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1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/>
  <mc:AlternateContent xmlns:mc="http://schemas.openxmlformats.org/markup-compatibility/2006">
    <mc:Choice Requires="x15">
      <x15ac:absPath xmlns:x15ac="http://schemas.microsoft.com/office/spreadsheetml/2010/11/ac" url="/Users/admin/Downloads/"/>
    </mc:Choice>
  </mc:AlternateContent>
  <xr:revisionPtr revIDLastSave="0" documentId="8_{D698B866-FFBB-DA45-B125-A90967D60DA0}" xr6:coauthVersionLast="47" xr6:coauthVersionMax="47" xr10:uidLastSave="{00000000-0000-0000-0000-000000000000}"/>
  <bookViews>
    <workbookView xWindow="0" yWindow="500" windowWidth="28800" windowHeight="15980" activeTab="1" xr2:uid="{00000000-000D-0000-FFFF-FFFF00000000}"/>
  </bookViews>
  <sheets>
    <sheet name="Instruction" sheetId="1" r:id="rId1"/>
    <sheet name="Operational Information" sheetId="29" r:id="rId2"/>
    <sheet name="รายงานการเงิน" sheetId="42" r:id="rId3"/>
    <sheet name="Performance (พิสูจน์ตัวตน)" sheetId="43" r:id="rId4"/>
    <sheet name="Performance (ยืนยันตัวตน)" sheetId="41" r:id="rId5"/>
    <sheet name="Performance (Proxy)" sheetId="44" r:id="rId6"/>
    <sheet name="Performance (Exchange)" sheetId="45" r:id="rId7"/>
    <sheet name="Customers Protection" sheetId="18" r:id="rId8"/>
    <sheet name="Risk Management " sheetId="22" r:id="rId9"/>
    <sheet name="Service Development" sheetId="26" r:id="rId10"/>
    <sheet name="1-Basic Info" sheetId="2" state="hidden" r:id="rId11"/>
    <sheet name="2-Result" sheetId="4" state="hidden" r:id="rId12"/>
    <sheet name="3-Inherent risk-IR" sheetId="5" state="hidden" r:id="rId13"/>
    <sheet name="Sheet2" sheetId="6" state="hidden" r:id="rId14"/>
    <sheet name="4-Risk Management" sheetId="7" state="hidden" r:id="rId15"/>
    <sheet name="5-Security&amp;Privacy" sheetId="8" state="hidden" r:id="rId16"/>
    <sheet name="6-Fraud" sheetId="9" state="hidden" r:id="rId17"/>
    <sheet name="7-Functional" sheetId="10" state="hidden" r:id="rId18"/>
    <sheet name="8-Role" sheetId="11" state="hidden" r:id="rId19"/>
    <sheet name="9-User Protection" sheetId="12" state="hidden" r:id="rId20"/>
    <sheet name="10-Outsource" sheetId="13" state="hidden" r:id="rId21"/>
    <sheet name="11-Risk Criteria" sheetId="14" state="hidden" r:id="rId22"/>
    <sheet name="Sheet1" sheetId="15" state="hidden" r:id="rId23"/>
  </sheets>
  <definedNames>
    <definedName name="_xlnm._FilterDatabase" localSheetId="20" hidden="1">'10-Outsource'!$A$3:$O$10</definedName>
    <definedName name="_xlnm._FilterDatabase" localSheetId="12" hidden="1">'3-Inherent risk-IR'!$A$3:$N$63</definedName>
    <definedName name="_xlnm._FilterDatabase" localSheetId="15" hidden="1">'5-Security&amp;Privacy'!$A$3:$O$73</definedName>
    <definedName name="_xlnm._FilterDatabase" localSheetId="16" hidden="1">'6-Fraud'!$A$3:$O$14</definedName>
    <definedName name="_xlnm._FilterDatabase" localSheetId="17" hidden="1">'7-Functional'!$A$3:$O$35</definedName>
    <definedName name="_xlnm._FilterDatabase" localSheetId="18" hidden="1">'8-Role'!$A$3:$O$30</definedName>
    <definedName name="_xlnm._FilterDatabase" localSheetId="19" hidden="1">'9-User Protection'!$A$3:$O$14</definedName>
    <definedName name="_xlnm.Print_Area" localSheetId="10">'1-Basic Info'!$A$1:$N$121</definedName>
    <definedName name="_xlnm.Print_Area" localSheetId="7">'Customers Protection'!$A$1:$O$3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6" i="45" l="1"/>
  <c r="E66" i="45"/>
  <c r="I60" i="45"/>
  <c r="I61" i="45"/>
  <c r="I62" i="45"/>
  <c r="I63" i="45"/>
  <c r="I64" i="45"/>
  <c r="I65" i="45"/>
  <c r="I66" i="45"/>
  <c r="I59" i="45"/>
  <c r="I58" i="45"/>
  <c r="G238" i="29"/>
  <c r="E7" i="45"/>
  <c r="E133" i="44"/>
  <c r="J120" i="44"/>
  <c r="J119" i="44"/>
  <c r="J118" i="44"/>
  <c r="J117" i="44"/>
  <c r="J116" i="44"/>
  <c r="J115" i="44"/>
  <c r="P102" i="45"/>
  <c r="P101" i="45"/>
  <c r="P100" i="45"/>
  <c r="P99" i="45"/>
  <c r="P98" i="45"/>
  <c r="P97" i="45"/>
  <c r="J116" i="45"/>
  <c r="L116" i="45"/>
  <c r="P116" i="45"/>
  <c r="R116" i="45"/>
  <c r="V116" i="45"/>
  <c r="X116" i="45"/>
  <c r="E100" i="45" s="1"/>
  <c r="AB116" i="45"/>
  <c r="F100" i="45" s="1"/>
  <c r="F116" i="45"/>
  <c r="F98" i="45" l="1"/>
  <c r="F99" i="45"/>
  <c r="E99" i="45"/>
  <c r="J121" i="44"/>
  <c r="F110" i="44" s="1"/>
  <c r="E98" i="45"/>
  <c r="F97" i="45"/>
  <c r="E97" i="45"/>
  <c r="P103" i="45"/>
  <c r="F92" i="45" s="1"/>
  <c r="J150" i="41"/>
  <c r="J149" i="41"/>
  <c r="J148" i="41"/>
  <c r="J147" i="41"/>
  <c r="J146" i="41"/>
  <c r="J145" i="41"/>
  <c r="J150" i="43"/>
  <c r="J149" i="43"/>
  <c r="J148" i="43"/>
  <c r="J147" i="43"/>
  <c r="J146" i="43"/>
  <c r="J145" i="43"/>
  <c r="I13" i="45"/>
  <c r="E51" i="45"/>
  <c r="H27" i="45"/>
  <c r="G27" i="45"/>
  <c r="F27" i="45"/>
  <c r="E27" i="45"/>
  <c r="L194" i="29"/>
  <c r="L198" i="29" s="1"/>
  <c r="M208" i="29"/>
  <c r="M206" i="29"/>
  <c r="M204" i="29"/>
  <c r="M202" i="29"/>
  <c r="E22" i="44"/>
  <c r="E101" i="45" l="1"/>
  <c r="J151" i="41"/>
  <c r="F140" i="41" s="1"/>
  <c r="J151" i="43"/>
  <c r="F140" i="43" s="1"/>
  <c r="P133" i="44"/>
  <c r="N133" i="44"/>
  <c r="M133" i="44"/>
  <c r="K133" i="44"/>
  <c r="J133" i="44"/>
  <c r="H133" i="44"/>
  <c r="E116" i="44" s="1"/>
  <c r="G133" i="44"/>
  <c r="E115" i="44"/>
  <c r="N54" i="44"/>
  <c r="F68" i="44" s="1"/>
  <c r="M54" i="44"/>
  <c r="F67" i="44" s="1"/>
  <c r="L54" i="44"/>
  <c r="F66" i="44" s="1"/>
  <c r="K54" i="44"/>
  <c r="F65" i="44" s="1"/>
  <c r="J54" i="44"/>
  <c r="F64" i="44" s="1"/>
  <c r="I54" i="44"/>
  <c r="F63" i="44" s="1"/>
  <c r="H54" i="44"/>
  <c r="F62" i="44" s="1"/>
  <c r="G54" i="44"/>
  <c r="F61" i="44" s="1"/>
  <c r="F54" i="44"/>
  <c r="F60" i="44" s="1"/>
  <c r="O52" i="44"/>
  <c r="O50" i="44"/>
  <c r="O48" i="44"/>
  <c r="O46" i="44"/>
  <c r="O44" i="44"/>
  <c r="O42" i="44"/>
  <c r="O40" i="44"/>
  <c r="O38" i="44"/>
  <c r="O36" i="44"/>
  <c r="O34" i="44"/>
  <c r="O32" i="44"/>
  <c r="O30" i="44"/>
  <c r="P163" i="43"/>
  <c r="N163" i="43"/>
  <c r="E148" i="43" s="1"/>
  <c r="M163" i="43"/>
  <c r="K163" i="43"/>
  <c r="E147" i="43" s="1"/>
  <c r="J163" i="43"/>
  <c r="H163" i="43"/>
  <c r="G163" i="43"/>
  <c r="E163" i="43"/>
  <c r="E145" i="43" s="1"/>
  <c r="N84" i="43"/>
  <c r="F98" i="43" s="1"/>
  <c r="M84" i="43"/>
  <c r="F97" i="43" s="1"/>
  <c r="L84" i="43"/>
  <c r="F96" i="43" s="1"/>
  <c r="K84" i="43"/>
  <c r="F95" i="43" s="1"/>
  <c r="J84" i="43"/>
  <c r="F94" i="43" s="1"/>
  <c r="I84" i="43"/>
  <c r="F93" i="43" s="1"/>
  <c r="H84" i="43"/>
  <c r="F92" i="43" s="1"/>
  <c r="G84" i="43"/>
  <c r="F91" i="43" s="1"/>
  <c r="F84" i="43"/>
  <c r="F90" i="43" s="1"/>
  <c r="O82" i="43"/>
  <c r="O80" i="43"/>
  <c r="O78" i="43"/>
  <c r="O76" i="43"/>
  <c r="O74" i="43"/>
  <c r="O72" i="43"/>
  <c r="O70" i="43"/>
  <c r="O68" i="43"/>
  <c r="O66" i="43"/>
  <c r="O64" i="43"/>
  <c r="O62" i="43"/>
  <c r="O60" i="43"/>
  <c r="F23" i="43"/>
  <c r="G27" i="43" s="1"/>
  <c r="E23" i="43"/>
  <c r="P163" i="41"/>
  <c r="M163" i="41"/>
  <c r="J163" i="41"/>
  <c r="G163" i="41"/>
  <c r="N163" i="41"/>
  <c r="E148" i="41" s="1"/>
  <c r="K163" i="41"/>
  <c r="E147" i="41" s="1"/>
  <c r="H163" i="41"/>
  <c r="E146" i="41" s="1"/>
  <c r="E163" i="41"/>
  <c r="E145" i="41" s="1"/>
  <c r="O62" i="41"/>
  <c r="O64" i="41"/>
  <c r="O66" i="41"/>
  <c r="O68" i="41"/>
  <c r="O70" i="41"/>
  <c r="O72" i="41"/>
  <c r="O74" i="41"/>
  <c r="O76" i="41"/>
  <c r="O78" i="41"/>
  <c r="O80" i="41"/>
  <c r="O82" i="41"/>
  <c r="O60" i="41"/>
  <c r="J12" i="41"/>
  <c r="J13" i="41"/>
  <c r="J14" i="41"/>
  <c r="J15" i="41"/>
  <c r="J16" i="41"/>
  <c r="J17" i="41"/>
  <c r="J18" i="41"/>
  <c r="J19" i="41"/>
  <c r="J20" i="41"/>
  <c r="J21" i="41"/>
  <c r="J22" i="41"/>
  <c r="J11" i="41"/>
  <c r="I23" i="41"/>
  <c r="H23" i="41"/>
  <c r="J23" i="41" s="1"/>
  <c r="G27" i="41" s="1"/>
  <c r="K19" i="42"/>
  <c r="N84" i="41"/>
  <c r="F98" i="41" s="1"/>
  <c r="G12" i="41"/>
  <c r="G13" i="41"/>
  <c r="G14" i="41"/>
  <c r="G15" i="41"/>
  <c r="G16" i="41"/>
  <c r="G17" i="41"/>
  <c r="G18" i="41"/>
  <c r="G19" i="41"/>
  <c r="G20" i="41"/>
  <c r="G21" i="41"/>
  <c r="G22" i="41"/>
  <c r="G11" i="41"/>
  <c r="F23" i="41"/>
  <c r="E23" i="41"/>
  <c r="F118" i="44" l="1"/>
  <c r="E118" i="44"/>
  <c r="F147" i="41"/>
  <c r="F147" i="43"/>
  <c r="F146" i="43"/>
  <c r="G26" i="43"/>
  <c r="E26" i="43"/>
  <c r="F116" i="44"/>
  <c r="F117" i="44"/>
  <c r="E117" i="44"/>
  <c r="E119" i="44" s="1"/>
  <c r="F115" i="44"/>
  <c r="F148" i="43"/>
  <c r="F148" i="41"/>
  <c r="E146" i="43"/>
  <c r="E149" i="43" s="1"/>
  <c r="F69" i="44"/>
  <c r="G69" i="44" s="1"/>
  <c r="O54" i="44"/>
  <c r="F145" i="43"/>
  <c r="F99" i="43"/>
  <c r="G99" i="43" s="1"/>
  <c r="G52" i="43"/>
  <c r="G44" i="43"/>
  <c r="G36" i="43"/>
  <c r="G51" i="43"/>
  <c r="G43" i="43"/>
  <c r="G35" i="43"/>
  <c r="G50" i="43"/>
  <c r="G42" i="43"/>
  <c r="G34" i="43"/>
  <c r="G49" i="43"/>
  <c r="G41" i="43"/>
  <c r="G48" i="43"/>
  <c r="G39" i="43"/>
  <c r="G46" i="43"/>
  <c r="G40" i="43"/>
  <c r="G47" i="43"/>
  <c r="G38" i="43"/>
  <c r="G45" i="43"/>
  <c r="G37" i="43"/>
  <c r="O84" i="43"/>
  <c r="F146" i="41"/>
  <c r="F145" i="41"/>
  <c r="G23" i="41"/>
  <c r="G26" i="41" s="1"/>
  <c r="E26" i="41" s="1"/>
  <c r="M84" i="41"/>
  <c r="F97" i="41" s="1"/>
  <c r="L84" i="41"/>
  <c r="F96" i="41" s="1"/>
  <c r="K84" i="41"/>
  <c r="F95" i="41" s="1"/>
  <c r="J84" i="41"/>
  <c r="F94" i="41" s="1"/>
  <c r="I84" i="41"/>
  <c r="F93" i="41" s="1"/>
  <c r="H84" i="41"/>
  <c r="F92" i="41" s="1"/>
  <c r="G84" i="41"/>
  <c r="F84" i="41"/>
  <c r="F90" i="41" s="1"/>
  <c r="K67" i="42"/>
  <c r="K77" i="42" s="1"/>
  <c r="K74" i="42"/>
  <c r="K55" i="42"/>
  <c r="K48" i="42"/>
  <c r="K57" i="42" s="1"/>
  <c r="K29" i="42"/>
  <c r="K36" i="42"/>
  <c r="K17" i="42"/>
  <c r="K10" i="42"/>
  <c r="E29" i="43" l="1"/>
  <c r="G65" i="44"/>
  <c r="G64" i="44"/>
  <c r="G68" i="44"/>
  <c r="G63" i="44"/>
  <c r="G92" i="43"/>
  <c r="O84" i="41"/>
  <c r="G94" i="43"/>
  <c r="G93" i="43"/>
  <c r="G91" i="43"/>
  <c r="G60" i="44"/>
  <c r="G62" i="44"/>
  <c r="G66" i="44"/>
  <c r="G61" i="44"/>
  <c r="G67" i="44"/>
  <c r="G98" i="43"/>
  <c r="G90" i="43"/>
  <c r="G97" i="43"/>
  <c r="G95" i="43"/>
  <c r="G96" i="43"/>
  <c r="F91" i="41"/>
  <c r="F99" i="41" s="1"/>
  <c r="K38" i="42"/>
  <c r="L84" i="18"/>
  <c r="L85" i="18"/>
  <c r="L86" i="18"/>
  <c r="L83" i="18"/>
  <c r="L77" i="18"/>
  <c r="L78" i="18"/>
  <c r="L79" i="18"/>
  <c r="L72" i="18"/>
  <c r="L76" i="18"/>
  <c r="L70" i="18"/>
  <c r="L71" i="18"/>
  <c r="L69" i="18"/>
  <c r="L63" i="18"/>
  <c r="L64" i="18"/>
  <c r="L65" i="18"/>
  <c r="L62" i="18"/>
  <c r="L56" i="18"/>
  <c r="L57" i="18"/>
  <c r="L58" i="18"/>
  <c r="L55" i="18"/>
  <c r="L49" i="18"/>
  <c r="L50" i="18"/>
  <c r="L51" i="18"/>
  <c r="L48" i="18"/>
  <c r="L42" i="18"/>
  <c r="L43" i="18"/>
  <c r="L44" i="18"/>
  <c r="L41" i="18"/>
  <c r="L35" i="18"/>
  <c r="L36" i="18"/>
  <c r="L37" i="18"/>
  <c r="L34" i="18"/>
  <c r="N151" i="29"/>
  <c r="N153" i="29"/>
  <c r="N155" i="29"/>
  <c r="N157" i="29"/>
  <c r="N159" i="29"/>
  <c r="N161" i="29"/>
  <c r="N163" i="29"/>
  <c r="N165" i="29"/>
  <c r="N167" i="29"/>
  <c r="N169" i="29"/>
  <c r="N171" i="29"/>
  <c r="N149" i="29"/>
  <c r="J187" i="29"/>
  <c r="H173" i="29"/>
  <c r="G95" i="41" l="1"/>
  <c r="G99" i="41"/>
  <c r="G98" i="41"/>
  <c r="G97" i="41"/>
  <c r="L87" i="18"/>
  <c r="L73" i="18"/>
  <c r="F19" i="18" s="1"/>
  <c r="L59" i="18"/>
  <c r="F17" i="18" s="1"/>
  <c r="L45" i="18"/>
  <c r="F15" i="18" s="1"/>
  <c r="E29" i="41"/>
  <c r="G93" i="41"/>
  <c r="G92" i="41"/>
  <c r="G91" i="41"/>
  <c r="G96" i="41"/>
  <c r="G90" i="41"/>
  <c r="G94" i="41"/>
  <c r="F21" i="18"/>
  <c r="L66" i="18"/>
  <c r="L52" i="18"/>
  <c r="L38" i="18"/>
  <c r="L80" i="18"/>
  <c r="G49" i="41"/>
  <c r="F20" i="18" l="1"/>
  <c r="F14" i="18"/>
  <c r="F18" i="18"/>
  <c r="F16" i="18"/>
  <c r="E149" i="41"/>
  <c r="G47" i="41"/>
  <c r="G39" i="41"/>
  <c r="G51" i="41"/>
  <c r="G42" i="41"/>
  <c r="G52" i="41"/>
  <c r="G43" i="41"/>
  <c r="G34" i="41"/>
  <c r="G44" i="41"/>
  <c r="G35" i="41"/>
  <c r="G45" i="41"/>
  <c r="G36" i="41"/>
  <c r="G46" i="41"/>
  <c r="G37" i="41"/>
  <c r="G38" i="41"/>
  <c r="G50" i="41"/>
  <c r="G40" i="41"/>
  <c r="G48" i="41"/>
  <c r="G41" i="41"/>
  <c r="M173" i="29" l="1"/>
  <c r="H72" i="29"/>
  <c r="F22" i="18" l="1"/>
  <c r="G14" i="18" s="1"/>
  <c r="J173" i="29"/>
  <c r="N173" i="29" l="1"/>
  <c r="G15" i="18"/>
  <c r="G21" i="18"/>
  <c r="F7" i="18"/>
  <c r="G22" i="18"/>
  <c r="G17" i="18"/>
  <c r="G20" i="18"/>
  <c r="G19" i="18"/>
  <c r="G16" i="18"/>
  <c r="G18" i="18"/>
  <c r="L139" i="29" l="1"/>
  <c r="F103" i="18"/>
  <c r="F102" i="18"/>
  <c r="J219" i="29" l="1"/>
  <c r="N10" i="13" l="1" a="1"/>
  <c r="N10" i="13" s="1"/>
  <c r="M10" i="13"/>
  <c r="N9" i="13" a="1"/>
  <c r="N9" i="13" s="1"/>
  <c r="M9" i="13"/>
  <c r="N8" i="13" a="1"/>
  <c r="N8" i="13" s="1"/>
  <c r="M8" i="13"/>
  <c r="N7" i="13" a="1"/>
  <c r="N7" i="13" s="1"/>
  <c r="M7" i="13"/>
  <c r="N6" i="13" a="1"/>
  <c r="N6" i="13" s="1"/>
  <c r="M6" i="13"/>
  <c r="N5" i="13" a="1"/>
  <c r="N5" i="13" s="1"/>
  <c r="M5" i="13"/>
  <c r="N4" i="13" a="1"/>
  <c r="N4" i="13" s="1"/>
  <c r="M4" i="13"/>
  <c r="N14" i="12" a="1"/>
  <c r="N14" i="12" s="1"/>
  <c r="M14" i="12"/>
  <c r="N13" i="12" a="1"/>
  <c r="N13" i="12" s="1"/>
  <c r="M13" i="12"/>
  <c r="N12" i="12" a="1"/>
  <c r="N12" i="12" s="1"/>
  <c r="M12" i="12"/>
  <c r="N11" i="12" a="1"/>
  <c r="N11" i="12" s="1"/>
  <c r="M11" i="12"/>
  <c r="N10" i="12" a="1"/>
  <c r="N10" i="12" s="1"/>
  <c r="M10" i="12"/>
  <c r="N9" i="12" a="1"/>
  <c r="N9" i="12" s="1"/>
  <c r="M9" i="12"/>
  <c r="N8" i="12" a="1"/>
  <c r="N8" i="12" s="1"/>
  <c r="M8" i="12"/>
  <c r="N7" i="12" a="1"/>
  <c r="N7" i="12" s="1"/>
  <c r="M7" i="12"/>
  <c r="N6" i="12" a="1"/>
  <c r="N6" i="12" s="1"/>
  <c r="M6" i="12"/>
  <c r="E45" i="4" s="1"/>
  <c r="N5" i="12" a="1"/>
  <c r="N5" i="12" s="1"/>
  <c r="M5" i="12"/>
  <c r="N4" i="12" a="1"/>
  <c r="N4" i="12" s="1"/>
  <c r="M4" i="12"/>
  <c r="N30" i="11" a="1"/>
  <c r="N30" i="11" s="1"/>
  <c r="M30" i="11"/>
  <c r="N29" i="11" a="1"/>
  <c r="N29" i="11" s="1"/>
  <c r="M29" i="11"/>
  <c r="N28" i="11" a="1"/>
  <c r="N28" i="11" s="1"/>
  <c r="M28" i="11"/>
  <c r="N27" i="11" a="1"/>
  <c r="N27" i="11" s="1"/>
  <c r="M27" i="11"/>
  <c r="N26" i="11" a="1"/>
  <c r="N26" i="11" s="1"/>
  <c r="M26" i="11"/>
  <c r="N25" i="11" a="1"/>
  <c r="N25" i="11" s="1"/>
  <c r="M25" i="11"/>
  <c r="N24" i="11" a="1"/>
  <c r="N24" i="11" s="1"/>
  <c r="M24" i="11"/>
  <c r="N23" i="11" a="1"/>
  <c r="N23" i="11" s="1"/>
  <c r="M23" i="11"/>
  <c r="N22" i="11" a="1"/>
  <c r="N22" i="11" s="1"/>
  <c r="M22" i="11"/>
  <c r="N21" i="11" a="1"/>
  <c r="N21" i="11" s="1"/>
  <c r="M21" i="11"/>
  <c r="N20" i="11" a="1"/>
  <c r="N20" i="11" s="1"/>
  <c r="M20" i="11"/>
  <c r="N19" i="11" a="1"/>
  <c r="N19" i="11" s="1"/>
  <c r="M19" i="11"/>
  <c r="N18" i="11" a="1"/>
  <c r="N18" i="11" s="1"/>
  <c r="M18" i="11"/>
  <c r="N17" i="11" a="1"/>
  <c r="N17" i="11" s="1"/>
  <c r="M17" i="11"/>
  <c r="N16" i="11" a="1"/>
  <c r="N16" i="11" s="1"/>
  <c r="M16" i="11"/>
  <c r="N15" i="11" a="1"/>
  <c r="N15" i="11" s="1"/>
  <c r="M15" i="11"/>
  <c r="N14" i="11" a="1"/>
  <c r="N14" i="11" s="1"/>
  <c r="M14" i="11"/>
  <c r="N13" i="11" a="1"/>
  <c r="N13" i="11" s="1"/>
  <c r="M13" i="11"/>
  <c r="N12" i="11" a="1"/>
  <c r="N12" i="11" s="1"/>
  <c r="M12" i="11"/>
  <c r="N11" i="11" a="1"/>
  <c r="N11" i="11" s="1"/>
  <c r="M11" i="11"/>
  <c r="N10" i="11" a="1"/>
  <c r="N10" i="11" s="1"/>
  <c r="M10" i="11"/>
  <c r="N9" i="11" a="1"/>
  <c r="N9" i="11" s="1"/>
  <c r="M9" i="11"/>
  <c r="N8" i="11" a="1"/>
  <c r="N8" i="11" s="1"/>
  <c r="M8" i="11"/>
  <c r="N7" i="11" a="1"/>
  <c r="N7" i="11" s="1"/>
  <c r="M7" i="11"/>
  <c r="N6" i="11" a="1"/>
  <c r="N6" i="11" s="1"/>
  <c r="M6" i="11"/>
  <c r="N5" i="11" a="1"/>
  <c r="N5" i="11" s="1"/>
  <c r="M5" i="11"/>
  <c r="C44" i="4" s="1"/>
  <c r="N4" i="11" a="1"/>
  <c r="N4" i="11" s="1"/>
  <c r="M4" i="11"/>
  <c r="N35" i="10" a="1"/>
  <c r="N35" i="10" s="1"/>
  <c r="M35" i="10"/>
  <c r="N34" i="10" a="1"/>
  <c r="N34" i="10" s="1"/>
  <c r="M34" i="10"/>
  <c r="N33" i="10" a="1"/>
  <c r="N33" i="10" s="1"/>
  <c r="M33" i="10"/>
  <c r="N32" i="10" a="1"/>
  <c r="N32" i="10" s="1"/>
  <c r="M32" i="10"/>
  <c r="N31" i="10" a="1"/>
  <c r="N31" i="10" s="1"/>
  <c r="M31" i="10"/>
  <c r="N30" i="10" a="1"/>
  <c r="N30" i="10" s="1"/>
  <c r="M30" i="10"/>
  <c r="N29" i="10" a="1"/>
  <c r="N29" i="10" s="1"/>
  <c r="M29" i="10"/>
  <c r="N28" i="10" a="1"/>
  <c r="N28" i="10" s="1"/>
  <c r="M28" i="10"/>
  <c r="N27" i="10" a="1"/>
  <c r="N27" i="10" s="1"/>
  <c r="M27" i="10"/>
  <c r="N26" i="10" a="1"/>
  <c r="N26" i="10" s="1"/>
  <c r="M26" i="10"/>
  <c r="N25" i="10" a="1"/>
  <c r="N25" i="10" s="1"/>
  <c r="M25" i="10"/>
  <c r="N24" i="10" a="1"/>
  <c r="N24" i="10" s="1"/>
  <c r="M24" i="10"/>
  <c r="N23" i="10" a="1"/>
  <c r="N23" i="10" s="1"/>
  <c r="M23" i="10"/>
  <c r="N22" i="10" a="1"/>
  <c r="N22" i="10" s="1"/>
  <c r="M22" i="10"/>
  <c r="N21" i="10" a="1"/>
  <c r="N21" i="10" s="1"/>
  <c r="M21" i="10"/>
  <c r="N20" i="10" a="1"/>
  <c r="N20" i="10" s="1"/>
  <c r="M20" i="10"/>
  <c r="N19" i="10" a="1"/>
  <c r="N19" i="10" s="1"/>
  <c r="M19" i="10"/>
  <c r="N18" i="10" a="1"/>
  <c r="N18" i="10" s="1"/>
  <c r="M18" i="10"/>
  <c r="N17" i="10" a="1"/>
  <c r="N17" i="10" s="1"/>
  <c r="M17" i="10"/>
  <c r="N16" i="10" a="1"/>
  <c r="N16" i="10" s="1"/>
  <c r="M16" i="10"/>
  <c r="N15" i="10" a="1"/>
  <c r="N15" i="10" s="1"/>
  <c r="M15" i="10"/>
  <c r="N14" i="10" a="1"/>
  <c r="N14" i="10" s="1"/>
  <c r="M14" i="10"/>
  <c r="N13" i="10" a="1"/>
  <c r="N13" i="10" s="1"/>
  <c r="M13" i="10"/>
  <c r="N12" i="10" a="1"/>
  <c r="N12" i="10" s="1"/>
  <c r="M12" i="10"/>
  <c r="N11" i="10" a="1"/>
  <c r="N11" i="10" s="1"/>
  <c r="M11" i="10"/>
  <c r="N10" i="10" a="1"/>
  <c r="N10" i="10" s="1"/>
  <c r="M10" i="10"/>
  <c r="N9" i="10" a="1"/>
  <c r="N9" i="10" s="1"/>
  <c r="M9" i="10"/>
  <c r="N8" i="10" a="1"/>
  <c r="N8" i="10" s="1"/>
  <c r="M8" i="10"/>
  <c r="N7" i="10" a="1"/>
  <c r="N7" i="10" s="1"/>
  <c r="M7" i="10"/>
  <c r="N6" i="10" a="1"/>
  <c r="N6" i="10" s="1"/>
  <c r="M6" i="10"/>
  <c r="N5" i="10" a="1"/>
  <c r="N5" i="10" s="1"/>
  <c r="M5" i="10"/>
  <c r="G43" i="4" s="1"/>
  <c r="N4" i="10" a="1"/>
  <c r="N4" i="10" s="1"/>
  <c r="M4" i="10"/>
  <c r="N14" i="9" a="1"/>
  <c r="N14" i="9" s="1"/>
  <c r="M14" i="9"/>
  <c r="N13" i="9" a="1"/>
  <c r="N13" i="9" s="1"/>
  <c r="M13" i="9"/>
  <c r="N12" i="9" a="1"/>
  <c r="N12" i="9" s="1"/>
  <c r="M12" i="9"/>
  <c r="N11" i="9" a="1"/>
  <c r="N11" i="9" s="1"/>
  <c r="M11" i="9"/>
  <c r="N10" i="9" a="1"/>
  <c r="N10" i="9" s="1"/>
  <c r="M10" i="9"/>
  <c r="N9" i="9" a="1"/>
  <c r="N9" i="9" s="1"/>
  <c r="M9" i="9"/>
  <c r="N8" i="9" a="1"/>
  <c r="N8" i="9" s="1"/>
  <c r="M8" i="9"/>
  <c r="N7" i="9" a="1"/>
  <c r="N7" i="9" s="1"/>
  <c r="M7" i="9"/>
  <c r="N6" i="9" a="1"/>
  <c r="N6" i="9" s="1"/>
  <c r="M6" i="9"/>
  <c r="N5" i="9" a="1"/>
  <c r="N5" i="9" s="1"/>
  <c r="M5" i="9"/>
  <c r="N4" i="9" a="1"/>
  <c r="N4" i="9" s="1"/>
  <c r="M4" i="9"/>
  <c r="E42" i="4" s="1"/>
  <c r="N73" i="8" a="1"/>
  <c r="N73" i="8" s="1"/>
  <c r="M73" i="8"/>
  <c r="N72" i="8" a="1"/>
  <c r="N72" i="8" s="1"/>
  <c r="M72" i="8"/>
  <c r="N71" i="8" a="1"/>
  <c r="N71" i="8" s="1"/>
  <c r="M71" i="8"/>
  <c r="N70" i="8" a="1"/>
  <c r="N70" i="8" s="1"/>
  <c r="M70" i="8"/>
  <c r="N69" i="8" a="1"/>
  <c r="N69" i="8" s="1"/>
  <c r="M69" i="8"/>
  <c r="N68" i="8" a="1"/>
  <c r="N68" i="8" s="1"/>
  <c r="M68" i="8"/>
  <c r="N67" i="8" a="1"/>
  <c r="N67" i="8" s="1"/>
  <c r="M67" i="8"/>
  <c r="N66" i="8" a="1"/>
  <c r="N66" i="8" s="1"/>
  <c r="M66" i="8"/>
  <c r="N65" i="8" a="1"/>
  <c r="N65" i="8" s="1"/>
  <c r="M65" i="8"/>
  <c r="N64" i="8" a="1"/>
  <c r="N64" i="8" s="1"/>
  <c r="M64" i="8"/>
  <c r="N63" i="8" a="1"/>
  <c r="N63" i="8" s="1"/>
  <c r="M63" i="8"/>
  <c r="N62" i="8" a="1"/>
  <c r="N62" i="8" s="1"/>
  <c r="M62" i="8"/>
  <c r="N61" i="8" a="1"/>
  <c r="N61" i="8" s="1"/>
  <c r="M61" i="8"/>
  <c r="N60" i="8" a="1"/>
  <c r="N60" i="8" s="1"/>
  <c r="M60" i="8"/>
  <c r="N59" i="8" a="1"/>
  <c r="N59" i="8" s="1"/>
  <c r="M59" i="8"/>
  <c r="N58" i="8" a="1"/>
  <c r="N58" i="8" s="1"/>
  <c r="M58" i="8"/>
  <c r="N57" i="8" a="1"/>
  <c r="N57" i="8" s="1"/>
  <c r="M57" i="8"/>
  <c r="N56" i="8" a="1"/>
  <c r="N56" i="8" s="1"/>
  <c r="M56" i="8"/>
  <c r="N55" i="8" a="1"/>
  <c r="N55" i="8" s="1"/>
  <c r="M55" i="8"/>
  <c r="N54" i="8" a="1"/>
  <c r="N54" i="8" s="1"/>
  <c r="M54" i="8"/>
  <c r="N53" i="8" a="1"/>
  <c r="N53" i="8" s="1"/>
  <c r="M53" i="8"/>
  <c r="N52" i="8" a="1"/>
  <c r="N52" i="8" s="1"/>
  <c r="M52" i="8"/>
  <c r="N51" i="8" a="1"/>
  <c r="N51" i="8" s="1"/>
  <c r="M51" i="8"/>
  <c r="N50" i="8" a="1"/>
  <c r="N50" i="8" s="1"/>
  <c r="M50" i="8"/>
  <c r="N49" i="8" a="1"/>
  <c r="N49" i="8" s="1"/>
  <c r="M49" i="8"/>
  <c r="N48" i="8" a="1"/>
  <c r="N48" i="8" s="1"/>
  <c r="M48" i="8"/>
  <c r="N47" i="8" a="1"/>
  <c r="N47" i="8" s="1"/>
  <c r="M47" i="8"/>
  <c r="N46" i="8" a="1"/>
  <c r="N46" i="8" s="1"/>
  <c r="M46" i="8"/>
  <c r="N45" i="8" a="1"/>
  <c r="N45" i="8" s="1"/>
  <c r="M45" i="8"/>
  <c r="N44" i="8" a="1"/>
  <c r="N44" i="8" s="1"/>
  <c r="M44" i="8"/>
  <c r="N43" i="8" a="1"/>
  <c r="N43" i="8" s="1"/>
  <c r="M43" i="8"/>
  <c r="N42" i="8" a="1"/>
  <c r="N42" i="8" s="1"/>
  <c r="M42" i="8"/>
  <c r="N41" i="8" a="1"/>
  <c r="N41" i="8" s="1"/>
  <c r="M41" i="8"/>
  <c r="N40" i="8" a="1"/>
  <c r="N40" i="8" s="1"/>
  <c r="M40" i="8"/>
  <c r="N39" i="8" a="1"/>
  <c r="N39" i="8" s="1"/>
  <c r="M39" i="8"/>
  <c r="N38" i="8" a="1"/>
  <c r="N38" i="8" s="1"/>
  <c r="M38" i="8"/>
  <c r="N37" i="8" a="1"/>
  <c r="N37" i="8" s="1"/>
  <c r="M37" i="8"/>
  <c r="N36" i="8" a="1"/>
  <c r="N36" i="8" s="1"/>
  <c r="M36" i="8"/>
  <c r="N35" i="8" a="1"/>
  <c r="N35" i="8" s="1"/>
  <c r="M35" i="8"/>
  <c r="N34" i="8" a="1"/>
  <c r="N34" i="8" s="1"/>
  <c r="M34" i="8"/>
  <c r="N33" i="8" a="1"/>
  <c r="N33" i="8" s="1"/>
  <c r="M33" i="8"/>
  <c r="N32" i="8" a="1"/>
  <c r="N32" i="8" s="1"/>
  <c r="M32" i="8"/>
  <c r="N31" i="8" a="1"/>
  <c r="N31" i="8" s="1"/>
  <c r="M31" i="8"/>
  <c r="N30" i="8" a="1"/>
  <c r="N30" i="8" s="1"/>
  <c r="M30" i="8"/>
  <c r="N29" i="8" a="1"/>
  <c r="N29" i="8" s="1"/>
  <c r="M29" i="8"/>
  <c r="N28" i="8" a="1"/>
  <c r="N28" i="8" s="1"/>
  <c r="M28" i="8"/>
  <c r="N27" i="8" a="1"/>
  <c r="N27" i="8" s="1"/>
  <c r="M27" i="8"/>
  <c r="N26" i="8" a="1"/>
  <c r="N26" i="8" s="1"/>
  <c r="M26" i="8"/>
  <c r="N25" i="8" a="1"/>
  <c r="N25" i="8" s="1"/>
  <c r="M25" i="8"/>
  <c r="N24" i="8" a="1"/>
  <c r="N24" i="8" s="1"/>
  <c r="M24" i="8"/>
  <c r="N23" i="8" a="1"/>
  <c r="N23" i="8" s="1"/>
  <c r="M23" i="8"/>
  <c r="N22" i="8" a="1"/>
  <c r="N22" i="8" s="1"/>
  <c r="M22" i="8"/>
  <c r="N21" i="8" a="1"/>
  <c r="N21" i="8" s="1"/>
  <c r="M21" i="8"/>
  <c r="N20" i="8" a="1"/>
  <c r="N20" i="8" s="1"/>
  <c r="M20" i="8"/>
  <c r="N19" i="8" a="1"/>
  <c r="N19" i="8" s="1"/>
  <c r="M19" i="8"/>
  <c r="N18" i="8" a="1"/>
  <c r="N18" i="8" s="1"/>
  <c r="M18" i="8"/>
  <c r="N17" i="8" a="1"/>
  <c r="N17" i="8" s="1"/>
  <c r="M17" i="8"/>
  <c r="N16" i="8" a="1"/>
  <c r="N16" i="8" s="1"/>
  <c r="M16" i="8"/>
  <c r="N15" i="8" a="1"/>
  <c r="N15" i="8" s="1"/>
  <c r="M15" i="8"/>
  <c r="N14" i="8" a="1"/>
  <c r="N14" i="8" s="1"/>
  <c r="M14" i="8"/>
  <c r="N13" i="8" a="1"/>
  <c r="N13" i="8" s="1"/>
  <c r="M13" i="8"/>
  <c r="N12" i="8" a="1"/>
  <c r="N12" i="8" s="1"/>
  <c r="M12" i="8"/>
  <c r="N11" i="8" a="1"/>
  <c r="N11" i="8" s="1"/>
  <c r="M11" i="8"/>
  <c r="N10" i="8" a="1"/>
  <c r="N10" i="8" s="1"/>
  <c r="M10" i="8"/>
  <c r="N9" i="8" a="1"/>
  <c r="N9" i="8" s="1"/>
  <c r="M9" i="8"/>
  <c r="N8" i="8" a="1"/>
  <c r="N8" i="8" s="1"/>
  <c r="M8" i="8"/>
  <c r="N7" i="8" a="1"/>
  <c r="N7" i="8" s="1"/>
  <c r="M7" i="8"/>
  <c r="N6" i="8" a="1"/>
  <c r="N6" i="8" s="1"/>
  <c r="M6" i="8"/>
  <c r="H41" i="4" s="1"/>
  <c r="N5" i="8" a="1"/>
  <c r="N5" i="8" s="1"/>
  <c r="M5" i="8"/>
  <c r="N4" i="8" a="1"/>
  <c r="N4" i="8" s="1"/>
  <c r="M4" i="8"/>
  <c r="C35" i="4" s="1"/>
  <c r="N8" i="7" a="1"/>
  <c r="N8" i="7" s="1"/>
  <c r="M8" i="7"/>
  <c r="N7" i="7" a="1"/>
  <c r="N7" i="7" s="1"/>
  <c r="M7" i="7"/>
  <c r="E47" i="4" s="1"/>
  <c r="N6" i="7" a="1"/>
  <c r="N6" i="7" s="1"/>
  <c r="M6" i="7"/>
  <c r="N5" i="7" a="1"/>
  <c r="N5" i="7" s="1"/>
  <c r="M5" i="7"/>
  <c r="N4" i="7" a="1"/>
  <c r="N4" i="7" s="1"/>
  <c r="M4" i="7"/>
  <c r="H47" i="4" s="1"/>
  <c r="H78" i="5"/>
  <c r="H77" i="5"/>
  <c r="H74" i="5"/>
  <c r="H73" i="5"/>
  <c r="H72" i="5"/>
  <c r="H69" i="5"/>
  <c r="H68" i="5"/>
  <c r="H67" i="5"/>
  <c r="H64" i="5"/>
  <c r="G23" i="4" s="1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F22" i="4" s="1"/>
  <c r="H18" i="5"/>
  <c r="H17" i="5"/>
  <c r="H16" i="5"/>
  <c r="H15" i="5"/>
  <c r="F21" i="4" s="1"/>
  <c r="H14" i="5"/>
  <c r="H13" i="5"/>
  <c r="H12" i="5"/>
  <c r="H11" i="5"/>
  <c r="H10" i="5"/>
  <c r="H9" i="5"/>
  <c r="H8" i="5"/>
  <c r="G20" i="4" s="1"/>
  <c r="H7" i="5"/>
  <c r="C23" i="4" s="1"/>
  <c r="H6" i="5"/>
  <c r="H5" i="5"/>
  <c r="C19" i="4" s="1"/>
  <c r="H46" i="4"/>
  <c r="G46" i="4"/>
  <c r="F46" i="4"/>
  <c r="E46" i="4"/>
  <c r="D46" i="4" s="1"/>
  <c r="C46" i="4"/>
  <c r="F45" i="4"/>
  <c r="H43" i="4"/>
  <c r="F42" i="4"/>
  <c r="C41" i="4"/>
  <c r="G22" i="4"/>
  <c r="C21" i="4"/>
  <c r="I51" i="2"/>
  <c r="G32" i="4" l="1"/>
  <c r="E32" i="4"/>
  <c r="F32" i="4"/>
  <c r="E33" i="4"/>
  <c r="F33" i="4"/>
  <c r="E19" i="4"/>
  <c r="G45" i="4"/>
  <c r="D45" i="4" s="1"/>
  <c r="E21" i="4"/>
  <c r="C47" i="4"/>
  <c r="F19" i="4"/>
  <c r="F23" i="4"/>
  <c r="C33" i="4"/>
  <c r="G41" i="4"/>
  <c r="C43" i="4"/>
  <c r="F44" i="4"/>
  <c r="F47" i="4"/>
  <c r="D47" i="4" s="1"/>
  <c r="E41" i="4"/>
  <c r="D41" i="4" s="1"/>
  <c r="E23" i="4"/>
  <c r="D23" i="4" s="1"/>
  <c r="G21" i="4"/>
  <c r="C22" i="4"/>
  <c r="F41" i="4"/>
  <c r="H45" i="4"/>
  <c r="G19" i="4"/>
  <c r="C20" i="4"/>
  <c r="G47" i="4"/>
  <c r="E20" i="4"/>
  <c r="C31" i="4"/>
  <c r="C42" i="4"/>
  <c r="J64" i="2" s="1"/>
  <c r="E43" i="4"/>
  <c r="H44" i="4"/>
  <c r="G42" i="4"/>
  <c r="D42" i="4" s="1"/>
  <c r="E44" i="4"/>
  <c r="G44" i="4"/>
  <c r="F20" i="4"/>
  <c r="F43" i="4"/>
  <c r="H42" i="4"/>
  <c r="E22" i="4"/>
  <c r="D22" i="4" s="1"/>
  <c r="C32" i="4"/>
  <c r="C34" i="4"/>
  <c r="C45" i="4"/>
  <c r="G33" i="4"/>
  <c r="G34" i="4"/>
  <c r="F34" i="4"/>
  <c r="E34" i="4"/>
  <c r="F31" i="4"/>
  <c r="G31" i="4"/>
  <c r="E31" i="4"/>
  <c r="F35" i="4"/>
  <c r="E35" i="4"/>
  <c r="G35" i="4"/>
  <c r="H19" i="4"/>
  <c r="H20" i="4"/>
  <c r="I20" i="4" s="1"/>
  <c r="H21" i="4"/>
  <c r="I21" i="4" s="1"/>
  <c r="H22" i="4"/>
  <c r="I22" i="4" s="1"/>
  <c r="H23" i="4"/>
  <c r="I23" i="4" s="1"/>
  <c r="H32" i="4" l="1"/>
  <c r="I32" i="4" s="1"/>
  <c r="D9" i="4" s="1"/>
  <c r="D32" i="4"/>
  <c r="D33" i="4"/>
  <c r="D44" i="4"/>
  <c r="D19" i="4"/>
  <c r="D43" i="4"/>
  <c r="D21" i="4"/>
  <c r="D20" i="4"/>
  <c r="H33" i="4"/>
  <c r="I33" i="4" s="1"/>
  <c r="D10" i="4" s="1"/>
  <c r="D34" i="4"/>
  <c r="D35" i="4"/>
  <c r="D31" i="4"/>
  <c r="H31" i="4"/>
  <c r="I31" i="4" s="1"/>
  <c r="D8" i="4" s="1"/>
  <c r="H35" i="4"/>
  <c r="I35" i="4" s="1"/>
  <c r="D12" i="4" s="1"/>
  <c r="H34" i="4"/>
  <c r="I34" i="4" s="1"/>
  <c r="D11" i="4" s="1"/>
  <c r="C12" i="4"/>
  <c r="C11" i="4"/>
  <c r="C10" i="4"/>
  <c r="C9" i="4"/>
  <c r="I19" i="4"/>
  <c r="M16" i="4"/>
  <c r="M17" i="4" s="1"/>
  <c r="E9" i="4" l="1"/>
  <c r="E10" i="4"/>
  <c r="M28" i="4"/>
  <c r="M29" i="4" s="1"/>
  <c r="H6" i="4" s="1"/>
  <c r="G8" i="4" s="1"/>
  <c r="E12" i="4"/>
  <c r="E11" i="4"/>
  <c r="E8" i="4"/>
  <c r="C8" i="4"/>
  <c r="I20" i="45"/>
  <c r="I18" i="45"/>
  <c r="I26" i="45"/>
  <c r="I19" i="45"/>
  <c r="I22" i="45"/>
  <c r="I21" i="45"/>
  <c r="I24" i="45"/>
  <c r="I25" i="45"/>
  <c r="I27" i="45"/>
  <c r="I14" i="45"/>
  <c r="I16" i="45"/>
  <c r="I17" i="45"/>
  <c r="I23" i="45"/>
  <c r="I15" i="4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40" authorId="0" shapeId="0" xr:uid="{00000000-0006-0000-0300-000001000000}">
      <text>
        <r>
          <rPr>
            <sz val="11"/>
            <color theme="1"/>
            <rFont val="Calibri"/>
            <family val="2"/>
            <scheme val="minor"/>
          </rPr>
          <t>ผ่านตามเกณฑ์ที่กำหนด</t>
        </r>
      </text>
    </comment>
    <comment ref="F40" authorId="0" shapeId="0" xr:uid="{00000000-0006-0000-0300-000002000000}">
      <text>
        <r>
          <rPr>
            <sz val="11"/>
            <color theme="1"/>
            <rFont val="Calibri"/>
            <family val="2"/>
            <scheme val="minor"/>
          </rPr>
          <t>ไม่ผ่านตามเกณฑ์ที่กำหนด</t>
        </r>
      </text>
    </comment>
    <comment ref="G40" authorId="0" shapeId="0" xr:uid="{00000000-0006-0000-0300-000003000000}">
      <text>
        <r>
          <rPr>
            <sz val="11"/>
            <color theme="1"/>
            <rFont val="Calibri"/>
            <family val="2"/>
            <scheme val="minor"/>
          </rPr>
          <t>ผ่านเกณฑ์ที่กำหนดเพียงบางส่วน</t>
        </r>
      </text>
    </comment>
    <comment ref="H40" authorId="0" shapeId="0" xr:uid="{00000000-0006-0000-0300-000004000000}">
      <text>
        <r>
          <rPr>
            <sz val="11"/>
            <color theme="1"/>
            <rFont val="Calibri"/>
            <family val="2"/>
            <scheme val="minor"/>
          </rPr>
          <t>ผ่าน โดยมีการควบคุมอื่นทดแทน</t>
        </r>
      </text>
    </comment>
  </commentList>
</comments>
</file>

<file path=xl/sharedStrings.xml><?xml version="1.0" encoding="utf-8"?>
<sst xmlns="http://schemas.openxmlformats.org/spreadsheetml/2006/main" count="3534" uniqueCount="1462">
  <si>
    <t>คำอธิบาย Sheet</t>
  </si>
  <si>
    <t>ลำดับ</t>
  </si>
  <si>
    <t>Sheet</t>
  </si>
  <si>
    <t>คำอธิบาย</t>
  </si>
  <si>
    <t>Operational Information</t>
  </si>
  <si>
    <t xml:space="preserve">  กลุ่มข้อมูลผลการดำเนินงานและการให้บริการเบื้องต้น ตลอดจนข้อมูลของผู้ให้บริการและผู้ที่มีส่วนได้ส่วนเสียในบริการที่สำคัญ  (Critical Interested Parties)</t>
  </si>
  <si>
    <t>• ข้อมูลรายละเอียดการประกอบธุรกิจ เช่น ลักษณะการให้บริการ , ช่องทางการให้บริการ , อัตราค่าบริการ</t>
  </si>
  <si>
    <r>
      <t xml:space="preserve">• </t>
    </r>
    <r>
      <rPr>
        <sz val="16"/>
        <color rgb="FF151515"/>
        <rFont val="TH SarabunPSK"/>
        <family val="2"/>
      </rPr>
      <t>ข้อมูลด้านการเงิน</t>
    </r>
  </si>
  <si>
    <r>
      <t xml:space="preserve">• </t>
    </r>
    <r>
      <rPr>
        <sz val="16"/>
        <color rgb="FF151515"/>
        <rFont val="TH SarabunPSK"/>
        <family val="2"/>
      </rPr>
      <t>ข้อมูลการผู้ใช้งาน (Users)</t>
    </r>
  </si>
  <si>
    <r>
      <t xml:space="preserve">• </t>
    </r>
    <r>
      <rPr>
        <sz val="16"/>
        <color rgb="FF151515"/>
        <rFont val="TH SarabunPSK"/>
        <family val="2"/>
      </rPr>
      <t>ข้อมูลผู้ให้บริการ (RP)</t>
    </r>
  </si>
  <si>
    <r>
      <t xml:space="preserve">• </t>
    </r>
    <r>
      <rPr>
        <sz val="16"/>
        <color rgb="FF151515"/>
        <rFont val="TH SarabunPSK"/>
        <family val="2"/>
      </rPr>
      <t>ข้อมูลสำคัญอื่น ๆ   เช่น นโยบายการกำกับดูแล</t>
    </r>
  </si>
  <si>
    <t xml:space="preserve">Performance &amp; Efficiency </t>
  </si>
  <si>
    <r>
      <t xml:space="preserve">• </t>
    </r>
    <r>
      <rPr>
        <sz val="16"/>
        <color rgb="FF151515"/>
        <rFont val="TH SarabunPSK"/>
        <family val="2"/>
      </rPr>
      <t>ข้อมูลการทำธุรกรรม (Transactions)</t>
    </r>
  </si>
  <si>
    <r>
      <t xml:space="preserve">• </t>
    </r>
    <r>
      <rPr>
        <sz val="16"/>
        <color rgb="FF151515"/>
        <rFont val="TH SarabunPSK"/>
        <family val="2"/>
      </rPr>
      <t xml:space="preserve">ข้อมูลเกี่ยวกับการร้องเรียน (Complaints) </t>
    </r>
  </si>
  <si>
    <t>Risk Management</t>
  </si>
  <si>
    <t xml:space="preserve">  กลุ่มข้อมูลที่เกี่ยวข้องกับการบริหารจัดการความเสี่ยงของผู้ให้บริการ</t>
  </si>
  <si>
    <r>
      <t xml:space="preserve">• </t>
    </r>
    <r>
      <rPr>
        <sz val="16"/>
        <color rgb="FF151515"/>
        <rFont val="TH SarabunPSK"/>
        <family val="2"/>
      </rPr>
      <t>ข้อมูลเกี่ยวกับการประเมินความเสี่ยง</t>
    </r>
  </si>
  <si>
    <r>
      <t xml:space="preserve">     • </t>
    </r>
    <r>
      <rPr>
        <sz val="16"/>
        <color rgb="FF151515"/>
        <rFont val="TH SarabunPSK"/>
        <family val="2"/>
      </rPr>
      <t xml:space="preserve">ข้อมูลเกี่ยวกับโครงสร้างหรือคณะกรรมการ / ผู้รับผิดชอบการบริหารความเสี่ยง </t>
    </r>
  </si>
  <si>
    <t>Service &amp; Development</t>
  </si>
  <si>
    <t xml:space="preserve">  กลุ่มข้อมูลที่เกี่ยวข้องกับการปรับปรุงองค์ประกอบของบริการ ตลอดจนกระบวนงานที่เกี่ยวข้อง เพื่อนำไปสู่การพัฒนาธุรกิจ โครงสร้างพื้นฐาน ระบบสารสนเทศ ตลอดจนนวัตกรรมและเทคโนโลยีด้าน Digital ID</t>
  </si>
  <si>
    <t xml:space="preserve">     • ข้อมูลผลดำเนินงานโดยรวม</t>
  </si>
  <si>
    <t>1. Operational Information ข้อมูลทั่วไปและโครงสร้างการดำเนินงาน</t>
  </si>
  <si>
    <t>ข้อมูลเกี่ยวกับธุรกิจบริการ</t>
  </si>
  <si>
    <t>ส่วนที่ 1 : ข้อมูลทั่วไปของธุรกิจ</t>
  </si>
  <si>
    <t>ชื่อธุรกิจ / บริษัท</t>
  </si>
  <si>
    <t>ชื่อเต็ม (ระบุชื่อเต็มภาษาไทย)</t>
  </si>
  <si>
    <t>ชื่อย่อ (ถ้ามี)</t>
  </si>
  <si>
    <t>เลขทะเบียนนิติบุคคล (ระบุเลข 13 หลัก)</t>
  </si>
  <si>
    <t>&gt;&gt;เลือก&lt;&lt;</t>
  </si>
  <si>
    <t>ส่วนที่ 2 : โครงสร้างองค์กร</t>
  </si>
  <si>
    <t>แนบไฟล์</t>
  </si>
  <si>
    <t xml:space="preserve">เอกสารแนบ 1.1 ไฟล์แผนผังโครงสร้างองค์กรที่แสดงถึงฝ่ายหรือส่วนงานต่างๆ </t>
  </si>
  <si>
    <t>หน้าที่และความรับผิดชอบของบุคคลหรือหน่วยงานที่เกี่ยวข้อง</t>
  </si>
  <si>
    <t>เอกสารแนบ 1.2 ไฟล์หน้าที่และความรับผืดชอบหน่วยงานทีเกี่ยวข้อง</t>
  </si>
  <si>
    <t>ส่วนที่ 3 : รายละเอียดการประกอบธุรกิจ</t>
  </si>
  <si>
    <t>ยึดตามใบอนุญาติ</t>
  </si>
  <si>
    <t>กรุณาเลือก Y ในบริการที่ท่านให้บริการ และเลือก N ในบริการที่ท่านไม่ได้ให้บริการ</t>
  </si>
  <si>
    <t>โปรดระบุลักษณะบริการ</t>
  </si>
  <si>
    <t>1:</t>
  </si>
  <si>
    <t>Y</t>
  </si>
  <si>
    <t>ชื่อบริการ</t>
  </si>
  <si>
    <t>2:</t>
  </si>
  <si>
    <t>3:</t>
  </si>
  <si>
    <t>4:</t>
  </si>
  <si>
    <t>แนบไฟล์ / รายละเอียด</t>
  </si>
  <si>
    <t>Web-to-Web</t>
  </si>
  <si>
    <t>Web-to-App</t>
  </si>
  <si>
    <t>App-to-App</t>
  </si>
  <si>
    <t>อื่นๆ (โปรดระบุ)</t>
  </si>
  <si>
    <t>โปรดระบุช่องทางการให้บริการ</t>
  </si>
  <si>
    <t>ช่องทางการให้บริการสำหรับผู้ใช้บริการ (Users)</t>
  </si>
  <si>
    <t>Domain</t>
  </si>
  <si>
    <t>ช่องทางการให้บริการ</t>
  </si>
  <si>
    <t>( แนบ URL )</t>
  </si>
  <si>
    <t>Application</t>
  </si>
  <si>
    <t>( ชื่อและรายละเอียดของ Application )</t>
  </si>
  <si>
    <t>Website</t>
  </si>
  <si>
    <t>( ชื่อและรายละเอียดของ Website )</t>
  </si>
  <si>
    <t>จุดให้บริการ</t>
  </si>
  <si>
    <t>จำนวนจุดให้บริการทั้งหมด</t>
  </si>
  <si>
    <t>จุด</t>
  </si>
  <si>
    <t>จุดให้บริการตัวเอง</t>
  </si>
  <si>
    <t>จำนวนสาขาที่ให้บริการพิสูจน์ตัวตน</t>
  </si>
  <si>
    <t>สาขา</t>
  </si>
  <si>
    <t xml:space="preserve">จำนวนจุดให้บริการการพิสูจน์ตัวตน </t>
  </si>
  <si>
    <t>ตู้ Kiosk</t>
  </si>
  <si>
    <t>ตู้</t>
  </si>
  <si>
    <t>จุด DipChip ผ่านเครื่อง EDC</t>
  </si>
  <si>
    <t>เครื่อง</t>
  </si>
  <si>
    <t>อุปกรณ์ Smart Reader</t>
  </si>
  <si>
    <t>อื่นๆ</t>
  </si>
  <si>
    <t>จุดให้บริการของผู้รับบริการแทน</t>
  </si>
  <si>
    <t>อัตราค่าบริการ</t>
  </si>
  <si>
    <t>รายการบริการ</t>
  </si>
  <si>
    <t>อัตราค่าบริการ (บาท)</t>
  </si>
  <si>
    <t>หน่วยการคิดค่าใช้จ่าย</t>
  </si>
  <si>
    <t xml:space="preserve">จำนวนการใช้บริการจากผู้รับดำเนินการแทนในการให้บริการ </t>
  </si>
  <si>
    <t>โปรดระบุรายชื่อผู้รับดำเนินการแทน</t>
  </si>
  <si>
    <t>ประเภทธุรกิจบริการที่ใช้บริการจากผู้รับดำเนินการแทน</t>
  </si>
  <si>
    <t>ขอบเขตการใช้บริการ</t>
  </si>
  <si>
    <t>การตรวจสอบการดำเนินการครั้งล่าสุด</t>
  </si>
  <si>
    <t>ส่วนที่ 4 : ข้อมูลด้านการเงิน</t>
  </si>
  <si>
    <r>
      <t xml:space="preserve">ระบุงบการเงิน </t>
    </r>
    <r>
      <rPr>
        <i/>
        <sz val="18"/>
        <color rgb="FFFF0000"/>
        <rFont val="TH SarabunPSK"/>
        <family val="2"/>
      </rPr>
      <t>(สามารถใช้งบการเงินที่ส่งธนาคารแห่งประเทศไทยหรืองบการเงินที่บริษัทจัดทำประจำปี)</t>
    </r>
  </si>
  <si>
    <t xml:space="preserve">ส่วนที่ 5 : ข้อมูลผู้ใช้งาน (Users)  </t>
  </si>
  <si>
    <r>
      <t xml:space="preserve">ข้อมูลผู้ใช้งาน (Users) สำหรับบริการพิสูจน์ตัวตน </t>
    </r>
    <r>
      <rPr>
        <b/>
        <sz val="20"/>
        <color rgb="FFFF0000"/>
        <rFont val="TH SarabunPSK"/>
        <family val="2"/>
      </rPr>
      <t xml:space="preserve">จำแนกตามระดับ IAL </t>
    </r>
  </si>
  <si>
    <t>จำนวนผู้ใช้ (Users) ที่ใช้บริการพิสูจน์ตัวตนทั้งหมด</t>
  </si>
  <si>
    <t>\</t>
  </si>
  <si>
    <t>จำนวนผู้ใช้ (Users) บริการพิสูจน์ตัวตนทั้งหมด ณ สิ้นปีทีผ่านมา (ณ วันที่ 31 ธันวาคม 2566)</t>
  </si>
  <si>
    <t xml:space="preserve">จำนวนผู้ใช้งาน (Users)				</t>
  </si>
  <si>
    <t>IAL2.1</t>
  </si>
  <si>
    <t>IAL2.2</t>
  </si>
  <si>
    <t>IAL2.3</t>
  </si>
  <si>
    <t>รวมทั้งหมด</t>
  </si>
  <si>
    <t>มกราคม</t>
  </si>
  <si>
    <t>กุมภาพันธ์</t>
  </si>
  <si>
    <t>มีนาคม</t>
  </si>
  <si>
    <t>เมษายน</t>
  </si>
  <si>
    <t>พฤษภาคม</t>
  </si>
  <si>
    <t>มิถุนายน</t>
  </si>
  <si>
    <t>กรกฎาคม</t>
  </si>
  <si>
    <t>สิงหาคม</t>
  </si>
  <si>
    <t>กันยายน</t>
  </si>
  <si>
    <t>ตุลาคม</t>
  </si>
  <si>
    <t>พฤศจิกายน</t>
  </si>
  <si>
    <t>ธันวาคม</t>
  </si>
  <si>
    <t>ช่วงวัย</t>
  </si>
  <si>
    <t xml:space="preserve">จำนวนผู้ใช้งาน (Users)		</t>
  </si>
  <si>
    <t>0-17</t>
  </si>
  <si>
    <t>18-24</t>
  </si>
  <si>
    <t>25-44</t>
  </si>
  <si>
    <t>45-64</t>
  </si>
  <si>
    <t>65 ปีขึ้นไป</t>
  </si>
  <si>
    <t xml:space="preserve">	</t>
  </si>
  <si>
    <t>AAL1</t>
  </si>
  <si>
    <t>AAL2</t>
  </si>
  <si>
    <t>จำนวนผู้ใช้งาน (Users)</t>
  </si>
  <si>
    <t>`</t>
  </si>
  <si>
    <t>ส่วนที่ 6 : กระบวนการตรวจสอบให้ลูกค้าเป็นปัจจุบัน</t>
  </si>
  <si>
    <t>อ้างอิง ธพส. แนบท้าย ฉ.1 ข้อ 36.1 ผู้รับใบอนุญาตต้องมีการทบทวนข้อมูลส่วนบุคคลของ ผู้ใช้บริการ โดยตรวจทานและปรับปรุงข้อมูลที่ใช้สำหรับการพิสูจน์และยืนยันตัวตนให้เป็นปัจจุบัน และดำเนินการอย่างสม่ำเสมอ</t>
  </si>
  <si>
    <t>โปรดระบุรายละเอียด</t>
  </si>
  <si>
    <t>กระบวนการตรวจสอบ ( สามารถเลือกได้มากกว่า 1 ข้อ )</t>
  </si>
  <si>
    <t>1. ตรวจสอบข้อมูลผ่านระบบการตรวจสอบทางอิเล็กทรอนิกส์ของหน่วยงานภาครัฐหรือตรวจสอบจากแหล่งข้อมูลที่น่าเชื่อถือ</t>
  </si>
  <si>
    <t>2. ให้ลูกค้ายืนยัน หรือ แก้ไขข้อมูลผ่านช่องทางอิเล็กทรอนิกส์ หรือ เว็บเซอร์วิส หรือส่งจดหมายไปยังที่อยู่ของลูกค้า โทรศัพท์ อีเมล หรือส่งข้อความอิเล็กทรอนิกส์</t>
  </si>
  <si>
    <t>** อ้างอิงจากการตรวจสอบวันหมดอายุของบัตรประจำตัวประชาชนซึ่งเป็นหลักเกณฑ์ที่ ปปง. ใช้ในการทบทวนช้อมูลลูกค้าให้เป็นปัจจุบัน</t>
  </si>
  <si>
    <t>ส่วนที่ 7 : ข้อมูลผู้ให้บริการ (RP)</t>
  </si>
  <si>
    <t>จำนวนผู้ให้บริการ (RP) ทั้งหมดในรอบปี</t>
  </si>
  <si>
    <t>ราย</t>
  </si>
  <si>
    <t>กลุ่มอุตสาหกรรม</t>
  </si>
  <si>
    <t>จำนวนผู้รับบริการ (RP)</t>
  </si>
  <si>
    <t xml:space="preserve">กลุ่ม ภาครัฐ </t>
  </si>
  <si>
    <t>กลุ่ม Bank</t>
  </si>
  <si>
    <t>กลุ่ม Securities</t>
  </si>
  <si>
    <t>กลุ่ม AIMC</t>
  </si>
  <si>
    <t>กลุ่ม Digital Lending</t>
  </si>
  <si>
    <t xml:space="preserve">ส่วนที่ 8 : การทบทวนนโยบายและแนวปฏิบัติในปีที่ผ่านมา </t>
  </si>
  <si>
    <t>วันที่ทบทวนนโยบายล่าสุด</t>
  </si>
  <si>
    <t>การเปลี่ยนแปลงที่มีนัยสำคัญกับการให้บริการ Digital ID</t>
  </si>
  <si>
    <t>รายละเอียดการเปลี่ยนแปลงที่มีนัยสำคัญ</t>
  </si>
  <si>
    <t>นโยบายการบริหารจัดการความเสี่ยงที่สอดคล้องตามหลักเกณฑ์</t>
  </si>
  <si>
    <t>นโยบายการรักษาความมั่นคงปลอดภัยระบบสารสนเทศ (IT security policy)</t>
  </si>
  <si>
    <t>นโยบายการบริหารความเสี่ยงด้านเทคโนโลยีสารสนเทศ (IT risk management policy)</t>
  </si>
  <si>
    <t>นโยบายด้านการคุ้มครองข้อมูลส่วนบุคคล (privacy policy)</t>
  </si>
  <si>
    <t>นโยบายด้านการกำกับดูแลปฏิบัติงาน</t>
  </si>
  <si>
    <t>นโยบายเกี่ยวกับการควบคุมดูแลและป้องกันการทุจริตหรือการฉ้อโกงจากการใช้งานระบบ</t>
  </si>
  <si>
    <t>นโยบายการบริหารจัดการความเสี่ยงจากการใช้บริการจากผู้ให้บริการภายนอก</t>
  </si>
  <si>
    <t>นโยบายและแนวปฏิบัติเพิ่มเติมที่มีการประกาศใช้</t>
  </si>
  <si>
    <t>นโยบาย</t>
  </si>
  <si>
    <t>วันที่ประกาศใช้นโยบาย</t>
  </si>
  <si>
    <t>รายละเอียดการประกาศใช้ที่สำคัญ</t>
  </si>
  <si>
    <t xml:space="preserve"> </t>
  </si>
  <si>
    <t>2. ข้อมูลเกี่ยวกับแบบประเมิน Inherent Risk-IR: [Self-Assessment]</t>
  </si>
  <si>
    <t xml:space="preserve">3. ข้อมูลเกี่ยวกับแบบประเมิน Risk Management Capability - RMC: [Audit Process] </t>
  </si>
  <si>
    <t>2. Performance &amp; Efficiency (สำหรับบริการพิสูจน์ตัวตน)</t>
  </si>
  <si>
    <t>ข้อมูลเกี่ยวกับการวัดผลประสิทธิภาพของการดำเนินงาน</t>
  </si>
  <si>
    <t>ธุรกรรมที่ทำสำเร็จ</t>
  </si>
  <si>
    <t>ธุรกรรมที่ทำไม่สำเร็จ</t>
  </si>
  <si>
    <t>สาเหตุที่ทำธุรกรรมไม่สำเร็จ</t>
  </si>
  <si>
    <t>จำนวนธุรกรรม</t>
  </si>
  <si>
    <t>คิดเป็นสัดส่วน</t>
  </si>
  <si>
    <t xml:space="preserve">รายละเอียดของประเภทสาเหตุทีทำธุรกรรมไม่สำเร็จ </t>
  </si>
  <si>
    <t xml:space="preserve">Unknown error </t>
  </si>
  <si>
    <t>1. Unknown error (เกิดข้อผิดพลาดโดย IdP ไม่
สามารถระบุปัญหาได้ )</t>
  </si>
  <si>
    <t>Invalid ID</t>
  </si>
  <si>
    <t>2. Invalid ID (ใส่เลขบัตรประชาชนผิด)</t>
  </si>
  <si>
    <t>ID not found</t>
  </si>
  <si>
    <t>3. ID not found (ไม่ได้เป็นลูกค้าของ IdP ที่เลือก)</t>
  </si>
  <si>
    <t>Invalid IAL</t>
  </si>
  <si>
    <t>4. Invalid IAL ( รายการนี้เกิน/ไม่ถึงระดับการ
พิสูจน์ตัวตนของบุคคลที่ระบุใน
คำสั่ง ที่ IdP สามารถให้บริการได้)</t>
  </si>
  <si>
    <t xml:space="preserve">Failed authentication
</t>
  </si>
  <si>
    <t>5. Failed authentication #1 (ผู้ใช้บริการพิสูจน์ตัวตนไม่ผ่าน
ตามเงื่อนไขของ IdP เช่น ระบุ PIN
ผิด หรือไม่ผ่าน FR เป็นต้น)</t>
  </si>
  <si>
    <t>Failed authentication
(Invalid PIN/Password)</t>
  </si>
  <si>
    <t>Failed authentication 
(Invalid Face Recognition)</t>
  </si>
  <si>
    <t>7. Failed authentication: Invalid
Face Recognition (ผู้ใช้บริการพิสูจน์ตัวตนไม่ผ่าน
ตามเงื่อนไขของ IdP โดยไม่ผ่าน
Facial Comparison)</t>
  </si>
  <si>
    <t xml:space="preserve">Failed authentication
(Unregistered device /invalid OTP)
</t>
  </si>
  <si>
    <t>8. Failed authentication #2 (ผู้ใช้บริการพิสูจน์ตัวตนไม่ผ่าน
ตามเงื่อนไขของ IdP เกิดจาก
เครื่องที่ไม่ได้ลงทะเบียนไว้ หรือใส่
รหัส OTP ผิด)</t>
  </si>
  <si>
    <t>Cancel by User</t>
  </si>
  <si>
    <t>9. Cancel by User (ผู้ใช้บริการยกเลิกรายการเองที่
IdP application (เกิดขึ้นก่อน
พิสูจน์ตัวตน))</t>
  </si>
  <si>
    <t>Cancel by User: Refuse T&amp;C</t>
  </si>
  <si>
    <t>10. Cancel by User: Refuse T&amp;C (ผู้ใช้บริการปฏิเสธการยอมรับ
เงื่อนไขการใช้บริการที่ IdP
Application
(เกิดขึ้นก่อนพิสูจน์ตัวตน))</t>
  </si>
  <si>
    <t>Cancel by IdP</t>
  </si>
  <si>
    <t>11. Cancel by IdP (IdP ยกเลิกรายการ โดยมีเหตุผล
ของ IdP เอง)</t>
  </si>
  <si>
    <t>Unenroll User</t>
  </si>
  <si>
    <t>12. Unenroll User (ผู้ใช้บริการยังไม่ได้ลงทะเบียนและ
ยอมรับ NDID Terms &amp;
Conditions กับ IdP)</t>
  </si>
  <si>
    <t>IdP out of Service</t>
  </si>
  <si>
    <t>13. IdP out of Service (ผู้ใช้บริการทำรายการในช่วง
ที่ IdP ปิดระบบการให้บริการอยู่ (ผู้ใช้บริการไม่ต้องกรอกข้อมูลที่
RP ใหม่))</t>
  </si>
  <si>
    <t xml:space="preserve">AS cannot identify error </t>
  </si>
  <si>
    <t>14. AS cannot identify error (เกิดข้อผิดพลาดโดย AS ไม่
สามารถระบุปัญหาได้)</t>
  </si>
  <si>
    <t>AS verify Citizen ID's rules</t>
  </si>
  <si>
    <t>15. AS verify Citizen ID's rules (i.e.
Checksum) and find error (
before checking whether this
ID is its CIF or not (กรณีผู้ใช้บริการใส่เลขบัตร
ประชาชนผิด)</t>
  </si>
  <si>
    <t xml:space="preserve">This ID is not AS's customer </t>
  </si>
  <si>
    <t>16. This ID is not AS's customer ( กรณีผู้ใช้บริการไม่ได้เป็นลูกค้า
ของ AS)</t>
  </si>
  <si>
    <t>Customer data at AS is error</t>
  </si>
  <si>
    <t>17. Customer data at AS is error (กรณี AS พบความผิดพลาดของ
ข้อมูลผู้ใช้บริการ)</t>
  </si>
  <si>
    <t xml:space="preserve">RP is not AS member </t>
  </si>
  <si>
    <t>18. RP is not AS member (กรณี RP ไม่ได้เป็นสมาชิกกับ AS 
เช่น NCB)</t>
  </si>
  <si>
    <t>สาเหตุอื่น ๆ</t>
  </si>
  <si>
    <t>19. สาเหตุอื่น ๆ</t>
  </si>
  <si>
    <t>กลุ่ม RP ภาครัฐ</t>
  </si>
  <si>
    <t>สรุปข้อมูลธุรกรรมของผู้ให้บริการ (RP) จำแนกตามกลุ่มผู้ใช้งาน (Sector) ในรอบปี</t>
  </si>
  <si>
    <t>จำนวนธุรกรรม (ครั้ง)</t>
  </si>
  <si>
    <t>สัดส่วนการทำธุรกรรม</t>
  </si>
  <si>
    <t>กลุ่ม Digital lending</t>
  </si>
  <si>
    <t>อื่น ๆ</t>
  </si>
  <si>
    <t>(อ้างอิงจาก ธพส. แนบท้าย ฉ.3 ข้อ 11.3 ผู้รับใบอนุญาตต้องรายงานเหตุการณ์ด้านความมั่นคงปลอดภัยไซเบอร์ที่ไม่พึงประสงค์ โดยนำส่งพร้อมสรุปผลการดำเนินงานเกี่ยวกับการให้บริการประจำปี ซึ่งอย่างน้อยต้องประกอบด้วย วันที่และเวลาของเหตุการณ์ จำนวนเหตุการณ์และระดับความรุนแรง และมาตรการในการตอบสนองต่อเหตุการณ์ที่เกิดขึ้น)</t>
  </si>
  <si>
    <r>
      <t xml:space="preserve">รายละเอียดการจำแนกประเภทความรุนแรง (Severity) </t>
    </r>
    <r>
      <rPr>
        <b/>
        <sz val="20"/>
        <color rgb="FFFF0000"/>
        <rFont val="TH SarabunPSK"/>
        <family val="2"/>
      </rPr>
      <t>** อ้างอิงจาก ISO/IEC 27001 (มาตรฐานระบบการจัดการความปลอดภัยของข้อมูล - ISMS)</t>
    </r>
  </si>
  <si>
    <t>ระดับความรุนแรง</t>
  </si>
  <si>
    <t>นิยาม</t>
  </si>
  <si>
    <t>ประเภทของ Incident</t>
  </si>
  <si>
    <t>ตัวอย่างเหตุการณ์ (Incident Examples)</t>
  </si>
  <si>
    <t>วิกฤติ (Critical)</t>
  </si>
  <si>
    <t>ปัญหาที่เกิดกับลูกค้าทุกราย หรือส่งผลกระทบต่อ ทุกระบบงาน ต้องดำเนินการแก้ไขทันทีเพื่อลดผลกระทบที่เกิดขึ้น 
และแก้ไขโดยเร็วที่สุด ภายใน 4-6 ชั่วโมง</t>
  </si>
  <si>
    <t>System</t>
  </si>
  <si>
    <t>ปัญหาที่เกิดจากระบบหลัก เช่น ความล้มเหลวของซอฟต์แวร์หรือโครงสร้าง 
 พื้นฐานในการจัดการ Digital ID</t>
  </si>
  <si>
    <t>ระบบยืนยันตัวตนล่มขณะใช้งาน , ปัญหาที่เกี่ยวกับ batch</t>
  </si>
  <si>
    <t>Network</t>
  </si>
  <si>
    <t>ปัญหาการเชื่อมต่อหรือความปลอดภัยของเครือข่ายที่ใช้รับส่งข้อมูล Digital ID</t>
  </si>
  <si>
    <t>Network ล่ม , infra problem (server, db, network)</t>
  </si>
  <si>
    <t>สูง (High)</t>
  </si>
  <si>
    <t>ปัญหาที่เกิดขึ้นกับลูกค้าหลายราย หรือบางระบบงาน ต้องดำเนินการแก้ไขในระยะเวลาสั้น มีการติดตาม และแก้ไขภายใน 24 ชั่วโมง</t>
  </si>
  <si>
    <t>Access Control</t>
  </si>
  <si>
    <t>ปัญหาการควบคุมการเข้าถึงระบบหรือข้อมูล Digital ID เช่น สิทธิ์ใช้งานไม่เหมาะสม</t>
  </si>
  <si>
    <t>ผู้ใช้ที่ไม่ได้รับอนุญาตเข้าถึงฐานข้อมูล Digital ID</t>
  </si>
  <si>
    <t>ปานกลาง (Medium)</t>
  </si>
  <si>
    <t>Anti-Virus</t>
  </si>
  <si>
    <t xml:space="preserve">ปัญหาการป้องกันมัลแวร์หรือไวรัสที่อาจกระทบต่อระบบ Digital ID </t>
  </si>
  <si>
    <t>มัลแวร์ขโมยข้อมูลตัวตนจากเครื่องผู้ใช้</t>
  </si>
  <si>
    <t xml:space="preserve">ปัญหาที่เกี่ยวข้องกับอีเมล เช่น การถูกฟิชชิ่งเพื่อขโมยข้อมูล Digital ID </t>
  </si>
  <si>
    <t>ต่ำ (Low)</t>
  </si>
  <si>
    <t>ปัญหาที่เกิดขึ้นภายในบริษัทโดยไม่กระทบลูกค้า หรือส่งผลกระทบที่เกิดขึ้นมีผลกระทบน้อยและสามารถแก้ไขได้ในช่วงระยะเวลาสั้น ๆ 
หรือตามระยะเวลาที่กำหนด ต้องมีการติดตามและแก้ไขภายใน 5-7 วัน</t>
  </si>
  <si>
    <t>Web Portal</t>
  </si>
  <si>
    <t>ปัญหาที่เกิดจากพอร์ทัลหรือหน้าเว็บที่ให้บริการ Digital ID เช่น ช่องโหว่ด้านความปลอดภัย</t>
  </si>
  <si>
    <t>เว็บพอร์ทัลถูกเจาะ ทำให้ข้อมูล Digital ID รั่วไหล</t>
  </si>
  <si>
    <t xml:space="preserve">Software </t>
  </si>
  <si>
    <t>ปัญหาจากซอฟต์แวร์ที่ใช้ในกระบวนการ Digital ID เช่น bug หรือผิดพลาด</t>
  </si>
  <si>
    <t>ซอฟต์แวร์ e-KYC บันทึกข้อมูลผิดพลาด, เปรียบเทียบหน้าไม่ถูกต้อง</t>
  </si>
  <si>
    <t xml:space="preserve">File Sharing </t>
  </si>
  <si>
    <t xml:space="preserve">ปัญหาการแชร์ไฟล์ที่มีข้อมูล Digital ID โดยไม่ปลอดภัย </t>
  </si>
  <si>
    <t>Hardware</t>
  </si>
  <si>
    <t>ปัญหาจากอุปกรณ์ฮาร์ดแวร์ที่ใช้ในระบบ Digital ID เช่น เซิร์ฟเวอร์หรือ 
เครื่องสแกน biometric</t>
  </si>
  <si>
    <t>เครื่อง dipchip เสีย ทำให้ยืนยันตัวตนไม่ได้</t>
  </si>
  <si>
    <t xml:space="preserve">ปัญหาที่ไม่อยู่ในกลุ่มข้างต้น แต่เกี่ยวข้องกับ Digital ID (ระบุเพิ่มเติมได้) </t>
  </si>
  <si>
    <t>จำนวนเหตุการณ์ทั้งหมดในรอบปี (ครั้ง)</t>
  </si>
  <si>
    <t>ประเภท Incident</t>
  </si>
  <si>
    <t>จำนวนเหตุการณ์ (ครั้ง/ปี)</t>
  </si>
  <si>
    <t xml:space="preserve">มาตรการในการตอบสนองต่อเหตุการณ์ที่เกิดขึ้น </t>
  </si>
  <si>
    <t>ระบุรายละเอียด</t>
  </si>
  <si>
    <t>จำนวนเหตุการณ์ทั้งหมดจำแนกตามระดับความรุนแรง</t>
  </si>
  <si>
    <t>แนบไฟล์ (รายละเอียด)</t>
  </si>
  <si>
    <t>จำนวน</t>
  </si>
  <si>
    <t>อัตราการแก้ไขเสร็จสิ้น</t>
  </si>
  <si>
    <t>รวมจำนวนเหตุการณ์ทั้งหมด</t>
  </si>
  <si>
    <t>ผลกระทบ</t>
  </si>
  <si>
    <t>จำนวนที่ได้รับการแก้ไขเสร็จสิ้น</t>
  </si>
  <si>
    <t>การประเมินความพึงพอใจผู้ใช้บริการ</t>
  </si>
  <si>
    <t>คะแนนความพึงพอใจ</t>
  </si>
  <si>
    <t>อธิบายเกณฑ์การประเมิน</t>
  </si>
  <si>
    <t>พึงพอใจมากที่สุด</t>
  </si>
  <si>
    <t>พึงพอใจมาก</t>
  </si>
  <si>
    <t>ปานกลาง</t>
  </si>
  <si>
    <t>ไม่พึงพอใจ</t>
  </si>
  <si>
    <t>ไม่พึงพอใจมากที่สุด</t>
  </si>
  <si>
    <t>ความคิดเห็นเพิ่มเติม</t>
  </si>
  <si>
    <t>2. Performance &amp; Efficiency (สำหรับบริการยืนยันตัวตน)</t>
  </si>
  <si>
    <t>ส่วนที่ 1 : ข้อมูลการทำธุรกรรม (Transactions)</t>
  </si>
  <si>
    <t>จำนวนธุรกรรมการยืนยันตัวตน(ต่อปี)</t>
  </si>
  <si>
    <t>จำนวนธุรกรรมการยืนยันตัวตนที่่ไม่สำเร็จ(ต่อปี)</t>
  </si>
  <si>
    <t>4. Invalid IAL ( รายการนี้เกิน/ไม่ถึงระดับการ
ยืนยันตัวตนของบุคคลที่ระบุใน
คำสั่ง ที่ IdP สามารถให้บริการได้)</t>
  </si>
  <si>
    <t>5. Failed authentication #1 (ผู้ใช้บริการยืนยันตัวตนไม่ผ่าน
ตามเงื่อนไขของ IdP เช่น ระบุ PIN
ผิด หรือไม่ผ่าน FR เป็นต้น)</t>
  </si>
  <si>
    <t>6. Failed authentication: Invalid
 PIN/Password (ผู้ใช้บริการยืนยันตัวตนไม่ผ่าน
ตามเงื่อนไขของ IdP โดยการระบุ
PIN/Password ผิด)</t>
  </si>
  <si>
    <t>7. Failed authentication: Invalid
Face Recognition (ผู้ใช้บริการยืนยันตัวตนไม่ผ่าน
ตามเงื่อนไขของ IdP โดยไม่ผ่าน
Facial Comparison)</t>
  </si>
  <si>
    <t>8. Failed authentication #2 (ผู้ใช้บริการยืนยันตัวตนไม่ผ่าน
ตามเงื่อนไขของ IdP เกิดจาก
เครื่องที่ไม่ได้ลงทะเบียนไว้ หรือใส่
รหัส OTP ผิด)</t>
  </si>
  <si>
    <t>9. Cancel by User (ผู้ใช้บริการยกเลิกรายการเองที่
IdP application (เกิดขึ้นก่อน
ยืนยันตัวตน))</t>
  </si>
  <si>
    <t>10. Cancel by User: Refuse T&amp;C (ผู้ใช้บริการปฏิเสธการยอมรับ
เงื่อนไขการใช้บริการที่ IdP
Application
(เกิดขึ้นก่อนยืนยันตัวตน))</t>
  </si>
  <si>
    <t>ข้อมูลธุรกรรม (Transactions) ของผู้รับบริการ (RP)</t>
  </si>
  <si>
    <t>ส่วนที่ 2 : ข้อมูลด้านอุบัติการณ์ (Incident) ของบริการยืนยันตัวตน</t>
  </si>
  <si>
    <t>ปัญหาที่เกิดขึ้นกับลูกค้าเพียง 1 ราย หรือ 1 ระบบงาน จะต้องกำหนดวิธีการแก้ไขและเวลาให้เหมาะสม พร้อมติดตามและแก้ไขภายใน 3-5 วัน</t>
  </si>
  <si>
    <t>ความคิดเห็นเพิ่มเติม หรือ ข้อเสนอแนะ จากผู้ใช้งาน เพิ่มเติมเช่น ระบบการใช้งาน , ปัญหาการยืนยันตัวตน , ฟีเจอร์ที่ใช้งาน</t>
  </si>
  <si>
    <t xml:space="preserve">อื่น ๆ </t>
  </si>
  <si>
    <t xml:space="preserve">อ้างอิงจาก ธพส. แนบท้าย ฉ.7 ข้อ 9 ผู้รับใบอนุญาตต้องจัดให้มีบุคลากรที่ทำหน้าที่รับเรื่องร้องเรียนซึ่ง
ผู้ใช้บริการสามารถติดต่อโดยตรงได้อย่างสะดวก โดยมีการแจ้งให้ผู้ใช้บริการทราบถึงช่องทางและวิธีการแจ้งปัญหาหรือร้องเรียนการใช้
บริการได้อย่างชัดเจน </t>
  </si>
  <si>
    <t>จำนวนเรื่องร้องเรียนทั้งหมดในปีที่ผ่านมา (ครั้ง)</t>
  </si>
  <si>
    <t>จำนวนที่แก้ไขเรียบร้อยแล้ว</t>
  </si>
  <si>
    <t>จำนวนที่อยู่ระหว่างการแก้ไข</t>
  </si>
  <si>
    <t>จำนวนที่ยังแก้ไขไม่สำเร็จ</t>
  </si>
  <si>
    <t>ประเภทของเรื่องร้องเรียน</t>
  </si>
  <si>
    <t>ตัวอย่างเหตุการณ์ (Complaint Examples)</t>
  </si>
  <si>
    <t>ปัญหาการลงทะเบียน Digital ID 
 (Registration Issues)</t>
  </si>
  <si>
    <t>ปัญหาที่เกิดขึ้นในขั้นตอนการสมัครหรือยืนยันตัวตนผ่านระบบ Digital ID</t>
  </si>
  <si>
    <t xml:space="preserve"> • ไม่สามารถลงทะเบียน Digital ID ได้ (เช่น ข้อมูลไม่ตรงกับฐานข้อมูล)</t>
  </si>
  <si>
    <t>ภาพรวมจำนวนเรื่องร้องเรียนจำแนกตามประเภทเรื่องร้องเรียน(ในรอบปี)</t>
  </si>
  <si>
    <t xml:space="preserve"> • ระบบแจ้งข้อผิดพลาดเกี่ยวกับเอกสารหรือข้อมูลส่วนบุคคล</t>
  </si>
  <si>
    <t xml:space="preserve"> • การยืนยันตัวตนผ่านแอปพลิเคชันล้มเหลว (เช่น e-KYC ไม่ผ่าน)</t>
  </si>
  <si>
    <t>เรื่องร้องเรียน</t>
  </si>
  <si>
    <t>จำนวนเรื่องร้องเรียน</t>
  </si>
  <si>
    <t>สัดส่วน(เทียบกับเรื่องร้องเรียนทั้งหมด)</t>
  </si>
  <si>
    <t>ปัญหาการเข้าถึงและใช้งาน 
(Access &amp; Usability Issues)</t>
  </si>
  <si>
    <t>ปัญหาที่ทำให้ลูกค้าไม่สามารถใช้งาน Digital ID ได้ตามปกติ</t>
  </si>
  <si>
    <t xml:space="preserve"> • ไม่สามารถเข้าสู่ระบบหรือใช้งาน Digital ID ได้</t>
  </si>
  <si>
    <t>ปัญหาการลงทะเบียน Digital ID</t>
  </si>
  <si>
    <t xml:space="preserve"> • ระบบ NDID ล่มหรือใช้งานไม่ได้ในช่วงเวลาสำคัญ</t>
  </si>
  <si>
    <t>ปัญหาการเข้าถึงและใช้งาน</t>
  </si>
  <si>
    <t xml:space="preserve"> • ระบบไม่รองรับอุปกรณ์หรือเวอร์ชันของแอปพลิเคชัน</t>
  </si>
  <si>
    <t>ปัญหาธุรกรรมที่ไม่สำเร็จ</t>
  </si>
  <si>
    <t>ปัญหาธุรกรรมที่ไม่สำเร็จ 
(Failed Transactions)</t>
  </si>
  <si>
    <t>ธุรกรรมที่ใช้ Digital ID ไม่สำเร็จหรือล่าช้า</t>
  </si>
  <si>
    <t xml:space="preserve"> • ยืนยันตัวตนสำเร็จ แต่ไม่สามารถทำธุรกรรมได้</t>
  </si>
  <si>
    <t>ปัญหาด้านความปลอดภัยและการฉ้อโกง</t>
  </si>
  <si>
    <t>ปัญหาด้านข้อมูลส่วนบุคคล</t>
  </si>
  <si>
    <t xml:space="preserve"> • ระบบแจ้งเตือนข้อผิดพลาด (Error Code) ที่ไม่ชัดเจน</t>
  </si>
  <si>
    <t>ปัญหาด้านการให้บริการลูกค้า</t>
  </si>
  <si>
    <t>ปัญหาด้านความปลอดภัยและการฉ้อโกง 
(Security &amp; Fraud Issues)</t>
  </si>
  <si>
    <t>ปัญหาที่เกี่ยวข้องกับการใช้ Digital ID อย่างไม่ปลอดภัย หรือมีความเสี่ยงต่อการฉ้อโกง</t>
  </si>
  <si>
    <t>ปัญหาด้านการยกเลิกหรือเปลี่ยนแปลงข้อมูล Digital ID</t>
  </si>
  <si>
    <t>ปัญหาอื่นๆ</t>
  </si>
  <si>
    <t>ปัญหาด้านข้อมูลส่วนบุคคล 
(Privacy &amp; Data Protection Issues)</t>
  </si>
  <si>
    <t>ข้อร้องเรียนเกี่ยวกับความเป็นส่วนตัวของข้อมูล Digital ID และการนำข้อมูลไปใช้โดยไม่ได้รับอนุญาต</t>
  </si>
  <si>
    <t xml:space="preserve"> • ข้อมูล Digital ID ถูกนำไปใช้กับบริการที่ลูกค้าไม่ได้สมัคร</t>
  </si>
  <si>
    <t xml:space="preserve"> • ข้อมูลส่วนบุคคลรั่วไหลหรือถูกแชร์โดยไม่ได้รับความยินยอม</t>
  </si>
  <si>
    <t xml:space="preserve"> • ไม่สามารถขอลบหรือแก้ไขข้อมูล Digital ID ได้</t>
  </si>
  <si>
    <t>ปัญหาด้านการให้บริการลูกค้า 
(Customer Support Issues)</t>
  </si>
  <si>
    <t>ข้อร้องเรียนเกี่ยวกับการให้บริการและการแก้ไขปัญหาที่ไม่เป็นไปตามความคาดหวัง</t>
  </si>
  <si>
    <t xml:space="preserve"> • ติดต่อ Call Center แต่ไม่ได้รับคำตอบที่ชัดเจน</t>
  </si>
  <si>
    <t xml:space="preserve"> • ต้องรอเวลานานเกินไปในการแก้ไขปัญหา Digital ID</t>
  </si>
  <si>
    <t xml:space="preserve"> • ไม่มีช่องทางติดต่อที่สะดวกสำหรับเรื่อง Digital ID</t>
  </si>
  <si>
    <t>ปัญหาการปิดบัญชี Digital ID หรือเปลี่ยนแปลงข้อมูลที่ไม่สามารถทำได้สะดวก</t>
  </si>
  <si>
    <t>• ต้องการยกเลิก Digital ID แต่ทำได้ยาก</t>
  </si>
  <si>
    <t>• ข้อมูลที่อัปเดต (เช่น หมายเลขโทรศัพท์) ไม่ถูกต้องในระบบ NDID</t>
  </si>
  <si>
    <t>• ไม่สามารถย้าย Digital ID ไปยังธนาคารอื่นได้</t>
  </si>
  <si>
    <t>ประเภทของผู้ร้องเรียน</t>
  </si>
  <si>
    <t>ผู้ใช้งาน (Users)</t>
  </si>
  <si>
    <t>องค์กรหรือธุรกิจ (RP)</t>
  </si>
  <si>
    <t>หน่วยงานที่กำกับดูแล (Regulator)</t>
  </si>
  <si>
    <t>อัตรา เรื่องร้องเรียนทั้งหมด ต่อ ระยะเวลาเฉลี่ยที่ใช้ในการแก้ไชปัญหาทั้งหมด</t>
  </si>
  <si>
    <t>อัตรา จำนวนเรื่องร้องเรียนทีได้รับการแก้ไข ต่อ จำนวนเรื่องร้องเรียนทั้งหมด</t>
  </si>
  <si>
    <t>ระยะเวลาเฉลี่ยที่ใช้ในการแก้ไขปัญหาจำแนกตามประเภทเรื่องร้องเรียน</t>
  </si>
  <si>
    <t>อ้างอิง ธพส. แนบท้าย ฉ.3 ข้อ 15.2 ผู้รับ
ใบอนุญาตต้องดำเนินการบันทึกการตัดสินใจเกี่ยวกับการดำเนินมาตรการการรักษา
ความมั่นคงปลอดภัยระบบสารสนเทศที่เปลี่ยนแปลงไปและการแก้ไขหรือเยียวยา (ถ้ามี) และนำส่งพร้อมสรุปผลการ
ดำเนินงานเกี่ยวกับการให้บริการประจำปี</t>
  </si>
  <si>
    <t>ระยะเวลาเฉลี่ยที่ใช้ในการแก้ไขปัญหา (วัน)</t>
  </si>
  <si>
    <t>แนวทางการแก้ไข้ปัญหา</t>
  </si>
  <si>
    <t>แนวทางการป้องกันเพื่อไม่ให้เกิดปัญหาซ้ำ</t>
  </si>
  <si>
    <t>4. Risk Management</t>
  </si>
  <si>
    <t>ข้อมูลด้านการบริหารความเสี่ยง</t>
  </si>
  <si>
    <t>-</t>
  </si>
  <si>
    <t>อ้างอิงจากข้อกำหนดแนบท้ายประกาศ สพธอ. ที่ ธพส. ๑/๒๕๖๖ ฉบับที่ ๒  หลักเกณฑ์การบริหารและจัดการความเสี่ยงในการประกอบธุรกิจบริการเกี่ยวกับระบบการพิสูจน์และยืนยันตัวตนทางดิจิทัล มีการนิยามความเสี่ยงทั้ง 5 ด้าน ดังนี้</t>
  </si>
  <si>
    <t>ประเภทความเสี่ยง</t>
  </si>
  <si>
    <t>นิยามของความเสี่ยงแต่ละด้าน</t>
  </si>
  <si>
    <t>ตัวอย่าง</t>
  </si>
  <si>
    <t>1. ความเสี่ยงด้านกลยุทธ์ (Strategic Risk)</t>
  </si>
  <si>
    <t xml:space="preserve">ความเสี่ยงของการสูญเสียที่เกิดขึ้นจากการตัดสินใจทางธุรกิจที่ไม่พึงประสงค์ การตัดสินใจทางธุรกิจที่ไม่ดี หรือการไม่ตอบสนองต่อ การเปลี่ยนแปลงในอุตสาหกรรมและสภาพแวดล้อมในการดำเนินงาน ทั้งนี้มีความคล้ายคลึงกับความเสี่ยงขององค์กรทั่วไป โดยมีปัจจัยที่ต้องคำนึงถึง เช่น นโยบาย แผนกลยุทธ์ และการจัดสรรงบประมาณ
 อิทธิพลในการตัดสินใจเชิงกลยุทธ์ การบริหาร ความเสี่ยงในระดับองค์กร ความเสี่ยงด้านกลยุทธ์สำหรับผู้ประกอบธุรกิจบริการเกี่ยวกับระบบการพิสูจน์และยืนยันตัวตนทางดิจิทัล </t>
  </si>
  <si>
    <t>2. ความเสี่ยงด้านการปฏิบัติการ (Operational Risk)</t>
  </si>
  <si>
    <t>ความเสี่ยงที่จะเกิดความเสียหายต่าง ๆ อันเนื่องมาจากความไม่เพียงพอหรือความบกพร่องของกระบวนการควบคุมภายใน บุคลากร และระบบงาน หรือจากเหตุการณ์ภายนอก เช่น ความเสี่ยงจากการฉ้อโกงโดยบุคคลภายในและบุคคลภายนอก ความเสี่ยงจากการขัดข้องหรือหยุดชะงักของระบบงาน
 ความเสี่ยงจากแนวปฏิบัติเกี่ยวกับผู้ใช้บริการ การให้บริการและดำเนินธุรกิจ</t>
  </si>
  <si>
    <t>3. ความเสี่ยงด้านเทคโนโลยีสารสนเทศ (IT Risk)</t>
  </si>
  <si>
    <t>• ระบบสำรองข้อมูล (Backup) ไม่ทำงานตามปกติ ทำให้ไม่สามารถกู้คืนข้อมูลสำคัญได้หลังจากเกิดเหตุขัดข้อง
 • บุคลากรไม่ได้อัปเดตซอฟต์แวร์หรือระบบป้องกันความปลอดภัย ทำให้เกิดช่องโหว่ด้านความมั่นคงปลอดภัย
 • การเข้าถึงระบบโดยไม่ได้รับอนุญาตจากบุคคลภายนอกที่แอบขโมยข้อมูลทางการเงินของลูกค้า</t>
  </si>
  <si>
    <t>4. ความเสี่ยงด้านชื่อเสียง (Reputation Risk)</t>
  </si>
  <si>
    <t>ความเสี่ยงที่ทำให้การประกอบธุรกิจบริการเกี่ยวกับระบบการพิสูจน์และยืนยันตัวตนทางดิจิทัลได้รับผลกระทบทางลบจากสังคม ส่งผลให้สูญเสียชื่อเสียงและความน่าเชื่อถือในการให้บริการ เช่น การเปิดเผยข้อมูลส่วนบุคคลโดยไม่ได้ตั้งใจ</t>
  </si>
  <si>
    <t>5. ความเสี่ยงด้านการปฏิบัติตามหลักเกณฑ์ (Compliance Risk)</t>
  </si>
  <si>
    <t>การประเมินความเสี่ยง</t>
  </si>
  <si>
    <t>มี</t>
  </si>
  <si>
    <t>อธิบาย เช่น ตัวชี้วัด แนวทางการลดความเสี่ยง</t>
  </si>
  <si>
    <t>&gt;&gt;ระดับความเสี่ยง&lt;&lt;</t>
  </si>
  <si>
    <t>6. อื่น ๆ</t>
  </si>
  <si>
    <t>ความเสี่ยงในระดับสูง ไม่สามารถยอมรับได้ ต้องพิจารณาหาวิธีแก้ไข      
ความเสี่ยงและดำเนินการทันที</t>
  </si>
  <si>
    <t xml:space="preserve">   ความเสี่ยงในระดับค่อนข้างสูง ไม่สามารถยอมรับยอมรับได้ ต้องพิจารณา 
 หาวิธีแก้ไขความเสี่ยง และดำเนินการแก้ไขภายในระยะเวลาที่เหมาะสม</t>
  </si>
  <si>
    <t>ความเสี่ยงในระดับปานกลาง ทำการติดตามผลความเสี่ยง และพิจารณา
แก้ไขความเสี่ยง แต่หากมีเหตุจำเป็นก็สามารถพิจารณายอมรับความเสี่ยงได้</t>
  </si>
  <si>
    <t>ความเสี่ยงในระดับที่ต่ำมาก สามารถยอมรับได้โดยไม่ต้องดำเนินการใด ๆ เพิ่มเติม</t>
  </si>
  <si>
    <t xml:space="preserve">โครงสร้างหรือคณะกรรมการ / ผู้รับผิดชอบการบริหารความเสี่ยง </t>
  </si>
  <si>
    <t>แนบไฟล์ / ระบุรายละเอียด</t>
  </si>
  <si>
    <t xml:space="preserve">เอกสารแนบ 4.1 ไฟล์โครงสร้างหรือคณะกรรมการ/ผู้รับผิดชอบการบริหารความเสี่ยง </t>
  </si>
  <si>
    <t>2. ผลการวิเคราะห์ความเสี่ยง (Risk Analysis)</t>
  </si>
  <si>
    <t>ความเป็นไปได้</t>
  </si>
  <si>
    <t>ระดับความเสี่ยง</t>
  </si>
  <si>
    <t>ความเสี่ยงด้านกลยุทธ์ (Strategic Risk)</t>
  </si>
  <si>
    <t>ความเสี่ยงด้านการปฏิบัติการ (Operational Risk)</t>
  </si>
  <si>
    <t>ความเสี่ยงด้านเทคโนโลยีสารสนเทศ (IT Risk)</t>
  </si>
  <si>
    <t>ความเสี่ยงด้านชื่อเสียง (Reputation Risk)</t>
  </si>
  <si>
    <t>ความเสี่ยงด้านการปฏิบัติตามหลักเกณฑ์ (Compliance Risk)</t>
  </si>
  <si>
    <t>3. ผลการประเมินความเสี่ยง (Risk Evaluation)</t>
  </si>
  <si>
    <t>Net risk result by risk factor</t>
  </si>
  <si>
    <t xml:space="preserve">ความเสี่ยงสุทธิ (Net risk)    </t>
  </si>
  <si>
    <t>Risk factor</t>
  </si>
  <si>
    <t>ผลการประเมิน</t>
  </si>
  <si>
    <t>4. แนวทางการลดความเสี่ยง (Risk Treatment)</t>
  </si>
  <si>
    <t>แนวทางลดความเสี่ยง</t>
  </si>
  <si>
    <t>5. ตัวชี้วัดความเสี่ยง (Key Risk Indicators - KRIs)</t>
  </si>
  <si>
    <t>ตัวชี้วัด</t>
  </si>
  <si>
    <t>6. วิธีการติดตามและรายงานผลความเสี่ยง (Risk Monitoring and Reporting)</t>
  </si>
  <si>
    <t>แผนการติดตามความเสี่ยง</t>
  </si>
  <si>
    <t>รายงานคณะกรรมการตรวจสอบและกำกับความเสี่ยง</t>
  </si>
  <si>
    <t xml:space="preserve">&gt;&gt;เลือก&lt;&lt; </t>
  </si>
  <si>
    <t>สถานะปัจจุบัน</t>
  </si>
  <si>
    <t xml:space="preserve">ใช้งานอยู่ </t>
  </si>
  <si>
    <t>ลิงก์เอกสารอ้างอิง</t>
  </si>
  <si>
    <t>วันที่ทดสอบล่าสุด (Testing)</t>
  </si>
  <si>
    <t>ผลการทดสอบ (Testing Results)</t>
  </si>
  <si>
    <t>ความถี่ในการปรับปรุงแผน</t>
  </si>
  <si>
    <t>หน่วยงานรับผิดชอบ</t>
  </si>
  <si>
    <t>5. Service Development &amp; Improvement</t>
  </si>
  <si>
    <t>ข้อมูลด้านการพัฒนาต่อยอดบริการอื่นๆ ที่เกี่ยวกับเทคโนโลยีการพิสูจน์และยืนยันตัวตน</t>
  </si>
  <si>
    <t>การดำเนินงาน</t>
  </si>
  <si>
    <t>ผลการดำเนินงานในรอบปีที่ผ่านมา</t>
  </si>
  <si>
    <t>ด้านอื่นๆ</t>
  </si>
  <si>
    <t>แผนการพัฒนาต่อยอดบริการการอื่น ๆ ที่เกี่ยวข้องกับเทคโนโลยีการพิสูจน์และยืนยันตัวตน</t>
  </si>
  <si>
    <t>ประเภทบริการที่ต่อยอด</t>
  </si>
  <si>
    <t>รายละเอียดแผนการพัฒนา</t>
  </si>
  <si>
    <t>เป้าหมายของการพัฒนา</t>
  </si>
  <si>
    <t>Digital ID for SMEs</t>
  </si>
  <si>
    <t>Cross-Border Digital ID</t>
  </si>
  <si>
    <t>Credential wallets / VC</t>
  </si>
  <si>
    <t>E-signature / Digital signature</t>
  </si>
  <si>
    <t>E-consent</t>
  </si>
  <si>
    <t>Digital contract</t>
  </si>
  <si>
    <t>Digital saving</t>
  </si>
  <si>
    <t xml:space="preserve">แผนการขยายขอบเขตการให้บริการ (Service Expansion Plans) </t>
  </si>
  <si>
    <t>ด้านการขยายขอบเขตการให้บริการ</t>
  </si>
  <si>
    <t>ด้านการขยายช่องทางการให้บริการ</t>
  </si>
  <si>
    <t>ด้านการขยายกลุ่มเป้าหมาย/ฐานลูกค้า</t>
  </si>
  <si>
    <t xml:space="preserve">ด้านการขยายการเชื่อมต่อระบบ/การพัฒนาระบบให้บริการ </t>
  </si>
  <si>
    <t>ด้านเทคโนโลยีและนวัตกรรม</t>
  </si>
  <si>
    <t>ข้อเสนอแนะเพิ่มเติมต่อสำนักงานพัฒนาธุรกรรมทางอิเล็กทรอนิกส์ (สพธอ.) ในการสนับสนุนเกี่ยวกับการให้บริการพิสูจน์และยืนยันตัวตน (Digital ID)</t>
  </si>
  <si>
    <t>แบบรายงานผลการตรวจประเมินความพร้อมในการประกอบธุรกิจ</t>
  </si>
  <si>
    <t>1. ข้อมูลเกี่ยวกับธุรกิจบริการ</t>
  </si>
  <si>
    <t>สำหรับผู้ให้บริการ</t>
  </si>
  <si>
    <t>ชื่อองค์กร</t>
  </si>
  <si>
    <r>
      <t xml:space="preserve">บริการพิสูจน์ตัวตน </t>
    </r>
    <r>
      <rPr>
        <b/>
        <sz val="16"/>
        <color theme="1"/>
        <rFont val="TH SarabunPSK"/>
        <family val="2"/>
      </rPr>
      <t>(IdP1)</t>
    </r>
  </si>
  <si>
    <r>
      <t xml:space="preserve">บริการออกและบริหารจัดการสิ่งที่ใช้ยืนยันตัวตน </t>
    </r>
    <r>
      <rPr>
        <b/>
        <sz val="16"/>
        <color theme="1"/>
        <rFont val="TH SarabunPSK"/>
        <family val="2"/>
      </rPr>
      <t>(IdP2)</t>
    </r>
  </si>
  <si>
    <r>
      <t xml:space="preserve">บริการยืนยันตัวตน </t>
    </r>
    <r>
      <rPr>
        <b/>
        <sz val="16"/>
        <color theme="1"/>
        <rFont val="TH SarabunPSK"/>
        <family val="2"/>
      </rPr>
      <t>(IdP3)</t>
    </r>
  </si>
  <si>
    <r>
      <t xml:space="preserve">บริการแลกเปลี่ยนข้อมูลเพื่อการพิสูจน์และยืนยันตัวตนทางดิจิทัล </t>
    </r>
    <r>
      <rPr>
        <b/>
        <sz val="16"/>
        <color theme="1"/>
        <rFont val="TH SarabunPSK"/>
        <family val="2"/>
      </rPr>
      <t xml:space="preserve">(Ex.) </t>
    </r>
  </si>
  <si>
    <t xml:space="preserve">  กรุณาเลือก Y กรณีที่ท่านใช้บริการจากผู้รับดำเนินการแทน เลือก N  กรณีที่ท่านไม่ได้ใช้บริการจากผู้รับดำเนินการแทน</t>
  </si>
  <si>
    <t>โปรดระบุการใช้บริการจากผู้รับดำเนินการแทน</t>
  </si>
  <si>
    <t>“ผู้รับดำเนินการแทน”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เกี่ยวกับระบบการพิสูจน์และยืนยันตัวตนทางดิจิทัล เช่น ตัวแทนในการเก็บรวบรวมข้อมูลผู้ใช้บริการ ซึ่งอาจมีการเชื่อมต่อระบบงานด้านเทคโนโลยีสารสนเทศกับผู้รับใบอนุญาตด้วย</t>
  </si>
  <si>
    <t>ชื่อบุคคลหรือหน่วยงาน สำหรับกรณีทาง สพธอ. ใช้ติดต่อสอบถามข้อมูล</t>
  </si>
  <si>
    <t xml:space="preserve">ชื่อ-สกุล 1: </t>
  </si>
  <si>
    <t xml:space="preserve">ตำแหน่ง: </t>
  </si>
  <si>
    <t xml:space="preserve">เบอร์โทรศัพท์: </t>
  </si>
  <si>
    <t xml:space="preserve">email: </t>
  </si>
  <si>
    <t xml:space="preserve">ชื่อ-สกุล 2: </t>
  </si>
  <si>
    <t xml:space="preserve">ชื่อ-สกุล 3: </t>
  </si>
  <si>
    <t>การรายงานผลการตรวจประเมินความพร้อมในการประกอบธุรกิจ</t>
  </si>
  <si>
    <t>รายงานผลการตรวจประเมิน ข้อตรวจพบ และผลการปรับปรุงแก้ไขต่อ ผู้บริหารระดับสูง คณะกรรมการ หรือบุคลากรที่ได้รับมอบหมาย เมื่อวันที่</t>
  </si>
  <si>
    <t>dd/mm/yy</t>
  </si>
  <si>
    <t>วัน/เดือน/ปี (พ.ศ.)</t>
  </si>
  <si>
    <r>
      <t xml:space="preserve">ผู้อนุมัติผลการประเมิน </t>
    </r>
    <r>
      <rPr>
        <i/>
        <sz val="14"/>
        <color theme="1"/>
        <rFont val="TH SarabunPSK"/>
        <family val="2"/>
      </rPr>
      <t>(ผู้บริหารระดับสูง คณะกรรมการ หรือบุคลากรที่ได้รับมอบหมาย)</t>
    </r>
  </si>
  <si>
    <t xml:space="preserve">ชื่อ-สกุล 4: </t>
  </si>
  <si>
    <t xml:space="preserve">ชื่อ-สกุล 5: </t>
  </si>
  <si>
    <t xml:space="preserve">ชื่อ-สกุล 6: </t>
  </si>
  <si>
    <t xml:space="preserve">ชื่อ-สกุล 7: </t>
  </si>
  <si>
    <t xml:space="preserve">จำนวนคำถามสำหรับการประเมินความเสี่ยงตั้งต้น ใน Part: Inherent Risk (IR)  </t>
  </si>
  <si>
    <t xml:space="preserve">  ข้อ</t>
  </si>
  <si>
    <t>วันที่ดำเนินการประเมิน</t>
  </si>
  <si>
    <t xml:space="preserve">ระหว่างวันที่ </t>
  </si>
  <si>
    <t>ถึงวันที่</t>
  </si>
  <si>
    <t xml:space="preserve">สามารถดูวิธีการประเมิน Inherent Risk (IR) ได้ที่ &gt;&gt;&gt;&gt;  </t>
  </si>
  <si>
    <t>วิธีการประเมิน RMC</t>
  </si>
  <si>
    <t xml:space="preserve">สามารถเข้าไปทำการประเมินความเสี่ยง Part: Inherent Risk (IR) ได้ที่ &gt;&gt;&gt;&gt;  </t>
  </si>
  <si>
    <t>Inherent Risk-IR</t>
  </si>
  <si>
    <t xml:space="preserve">สามารถเข้าไปดูเกณฑ์การประเมินความเสี่ยง (Risk criteria) ได้ที่ &gt;&gt;&gt;&gt;  </t>
  </si>
  <si>
    <t>Risk Criteria</t>
  </si>
  <si>
    <t xml:space="preserve">จำนวนข้อกำหนดสำหรับการประเมินความสามารถในการบริหารจัดการความเสี่ยงภายในองค์กร ใน Part: Risk Management Capability (RMC)  </t>
  </si>
  <si>
    <t>วัตถุประสงค์</t>
  </si>
  <si>
    <t>การตรวจประเมินเพื่อรายงานผลการตรวจประเมินที่สอดคล้องกับพระราชกฤษฎีกาว่าด้วยการควบคุมดูแลธุรกิจบริการเกี่ยวกับระบบการพิสูจน์และยืนยันตัวตนทางดิจิทัลที่ต้องได้รับใบอนุญาต พ.ศ. 2565 และแนวทางการตรวจประเมิน (Audit Checklist) ตาม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โดยบริษัทสามารถตรวจสอบและนำผลของการตรวจประเมินไปใช้เพื่อปรับปรุง พัฒนาการควบคุมให้เป็นไปตามกฎหมายและหลักเกณฑ์ที่เกี่ยวข้องและนำไปสู่การยกระดับการให้บริการระบบการพิสูจน์และยืนยันตนทางดิจิทัลขององค์กรต่อไป</t>
  </si>
  <si>
    <t>ขอบเขตการตรวจประเมิน</t>
  </si>
  <si>
    <t>ระบุระบบงานที่เกี่ยวข้อง เวอร์ชัน และฟังก์ชันระบบงาน รวมถึงผู้รับดำเนินการแทน</t>
  </si>
  <si>
    <t>หลักเกณฑ์ที่นำมาใช้ในการตรวจประเมิน</t>
  </si>
  <si>
    <t>สถานที่ที่ทำการตรวจประเมิน</t>
  </si>
  <si>
    <t>สำนักงาน:</t>
  </si>
  <si>
    <t>ศูนย์ข้อมูลหลัก:</t>
  </si>
  <si>
    <t>ศูนย์ข้อมูลสำรอง:</t>
  </si>
  <si>
    <t>หน่วยงานที่เกี่ยวข้อง</t>
  </si>
  <si>
    <t>เช่น ผู้รับดำเนินการแทน หรือ ผู้ให้บริการภายนอก</t>
  </si>
  <si>
    <t>วิธีการตรวจประเมิน</t>
  </si>
  <si>
    <t>รายชื่อผู้ให้ข้อมูลประกอบการตรวจประเมิน</t>
  </si>
  <si>
    <t>สามารถระบุชื่อบุคคลหรือหน่วยงาน เช่น ศูนย์ฯ / ฝ่าย / หน่วยงานย่อย</t>
  </si>
  <si>
    <t xml:space="preserve">สามารถดูวิธีการประเมิน Risk Management Capability (RMC) ได้ที่ &gt;&gt;&gt;&gt;  </t>
  </si>
  <si>
    <t xml:space="preserve">สามารถเข้าไปทำการประเมินความสามารถในการบริหารจัดการความเสี่ยงตามหลักเกณฑ์ในการควบคุมดูแลการประกอบธุรกิจบริการ ได้ที่ &gt;&gt;&gt;&gt;  </t>
  </si>
  <si>
    <t>แบบการประเมิน RMC: Risk Management</t>
  </si>
  <si>
    <t>แบบการประเมิน RMC: Security&amp;Privacy</t>
  </si>
  <si>
    <t>แบบการประเมิน RMC: Fraud</t>
  </si>
  <si>
    <t>แบบการประเมิน RMC: Functional</t>
  </si>
  <si>
    <t>แบบการประเมิน RMC: Role</t>
  </si>
  <si>
    <t>แบบการประเมิน RMC: User Protection</t>
  </si>
  <si>
    <t>แบบการประเมิน RMC: Outsource</t>
  </si>
  <si>
    <t>ข้อมูลผู้ตรวจสอบ</t>
  </si>
  <si>
    <t>ลักษณะหน่วยตรวจสอบ</t>
  </si>
  <si>
    <t>&gt;&gt;&gt;เลือกลักษณะหน่วยงาน&lt;&lt;&lt;</t>
  </si>
  <si>
    <t>ชื่อบริษัทของผู้ตรวจสอบ</t>
  </si>
  <si>
    <t>(กรณีเป็นหน่วยงานตรวจสอบภายนอก)</t>
  </si>
  <si>
    <t>วันที่ดำเนินการตรวจประเมิน</t>
  </si>
  <si>
    <t>ชื่อผู้ตรวจสอบ</t>
  </si>
  <si>
    <t>ชื่อ - สกุล</t>
  </si>
  <si>
    <t>ตำแหน่ง</t>
  </si>
  <si>
    <t>ใบประกาศนียบัตรรับรอง</t>
  </si>
  <si>
    <t>Certification Number</t>
  </si>
  <si>
    <t>อีเมล</t>
  </si>
  <si>
    <t>เบอร์โทรศัพท์</t>
  </si>
  <si>
    <t>ภูมิใจ ภาคภูมิ</t>
  </si>
  <si>
    <t>หัวหน้าผู้ตรวจสอบ</t>
  </si>
  <si>
    <t>CISA, ISO 27001 Lead Auditor</t>
  </si>
  <si>
    <t>0000000001, 0000000002</t>
  </si>
  <si>
    <t>phomjai_pak@test.com</t>
  </si>
  <si>
    <t>021111111</t>
  </si>
  <si>
    <t>1</t>
  </si>
  <si>
    <t>2</t>
  </si>
  <si>
    <t>3</t>
  </si>
  <si>
    <t>4</t>
  </si>
  <si>
    <t>5</t>
  </si>
  <si>
    <t>ชื่อผู้ตรวจสอบด้าน IT</t>
  </si>
  <si>
    <t>ต้นรัก มีสุข</t>
  </si>
  <si>
    <t>ISO 27001 Lead Auditor</t>
  </si>
  <si>
    <t>tonrak_mee@test.com</t>
  </si>
  <si>
    <t>022222222</t>
  </si>
  <si>
    <t>การันต์ จัตวา</t>
  </si>
  <si>
    <t>ผู้ตรวจสอบ</t>
  </si>
  <si>
    <t>CISA.CISM</t>
  </si>
  <si>
    <t>Karan_jat@test.com</t>
  </si>
  <si>
    <t>022223333</t>
  </si>
  <si>
    <t>แบบสรุปความเสี่ยงสุทธิของผู้รับใบอนุญาตประกอบธุรกิจบริการเกี่ยวกับการพิสูจน์และยืนยันตนทางดิจิทัล</t>
  </si>
  <si>
    <t xml:space="preserve">  1. Net risk result by risk factor</t>
  </si>
  <si>
    <t>IR result</t>
  </si>
  <si>
    <t>RMC result</t>
  </si>
  <si>
    <t>NR result</t>
  </si>
  <si>
    <t>Strategic</t>
  </si>
  <si>
    <t>Operational</t>
  </si>
  <si>
    <t>Technology</t>
  </si>
  <si>
    <t>Reputation</t>
  </si>
  <si>
    <t>Compliance</t>
  </si>
  <si>
    <t xml:space="preserve">  2. Inherent risk result</t>
  </si>
  <si>
    <t>Inherent risk result</t>
  </si>
  <si>
    <t>ระดับความเสี่ยงตั้งต้น
ขององค์กร</t>
  </si>
  <si>
    <t>จำนวนคำถามสำหรับการประเมินความเสี่ยงตั้งต้น</t>
  </si>
  <si>
    <t>คะแนนผลการประเมิน</t>
  </si>
  <si>
    <t>ระดับการความเสี่ยงตั้งต้น (IR)</t>
  </si>
  <si>
    <t>จำนวนคำถามที่ดำเนินการแล้ว</t>
  </si>
  <si>
    <t>ต่ำ 
(1 คะแนน)</t>
  </si>
  <si>
    <t>ปานกลาง 
(2 คะแนน)</t>
  </si>
  <si>
    <t>สูง 
(3 คะแนน)</t>
  </si>
  <si>
    <t xml:space="preserve">  3. Risk management capability result</t>
  </si>
  <si>
    <t>3.1 จำแนกระดับความสามารถในการบริการจัดการความเสี่ยงในแต่ละข้อกำหนดตาม Risk factor</t>
  </si>
  <si>
    <t>Risk management capability result</t>
  </si>
  <si>
    <t>ระดับความสามารถในการบริการจัดการความเสี่ยงขององค์กร</t>
  </si>
  <si>
    <t>จำนวนข้อกำหนด ที่ต้องตรวจประเมิน</t>
  </si>
  <si>
    <t>จำนวนข้อกำหนดที่ประเมินตามระดับความสามารถในการบริการจัดการความเสี่ยง</t>
  </si>
  <si>
    <t>ระดับความสามารถในการบริการจัดการความเสี่ยง (RMC)</t>
  </si>
  <si>
    <t>จำนวนข้อกำหนด ที่ดำเนินการแล้ว</t>
  </si>
  <si>
    <t>สูง 
(1 คะแนน)</t>
  </si>
  <si>
    <t>ต่ำ 
(3 คะแนน)</t>
  </si>
  <si>
    <t>3.2 จำแนกระดับการควบคุมในการบริหารจัดการความเสี่ยงแต่ละข้อกำหนดตามหลักเกณฑ์ในการควบคุมดูแลการประกอบธุรกิจบริการ</t>
  </si>
  <si>
    <t>การบริหารจัดการความเสี่ยง</t>
  </si>
  <si>
    <t>จำนวนข้อที่ต้องดำเนินการ</t>
  </si>
  <si>
    <t>จำนวนข้อกำหนดที่ประเมินตามระดับการควบคุม</t>
  </si>
  <si>
    <t>จำนวนข้อที่ดำเนินการแล้ว</t>
  </si>
  <si>
    <t>Pass</t>
  </si>
  <si>
    <t>Not Pass</t>
  </si>
  <si>
    <t>Partially Pass</t>
  </si>
  <si>
    <t>Alternative Control</t>
  </si>
  <si>
    <t>Security&amp;Privacy</t>
  </si>
  <si>
    <t>Fraud</t>
  </si>
  <si>
    <t>Functional</t>
  </si>
  <si>
    <t>Role</t>
  </si>
  <si>
    <t>Protection</t>
  </si>
  <si>
    <t>Outsource</t>
  </si>
  <si>
    <t>Part 2: แบบประเมิน Inherent risk-IR: [Self-Assessment]</t>
  </si>
  <si>
    <t>Part 2.1: สำหรับทุกลักษณะการให้บริการ</t>
  </si>
  <si>
    <t>No.</t>
  </si>
  <si>
    <t>คำถามสำหรับการประเมินความเสี่ยงตั้งต้น</t>
  </si>
  <si>
    <t>ระดับความเสี่ยงตั้งต้น</t>
  </si>
  <si>
    <t>ผลการพิจารณา</t>
  </si>
  <si>
    <t>แนวทางการพิจารณา</t>
  </si>
  <si>
    <t>หมายเหตุ</t>
  </si>
  <si>
    <t>ต่ำ</t>
  </si>
  <si>
    <t>สูง</t>
  </si>
  <si>
    <t>X</t>
  </si>
  <si>
    <t>นโยบาย/ แผนกลยุทธ์ และการจัดสรรงบประมาณ สอดคล้องกับเป้าหมายเชิงกลยุทธ์ทางธุรกิจ โดยเฉพาะอย่างยิ่งเพื่อสนับสนุนการให้บริการ Digital ID อย่างปลอดภัย</t>
  </si>
  <si>
    <t>มีนโยบาย/แผนกลยุทธ์ และการจัดสรรงบประมาณ สอดคล้องกับเป้าเชิงกลยุทธ์ทางธุรกิจในระยะยาว (3 ปีขึ้นไป)</t>
  </si>
  <si>
    <t>มีนโยบาย/แผนกลยุทธ์ และการจัดสรรงบประมาณ สอดคล้องกับเป้าเชิงกลยุทธ์ทางธุรกิจในระยะสั้น (น้อยกว่า 3 ปี)</t>
  </si>
  <si>
    <t>มีนโยบาย/แผนกลยุทธ์ และการจัดสรรงบประมาณ แต่ยังไม่สอดคล้องกับเป้าเชิงกลยุทธ์ทางธุรกิจ หรือ ไม่มีนโยบาย/ แผนกลยุทธ์ และการจัดสรรงบประมาณเพื่อสนับสนุนการให้บริการ Digital ID อย่างปลอดภัย</t>
  </si>
  <si>
    <t>เอกสารที่แสดงถึง
- เป้าเชิงกลยุทธ์ทางธุรกิจ (ครอบคลุมหรือสำหรับ บริการ Digital ID)
- นโยบาย/แผนกลยุทธทางธุรกิจ (ครอบคลุมหรือสำหรับ บริการ Digital ID)
- การจัดสรรงบประมาณ (ครอบคลุมหรือสำหรับ บริการ Digital ID)</t>
  </si>
  <si>
    <t>อิทธิพลจากบริษัทใหญ่ (parent company) รวมถึงผู้ถือหุ้นที่เป็นชาวต่างชาติในการกำหนดกลยุทธ์</t>
  </si>
  <si>
    <t>องค์กรมีคุณสมบัติ ดังนี้
(1) ไม่เป็นบริษัทย่อยหรือสาขา ของบริษัทใหญ่ (parent company) และ
(2) ไม่มีผู้ถือหุ้นที่เป็นชาวต่างชาติมากกว่าร้อยละ 50 ของจำนวนหุ้นของบริษัท และ
(3) ไม่มีผู้ถือหุ้นที่เป็นชาวต่างชาติที่มีอำนาจควบคุมคะแนนเสียงส่วนใหญ่ในที่ประชุมผู้ถือหุ้นของบริษัท และ
(4) ไม่มีผู้ถือหุ้นที่เป็นชาวต่างชาติที่มีอำนาจควบคุมการแต่งตั้งหรือถอดถอนผู้มีอำนาจในการจัดการหรือกรรมการตั้งแต่กึ่งหนึ่งของกรรมการทั้งหมดในบริษัท</t>
  </si>
  <si>
    <t>องค์กรมีคุณสมบัติ ดังนี้
(1) เป็นบริษัทย่อยหรือสาขา ของบริษัทใหญ่ (parent company) หรือ
(2) มีผู้ถือหุ้นที่เป็นชาวต่างชาติมากกว่าร้อยละ 50 ของจำนวนหุ้นของบริษัท หรือ
(3) มีผู้ถือหุ้นที่เป็นชาวต่างชาติที่มีอำนาจควบคุมคะแนนเสียงส่วนใหญ่ในที่ประชุมผู้ถือหุ้นของบริษัท หรือ
(4) มีผู้ถือหุ้นที่เป็นชาวต่างชาติที่มีอำนาจควบคุมการแต่งตั้งหรือถอดถอนผู้มีอำนาจในการจัดการหรือกรรมการตั้งแต่กึ่งหนึ่งของกรรมการทั้งหมดในบริษัท</t>
  </si>
  <si>
    <t>N/A</t>
  </si>
  <si>
    <t>พิจารณาจาก
- รายชื่อผู้ถือหุ้น  (แบบ บอจ.5)และ สมุดทะเบียนผู้ถือหุ้นของบริษัทจำกัด หรือ
- บัญชีรายชื่อผู้ถือหุ้นของบริษัทมหาชนจํากัด (แบบ บมจ.006)
- โครงสร้างการประกอบธุรกิจ 
- สำเนาข้อบังคับของบริษัท</t>
  </si>
  <si>
    <t>บริษัทใหญ่ บริษัทย่อย (Parent, Subsidiary) หมายถึง บริษัทที่มีอำนาจในการตัดสินใจ และถือครองหุ้นมากกว่าร้อยละ 50 ของจำนวนหุ้นสามัญ (Ordinary share) หรือหุ้นที่ให้สิทธิออกเสียง (Voting stock)
ตัวอย่าง บริษัท A เป็นบริษัทใหญ่ ของบริษัท B และ C หรือ บริษัท B และ C เป็นบริษัทย่อยของบริษัท A เพราะ :
a) บริษัท A ถือครองหุ้นร้อยละ 90 ในบริษัท B หรือ
b) บริษัท B ถือครองหุ้นร้อยละ 100 ในบริษัท C ดังนั้น บริษัท C จึงเป็นบริษัทย่อยของบริษัท A ด้วย
สาขา (Branch) หมายถึงธุรกิจ (Unincorporated enterprise) ที่บริษัทของท่านถือครองหุ้นทั้งหมด หรือส่วนใหญ่ โดยบริษัทหรือผู้ลงทุน 1 ราย
ตัวอย่าง บริษัท C เป็นสาขาของบริษัท B เพราะ บริษัท B ถือครองหุ้นร้อยละ 100 ในบริษัท C
อ้างอิง แบบสำรวจ 46 : ข้อมูลฐานะการลงทุนระหว่างประเทศ ของธนาคารแห่งประเทศไทย</t>
  </si>
  <si>
    <t>แนวทางการบริหารจัดการความเสี่ยงในระดับองค์กร</t>
  </si>
  <si>
    <t>มีนโยบายการบริหารความเสี่ยงในระดับองค์กร และ กิจกรรมการบริหารความเสี่ยงในระดับองค์กรที่สอดคล้องกับนโยบาย และมีการรายงานต่อผู้บริหารระดับสูงหรือคณะกรรมการบริษัทอย่างสม่ำเสมอ</t>
  </si>
  <si>
    <t>ไม่มีนโยบายการบริหารความเสี่ยงในระดับองค์กร แต่มีกิจกรรมการบริหารความเสี่ยงในระดับองค์กร และมีการรายงานต่อผู้บริหารระดับสูงหรือคณะกรรมการบริษัท</t>
  </si>
  <si>
    <t>ไม่มีกิจกรรมการบริหารความเสี่ยงในระดับองค์กร หรือ ผู้บริหารระดับสูงไม่ได้มีส่วนร่วม</t>
  </si>
  <si>
    <t>- นโยบายการบริหารความเสี่ยงในระดับองค์กร
- รายงานผลการประเมินและการบริหารความเสี่ยงในระดับองค์กร ครั้งล่าสุด (ภายในระยะเวลา 1 ปี)</t>
  </si>
  <si>
    <t>การควบรวมกิจการ เข้าซื้อกิจการ หรือแผนการลดค่าใช้จ่าย ที่อาจส่งผลกระทบต่อบุคลากร กระบวนการ หรือโครงสร้างพื้นฐานด้านเทคโนโลยีสารสนเทศที่เกี่ยวกับบริการ Digital ID</t>
  </si>
  <si>
    <t>ไม่มีแผนการควบรวมกิจการ เข้าซื้อกิจการ หรือแผนการลดค่าใช้จ่าย ที่มีผลกระทบต่อบุคลากร กระบวนการ หรือโครงสร้างพื้นฐานด้านเทคโนโลยีสารสนเทศที่เกี่ยวกับบริการ Digital ID</t>
  </si>
  <si>
    <t>มีแผนหรืออยู่ระหว่างดำเนินการควบรวมกิจการ เข้าซื้อกิจการ หรือแผนการลดค่าใช้จ่าย ที่มีผลกระทบเพียงเล็กน้อย ต่อบุคลากร กระบวนการ หรือโครงสร้างพื้นฐานด้านเทคโนโลยีสารสนเทศที่เกี่ยวกับบริการ Digital ID</t>
  </si>
  <si>
    <t>มีแผนหรืออยู่ระหว่างดำเนินการ เพื่อการควบรวมกิจการ เข้าซื้อกิจการ หรือแผนการลดค่าใช้จ่าย ที่มีผลกระทบระดับปานกลางถึงมาก หรือ ยังไม่ได้วิเคราะห์ถึงผลกระทบ ต่อบุคลากร กระบวนการ หรือโครงสร้างพื้นฐานด้านเทคโนโลยีสารสนเทศที่เกี่ยวกับบริการ Digital ID</t>
  </si>
  <si>
    <t>- แผนการควบรวมกิจการ เข้าซื้อกิจการ หรือแผนการลดค่าใช้จ่าย ภายใน 2 ปี
- รายงานการวิเคราะห์ผลกระทบต่อบริการ Digital ID สำหรับการควบรวมกิจการ เข้าซื้อกิจการ หรือการลดค่าใช้จ่าย</t>
  </si>
  <si>
    <t>การแข่งขันในอุตสาหกรรมบริการ Digital ID</t>
  </si>
  <si>
    <t>มีการแข่งขันค่อนข้างต่ำ</t>
  </si>
  <si>
    <t>มีการแข่งขันตามกลไกตลาด
แต่ไม่ได้ส่งผลกระทบต่อกำไรหรือ การดำเนินธุรกิจของบริษัทอย่างมีนัยสำคัญ</t>
  </si>
  <si>
    <t>มีการแข่งขันอย่างรุนแรง จนส่งผลกระทบต่อกำไร หรือ การดำเนินธุรกิจของบริษัทอย่างมีนัยสำคัญ</t>
  </si>
  <si>
    <t xml:space="preserve">ความพร้อมในการรับมือจากการเปลี่ยนแปลงกฎหมายหรือกฎเกณฑ์ 
</t>
  </si>
  <si>
    <t>มีกระบวนการและผู้รับผิดชอบติดตามการเปลี่ยนแปลงกฎหมายหรือกฎเกณฑ์ เพื่อนำไปปฏิบัติให้สอดคล้องได้</t>
  </si>
  <si>
    <t>มีกระบวนการและผู้รับผิดชอบติดตามการเปลี่ยนแปลงกฎหมายหรือกฎเกณฑ์ แต่สามารถนำไปปฏิบัติให้สอดคล้องได้บางส่วน หรือไม่สามารถปฏิบัติได้ภายในระยะเวลาที่กำหนด</t>
  </si>
  <si>
    <t xml:space="preserve">ไม่มีกระบวนการติดตามการเปลี่ยนแปลงกฎหมายหรือกฎเกณฑ์ เพื่อนำไปปฏิบัติให้สอดคล้อง
</t>
  </si>
  <si>
    <t xml:space="preserve">กระบวนการและบุคลากรที่ได้รับมอบหมายเกี่ยวกับกฎหมายหรือกฎเกณฑ์ที่เกี่ยวกับบริการ Digital ID </t>
  </si>
  <si>
    <t>การตรวจสอบจากผู้ตรวจสอบอิสระ (Internal/External auditor) ที่ครอบคลุมกระบวนการปฏิบัติงานที่สำคัญ และระบบเทคโนโลยีสารสนเทศ เพื่อให้บริการ Digital ID</t>
  </si>
  <si>
    <t>มีการดำเนินการตรวจสอบและรายงานผลต่อผู้บริหาร ซึ่งครอบคลุมบริการ Digital ID ที่สำคัญทั้งหมด อย่างสม่ำเสมอ อย่างน้อยปีละ 1 ครั้ง</t>
  </si>
  <si>
    <t>มีการดำเนินการตรวจสอบและรายงานผลต่อผู้บริหาร ซึ่งครอบคลุมบริการ Digital ID ที่สำคัญเพียงบางส่วน 
หรือ
มีการดำเนินการตรวจสอบและรายงานผลต่อผู้บริหาร ซึ่งครอบคลุมบริการ Digital ID ที่สำคัญทั้งหมด แต่ไม่สม่ำเสมอ</t>
  </si>
  <si>
    <t xml:space="preserve">ไม่มีการดำเนินการตรวจสอบที่ครอบคลุมบริการ Digital ID </t>
  </si>
  <si>
    <t>รายงานสรุปผลการตรวจสอบที่เกี่ยวข้อง</t>
  </si>
  <si>
    <t>การตรวจสอบการปฏิบัติตามกฎหมายและกฎเกณฑ์ด้านเทคโนโลยีสารสนเทศ ที่เกี่ยวข้องกับบริการ Digital ID เช่น กฎหมายว่าด้วยธุรกรรมทางอิเล็กทรอนิกส์, กฎหมายว่าด้วยการกระทำความผิดเกี่ยวกับคอมพิวเตอร์, กฎหมายคุ้มครองข้อมูลส่วนบุคคล</t>
  </si>
  <si>
    <t>ไม่มีการดำเนินการตรวจสอบ หรือ ไม่มีการรายงานผลให้ผู้บริหารรับทราบ</t>
  </si>
  <si>
    <t>- รายงานสรุปผลการตรวจสอบที่เกี่ยวข้อง</t>
  </si>
  <si>
    <t xml:space="preserve">จำนวนหน่วยงานกำกับดูแลที่หน่วยงานต้องปฏิบัติตามด้านการรักษาความปลอดภัยระบบเทคโนโลยีสารสนเทศ การป้องกันการทุจริตหรือการฉ้อโกง และการคุ้มครองข้อมูล เช่น สพธอ. ธปท. คปภ. กลต. กสทช., สำนักงานคณะกรรมการการรักษาความมั่นคงปลอดภัยไซเบอร์แห่งชาติ (กรณีเป็น CII)
</t>
  </si>
  <si>
    <t>1 หน่วยงาน</t>
  </si>
  <si>
    <t>2-3 หน่วยงาน</t>
  </si>
  <si>
    <t>มากกว่า 3 หน่วยงาน</t>
  </si>
  <si>
    <t>- รายชื่อหน่วยงานที่กำกับดูแลองค์กร</t>
  </si>
  <si>
    <t>หมายเหตุ ไม่นับรวมกฎระเบียบที่ทุกๆ องค์กรต้องปฏิบัติตาม เช่น กฎระเบียบของสํานักงานคณะกรรมการคุ้มครองข้อมูลส่วนบุคคล, พระราชบัญญัติว่าด้วยการกระทำความผิดเกี่ยวกับคอมพิวเตอร์</t>
  </si>
  <si>
    <t xml:space="preserve">มีแผนการนำเทคโนโลยีใหม่มาปรับใช้เกี่ยวกับบริการ Digital ID ภายใน 12 เดือน </t>
  </si>
  <si>
    <t>ไม่มีแผนการนำเทคโนโลยีใหม่มาใช้</t>
  </si>
  <si>
    <t>มีแผนการนำเทคโนโลยีใหม่มาใช้ ซึ่งไม่ส่งผลกระทบต่อการให้บริการอย่างมีนัยสำคัญ</t>
  </si>
  <si>
    <t>มีแผนการนำเทคโนโลยีใหม่มาใช้ ซึ่งส่งผลกระทบต่อการให้บริการอย่างมีนัยสำคัญ หรือต้องมีการหยุดให้บริการชั่วคราว</t>
  </si>
  <si>
    <t>แผนการนำเทคโนโลยีใหม่มาใช้ภายใน 12 เดือน</t>
  </si>
  <si>
    <t>นโยบาย และแนวทางปฏิบัติเกี่ยวกับความมั่นคงปลอดภัยระบบสารสนเทศ</t>
  </si>
  <si>
    <t>มีการจัดทำนโยบาย และแนวทางปฏิบัติเกี่ยวกับความมั่นคงปลอดภัยสารสนเทศ ที่สอดคล้องกับมาตรฐานด้านความมั่นคงปลอดภัยที่ได้รับการยอมรับ เช่น ISO27001, PCI DSS, NIST  และมีการทบทวนอย่างสม่ำเสมอ อย่างน้อยปีละ 1 ครั้ง</t>
  </si>
  <si>
    <t>มีการจัดทำนโยบาย และแนวทางปฏิบัติเกี่ยวกับความมั่นคงปลอดภัยสารสนเทศ และมีการทบทวนอย่างสม่ำเสมอ อย่างน้อยปีละ 1 ครั้ง</t>
  </si>
  <si>
    <t>มีการจัดทำนโยบาย และแนวทางปฏิบัติเกี่ยวกับความมั่นคงปลอดภัยสารสนเทศ แต่ไม่ได้ทบทวนอย่างสม่ำเสมอ</t>
  </si>
  <si>
    <t>- นโยบาย และแนวทางปฏิบัติเกี่ยวกับความมั่นคงปลอดภัยสารสนเทศ
- หลักฐานการทบทวนนโยบายและแนวทางปฏิบัติ
- ตารางแสดงความสัมพันธ์ของนโยบาย และแนวทางปฏิบัติกับมาตรฐานสากลที่อ้างอิง เช่น Statement of Applicability (SOA) สำหรับ ISO27001</t>
  </si>
  <si>
    <t>แนวทางการบริหารจัดการความเสี่ยงด้านเทคโนโลยีสารสนเทศ</t>
  </si>
  <si>
    <t xml:space="preserve">มีกิจกรรมการประเมินและบริหารความเสี่ยงด้านเทคโนโลยีสารสนเทศครอบคลุมบริการ Digital ID และระบบเทคโนโลยีสารสนเทศที่เกี่ยวข้อง มีการทบทวนความเสี่ยงอย่างสม่ำเสมออย่างน้อยปีละ 1 ครั้ง และมีกระบวนการติดตามความเสี่ยงที่มีประสิทธิภาพ เช่น การกำหนด KPI </t>
  </si>
  <si>
    <t>มีกิจกรรมการประเมินและบริหารความเสี่ยงด้านเทคโนโลยีสารสนเทศครอบคลุมบริการ Digital ID และระบบเทคโนโลยีสารสนเทศที่เกี่ยวข้อง มีการทบทวนความเสี่ยงอย่างสม่ำเสมออย่างน้อยปีละ 1 ครั้ง แต่ยังขาดกระบวนการติดตามความเสี่ยงที่มีประสิทธิภาพ</t>
  </si>
  <si>
    <t>ไม่มีกิจกรรมการประเมินและบริหารความเสี่ยงด้านเทคโนโลยีสารสนเทศ ที่ครอบคลุมบริการ Digital ID และระบบเทคโนโลยีสารสนเทศที่เกี่ยวข้อง</t>
  </si>
  <si>
    <t xml:space="preserve">- นโยบายการบริหารความเสี่ยงด้านเทคโนโลยีสารสนเทศ 
- รายงานผลการประเมินความเสี่ยงด้านเทคโนโลยีสารสนเทศ ที่ครอบคลุมบริการ Digital ID และระบบเทคโนโลยีสารสนเทศที่เกี่ยวข้อง
- รายงานผลการติดตามความเสี่ยงด้านเทคโนโลยีสารสนเทศ </t>
  </si>
  <si>
    <t>แนวทางการบริหารจัดการความเสี่ยงเกี่ยวกับการทุจริตหรือการฉ้อโกงจากการใช้งานระบบหรือบริการ Digital ID</t>
  </si>
  <si>
    <t xml:space="preserve">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  มีการทบทวนความเสี่ยงอย่างสม่ำเสมออย่างน้อยปีละ 1 ครั้ง และมีกระบวนการติดตามความเสี่ยงที่มีประสิทธิภาพ เช่น การกำหนด KPI </t>
  </si>
  <si>
    <t xml:space="preserve">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  มีการทบทวนความเสี่ยงอย่างสม่ำเสมออย่างน้อยปีละ 1 ครั้ง แต่ยังขาดกระบวนการติดตามความเสี่ยงที่มีประสิทธิภาพ เช่น การกำหนด KPI </t>
  </si>
  <si>
    <t>ไม่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</t>
  </si>
  <si>
    <t>- รายงานผลการประเมินความเสี่ยงเกี่ยวกับการทุจริตหรือการฉ้อโกงจากการใช้งานระบบหรือบริการ Digital ID
- รายงานผลการติดตามความเสี่ยงเกี่ยวกับการทุจริตหรือการฉ้อโกงจากการใช้งานระบบหรือบริการ Digital ID</t>
  </si>
  <si>
    <t xml:space="preserve">การเก็บรวบรวม ใช้  หรือ เปิดเผยข้อมูลส่วนบุคคลอ่อนไหว เช่น ข้อมูลเกี่ยวกับเชื้อชาติ  เผ่าพันธุ์  ความคิดเห็นทางการเมือง  ความเชื่อในลัทธิ  ศาสนาหรือปรัชญา  พฤติกรรมทางเพศ  ประวัติอาชญากรรม ข้อมูลสุขภาพ ความพิการ  ข้อมูลสหภาพแรงงาน  ข้อมูลพันธุกรรม  ข้อมูลชีวภาพ (ตามมาตรา 26  พ.ร.บ.คุ้มครองข้อมูลส่วนบุคคล พ.ศ. 2562) </t>
  </si>
  <si>
    <t>ระบบที่ให้บริการ Digital ID ไม่มีการจัดเก็บ ประมวลผล ถ่ายโอนข้อมูลส่วนบุคคลอ่อนไหว</t>
  </si>
  <si>
    <t>ระบบที่ให้บริการ Digital ID มีการประมวลผล หรือถ่ายโอนข้อมูลส่วนบุคคลอ่อนไหว แต่ไม่มีจัดเก็บ</t>
  </si>
  <si>
    <t>ระบบที่ให้บริการ Digital ID มีการจัดเก็บข้อมูลส่วนบุคคลอ่อนไหว</t>
  </si>
  <si>
    <t>เอกสารการบันทึกรายการประมวลผลข้อมูลส่วนบุคคล หรือ data flow diagram ที่เกี่ยวข้องกับ ระบบที่ให้บริการ Digital ID</t>
  </si>
  <si>
    <t>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
ทั้งนี้ ไม่รวมถึงผู้ใช้บริการซึ่งเป็นผู้ใช้งานระบบการให้บริการของผู้รับใบอนุญาต</t>
  </si>
  <si>
    <t>ไม่มี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</t>
  </si>
  <si>
    <t>มี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</t>
  </si>
  <si>
    <t xml:space="preserve">มีบุคคลภายนอกที่ทำหน้าที่ประมวลผลข้อมูลส่วนบุคคลแทน และมีบุคคลภายนอกที่สามารถเข้าถึงข้อมูลส่วนบุคคลภายใต้การดูแลของผู้รับใบอนุญาตได้ </t>
  </si>
  <si>
    <t>สัญญาเกี่ยวกับการใช้หรือประมวลผลข้อมูลส่วนบุคคลแทนที่เกี่ยวข้องกับการให้บริการ Digital ID</t>
  </si>
  <si>
    <t xml:space="preserve">การประมวลผลข้อมูลแทน รวมถึงการเก็บ รวบรวม ใช้ หรือเปิดเผยข้อมูลส่วนบุคคล
</t>
  </si>
  <si>
    <t>การทดสอบการใช้งานระบบและการสร้างประสบการณ์ที่ดีแก่ผู้ใช้บริการ สำหรับระบบบริการ Digital ID</t>
  </si>
  <si>
    <t>การทดสอบความสามารถของระบบ (usability test) ครอบคลุมขั้นตอนตั้งแต่ต้นจนจบกระบวนการในสภาพแวดล้อมที่ใกล้เคียงกับการให้บริการจริง ครอบคลุมผู้ใช้บริการกลุ่มต่างๆ และผลการทดสอบผ่านเกณฑ์การทดสอบที่กำหนดทั้งหมด</t>
  </si>
  <si>
    <t>การทดสอบความสามารถของระบบ (usability test) ครอบคลุมขั้นตอนตั้งแต่ต้นจนจบกระบวนการในสภาพแวดล้อมที่ใกล้เคียงกับการให้บริการจริง ครอบคลุมผู้ใช้บริการกลุ่มต่างๆ และผลการทดสอบผ่านเกณฑ์การทดสอบที่กำหนดส่วนใหญ่</t>
  </si>
  <si>
    <t>มีการทดสอบความสามารถของระบบ (usability test) แต่ไม่ครอบคลุมขั้นตอนตั้งแต่ต้นจนจบกระบวนการ หรือไม่ใกล้เคียงกับการให้บริการจริง หรือ ไม่ครอบคลุมผู้ใช้บริการกลุ่มต่างๆ</t>
  </si>
  <si>
    <t>- แผนและรายละเอียดการทดสอบระบบ (usability test plans) 
- รายงานผลการทดสอบความสามารถของระบบ (usability test)</t>
  </si>
  <si>
    <t xml:space="preserve">แผนการป้องการการทุจริตหรือการฉ้อโกงจากการใช้งานระบบบริการ Digital ID 
</t>
  </si>
  <si>
    <t>มีการจัดทำแผนการป้องกันการทุจริตหรือการฉ้อโกงจากการใช้งานระบบ และสื่อสารให้กับบุคลากรที่เกี่ยวข้องอย่างเหมาะสม มีความตระหนัก เช่น การวัดผลการเรียนด้วยแบบทดสอบสำหรับพนักงาน, การฝึกซ้อมเชิงปฏิบัติการสำหรับทีมรับมือเหตุการณ์  เป็นต้น</t>
  </si>
  <si>
    <t xml:space="preserve">มีการจัดทำแผนการป้องกันการทุจริตหรือการฉ้อโกงจากการใช้งานระบบ และสื่อสารไปยังบุคลากรที่เกี่ยวข้อง
</t>
  </si>
  <si>
    <t>มีการจัดทำแผนการป้องกันการทุจริตแต่การสื่อสารไปยังบุคลากรที่เกี่ยวข้องยังไม่ครบถ้วน</t>
  </si>
  <si>
    <t xml:space="preserve">- แผนการป้องกันการทุจริตหรือการฉ้อโกงจากการใช้งานระบบบริการ Digital ID
- หลักฐานการสื่อสารเพื่อสร้างความตระหนักไปยังบุคลากรที่เกี่ยวข้อง
</t>
  </si>
  <si>
    <t xml:space="preserve">การบริหารจัดการเหตุการณ์ด้านความมั่นคงปลอดภัยสารสนเทศที่ไม่พึงประสงค์ (incident) </t>
  </si>
  <si>
    <t>มีขั้นตอนการบริหารจัดการเหตุการณ์ด้านความมั่นคงปลอดภัยไซเบอร์ที่ไม่พึงประสงค์ ซึ่งครอบคลุมการตรวจพบเหตุการณ์ การแจ้งเหตุ การพิสูจน์
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และสื่อสารอย่างเหมาะสมจนมั่นใจได้ว่าบุคลากรที่เกี่ยวข้องมีความตระหนัก เช่น การวัดผลการเรียนด้วยแบบทดสอบสำหรับพนักงาน, การฝึกซ้อมเชิงปฏิบัติการสำหรับทีมรับมือเหตุการณ์ เป็นต้น</t>
  </si>
  <si>
    <t xml:space="preserve">มีขั้นตอนการบริหารจัดการเหตุการณ์ด้านความมั่นคงปลอดภัยไซเบอร์ที่ไม่พึงประสงค์ ซึ่งครอบคลุมการตรวจพบเหตุการณ์ การแจ้งเหตุ การพิสูจน์
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และสื่อสารไปยังบุคลากรที่เกี่ยวข้อง
</t>
  </si>
  <si>
    <t>มีขั้นตอนการบริหารจัดการเหตุการณ์ด้านความมั่นคงปลอดภัยไซเบอร์ที่ไม่พึงประสงค์ แต่เนื้อหายังไม่ครบ หรือการสื่อสารไปยังบุคลากรที่เกี่ยวข้องยังไม่ครบถ้วน</t>
  </si>
  <si>
    <t xml:space="preserve">- รายงานสรุปเหตุการณ์ด้านความมั่นคงปลอดภัยสารสนเทศที่ไม่พึงประสงค์ (incident) ที่มีผลกระทบในระดับกลางขึ้นไป ในระยะเวลา 1 ปี
</t>
  </si>
  <si>
    <t>จำนวนเหตุการณ์ที่ส่งผลกระทบในวงกว้างและมีนัยสำคัญต่อความน่าเชื่อถือของบริษัท ในระยะเวลา 1 ปี
หมายเหตุ นับรวมเหตุการณ์ที่ไม่เกี่ยวข้องกับบริการ Digital ID เช่น เหตุการณ์ไม่พึงประสงค์ (incident) ของระบบอื่นของหน่วยงาน, การทุจริตหรือความผิดพลาดของบุคลากรที่ผลกระทบระดับระดับกลางขึ้นไป เป็นต้น</t>
  </si>
  <si>
    <t>ไม่มี</t>
  </si>
  <si>
    <t>1-2 เหตุการณ์</t>
  </si>
  <si>
    <t>มากกว่า 2 เหตุการณ์</t>
  </si>
  <si>
    <t>- รายงานสรุปเหตุการณ์เหตุการณ์ที่ส่งผลกระทบในวงกว้างและมีนัยสำคัญ ต่อความน่าเชื่อถือของบริษัท ในระยะเวลา 1 ปี</t>
  </si>
  <si>
    <t>ระดับการพึ่งพาบุคคลในกระบวนการปฏิบัติงานที่เกี่ยวกับการให้บริการ Digital ID</t>
  </si>
  <si>
    <t>อาศัยระบบอัตโนมัติเป็นส่วนใหญ่  
(ขั้นตอนการให้บริการ ไม่เกินกว่า 30% ต้องพึ่งพาเจ้าหน้าที่)</t>
  </si>
  <si>
    <t>อาศัยทั้งเจ้าหน้าที่และระบบอัตโนมัติในขั้นตอนการให้บริการ ในระดับที่ใกล้เคียงกัน 
(ขั้นตอนการให้บริการ 31-70% ต้องพึ่งพาเจ้าหน้าที่)</t>
  </si>
  <si>
    <t>อาศัยเจ้าหน้าที่ในการปฏิบัติเป็นส่วนใหญ่ 
(ขั้นตอนการให้บริการ มากกว่า 70% ต้องพึ่งพาเจ้าหน้าที่)</t>
  </si>
  <si>
    <t>- ขั้นตอนการปฏิบัติงานของเจ้าหน้าที่ที่เกี่ยวกับการให้บริการ Digital ID
- Workflow การทำงานของระบบที่เกี่ยวกับการให้บริการ Digital ID</t>
  </si>
  <si>
    <t xml:space="preserve">การทำสัญญาหรือข้อตกลงกับบุคคลภายนอกที่สนับสนุนการให้บริการ Digital ID
</t>
  </si>
  <si>
    <r>
      <t>มีการ</t>
    </r>
    <r>
      <rPr>
        <u/>
        <sz val="14"/>
        <color theme="1"/>
        <rFont val="TH SarabunPSK"/>
        <family val="2"/>
      </rPr>
      <t>ทำสัญญาหรือข้อตกลง</t>
    </r>
    <r>
      <rPr>
        <sz val="14"/>
        <color theme="1"/>
        <rFont val="TH SarabunPSK"/>
        <family val="2"/>
      </rPr>
      <t>กับบุคคลภายนอกที่สนับสนุนการให้บริการ Digital ID ทั้งหมด โด</t>
    </r>
    <r>
      <rPr>
        <u/>
        <sz val="14"/>
        <color theme="1"/>
        <rFont val="TH SarabunPSK"/>
        <family val="2"/>
      </rPr>
      <t>ยเนื้อหาสัญญา</t>
    </r>
    <r>
      <rPr>
        <sz val="14"/>
        <color theme="1"/>
        <rFont val="TH SarabunPSK"/>
        <family val="2"/>
      </rPr>
      <t>ระบุขอบเขตการใช้บริการ การเชื่อมต่อหรือการเข้าถึงข้อมูลจากบุคคลภายนอก,
หน้าที่และความรับผิดชอบของบุคคลภายนอก, เงื่อนไขหรือสิทธิในการขอเปลี่ยนแปลง ยุติ หรือยกเลิกสัญญา, 
ความรับผิดต่อความเสียหาย</t>
    </r>
  </si>
  <si>
    <t>มีการทำสัญญาหรือข้อตกลงกับบุคคลภายนอกที่สนับสนุนการให้บริการ Digital ID ทั้งหมด แต่เนื้อหาสัญญายังไม่ครบถ้วน</t>
  </si>
  <si>
    <t>มีการทำสัญญาหรือข้อตกลงกับบุคคลภายนอกที่สนับสนุนการให้บริการ Digital ID เพียงบางราย</t>
  </si>
  <si>
    <t>- รายการบุคคลภายนอกที่สนับสนุนการให้บริการ Digital ID
- สัญญากับบุคคลภายนอกที่สนับสนุนการให้บริการ Digital ID</t>
  </si>
  <si>
    <t>จำนวนผู้ให้บริการภายนอกด้าน IT (IT outsourcing) ที่สนับสนุนการให้บริการ Digital ID  เช่น Cloud provider, Internet Service Provider, Developer และ MA</t>
  </si>
  <si>
    <t>จำนวนน้อยกว่า 2 ราย</t>
  </si>
  <si>
    <t>จำนวน 2 - 4 ราย</t>
  </si>
  <si>
    <t>มากกว่า 4 ราย</t>
  </si>
  <si>
    <t>เอกสารที่แสดงถึง
- รายชื่อผู้ให้บริการภายนอกด้าน IT ที่เกี่ยวข้องกับการให้บริการ Digital ID</t>
  </si>
  <si>
    <t>เป้าหมาย จำนวนบัญชีรวมทั้งหมดที่ลงทะเบียนและพิสูจน์ตัวตนแล้วในระบบบริการ Digital ID นับถัดจากวันประเมินไป 1 ปี</t>
  </si>
  <si>
    <t>น้อยกว่า 100,000 บัญชี</t>
  </si>
  <si>
    <t>100,000 - 1,000,000  บัญชี</t>
  </si>
  <si>
    <t>มากกว่า 1,000,000  บัญชี</t>
  </si>
  <si>
    <t>- หลักฐานแสดงจำนวนบัญชีที่ลงทะเบียนและพิสูจน์ตัวตนแล้วในระบบบริการ Digital ID ในปัจจุบัน และระบุเป้าหมายในอีก 1 ปี</t>
  </si>
  <si>
    <t>จำนวนพนักงานทั้งหมดที่เกี่ยวข้องกับการให้บริการ Digital ID</t>
  </si>
  <si>
    <t>1 - 50 คน</t>
  </si>
  <si>
    <t>51-200 คน</t>
  </si>
  <si>
    <t>มากกว่า 200 คน</t>
  </si>
  <si>
    <t>เอกสารที่แสดงถึง
- แผนผังองค์กร ที่แสดงถึงหน่วยงานที่เกี่ยวข้องกับการให้บริการ Digital ID
- จำนวนพนักงานในแต่ละหน่วยงานที่เกี่ยวข้องกับการให้บริการ Digital ID</t>
  </si>
  <si>
    <t>จำนวนพนักงานในสายงาน IT ทั้งหมดที่เกี่ยวข้องกับการให้บริการ Digital ID</t>
  </si>
  <si>
    <t>1 - 10 คน</t>
  </si>
  <si>
    <t>11 - 20 คน</t>
  </si>
  <si>
    <t>มากกว่า 30 คน</t>
  </si>
  <si>
    <t>เอกสารที่แสดงถึง
- จำนวนพนักงาน IT ที่เกี่ยวข้องกับการให้บริการ Digital ID</t>
  </si>
  <si>
    <t>จำนวนพนักงานในสายงาน IT ที่เกี่ยวข้องกับการให้บริการ Digital ID และลาออกในระยะเวลา 12 เดือน</t>
  </si>
  <si>
    <t>อัตรา Turnover ต่ำ (น้อยกว่า 10%)</t>
  </si>
  <si>
    <t>มีอัตรา Turnover ปานกลาง (10-20%)</t>
  </si>
  <si>
    <t>มีอัตรา Turnover สูง (มากกว่า 20%)</t>
  </si>
  <si>
    <t>เอกสารที่แสดงถึง
- จำนวนพนักงาน IT ที่ลาออกและรับผิดชอบกับการให้บริการ Digital ID</t>
  </si>
  <si>
    <t>คำนวณโดยนำพนักงานที่ลาออกในช่วง 12 เดือน / อัตรากำลังพนักงานฝ่าย IT (ทั้งนี้ต้องเป็นพนักงานที่เกี่ยวข้องกับการให้บริการ Digital ID)</t>
  </si>
  <si>
    <t xml:space="preserve">จำนวนพนักงานที่มีสิทธิ์สูง (เช่น Administrator ของ Network, Database) ที่เกี่ยวข้องกับการให้บริการ Digital ID และลาออกในระยะเวลา 12 เดือน </t>
  </si>
  <si>
    <t>อัตรา Turnover ต่ำ (น้อยกว่า 5%)</t>
  </si>
  <si>
    <t>มีอัตรา Turnover ปานกลาง (5-10%)</t>
  </si>
  <si>
    <t>มีอัตรา Turnover สูง (มากกว่า 10%)</t>
  </si>
  <si>
    <t>เอกสารที่แสดงถึง
- จำนวนในสายงาน IT ที่มีสิทธิ์สูง และได้รับสิทธิ์สูงในการเข้าถึงระบบ Digital ID ที่ลาออก</t>
  </si>
  <si>
    <t>คำนวณโดยนำพนักงานในสายงาน IT ที่มีสิทธิ์สูงที่ลาออกในช่วง 12 เดือน / อัตรากำลังพนักงานในสายงาน IT ทั้งหมดที่สิทธิ์สูง (ทั้งนี้ต้องเป็นพนักงานที่เกี่ยวข้องกับการให้บริการ Digital ID)</t>
  </si>
  <si>
    <t>จำนวนพนักงานผู้ให้บริการด้านเทคโนโลยีสารสนเทศ (IT Outsource) ที่เกี่ยวข้องกับการให้บริการ Digital ID และมีสิทธิ์เข้าถึงระบบ Digital ID ขององค์กร</t>
  </si>
  <si>
    <t>ผู้ให้บริการด้านเทคโนโลยีสารสนเทศไม่สามารถเข้าถึงได้</t>
  </si>
  <si>
    <t>1-10 คน</t>
  </si>
  <si>
    <t>มากกว่า 10 คน</t>
  </si>
  <si>
    <t>เอกสารที่แสดงถึง
- รายชื่อหรือจำนวนพนักงาน IT outsource ที่สามารถเข้าถึงระบบ Digital ID ขององค์กรได้</t>
  </si>
  <si>
    <t>สัดส่วนพนักงานผู้ให้บริการด้านเทคโนโลยีสารสนเทศ ( IT Outsource) ที่เกี่ยวข้องกับการให้บริการ Digital ID และได้รับสิทธิ์สูงต่อจำนวนสิทธิ์สูงทั้งหมดในระบบ Digital ID</t>
  </si>
  <si>
    <t>น้อยกว่า 10%</t>
  </si>
  <si>
    <t>มากกว่า 10%</t>
  </si>
  <si>
    <t xml:space="preserve">เอกสารที่แสดงถึง
- รายชื่อหรือจำนวนพนักงาน IT outsource ที่มีสิทธิ์สูงและสามารถเข้าถึงระบบ Digital ID ขององค์กรได้
- รายชื่อหรือจำนวนพนักงาน IT ภายในองค์กรได้รับสิทธิ์สูงในการเข้าถึงระบบ Digital ID
</t>
  </si>
  <si>
    <t xml:space="preserve">คำนวณโดยนำจำนวนพนักงานผู้ให้บริการภายนอกที่เกี่ยวข้องกับการให้บริการ Digital ID / จำนวนสิทธิ์สูงทั้งหมดในระบบ Digital ID </t>
  </si>
  <si>
    <t>จำนวน Account ของพนักงานที่ลาออก หรือผู้ให้บริการด้านเทคโนโลยีสารสนเทศ ( IT Outsource)  ที่ไม่เกี่ยวข้อง ที่ตรวจพบว่ายังหลงเหลืออยู่ในระบบ Digital ID ในรอบ 12 เดือน</t>
  </si>
  <si>
    <t>ไม่มี Account ผู้ที่ไม่เกี่ยวข้องกับองค์กรในระบบ</t>
  </si>
  <si>
    <t>1 Account</t>
  </si>
  <si>
    <t>มากกว่า 1 Account</t>
  </si>
  <si>
    <t>เอกสารที่แสดงถึง
- รายชื่อพนักงานที่อยู่ในระบบ Digital ID ในปัจจุบัน
- รายชื่อพนักงานที่นำออกจากระบบ Digital ID ในระยะเวลา 12 เดือนที่ผ่านมา</t>
  </si>
  <si>
    <t xml:space="preserve">แผนสำรองฉุกเฉิน (BCP และ DRP) ที่เกี่ยวข้องกับการให้บริการ Digital ID 
</t>
  </si>
  <si>
    <t>จัดให้มีแผนสำรองฉุกเฉินด้านเทคโนโลยีสารสนเทศ (IT DRP) และแผนรองรับการดำเนินการธุรกิจอย่างต่อเนื่อง (BCP) ที่เกี่ยวข้องกับการให้บริการ Digital ID  และมีแผนในการทดสอบร่วมกับผู้ให้บริการและหน่วยงานที่เกี่ยวข้อง นำผลการทดสอบมาปรับปรุงเอกสาร โดยมีแผนดำเนินการดังกล่างอย่างน้อยปีละ 1 ครั้ง</t>
  </si>
  <si>
    <t xml:space="preserve">จัดให้มีแผนสำรองฉุกเฉินด้านเทคโนโลยีสารสนเทศ (IT DRP) และแผนรองรับการดำเนินการธุรกิจอย่างต่อเนื่อง (BCP) ที่เกี่ยวข้องกับการให้บริการ Digital ID  ทั้งนี้ยังไม่มีแผนที่จะทดสอบแผนสำรองฉุกเฉินที่เกี่ยวข้องกับการให้บริการ Digital ID
</t>
  </si>
  <si>
    <t xml:space="preserve">มีแผนสำรองฉุกเฉินด้านเทคโนโลยีสารสนเทศ (IT DRP) หรือแผนรองรับการดำเนินการธุรกิจอย่างต่อเนื่อง (BCP) ที่เกี่ยวข้องกับการให้บริการ Digital ID อย่างใดอย่างหนึ่ง หรือไม่มีทั้งหมด
</t>
  </si>
  <si>
    <t>เอกสารที่แสดงถึง
- แผนสำรองฉุกเฉิน (BCP และ DRP) ที่เกี่ยวข้องกับระบบ Digital ID
- ผลการทดสอบแผนสำรองฉุกเฉิน (BCP และ DRP) ที่เกี่ยวข้องกับระบบ Digital ID</t>
  </si>
  <si>
    <t>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</si>
  <si>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>ไม่มีช่องโหว่ที่มีความเสี่ยงระดับ High หรือ Critical ที่ยังไม่ได้รับการแก้ไข</t>
  </si>
  <si>
    <t>มี 1-3 ช่องโหว่ที่มีความเสี่ยงระดับ High หรือ Critical ที่ยังไม่ได้รับการแก้ไข</t>
  </si>
  <si>
    <t>มีมากกว่า 3 ช่องโหว่ที่มีความเสี่ยงระดับ High หรือ Critical ที่ยังไม่ได้รับการแก้ไข</t>
  </si>
  <si>
    <t>เอกสารที่แสดงถึง
- รายงานช่องโหว่ภายในระบบหรือแอปพลิเคชันสำหรับบริการ Digital ID</t>
  </si>
  <si>
    <t>นับจำนวน ตามจำนวนช่องโหว่ที่พบทั้งหมดรวมกัน จากผลการทดสอบระบบในระดับแอปพลิเคชัน ระบบปฏิบัติการ และระดับเครือข่าย  (ไม่ใช่นับตามประเภทของช่องโหว่ที่พบ)</t>
  </si>
  <si>
    <t>การบริหารจัดการช่องโหว่ (Vulnerability management) และการทดสอบการเจาะระบบ (Penetration test) ที่เกี่ยวกับระบบ Digital ID</t>
  </si>
  <si>
    <t>มีแผนดำเนินงานประเมินช่องโหว่ (Vulnerability assessment) และการทดสอบการเจาะระบบ (Penetration test) จากผู้เชี่ยวชาญ  อย่างน้อยปีละ 1 ครั้ง โดยครอบคลุมระบบ Digital ID ทั้งหมด</t>
  </si>
  <si>
    <t>มีแผนดำเนินงานประเมินช่องโหว่ (Vulnerability assessment) และการทดสอบการเจาะระบบ (Penetration test) จากผู้เชี่ยวชาญ  อย่างน้อยปีละ 1 ครั้ง แต่ยังไม่ครอบคลุมระบบ Digital ID ทั้งหมด</t>
  </si>
  <si>
    <t>มีแผนดำเนินงานประเมินช่องโหว่ (Vulnerability assessment) หรือการทดสอบการเจาะระบบ (Penetration test) สำหรับระบบอื่น แต่ไม่ครอบคลุมระบบ Digital ID 
หรือ
ยังไม่มีแผนงานดังกล่าว</t>
  </si>
  <si>
    <t>จำนวน Internet Service Provider (ISP) ที่เชื่อมต่อและใช้งานกับระบบ Digital ID</t>
  </si>
  <si>
    <t>น้อยกว่า 2 ราย</t>
  </si>
  <si>
    <t>2 ราย</t>
  </si>
  <si>
    <t>มากกว่า 2 ราย</t>
  </si>
  <si>
    <t xml:space="preserve">จำนวน Public IP Address ที่มีการใช้งานเชื่อมต่ออินเตอร์เน็ต หรือใช้เชื่อมต่อระบบบริการ Digital ID </t>
  </si>
  <si>
    <t>น้อยกว่า 10 IP Address</t>
  </si>
  <si>
    <t>10-20 IP Address</t>
  </si>
  <si>
    <t>มากกว่า 20 IP Address</t>
  </si>
  <si>
    <t>การใช้งาน Protocol ที่ไม่ปลอดภัยบนระบบบริการ Digital ID เช่น HTTP, FTP, TLS 1.0/1.1</t>
  </si>
  <si>
    <t>Protocol ที่ใช้งานทั้งหมด Secure และทันสมัย</t>
  </si>
  <si>
    <t>มีการใช้งาน Protocol ที่ Unsecure แต่อยู่ระหว่างการดำเนินการแก้ไข</t>
  </si>
  <si>
    <t>มีการใช้งาน Protocol ที่ Unsecure และยังไม่มีแผนในการจัดการ</t>
  </si>
  <si>
    <t>เอกสารที่แสดงถึง
- มาตรฐาน Protocol ที่ใช้งานภายในองค์กร
- Specification และการออกแบบระบบ Digital ID</t>
  </si>
  <si>
    <t xml:space="preserve">จำนวนบุคคลภายนอกที่สามารถเข้าถึงระบบบริการ Digital ID ขององค์กร
</t>
  </si>
  <si>
    <t>มีจำนวนน้อยกว่า 5 ราย</t>
  </si>
  <si>
    <t>จำนวน 5 - 10 ราย</t>
  </si>
  <si>
    <t>มากกว่า 10 ราย</t>
  </si>
  <si>
    <t>เอกสารที่แสดงถึง
- รายชื่อหน่วยงานภายนอกที่สามารถเข้าถึงระบบบริการ Digital ID โดยนับเป็นจำนวนหน่วยงาน</t>
  </si>
  <si>
    <t>บุคคลภายนอกรวมถึงบริษัทในเครือซึ่งเป็นคนละนิติบุคคล</t>
  </si>
  <si>
    <t>วิธีการเข้าถึงระบบบริการ Digital ID โดยบุคคลภายนอก</t>
  </si>
  <si>
    <t>ต้องเข้ามาภายในองค์กรเท่านั้น หรือไม่มีการเชื่อมต่อ</t>
  </si>
  <si>
    <t>VPN ผ่าน Private Link</t>
  </si>
  <si>
    <t>VPN ผ่าน Public internet</t>
  </si>
  <si>
    <t>จำนวนบริษัทในเครือที่เชื่อมต่อมายังระบบบริการ Digital ID ขององค์กร</t>
  </si>
  <si>
    <t>ไม่มีบริษัทในเครือที่เชื่อมต่อ</t>
  </si>
  <si>
    <t>จำนวน 1 - 2 ราย</t>
  </si>
  <si>
    <t xml:space="preserve">เอกสารที่แสดงถึง
- รายชื่อบริษัทในเครือที่เชื่อมต่อหรือใช้งานระบบบริการ Digital ID </t>
  </si>
  <si>
    <t>วิธีการเชื่อมต่อมายังระบบบริการ Digital ID ของบริษัทในเครือ</t>
  </si>
  <si>
    <t>Private Link (เช่น MPLS, Leased line) และต้องใช้ VPN
หรือไม่มีการเชื่อมต่อ</t>
  </si>
  <si>
    <t>Private Link (เช่น MPLS, Leased line)</t>
  </si>
  <si>
    <t>เอกสารที่แสดงถึง
- Specification และการออกแบบระบบ Digital ID</t>
  </si>
  <si>
    <t>จำนวนระบบงานที่เกี่ยวข้องกับระบบการให้บริการ Digital ID ที่องค์กรพัฒนาขึ้นเองหรือปรับแต่ง (Customize) จากระบบของบุคคลภายนอกเดิม</t>
  </si>
  <si>
    <t>มีจำนวนน้อยกว่า 3 ระบบ</t>
  </si>
  <si>
    <t>จำนวน 3-5 ระบบ</t>
  </si>
  <si>
    <t>มากกว่า 5 ระบบ</t>
  </si>
  <si>
    <t>เอกสารที่แสดงถึง
- Specification และการออกแบบระบบ Digital ID
- เอกสารการพัฒนาระบบงานที่พัฒนาเองเพื่อใช้ในการให้บริการ Digital ID</t>
  </si>
  <si>
    <t>จำนวนระบบงานที่เกี่ยวกับบริการ Digital ID ที่จ้างบุคคลภายนอกพัฒนา</t>
  </si>
  <si>
    <t>เอกสารที่แสดงถึง
- สัญญาการจ้างพัฒนาระบบงานโดยหน่วยงานภายนอก เพื่อใช้ในการให้บริการ Digital ID</t>
  </si>
  <si>
    <t>ระบบงานที่เกี่ยวกับระบบการให้บริการ Digital ID  ที่ใกล้ End-of-life หรือ End-of-support ภายในระยะเวลา 2 ปี</t>
  </si>
  <si>
    <t>ไม่มีระบบงานไหนที่ OS, DB, Software, Hardware ที่ใช้งานอยู่ EOL หรือ EOS ภายใน 2 ปี</t>
  </si>
  <si>
    <t>มีระบบงานที่ OS, DB, Software, Hardware ที่ใช้งานอยู่จะ EOL หรือ EOS ภายใน 2 ปี</t>
  </si>
  <si>
    <t>มีการใช้งาน OS, DB, Software, Hardware ที่ใช้งานอยู่จะ EOL หรือ EOS ไปแล้ว</t>
  </si>
  <si>
    <t xml:space="preserve">เอกสารที่แสดงถึง
- ทะเบียนทรัพย์สินที่แสดงถึง Hardware, Software, OS และ DB ที่ใช้ภายในระบบ Digital ID
- กระบวนการใน Update patch ภายในองค์กร </t>
  </si>
  <si>
    <t>จำนวน Open-source Software ทั้งหมดที่ใช้สำหรับ่ให้บริการ, พัฒนาหรือดูแลระบบ ที่เกี่ยวกับบริการ Digital ID</t>
  </si>
  <si>
    <t>มีจำนวนน้อยกว่า 5 โปรแกรม</t>
  </si>
  <si>
    <t>มีจำนวน 5-10 โปรแกรม</t>
  </si>
  <si>
    <t>มีจำนวนมากกว่า 10 โปรแกรม</t>
  </si>
  <si>
    <t>เอกสารที่แสดงถึง
- Specification และการออกแบบระบบ Digital ID
- ทะเบียนทรัพย์สินที่แสดงถึง Software, ที่ใช้ภายในระบบ Digital ID</t>
  </si>
  <si>
    <t>จำนวนอุปกรณ์เครือข่ายที่มีการใช้งาน (เช่น Firewall, Router, Switch) ที่เกี่ยวกับบริการ Digital ID</t>
  </si>
  <si>
    <t>มีจำนวนน้อยกว่า 10 เครื่อง</t>
  </si>
  <si>
    <t>มีจำนวน 10 - 30 เครื่อง</t>
  </si>
  <si>
    <t>มีจำนวนมากกว่า 30 เครื่อง</t>
  </si>
  <si>
    <t>เอกสารที่แสดงถึง
- ทะเบียนทรัพย์สินที่แสดงถึง Hardware, Software ทางด้าน Network ที่ใช้ภายในระบบ Digital ID
- Network diagram ของระบบ Digital ID</t>
  </si>
  <si>
    <t>ทั้งนี้ให้นับทั้ง Physical และ Logical ด้วย เช่น Virtual firewall</t>
  </si>
  <si>
    <t>การใช้งาน Cloud computing สำหรับระบบบริการ Digital ID</t>
  </si>
  <si>
    <t>ไม่มีการใช้งาน Cloud</t>
  </si>
  <si>
    <t>ใช้งานเฉพาะ Private Cloud</t>
  </si>
  <si>
    <t>ใช้งาน Public หรือ Hybrid Cloud</t>
  </si>
  <si>
    <t xml:space="preserve">ช่องทางการให้บริการ Digital ID สำหรับลูกค้า
</t>
  </si>
  <si>
    <t xml:space="preserve">ให้บริการ Digital ID โดยไม่ผ่านอินเตอร์เน็ต
</t>
  </si>
  <si>
    <t>ให้บริการ Digital ID โดยผ่านอินเตอร์เน็ต โดยช่องทางดังกล่าวมีเฉพาะบริการ Digital ID เท่านั้น</t>
  </si>
  <si>
    <t>ให้บริการ Digital ID โดยผ่านอินเตอร์เน็ต โดยช่องทางดังกล่าวมีให้บริการอื่นๆ นอกจากบริการ Digital ID ด้วย เช่น บริการทางธุรกรรมทางการเงิน</t>
  </si>
  <si>
    <t>ทั้งนี้ให้ตรวจสอบทุกช่องทางที่ให้บริการลูกค้า ทั้งหน้า Website, Mobile application หรือช่องทางอื่นๆว่าตรงกับระดับความเสี่ยงในข้อใด</t>
  </si>
  <si>
    <t>การให้บริการ Digital ID ผ่าน Mobile Application</t>
  </si>
  <si>
    <t>ไม่มีการให้บริการผ่าน Mobile Application</t>
  </si>
  <si>
    <t>มี Mobile Application แต่อยู่ระหว่างการทดสอบ</t>
  </si>
  <si>
    <t>มีการให้บริการผ่าน Mobile Application กับผู้ใช้บริการ</t>
  </si>
  <si>
    <t>เอกสารที่แสดงถึง
- Specification และการออกแบบ Mobile application สำหรับ Digital ID</t>
  </si>
  <si>
    <t>มาตรฐานของ Data center และ/หรือ Cloud ที่เป็นโครงสร้างพื้นฐานให้ระบบที่ให้บริการ Digital ID</t>
  </si>
  <si>
    <t xml:space="preserve">Datacenter และ/หรือ Cloud ผ่านมาตรฐานสากลทางด้านความปลอดภัยด้านเทคโนโลยีสารสนเทศ เช่น ISO27001 หรือ CSA STAR </t>
  </si>
  <si>
    <t>Datacenter และ/หรือ Cloud ผ่านมาตรฐานสากลด้านการจัดการ Datacenter เช่น ISO 20000</t>
  </si>
  <si>
    <t>Datacenter และ/หรือ Cloud ยังไม่ผ่านมาตรฐานสากลใดๆ</t>
  </si>
  <si>
    <t>เอกสารที่แสดงถึง
- พิจารณาระบบโครงสร้าง(infrastructure) ในการให้บริการพิสูจน์และยืนนยันตัวตน
- Certification ที่แสดงถึงการผ่านการตรวจสอบมาตรฐานสากล ที่มีขอบเขตเกี่ยวข้องกับ Datacenter ที่ให้บริการระบบ Digital ID</t>
  </si>
  <si>
    <t>ความซับซ้อนของระบบบริการ Digital ID</t>
  </si>
  <si>
    <t>มีโครงสร้างระบบไม่ซับซ้อน ข้อมูลที่ใช้มีมาตรฐานเดียวกันและเชื่อมโยงกันแบบอัตโนมัติ (automate)</t>
  </si>
  <si>
    <t>มีโครงสร้างระบบที่ซับซ้อน มีหลายระบบที่เกี่ยวข้อง โดยระบบส่วนใหญ่เชื่อมโยงกันแบบอัตโนมัติ (automate)</t>
  </si>
  <si>
    <t>มีโครงสร้างระบบที่ซับซ้อนมาก  มีหลายระบบที่เกี่ยวข้อง โดยมีระบบส่วนน้อยที่เชื่อมโยงกันแบบอัตโนมัติ (automate) การทำงานต้องมีการดึงข้อมูลออกมาหลายครั้ง</t>
  </si>
  <si>
    <t>การดึงข้อมูลหรือมีการ rekey ข้อมูลหลายครั้งทำให้ข้อมูลที่จัดเก็บในแต่ละ platform ไม่เหมือนกัน มีความเสี่ยงที่จะดำเนินการผิดพลาดได้</t>
  </si>
  <si>
    <t>Single Point of Failure ของระบบเครือข่ายที่ให้บริการ Digital ID</t>
  </si>
  <si>
    <t>ระบบเครือข่ายมีการทำ Redundancy มีประสิทธิภาพใช้งานทดแทนได้ทันที</t>
  </si>
  <si>
    <t>มีระบบเครือข่าย 1 จุดที่ไม่มีการทำ Redundancy</t>
  </si>
  <si>
    <t>ระบบเครือข่ายมากกว่า 1 จุดที่ไม่มีการทำ Redundancy</t>
  </si>
  <si>
    <t>เอกสารที่แสดงถึง
- Network diagram ของระบบ Digital ID</t>
  </si>
  <si>
    <t>การ Monitor Capacity ของระบบบริการ Digital ID</t>
  </si>
  <si>
    <t>มีเครื่องมือในการ Monitorและมีการแจ้งเตือนหากมีความเสี่ยงที่จะใช้ทรัพยากรมากเกินกว่ากำหนดอัตโนมัติ</t>
  </si>
  <si>
    <t>มีเครื่องมือในการ Monitor แต่ไม่มีการตั้งค่าหรือกระบวนการแจ้งเตือนอัตโนมัติ</t>
  </si>
  <si>
    <t>ไม่มีเครื่องมือหรือกระบวนการในการ Monitoring</t>
  </si>
  <si>
    <t>เอกสารที่แสดงถึง
- ขั้นตอนการ Monitor capacity ภายในขององค์กน
- แผนการคาดการณ์การเติบโตของระบบหรือแผนการเพิ่มทรัพยากรของระบบ Digital ID</t>
  </si>
  <si>
    <t>การ Monitor Log เช่น Access Log, Error Log  รวมไปถึง Security log ของระบบบริการ Digital ID</t>
  </si>
  <si>
    <t>มีเครื่องมือในการ Monitoring และมีการแจ้งเตือนหากพบเจอเหตุการณ์ผิดปกติอัตโนมัติ</t>
  </si>
  <si>
    <t>มีเครื่องมือหรือกระบวนการในการ Monitoring แต่ไม่มีการตั้งค่าหรือกระบวนการแจ้งเตือนอัตโนมัติ</t>
  </si>
  <si>
    <t>เอกสารที่แสดงถึง
- ขั้นตอนการ Monitor Log ภายในขององค์กร
- อุปกรณ์ที่ใช้ในการ Monitor Log ของระบบ Digital ID</t>
  </si>
  <si>
    <t>มีการอนุญาตให้นำอุปกรณ์ส่วนตัวของพนักงาน (BYOD) เชื่อมต่อเข้าระบบงานภายในขององค์กรหรือไม่</t>
  </si>
  <si>
    <t>ไม่อนุญาตให้ใช้อุปกรณ์ส่วนตัวในการเชื่อมต่อเข้าระบบงานขององค์กร</t>
  </si>
  <si>
    <t xml:space="preserve">พนักงานต้องมีการร้องขอการใช้อุปกรณ์ส่วนตัวในการเชื่อมต่อ และสามารถเข้าถึงระบบงานขององค์กรเท่าที่จำเป็น </t>
  </si>
  <si>
    <t>พนักงานทุกคนสามารถใช้อุปกรณ์ส่วนตัวในการเชื่อมต่อ และสามารถเข้าถึงระบบงานขององค์กรได้</t>
  </si>
  <si>
    <t>เอกสารที่แสดงถึง
- ขั้นตอนการขอใช่อุปกรณ์ส่วนตัวของพนักงาน (BYOD) เชื่อมต่อเข้าระบบงานภายในขององค์กร</t>
  </si>
  <si>
    <t>อุปกรณ์ส่วนตัว (BYOD) หมายถึง อุปกรณ์อิเล็กทรอนิกส์ส่วนตัวของพนักงาน อาทิเช่น Laptop, โทรศัพท์มือถือ, Tablet หรือ USB Thumb drive ที่พนักงานนำมาใช้งาน</t>
  </si>
  <si>
    <t xml:space="preserve">จำนวนเครื่องที่ใช้ปฏิบัติงานที่เกี่ยวข้องกับการให้บริการ Digital ID ทั้งเครื่องของบริษัท (Endpoints) และอุปกรณ์ส่วนตัว BYOD (ถ้ามี) </t>
  </si>
  <si>
    <t>น้อยกว่า 100 เครื่อง</t>
  </si>
  <si>
    <t>100 - 1000 เครื่อง</t>
  </si>
  <si>
    <t>มากกว่า 1000 เครื่อง</t>
  </si>
  <si>
    <t>เอกสารที่แสดงถึง
- ทะเบียนเครื่อง Endpoints ของบริษัท
- อุปกรณ์ BYOD ที่ใช้งานภายในองค์กร</t>
  </si>
  <si>
    <t>จำนวน Domain และ Subdomain Website ขององค์กรที่เกี่ยวข้องกับการให้บริการ Digital ID ที่สามารถเข้าถึงได้ผ่าน Internet</t>
  </si>
  <si>
    <t>น้อยกว่า 2 Domains</t>
  </si>
  <si>
    <t>2-10 Domains</t>
  </si>
  <si>
    <t>มากกว่า 10 Domains</t>
  </si>
  <si>
    <t>เอกสารที่แสดงถึง
- รายชื่อ Domain และ Subdomain ของเว็บไซต์องค์กรที่เข้าถึงได้จากอินเตอร์เน็ตที่เกี่ยวข้องกับการให้บริการ Digital ID</t>
  </si>
  <si>
    <t>กระบวนการสำรองข้อมูลที่เกี่ยวข้องกับระบบบริการ Digital ID</t>
  </si>
  <si>
    <t>องค์กรมีแผนปฏิบัติงานการสำรองข้อมูล และแผนการกู้คืนข้อมูลที่เกี่ยวข้องกับระบบ Digital ID โดยมีการทดสอบการกู้คืนข้อมูลอย่างน้อยปีละ 1 ครั้ง</t>
  </si>
  <si>
    <t>องค์กรมีแผนปฏิบัติงานการสำรองข้อมูล และแผนการกู้คืนข้อมูลที่เกี่ยวข้องกับระบบ Digital ID แต่ยังไม่มีการทดสอบการกู้คืนข้อมูล</t>
  </si>
  <si>
    <t>องคกร์มีแผนปฏิบัติงานการสำรองข้อมูล และแผนการกู้คืนข้อมูลแต่ยังไม่ครอบคลุมระบบ Digital ID</t>
  </si>
  <si>
    <t>เอกสารที่แสดงถึง
- ขั้นตอนในการสำรองข้อมูลของระบบ Digital ID</t>
  </si>
  <si>
    <t xml:space="preserve">จำนวนการใช้บริการจากผู้รับดำเนินการแทนในการให้บริการ
</t>
  </si>
  <si>
    <t>ไม่มีการใช้บริการจากผู้รับดำเนินการแทน</t>
  </si>
  <si>
    <t>1 - 2 หน่วยงาน</t>
  </si>
  <si>
    <t>มากกว่า 2 หน่วยงาน</t>
  </si>
  <si>
    <t>จำนวนการผู้ดำเนินการแทน เช่น ตัวแทนในการเก็บรวบรวมข้อมูลผู้ใช้บริการ เป็นต้น</t>
  </si>
  <si>
    <t>"ผู้รับดำเนินการแทน"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ระบบการพิสูจน์และยืนยันตัวตนทางดิจิทัล เช่น ตัวแทนในการเก็บรวบรวมข้อมูลผู้ใช้บริการ เป็นต้น ซึ่งอาจมีการเชื่อมต่อระบบงานด้านเทคโนโลยีสารสนเทศกับผู้รับใบอนุญาตด้วย</t>
  </si>
  <si>
    <t>การกำหนดแนวทางการใช้บริการจากผู้รับดำเนินการแทน</t>
  </si>
  <si>
    <t xml:space="preserve">-ไม่มีการใช้บริการจากผู้รับดำเนินการแทน หรือ
- มีการใช้บริการจากผู้รับดำเนินการแทน โดยมีการจัดทำสัญญาหรือข้อตกลง กำหนดหน้าที่ความรับผิดระหว่างกัน และมีกลไกในการดูแล
</t>
  </si>
  <si>
    <t>- มีการใช้บริการจากผู้รับดำเนินการแทน โดยมีการจัดทำสัญญาหรือข้อตกลง แต่ไม่มีการกำหนดหน้าที่ความรับผิดชอบระหว่างกัน หรือ 
- มีการจัดทำสัญญาหรือข้อตกลง แต่ไม่มีกลไกในการดูแล</t>
  </si>
  <si>
    <t>มีการใช้บริการจากผู้รับดำเนินการแทน แต่ไม่มีการจัดทำสัญญาหรือข้อตกลง กำหนดหน้าที่ความรับผิดระหว่างกัน รวมถึงไม่มีกลไกในการดูแล</t>
  </si>
  <si>
    <t>พิจารณาจากสัญญาหรือข้อตกลง และกลไกในการดูแลผู้รับดำเนินการแทน</t>
  </si>
  <si>
    <t>การติดตามผลการปฏิบัติงานของผู้รับดำเนินการแทน</t>
  </si>
  <si>
    <t>กำหนดผู้รับผิดชอบและจัดการติดตามผลการปฏิบัติงานของผู้รับดำเนินการแทนทั้งหมดอย่างต่อเนื่อง 
มีการประเมินผลการปฏิบัติงาน ทั้งในด้านประสิทธิภาพ
การรักษาความมั่นคงปลอดภัย และการปฏิบัติตามกฎหมาย</t>
  </si>
  <si>
    <t>กำหนดผู้รับผิดชอบและจัดการติดตามผลการปฏิบัติงานของผู้รับดำเนินการแทนทั้งหมดอย่างต่อเนื่อง แต่ขาดการประเมินผลการปฏิบัติงาน ทั้งในด้านประสิทธิภาพ
การรักษาความมั่นคงปลอดภัย และการปฏิบัติตามกฎหมาย</t>
  </si>
  <si>
    <t>มีการกำหนดผู้รับผิดชอบและจัดการติดตามผลการปฏิบัติงานของผู้รับดำเนินการแทน เพียงบางส่วน</t>
  </si>
  <si>
    <t>- รายชื่อผู้รับผิดชอบในการติดตามผลการปฏิบัติงานของผู้รับดำเนินการแทน
- รายงานการประเมินผลการปฏิบัติงานของผู้รับดำเนินการแทน</t>
  </si>
  <si>
    <t xml:space="preserve">Part 2.2: กรณีเป็นบริการพิสูจน์ตัวตน (IdP1) </t>
  </si>
  <si>
    <t>ระดับความน่าเชื่อถือของการพิสูจน์ตันตน (IAL) สูงสุดที่องค์กรสามารถให้บริการ</t>
  </si>
  <si>
    <t>IAL2.3, IAL3</t>
  </si>
  <si>
    <t>- หลักฐานแสดงระดับ IAL ที่ให้บริการ</t>
  </si>
  <si>
    <t>เป้าหมาย จำนวนผู้ใช้บริการทั้งหมดที่มีการเชื่อมต่อเพื่อให้บริการ Digital ID นับถัดจากวันประเมินไป 1 ปี</t>
  </si>
  <si>
    <t>น้อยกว่า 10 ราย</t>
  </si>
  <si>
    <t>10 - 50 ราย</t>
  </si>
  <si>
    <t>มากกว่า 50 ราย</t>
  </si>
  <si>
    <t>- หลักฐานแสดงจำนวนผู้ใช้บริการ ที่มีการเชื่อมต่อเพื่อให้บริการ Digital ID ในปัจจุบัน และระบุเป้าหมายในอีก 1 ปี</t>
  </si>
  <si>
    <t>เป้าหมาย จำนวนจุดให้บริการการพิสูจน์ตัวตนรวมทั้งหมด ที่อยู่ในความดูแลของหน่วยงาน เช่น ตู้ kiosk, ตู้ ATM, เคาน์เตอร์สาขา นับถัดจากวันประเมินไป 1 ปี</t>
  </si>
  <si>
    <t>น้อยกว่า 1,000 จุด</t>
  </si>
  <si>
    <t>1,000-10,000 จุด</t>
  </si>
  <si>
    <t>มากกว่า 10,000 จุด</t>
  </si>
  <si>
    <t>- หลักฐานแสดงจำนวนจุดให้บริการการพิสูจน์ตัวตนในความดูแลของหน่วยงาน และระบุเป้าหมายในอีก 1 ปี</t>
  </si>
  <si>
    <t>Part 2.3: กรณีเป็นบริการบริการออกและบริหารจัดการสิ่งที่ใช้ยืนยันตัวตน (IdP2) และบริการยืนยันตัวตน (IdP3)</t>
  </si>
  <si>
    <t>ระดับความน่าเชื่อถือของการยืนยันตันตน (AAL) สูงสุดที่องค์กรสามารถให้บริการ</t>
  </si>
  <si>
    <t>AAL3</t>
  </si>
  <si>
    <t>- หลักฐานแสดงระดับ AAL ที่ให้บริการ</t>
  </si>
  <si>
    <t>เป้าหมาย จำนวน transaction รวมต่อปี สำหรับการยืนยันตัวตนบนระบบบริการ Digital ID นับถัดจากวันประเมินไป 1 ปี</t>
  </si>
  <si>
    <t>น้อยกว่า 200,000 รายการ</t>
  </si>
  <si>
    <t>200,000 - 500,000 รายการ</t>
  </si>
  <si>
    <t>มากกว่า 500,000 รายการ</t>
  </si>
  <si>
    <t>- หลักฐานแสดงจำนวน transaction การยืนยันตัวตนบนระบบบริการ Digital ID ต่อปีในปัจจุบัน และระบุเป้าหมายในอีก 1 ปี</t>
  </si>
  <si>
    <t>Part 3.4: กรณีเป็นบริการแลกเปลี่ยนข้อมูลเพื่อการพิสูจน์และยืนยันตัวตนทางดิจิทัล  (Ex.)</t>
  </si>
  <si>
    <t>x</t>
  </si>
  <si>
    <t>น้อยกว่า 6 ราย</t>
  </si>
  <si>
    <t xml:space="preserve"> 6 - 20 ราย</t>
  </si>
  <si>
    <t>มากกว่า 20 ราย</t>
  </si>
  <si>
    <t>เป้าหมาย จำนวน transaction รวมต่อปี ที่มีการใช้งานระบบบริการแลกเปลี่ยนข้อมูลเพื่อการพิสูจน์และยืนยันตัวตนทางดิจิทัล นับถัดจากวันประเมินไป 1 ปี</t>
  </si>
  <si>
    <t>น้อยกว่า 50,000 รายการ</t>
  </si>
  <si>
    <t>50,000 - 1,000,000 รายการ</t>
  </si>
  <si>
    <t>มากกว่า 1,000,000 รายการ</t>
  </si>
  <si>
    <t>&gt;&gt;เลือกระดับผลการประเมิน&lt;&lt;</t>
  </si>
  <si>
    <t>Not Applicable</t>
  </si>
  <si>
    <t>Part 3.1: แบบประเมิน Risk Management Capability (RMC) - Risk Management</t>
  </si>
  <si>
    <t>ผู้ประเมิน</t>
  </si>
  <si>
    <t>Code</t>
  </si>
  <si>
    <t>ข้อกำหนด</t>
  </si>
  <si>
    <t>IdP1</t>
  </si>
  <si>
    <t>IdP2</t>
  </si>
  <si>
    <t>IdP3</t>
  </si>
  <si>
    <t>Ex.</t>
  </si>
  <si>
    <t>ระดับความสามารถในการบริการจัดการความเสี่ยง</t>
  </si>
  <si>
    <t>เหตุผลประกอบ</t>
  </si>
  <si>
    <t>ข้อสังเกตและข้อเสนอแนะ</t>
  </si>
  <si>
    <t>ข้อตรวจพบ</t>
  </si>
  <si>
    <t>วิเคราะห์สาเหตุ</t>
  </si>
  <si>
    <t>ผลกระทบที่อาจจะเกิดขึ้น</t>
  </si>
  <si>
    <t>แนวทางการแก้ไข</t>
  </si>
  <si>
    <t>วัน/เดือน/ปี 
ที่คาดว่าจะแก้ไขเสร็จ</t>
  </si>
  <si>
    <t xml:space="preserve">1. ผู้รับใบอนุญาตต้องจัดให้มีนโยบายและมาตรการบริหารจัดการความเสี่ยงซึ่งครอบคลุมความเสี่ยงที่เกี่ยวข้องกับการประกอบธุรกิจบริการเกี่ยวกับระบบการพิสูจน์และยืนยันตัวตนทางดิจิทัล เพื่อประเมินฐานะและผลการดำเนินงาน โดยคำนึงถึงผลกระทบจากความเสี่ยงของการให้บริการเพื่อกำหนดมาตรการและแผนการบรรเทาผลกระทบที่อาจจะเกิดขึ้นอย่างทันท่วงที </t>
  </si>
  <si>
    <t>2. ผู้รับใบอนุญาตต้องเข้าใจและตระหนักถึงความเสี่ยงสำหรับการประกอบธุรกิจบริการเกี่ยวกับระบบการพิสูจน์และยืนยันตัวตนทางดิจิทัลที่ส่งผลกระทบต่อผู้ที่เกี่ยวข้อง รวมถึงบทบาทหน้าที่และความรับผิดชอบในการกำกับดูแลความเสี่ยงให้สอดรับกับระดับความเสี่ยงที่ยอมรับได้ ซึ่งอย่างน้อยต้องครอบคลุมกระบวนการในการบริหารจัดการความเสี่ยง ดังนี้
2.1 การระบุความเสี่ยงที่เกี่ยวข้องกับธุรกิจบริการเกี่ยวกับระบบการพิสูจน์และยืนยันตัวตนทางดิจิทัล (risk identification) ตามลักษณะการให้บริการ
2.1.1 การประเมินความเสี่ยง (risk assessment) ซึ่งครอบคลุมการประเมินความเสี่ยงตั้งต้นและการตรวจสอบความสามารถในการบริหารจัดการความเสี่ยง
2.1.2 การวัดผลความเสี่ยงกับเกณฑ์การประเมินความเสี่ยง (risk evaluation)
2.1.3 การลดความเสี่ยงหลังจากการประเมินความเสี่ยงเพื่อลดความเสี่ยงให้อยู่ในระดับที่ยอมรับได้ (risk treatment)
2.1.4 การติดตามและรายงานผลความเสี่ยงอย่างต่อเนื่อง (risk monitoring and reporting)</t>
  </si>
  <si>
    <t>3. ในการระบุความเสี่ยงที่เกี่ยวข้องกับการประกอบธุรกิจบริการเกี่ยวกับระบบการพิสูจน์และยืนยันตัวตนทางดิจิทัล ต้องดำเนินการให้ครอบคลุมความเสี่ยง 5 ด้าน ได้แก่
3.1 ความเสี่ยงด้านกลยุทธ์ (strategic risk) 
3.2 ความเสี่ยงด้านการปฏิบัติการ (operational risk)
3.3 ความเสี่ยงด้านเทคโนโลยีสารสนเทศ (information technology risk)
3.4 ความเสี่ยงด้านชื่อเสียงขององค์กร (reputation risk) 
3.5 ความเสี่ยงด้านการปฏิบัติตามหลักเกณฑ์ (compliance risk) 
หมายเหตุ: สามารถอ่านคำอธิบายความเสี่ยงในแต่ละด้าน ได้ที่ ข้อกำหนดแนบท้ายประกาศ สพธอ. ฉบับที่ 2 หลักเกณฑ์การบริหารและจัดการความเสี่ยงในการประกอบธุรกิจบริการเกี่ยวกับระบบการพิสูจน์และยืนยันตัวตนทางดิจิทัล</t>
  </si>
  <si>
    <t xml:space="preserve">4. ผู้รับใบอนุญาตต้องดำเนินการให้สอดคล้องตามแนวทางการบริหารจัดการความเสี่ยงสำหรับธุรกิจบริการเกี่ยวกับระบบการพิสูจน์และยืนยันตัวตนทางดิจิทัลของสำนักงาน พร้อมจัดส่งผลการประเมินต่อสำนักงานตามรูปแบบและระยะเวลาที่สำนักงานกำหนด โดยผู้บริหารหรือผู้ที่ทำหน้าที่บริหารความเสี่ยงด้านเทคโนโลยีสารสนเทศรับรองผลการประเมินตนเองก่อนนำส่งต่อสำนักงาน </t>
  </si>
  <si>
    <t>5. ผู้รับใบอนุญาตต้องจัดให้มีการทบทวนนโยบายและมาตรการบริหารจัดการความเสี่ยงอย่างน้อยปีละหนึ่งครั้ง และเมื่อมีการเปลี่ยนแปลงอย่างมีนัยสำคัญที่อาจส่งผลกระทบต่อการประกอบธุรกิจบริการเกี่ยวกับระบบการพิสูจน์และยืนยันตัวตนทางดิจิทัล</t>
  </si>
  <si>
    <t>Part 3.2: แบบประเมิน Risk Management Capability (RMC) - Security&amp;Privacy</t>
  </si>
  <si>
    <t xml:space="preserve">เหตุผลประกอบ </t>
  </si>
  <si>
    <t>02-GOV-01</t>
  </si>
  <si>
    <r>
      <rPr>
        <b/>
        <sz val="14"/>
        <color theme="1"/>
        <rFont val="TH SarabunPSK"/>
        <family val="2"/>
      </rPr>
      <t>หมวด 1 ธรรมาภิบาลด้านเทคโนโลยีสารสนเทศ</t>
    </r>
    <r>
      <rPr>
        <sz val="14"/>
        <color theme="1"/>
        <rFont val="TH SarabunPSK"/>
        <family val="2"/>
      </rPr>
      <t xml:space="preserve">
1.ผู้รับใบอนุญาตต้องเข้าใจและตระหนักถึงความเสี่ยงด้านเทคโนโลยีสารสนเทศที่ส่งผลกระทบต่อผู้ที่เกี่ยวข้อง รวมทั้งมีบทบาทหน้าที่และความรับผิดชอบในการกำกับดูแลความเสี่ยงด้านเทคโนโลยีสารสนเทศและความเสี่ยงที่เกี่ยวข้องให้สอดรับกับระดับความเสี่ยงที่ยอมรับได้ ซึ่งอย่างน้อยต้องครอบคลุมการดำเนินการและการดูแลด้านต่าง ๆ ดังนี้
1.1 การพิจารณาเลือกใช้เทคโนโลยีสารสนเทศที่สอดคล้องกับกลยุทธ์การประกอบธุรกิจ
1.2 จัดให้มีนโยบายและการบริหารจัดการความเสี่ยงด้านเทคโนโลยีสารสนเทศ 
1.3 กำกับดูแลให้มีการปฏิบัติตามมาตรการการรักษาความมั่นคงปลอดภัยระบบสารสนเทศ และมาตรการด้านการคุ้มครองข้อมูลส่วนบุคคลของผู้ใช้บริการในระบบการให้บริการของตน </t>
    </r>
  </si>
  <si>
    <t>02-GOV-02</t>
  </si>
  <si>
    <t>2. ผู้รับใบอนุญาตต้องจัดให้มีโครงสร้างและบทบาทหน้าที่ตามหลักการแบ่งแยกหน้าที่ความรับผิดชอบ 3 ระดับ (three lines of defense) สำหรับการทำหน้าที่ดังนี้
ระดับ 1 : การปฏิบัติงานด้านเทคโนโลยีสารสนเทศ
ระดับ 2 : การกำกับดูแลและบริหารจัดการความเสี่ยงด้านเทคโนโลยีสารสนเทศ
ระดับ 3 : การตรวจสอบด้านเทคโนโลยีสารสนเทศ
โดยมีบุคลากรระดับสูงทำหน้าที่ในการกำกับดูแลและบริหารจัดการความเสี่ยงด้านเทคโนโลยีสารสนเทศให้สอดคล้องตามลักษณะของการให้บริการ ปริมาณธุรกรรม และความซับซ้อนทางเทคโนโลยีอย่างมีประสิทธิภาพ ซึ่งบุคคลดังกล่าวต้อง
2.1 เป็นผู้มีความรู้ ประสบการณ์ด้านเทคโนโลยีสารสนเทศ การบริหารจัดการความมั่นคงปลอดภัยระบบสารสนเทศ และการรับมือภัยคุกคามทางไซเบอร์
2.2 มีความเป็นอิสระจากงานด้านการปฏิบัติงานด้านเทคโนโลยีสารสนเทศ  และงานด้านพัฒนาระบบเทคโนโลยีสารสนเทศ  ของระบบการให้บริการ</t>
  </si>
  <si>
    <t>02-GOV-03</t>
  </si>
  <si>
    <t>3. บุคลากรผู้รับผิดชอบกำกับดูแลและบริหารจัดการความเสี่ยงด้านเทคโนโลยีสารสนเทศมีหน้าที่และความรับผิดชอบอย่างน้อยในเรื่องดังต่อไปนี้
3.1 จัดให้มีนโยบายและมาตรการการรักษาความมั่นคงปลอดภัยระบบสารสนเทศ และการรับมือภัยคุกคามทางไซเบอร์ รวมทั้งกำกับดูแลให้มีการปฏิบัติตามนโยบายและมาตรการดังกล่าว
3.2 จัดให้มีข้อกำหนดด้านความมั่นคงปลอดภัย (security specification) และสถาปัตยกรรมด้านความมั่นคงปลอดภัย (IT security architecture) ของระบบการให้บริการ
3.3 จัดให้มีนโยบายการบริหารความเสี่ยงด้านเทคโนโลยีสารสนเทศ (IT risk management policy) รวมถึงบริหารจัดการความเสี่ยงด้านเทคโนโลยีสารสนเทศและภัยคุกคามทางไซเบอร์ให้สอดรับกับความเสี่ยงขององค์กร 
3.4 ดูแลและดำเนินการให้องค์กรมีความพร้อมในการรับมือภัยคุกคามทางไซเบอร์
3.5 รายงานปัญหาหรือเหตุการณ์ที่มีนัยสำคัญด้านความมั่นคงปลอดภัยระบบสารสนเทศและภัยคุกคามทางไซเบอร์ตามที่กฎหมายกำหนด
3.6 ดูแลและส่งเสริมให้บุคลากรในองค์กรมีความรู้และตระหนักรู้เรื่องการบริหารจัดการความเสี่ยงด้านเทคโนโลยีสารสนเทศ และภัยคุกคามทางไซเบอร์</t>
  </si>
  <si>
    <t>02-GOV-04</t>
  </si>
  <si>
    <t xml:space="preserve">4. ผู้รับใบอนุญาตต้องมีการบริหารจัดการบุคลากรที่ทำหน้าที่หรือปฏิบัติงานเกี่ยวกับระบบการให้บริการ ในการบริหารจัดการความเสี่ยงด้านเทคโนโลยีสารสนเทศ การกำกับดูแลการปฏิบัติตามกฎหมายหรือหลักเกณฑ์ที่เกี่ยวข้อง และตรวจสอบด้านการรักษาความมั่นคงปลอดภัยระบบสารสนเทศอย่างเหมาะสม โดยต้องมีการดำเนินการอย่างน้อยในเรื่องดังต่อไปนี้
4.1 ข้อกำหนดหรือเงื่อนไขในการจ้างบุคลากรควรระบุเรื่องความรับผิดชอบเกี่ยวกับการรักษาความมั่นคงปลอดภัยระบบสารสนเทศอย่างชัดเจน 
4.2 มีการบริหารจัดการสิทธิของบุคลากรที่เกี่ยวข้องกับระบบการให้บริการให้เป็นปัจจุบัน โดยเฉพาะเมื่อมีการเปลี่ยนแปลงตำแหน่งงาน หรือสิ้นสุดการจ้างงาน รวมทั้งต้องสื่อสารให้ผู้ที่เกี่ยวข้องทราบถึงการเปลี่ยนแปลงดังกล่าว
4.3 จัดให้มีการฝึกอบรมหรือสร้างความตระหนักรู้ด้านความมั่นคงปลอดภัยไซเบอร์ และภัยคุกคามทางไซเบอร์ ผลกระทบและการบรรเทาผลกระทบอย่างสม่ำเสมอ </t>
  </si>
  <si>
    <t>02-GOV-05</t>
  </si>
  <si>
    <t>5. ผู้รับใบอนุญาตต้องจัดให้มีนโยบายที่เกี่ยวข้องกับการรักษาความมั่นคงปลอดภัยด้านเทคโนโลยีสารสนเทศของระบบการให้บริการในเรื่องดังต่อไปนี้
5.1 นโยบายการรักษาความมั่นคงปลอดภัยระบบสารสนเทศ (IT security policy) โดยคำนึงถึงลักษณะการดำเนินธุรกิจ ปริมาณธุรกรรม ความซับซ้อนของเทคโนโลยีสารสนเทศ และความเสี่ยงที่เกี่ยวข้อง รวมทั้งความเสี่ยงจากการใช้เทคโนโลยีภายในองค์กรและความเสี่ยงจากกรณีมีการใช้บริการเชื่อมต่อ หรือเข้าถึงข้อมูลจากบุคคลภายนอก
5.2 นโยบายการบริหารความเสี่ยงด้านเทคโนโลยีสารสนเทศ (IT risk management policy) โดยพิจารณาถึงความเหมาะสมของมาตรการควบคุมที่มีอยู่ในปัจจุบัน และการตอบสนองและการจัดการการเปลี่ยนแปลงที่สำคัญต่อความเสี่ยง ภัยคุกคาม และสภาพแวดล้อมในการปฏิบัติงาน
5.3 นโยบายด้านการคุ้มครองข้อมูลส่วนบุคคล (privacy policy)</t>
  </si>
  <si>
    <t>02-GOV-06</t>
  </si>
  <si>
    <t xml:space="preserve">6. ผู้รับใบอนุญาตต้องสื่อสารและสร้างความตระหนักให้แก่บุคลากรผู้ปฏิบัติงานด้านเทคโนโลยีสารสนเทศ รวมถึงบุคลากรที่เกี่ยวข้องกับระบบการให้บริการในการปฏิบัติงานประจำวันอย่างเพียงพอและเหมาะสม เพื่อให้บุคลากรเข้าใจและตระหนักถึงความสำคัญของความเสี่ยงด้านเทคโนโลยีสารสนเทศและการใช้เทคโนโลยีอย่างปลอดภัย </t>
  </si>
  <si>
    <t>02-GOV-07</t>
  </si>
  <si>
    <t>7. ผู้รับใบอนุญาตต้องจัดให้มีการทบทวนนโยบายและมาตรการที่เกี่ยวข้องกับการรักษาความมั่นคงปลอดภัย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</si>
  <si>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02-SEC-08</t>
  </si>
  <si>
    <r>
      <rPr>
        <b/>
        <sz val="14"/>
        <color theme="1"/>
        <rFont val="TH SarabunPSK"/>
        <family val="2"/>
      </rPr>
      <t>หมวดที่ 2 การรักษาความมั่นคงปลอดภัยระบบสารสนเทศ (IT security)</t>
    </r>
    <r>
      <rPr>
        <sz val="14"/>
        <color theme="1"/>
        <rFont val="TH SarabunPSK"/>
        <family val="2"/>
      </rPr>
      <t xml:space="preserve">
8. ผู้รับใบอนุญาตต้องจัดให้มีนโยบายการรักษาความมั่นคงปลอดภัยระบบสารสนเทศ ซึ่งครอบคลุม ระบบปฏิบัติการ (operating system) ระบบฐานข้อมูล (database system) ระบบงาน (application) และระบบเครือข่าย (network system) รวมถึงอุปกรณ์เครือข่าย และอุปกรณ์รักษาความปลอดภัยเครือข่ายที่รองรับระบบงานสำคัญให้ชัดเจนเป็นลายลักษณ์อักษร ภายใต้หลักการดังต่อไปนี้
8.1 การรักษาความลับของข้อมูล
8.2 ความถูกต้องเชื่อถือได้ของระบบสารสนเทศ
8.3 การรักษาสภาพความพร้อมใช้งานของระบบการให้บริการ</t>
    </r>
  </si>
  <si>
    <r>
      <rPr>
        <b/>
        <sz val="14"/>
        <color theme="1"/>
        <rFont val="TH Sarabun PSK"/>
      </rPr>
      <t xml:space="preserve">02-SEC-09
</t>
    </r>
    <r>
      <rPr>
        <sz val="14"/>
        <color theme="1"/>
        <rFont val="TH SarabunPSK"/>
        <family val="2"/>
      </rPr>
      <t>02-SEC-09.1</t>
    </r>
  </si>
  <si>
    <t>9. ผู้รับใบอนุญาตต้องจัดให้มีมาตรการการรักษาความมั่นคงปลอดภัยระบบสารสนเทศ ที่สอดคล้องกับนโยบายการรักษาความมั่นคงปลอดภัยระบบสารสนเทศ โดยครอบคลุมหัวข้ออย่างน้อยดังต่อไปนี้
9.1 การบริหารจัดการสินทรัพย์ด้านเทคโนโลยีสารสนเทศ (IT asset management)
ผู้รับใบอนุญาตต้องบริหารจัดการสินทรัพย์ด้านเทคโนโลยีสารสนเทศอย่างเหมาะสม ครอบคลุมการจัดทำทะเบียนรายการทรัพย์สิน การปรับปรุงทะเบียนรายการทรัพย์สิน การบำรุงรักษาทรัพย์สินอย่างสม่ำเสมอ การยกเลิกและเรียกคืนทรัพย์สิน โดยอย่างน้อยทะเบียนรายการทรัพย์สินด้านเทคโนโลยีสารสนเทศต้องมีการระบุฮาร์ดแวร์ ซอฟต์แวร์ ข้อมูลที่ถือครอง รวมถึงการจัดประเภทและระดับความสำคัญของข้อมูล และเจ้าของทรัพย์สิน นอกจากนี้ ต้องมีการวางแผนรองรับทรัพย์สินด้านเทคโนโลยีสารสนเทศที่ใกล้จะสิ้นสุดอายุการใช้งาน หรือสิ้นสุดการให้บริการจากผู้ผลิตด้วย</t>
  </si>
  <si>
    <t>02-SEC-09.2</t>
  </si>
  <si>
    <t>9.2 การรักษาความมั่นคงปลอดภัยของข้อมูล (information security)
ผู้รับใบอนุญาตต้องมีมาตรการรักษาความมั่นคงปลอดภัยของข้อมูลที่อยู่บนอุปกรณ์ที่ใช้ปฏิบัติงาน  ข้อมูลที่อยู่ระหว่างการรับส่งผ่านเครือข่าย และข้อมูลที่อยู่บนระบบงานและสื่อบันทึกข้อมูล โดยครอบคลุมหัวข้อดังต่อไปนี้
9.2.1 หลักเกณฑ์การจัดประเภทและระดับความสำคัญของข้อมูล 
9.2.2 แนวทางการรักษาความมั่นคงปลอดภัยของข้อมูลที่สอดคล้องตามระดับความสำคัญซึ่งครอบคลุมถึงการกำหนดสิทธิผู้เข้าถึงข้อมูล วิธีการรับส่ง การประมวลผล และการจัดเก็บข้อมูล และการทำลายข้อมูล
9.2.3 การเข้ารหัสลับข้อมูลตามระดับความสำคัญของข้อมูล รวมถึงวิธีการเข้ารหัสข้อมูล และการบริหารจัดการกุญแจเข้ารหัสลับ โดยครอบคลุมทุกขั้นตอนของวงจรการบริหารจัดการกุญแจเข้ารหัสลับ ตลอดจนกระบวน การสร้าง แจกจ่าย จัดเก็บ ใช้งาน การสำรอง เพิกถอน การต่ออายุ รวมถึงการบันทึกและตรวจสอบกิจกรรมที่สำคัญ</t>
  </si>
  <si>
    <t>02-SEC-09.3</t>
  </si>
  <si>
    <t>9.3 การควบคุมการเข้าถึงสารสนเทศ (access to information)
9.3.1 ผู้รับใบอนุญาตต้องมีการควบคุมการเข้าถึงสารสนเทศอย่างเหมาะสม โดยอย่างน้อยต้องมีการควบคุมดังต่อไปนี้
(1) จำกัดการเข้าถึงสารสนเทศที่มีความสำคัญ ข้อมูลอัตลักษณ์ และทรัพยากรที่เกี่ยวข้องกับระบบการให้บริการเฉพาะบุคคลที่จำเป็นเท่านั้น 
(2) ต้องมีกลไกควบคุมและจัดการสิทธิการเข้าถึงระบบปฏิบัติการ ระบบงาน ระบบฐานข้อมูล และระบบเครือข่าย รวมถึงอุปกรณ์ที่เกี่ยวข้องกับระบบการให้บริการ โดยพิจารณาตามความจำเป็น ระดับความเสี่ยง และเป็นไปตามหลักการแบ่งแยกหน้าที่ที่ดี 
9.3.2 ในการจัดการการเข้าถึงระบบสารสนเทศซึ่งจัดเก็บสารสนเทศที่มีความสำคัญ ผู้รับใบอนุญาตต้องมีกลไกในการระบุตัวตนที่สามารถแยกแยะผู้ใช้งาน การยืนยันตัวตน และการให้สิทธิในการอนุญาตให้เข้าถึงระบบ
9.3.3 ผู้รับใบอนุญาตต้องจัดให้มีการบันทึกกิจกรรมการเข้าถึงสารสนเทศซึ่งสามารถแยกแยะผู้ใช้งานและสิทธิในการเข้าถึง</t>
  </si>
  <si>
    <t>02-SEC-09.4</t>
  </si>
  <si>
    <t>9.4 การรักษาความมั่นคงปลอดภัยทางกายภาพและสภาพแวดล้อม (physical and environmental security)
ผู้รับใบอนุญาตต้องจัดให้มีมาตรการในการรักษาความมั่นคงปลอดภัยทางกายภาพและสภาพแวดล้อมของระบบการให้บริการ บุคลากร และสินทรัพย์ที่เกี่ยวข้อง โดยอย่างน้อยต้องครอบคลุมกรณีดังต่อไปนี้
9.4.1 การปกป้องทรัพยากรที่สอดคล้องกับระดับการประเมินผลกระทบทางธุรกิจอันเกิดจากการละเมิด การสูญเสีย หรือความเสียหาย โดยการกระทำของมนุษย์ ความขัดข้องของระบบสาธารณูปโภค สภาพแวดล้อมที่ไม่เหมาะสม หรือภัยพิบัติทางธรรมชาติ
9.4.2 การประเมินความเสี่ยงด้านความมั่นคงปลอดภัย การเลือกใช้อุปกรณ์จัดเก็บและพื้นที่มั่นคงปลอดภัย 
9.4.3 การควบคุมการเข้าถึงสถานที่ปฏิบัติงานที่เกี่ยวข้องกับเทคโนโลยีสารสนเทศ และพื้นที่ที่เกี่ยวข้องกับเทคโนโลยีสารสนเทศที่สำคัญ โดยควรควบคุมให้เข้าถึงได้เฉพาะบุคคลที่ได้รับอนุญาตตามสิทธิที่ได้รับมอบหมายเท่านั้น
9.4.4 การทำลายทรัพย์สินทางกายภาพอย่างมั่นคงปลอดภัย</t>
  </si>
  <si>
    <t>02-SEC-09.5</t>
  </si>
  <si>
    <t>9.5 การรักษาความมั่นคงปลอดภัยของการสื่อสาร (communications security)
ผู้รับใบอนุญาตต้องรักษาความมั่นคงปลอดภัยของการสื่อสารข้อมูล เพื่อให้ข้อมูลที่รับส่งผ่านเครือข่ายมีความมั่นคงปลอดภัย โดยอย่างน้อยต้องมีการดำเนินการ ดังนี้
9.5.1 การออกแบบเครือข่ายอย่างมั่นคงปลอดภัย
9.5.2 การป้องกันการเข้าถึงเครือข่ายโดยไม่ได้รับอนุญาต
9.5.3 การป้องกันการดักรับข้อมูล
9.5.4 การรักษาความถูกต้องของข้อมูลที่รับส่งบนเครือข่าย
9.5.5 การควบคุมและจัดการสิทธิการใช้ระบบสารสนเทศระยะไกล
9.5.6 มาตรการป้องกันการเชื่อมต่อกับระบบเครือข่ายภายนอก</t>
  </si>
  <si>
    <r>
      <rPr>
        <b/>
        <sz val="14"/>
        <color theme="1"/>
        <rFont val="TH SarabunPSK"/>
        <family val="2"/>
      </rPr>
      <t>02-SEC-09.6</t>
    </r>
    <r>
      <rPr>
        <sz val="14"/>
        <color theme="1"/>
        <rFont val="TH SarabunPSK"/>
        <family val="2"/>
      </rPr>
      <t xml:space="preserve">
02-SEC-09.6.1</t>
    </r>
  </si>
  <si>
    <t>9.6 การรักษาความมั่นคงปลอดภัยในการปฏิบัติงานด้านเทคโนโลยีสารสนเทศ (IT operation security)
ผู้รับใบอนุญาตต้องรักษาความมั่นคงปลอดภัยในการปฏิบัติงานด้านเทคโนโลยีสารสนเทศโดยต้องครอบคลุมอย่างน้อยในเรื่องดังต่อไปนี้
9.6.1 มีกระบวนการบริหารจัดการการเปลี่ยนแปลงและควบคุมการเปลี่ยนแปลงด้านเทคโนโลยีสารสนเทศอย่างรัดกุม (change management)</t>
  </si>
  <si>
    <t>02-SEC-09.6.2</t>
  </si>
  <si>
    <t>9.6.2 การบริหารจัดการขีดความสามารถของระบบ (capacity management) อย่างเหมาะสม เพื่อให้สามารถบริหารทรัพยากรด้านเทคโนโลยีสารสนเทศได้อย่างเพียงพอต่อการรองรับการให้บริการ หรือดำเนินธุรกิจ และสามารถวางแผนการจัดการเทคโนโลยีสารสนเทศให้รองรับการใช้งานในอนาคต</t>
  </si>
  <si>
    <t>02-SEC-09.6.3</t>
  </si>
  <si>
    <t>9.6.3 การรักษาความมั่นคงปลอดภัยของเครื่องแม่ข่าย (server) และอุปกรณ์ที่ใช้ปฏิบัติงานของผู้ใช้เทคโนโลยี (endpoint) โดยอย่างน้อยต้องจัดให้มีการควบคุมการเชื่อมต่อสื่อบันทึกข้อมูลแบบถอดได้ การติดตั้งเครื่องมือสำหรับป้องกันภัยจากมัลแวร์ รวมทั้งติดตามให้มีการปรับปรุงให้เป็นปัจจุบันและเท่าทันภัยคุกคามใหม่อย่างสม่ำเสมอ</t>
  </si>
  <si>
    <t>02-SEC-09.6.4</t>
  </si>
  <si>
    <t>9.6.4 การสำรองข้อมูล (data backup) ด้วยวิธีการ เทคโนโลยี และระยะเวลาที่เหมาะสม</t>
  </si>
  <si>
    <t>02-SEC-09.6.5</t>
  </si>
  <si>
    <t>9.6.5 การจัดเก็บประวัติกิจกรรม (log) เพื่อให้สามารถติดตามและตรวจสอบการเข้าถึงและการใช้งานระบบหรือข้อมูล</t>
  </si>
  <si>
    <t>02-SEC-09.6.6</t>
  </si>
  <si>
    <t>9.6.6 การตั้งค่าเทียบเวลา (clock synchronization) ให้ตรงกับแหล่งเทียบเวลาอ้างอิงที่เป็นมาตรฐานสากลในระดับเดียวกันทั้งระบบ</t>
  </si>
  <si>
    <t>02-SEC-09.6.7</t>
  </si>
  <si>
    <t>9.6.7 การติดตามดูแลระบบและเฝ้าระวังภัยคุกคาม (security monitoring) โดยมีกระบวนการและเครื่องมือตรวจจับเหตุการณ์ผิดปกติหรือภัยคุกคามที่มีผลกระทบต่อความมั่นคงปลอดภัยของระบบที่สำคัญ เพื่อให้สามารถตรวจจับ ป้องกัน และรับมือเหตุการณ์ผิดปกติและภัยคุกคามได้อย่างทันท่วงที</t>
  </si>
  <si>
    <t>02-SEC-09.6.8</t>
  </si>
  <si>
    <t>9.6.8 การบริหารจัดการช่องโหว่ของระบบ (vulnerability management) ที่เหมาะสม โดยมีการประเมินช่องโหว่ การรายงานผลไปยังผู้รับผิดชอบ ติดตามและจัดการกับช่องโหว่ให้ได้รับการแก้ไขอย่างเพียงพอ โดยขอบเขตการประเมินช่องโหว่ต้องครอบคลุม การประเมินความมั่นคงปลอดภัยของโฮสต์ เครือข่าย และสถาปัตยกรรม สำหรับทุกระบบงานตามระดับความเสี่ยงอย่างน้อยปีละหนึ่งครั้ง และเมื่อมีการเปลี่ยนแปลงอย่างมีนัยสำคัญ</t>
  </si>
  <si>
    <t>02-SEC-09.6.9</t>
  </si>
  <si>
    <t>9.6.9 การทดสอบการเจาะระบบ (penetration test) โดยผู้เชี่ยวชาญภายในหรือภายนอกที่เป็นอิสระอย่างน้อยปีละหนึ่งครั้งหรือทุกครั้งที่มีการเปลี่ยนแปลงอย่างมีนัยสำคัญ รวมทั้งมีการรายงานผลไปยังผู้รับผิดชอบ ติดตามและจัดการกับช่องโหว่ให้ได้รับการแก้ไขอย่างเพียงพอ โดยควรพิจารณาขอบเขตของการทดสอบเจาะระบบให้ครอบคลุมการทดสอบเจาะระบบของโฮสต์ เครือข่าย และแอปพลิเคชันของระบบการให้บริการ โดยเฉพาะอย่างยิ่งทุกระบบที่มีการเชื่อมต่ออินเทอร์เน็ตโดยตรง ทั้งนี้ ในกรณีที่สำนักงานเห็นว่าผลการทดสอบเจาะระบบมีข้อมูลรายงานหรือวิธีการทดสอบการเจาะระบบไม่ครอบคลุมช่องโหว่สำคัญที่เป็นความเสี่ยงที่ได้รับการยอมรับโดยทั่วไป หรือ
ในกรณีที่สำนักงานเห็นว่าจำเป็นหรือสมควร สำนักงานอาจสั่งให้แต่งตั้งผู้เชี่ยวชาญภายนอกที่มีความเป็นอิสระดำเนินการทดสอบเจาะระบบเพิ่มเติมได้</t>
  </si>
  <si>
    <t>02-SEC-09.6.10</t>
  </si>
  <si>
    <t>9.6.10 การบริหารจัดการการตั้งค่าระบบ (system configuration management) โดยมีการกำหนดมาตรฐานการตั้งค่าขั้นต่ำด้านความมั่นคงปลอดภัยสำหรับระบบ ปฏิบัติการ แอปพลิเคชัน และอุปกรณ์เครือข่าย มีกระบวนการควบคุมการตั้งค่าของระบบที่ใช้งานจริง มีการสอบทานการใช้มาตรฐานการตั้งค่าขั้นต่ำด้านความมั่นคงปลอดภัยอย่างสม่ำเสมอ และมีการทบทวนมาตรฐานการตั้งค่าขั้นต่ำด้านความมั่นคงปลอดภัยอย่างน้อยปีละหนึ่งครั้ง</t>
  </si>
  <si>
    <t>02-SEC-09.6.11</t>
  </si>
  <si>
    <t>9.6.11 การบริหารจัดการการติดตั้งโปรแกรมสำหรับแก้ไขข้อบกพร่อง (patch management) โดยมีกระบวนการควบคุมการติดตั้ง patch ของระบบที่ใช้งานจริง เพื่อให้สามารถติดตั้ง patch ที่สำคัญในการรักษาความมั่นคงปลอดภัยได้อย่างทันการณ์และเหมาะสมตามระดับความเสี่ยง</t>
  </si>
  <si>
    <t>02-SEC-09.7</t>
  </si>
  <si>
    <t>9.7 การพัฒนาระบบ (system development)
ผู้รับใบอนุญาตต้องนำมาตรการการรักษาความมั่นคงปลอดภัยระบบสารสนเทศไปใช้ตลอดวงจรการพัฒนาระบบ โดยอย่างน้อยมีการดำเนินการดังต่อไปนี้
9.7.1 มีเอกสารรายละเอียดคุณสมบัติทางเทคนิค ซึ่งครอบคลุมถึงเรื่องการรักษาความมั่นคงปลอดภัยระบบสารสนเทศ 
9.7.2 มีกระบวนการควบคุมเวอร์ชันของการพัฒนาระบบ
9.7.3 มีการแบ่งแยกบาทบาทหน้าที่และความรับผิดชอบของผู้ที่เกี่ยวข้องในการพัฒนาระบบ 
9.7.4 มีการแบ่งแยกสภาพแวดล้อมของระบบงานที่ใช้สำหรับการพัฒนา และการทดสอบออกจากระบบงานที่ให้บริการจริง
9.7.5 มีแนวทางการควบคุมการรักษาความมั่นคงปลอดภัยและความลับของข้อมูลสำคัญที่นำไปใช้ทดสอบระบบ 
9.7.6 ทดสอบระบบก่อนการใช้งานจริง โดยอย่างน้อยต้องครอบคลุมการทดสอบตามความต้องการของหน่วยงานธุรกิจ ในด้านประสิทธิภาพ และด้านความมั่นคงปลอดภัยเป็นอย่างน้อย
9.7.7 การจัดการข้อผิดพลาดหรือข้อบกพร่องของระบบที่พบในการทดสอบหรือเมื่อนำไปใช้งานจริง
9.7.8 มีการสร้างความตระหนักและให้ความรู้กับผู้พัฒนาโปรแกรมอย่างสม่ำเสมอ เพื่อเสริมสร้างทักษะ ในด้านการออกแบบและพัฒนาโปรแกรมอย่างปลอดภัย</t>
  </si>
  <si>
    <t>02-SEC-09.8</t>
  </si>
  <si>
    <t>9.8 การบริหารจัดการเหตุการณ์ไม่พึงประสงค์ (incident management) ผู้รับใบอนุญาตต้องมีการบริหารจัดการเหตุการณ์ด้านความมั่นคงปลอดภัยสารสนเทศที่ไม่พึงประสงค์อย่างเหมาะสมและทันท่วงที โดยมีขั้นตอนสำหรับบุคลากรและผู้ใช้งานในการบริหารจัดการเหตุการณ์ไม่พึงประสงค์ซึ่งจะครอบคลุมขั้นตอนการตรวจพบเหตุการณ์ การแจ้งเหตุ การพิสูจน์เหตุการณ์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นอกจากนี้ ต้องวิเคราะห์สาเหตุที่แท้จริงของปัญหา เพื่อหาแนวทางแก้ไขจากสาเหตุที่แท้จริง และป้องกันไม่ให้เกิดเหตุการณ์ไม่พึงประสงค์ซ้ำในอนาคต</t>
  </si>
  <si>
    <t>02-SEC-09.9</t>
  </si>
  <si>
    <t>9.9 การจัดทำแผนการกู้คืนเมื่อเกิดภัยพิบัติ (disaster recovery plan) และการบริหารความต่อเนื่องทางธุรกิจ (business continuity management)
9.9.1 ผู้รับใบอนุญาตต้องจัดทำแผนการกู้คืนเมื่อเกิดภัยพิบัติ และแผนการบริหารความต่อเนื่องทางธุรกิจสำหรับระบบการให้บริการโดยคำนึงถึงลักษณะการดำเนินธุรกิจ ปริมาณธุรกรรม ความซับซ้อนของเทคโนโลยีสารสนเทศ ความมั่นคงปลอดภัยด้านเทคโนโลยีสารสนเทศ และความเสี่ยงที่เกี่ยวข้อง ซึ่งครอบคลุมเนื้อหาอย่างน้อยดังต่อไปนี้
(1) การวิเคราะห์ผลกระทบทางธุรกิจ (business impact analysis - BIA)
(2) การกำหนดระยะเวลาในการกู้คืนระบบ (recovery time objective : RTO) และระยะเวลาสูงสุดที่ยอมให้ข้อมูลเสียหาย (recovery point objective : RPO) ที่สอดคล้องกับความสำคัญของระบบ รวมทั้งการกำหนดระยะเวลาสูงสุดที่ยอมให้ธุรกิจหยุดชะงัก (maximum tolerance period of disruption : MTPD) เพื่อรองรับการดำเนินธุรกิจอย่างต่อเนื่อง
(3) แผนและขั้นตอนการกู้คืนระบบ
(4) แผนรองรับการดำเนินธุรกิจอย่างต่อเนื่อง (business continuity plan : BCP)
9.9.2 ต้องจัดทำคู่มือหรือเอกสารประกอบการดำเนินการตามแผนการกู้คืนเมื่อเกิดภัยพิบัติ และการบริหารความต่อเนื่องทางธุรกิจ รวมทั้งประชาสัมพันธ์และฝึกอบรมบุคลากรที่เกี่ยวข้องให้มีความเข้าใจและสามารถปฏิบัติตามแผนดังกล่าวได้
9.9.3 ต้องทบทวนและทดสอบการปฏิบัติตามแผนการกู้คืนเมื่อเกิดภัยพิบัติและการบริหารความต่อเนื่องทางธุรกิจอย่างน้อยปีละหนึ่งครั้ง และทุกครั้งที่มีการเปลี่ยนแปลงอย่างมีนัยสำคัญ พร้อมทั้งจัดทำรายงานผลการทดสอบ
9.9.4 ต้องจัดให้มีระบบสำรองที่มีความพร้อมใช้งานและสามารถปฏิบัติงานทดแทนได้เมื่อระบบหลักหยุดชะงัก โดยระบบสำรองควรแยกออกจากระบบหลักในการให้บริการเพียงพอที่จะมิให้เกิดปัญหาหรือได้รับผลกระทบในลักษณะเดียวกันในช่วงเวลาเดียวกัน เช่น ระบบไฟฟ้าขัดข้อง</t>
  </si>
  <si>
    <r>
      <rPr>
        <b/>
        <sz val="14"/>
        <color theme="1"/>
        <rFont val="TH SarabunPSK"/>
        <family val="2"/>
      </rPr>
      <t>02-SEC-10</t>
    </r>
    <r>
      <rPr>
        <sz val="14"/>
        <color theme="1"/>
        <rFont val="TH SarabunPSK"/>
        <family val="2"/>
      </rPr>
      <t xml:space="preserve">
02-SEC-10.1</t>
    </r>
  </si>
  <si>
    <t>10. การจัดเก็บประวัติกิจกรรม (log)
10.1 ผู้รับใบอนุญาตต้องจัดเก็บประวัติกิจกรรมเพื่อประโยชน์ในการตรวจสอบในกรณีอย่างน้อยดังต่อไปนี้
10.1.1 การใช้สิทธิพิเศษของบุคลากรทั้งในกรณีที่ดำเนินการสำเร็จและไม่สำเร็จ
10.1.2 การบริหารจัดการสิทธิผู้ใช้งาน ทั้งในการเพิ่มบัญชีและกลุ่มผู้ใช้งาน การลบ และการแก้ไขสิทธิ
10.1.3 การแจ้งเตือนด้านความมั่นคงปลอดภัยและความผิดพลาด เช่น การปฏิเสธความพยายามเข้าสู่ระบบ การแจ้งเตือนความผิดพลาด
10.1.4 การพยายามเข้าถึงระบบโดยไม่ได้รับอนุญาต</t>
  </si>
  <si>
    <t>02-SEC-10.2</t>
  </si>
  <si>
    <t>10.2 ประวัติกิจกรรมที่จัดเก็บสำหรับแต่ละเหตุการณ์ต้องประกอบด้วยข้อมูลเบื้องต้นอย่างน้อยดังต่อไปนี้
10.2.1 วันที่และเวลาของเหตุการณ์
10.2.2 ผู้ใช้งาน หรือรหัสบ่งชี้ (identifier) หรือขั้นตอนที่เกี่ยวข้อง
10.2.3 ระบุเฉพาะ (unique identifier) สำหรับแต่ละกิจกรรม
10.2.4 รายละเอียดของเหตุการณ์
10.2.5 ข้อมูลอื่นอันเป็นประโยชน์ เช่น อุปกรณ์ที่เกี่ยวข้อง</t>
  </si>
  <si>
    <t>02-SEC-10.3</t>
  </si>
  <si>
    <t>10.3 การจัดเก็บประวัติกิจกรรมสำหรับการพิสูจน์ตัวตนต้องมีการจัดเก็บข้อมูลเพิ่มเติม ได้แก่ ระดับความน่าเชื่อถือของการพิสูจน์ตัวตนในแต่ละกิจกรรม</t>
  </si>
  <si>
    <t>02-SEC-10.4</t>
  </si>
  <si>
    <t>10.4 การจัดเก็บประวัติกิจกรรมสำหรับการบริหารจัดการสิ่งที่ใช้ยืนยันตัวตนในแต่ละกิจกรรมต้องมีการจัดเก็บข้อมูลเพิ่มเติม ดังนี้ 
10.4.1 ประเภทของสิ่งที่ใช้ยืนยันตัวตน
10.4.2 ระดับความน่าเชื่อถือของการยืนยันตัวตน
10.4.3 วันที่และเวลาที่ทำการเชื่อมโยงข้อมูลเพื่อออกสิ่งที่ใช้ยืนยันตัวตน</t>
  </si>
  <si>
    <t>02-SEC-10.5</t>
  </si>
  <si>
    <t>10.5 การจัดเก็บประวัติกิจกรรมสำหรับการยืนยันตัวตนต้องมีการจัดเก็บข้อมูลเพิ่มเติมดังนี้
10.5.1 หมายเลขไอพีต้นทางของอุปกรณ์ที่ผ่านการยืนยันตัวตนเข้ามาในระบบการให้บริการ 
10.5.2 หมายเลขพอร์ตต้นทางที่ถูกใช้ในการยืนยันตัวตน
10.5.3 หมายเลขไอพีปลายทางที่ถูกใช้ในการยืนยันตัวตน
10.5.4 หมายเลขพอร์ตปลายทางที่ถูกใช้ในการยืนยันตัวตน
10.5.5 user agent string ในกรณีที่มีการใช้งานผ่าน browser</t>
  </si>
  <si>
    <t>02-SEC-10.6</t>
  </si>
  <si>
    <t>10.6 การจัดเก็บประวัติกิจกรรมสำหรับการแลกเปลี่ยนข้อมูลเพื่อการพิสูจน์และยืนยันตัวตนทางดิจิทัลต้องมีการจัดเก็บข้อมูลเพิ่มเติม ดังนี้ 
10.6.1 ประเภทของการโต้ตอบ (interaction)
10.6.2 ตัวระบุเฉพาะของการโต้ตอบ (unique interaction identifier)
10.6.3 ชื่อผู้เกี่ยวข้องกับการพิสูจน์และยืนยันตัวตน
10.6.4 ประเภทของข้อมูลอัตลักษณ์ตามคำขอและการตอบกลับ 
10.6.5 ระดับความน่าเชื่อถือที่ใช้ในการพิสูจน์และยืนยันตัวตนทางดิจิทัลตามคำขอและการตอบกลับ</t>
  </si>
  <si>
    <t>02-SEC-10.7</t>
  </si>
  <si>
    <t>10.7 ผู้รับใบอนุญาตต้องทำให้มั่นใจได้ว่าในการจัดเก็บประวัติกิจกรรมต้องดำเนินการให้ครอบคลุมในเรื่องดังต่อไปนี้
10.7.1 มีการจัดเก็บอย่างมั่นคงปลอดภัยและมีความถูกต้องครบถ้วน 
10.7.2 ปราศจากการเข้าถึง การแก้ไข และการลบ โดยไม่ได้รับอนุญาต
10.7.3 จัดเก็บไม่น้อยกว่าหนึ่งปีนับแต่วันที่มีการดำเนินการ 
10.7.4 ประวัติกิจกรรมที่จัดเก็บต้องไม่มีข้อมูลชีวมิติ</t>
  </si>
  <si>
    <r>
      <rPr>
        <b/>
        <sz val="14"/>
        <color theme="1"/>
        <rFont val="TH Sarabun PSK"/>
      </rPr>
      <t xml:space="preserve">02-SEC-11
</t>
    </r>
    <r>
      <rPr>
        <sz val="14"/>
        <color theme="1"/>
        <rFont val="TH SarabunPSK"/>
        <family val="2"/>
      </rPr>
      <t>02-SEC-11.1</t>
    </r>
  </si>
  <si>
    <t>11.1 ผู้รับใบอนุญาตต้องจัดให้มีกลไกหรือกระบวนการในการบริหารจัดการเหตุการณ์ด้านความมั่นคงปลอดภัยไซเบอร์ที่ไม่พึงประสงค์อย่างน้อยดังนี้
11.1.1 ต้องมีกลไกในการตรวจจับเหตุการณ์ด้านความมั่นคงปลอดภัยไซเบอร์ที่ไม่พึงประสงค์ รวมถึงจัดให้มีช่องทางที่เป็นการรักษาความลับสำหรับบุคลากรและผู้ใช้งานในการแจ้งเหตุการณ์ที่น่าสงสัยเกี่ยวกับความมั่นคงปลอดภัยไซเบอร์
11.1.2 ต้องจัดให้มีกลไกการเฝ้าระวังเหตุการณ์ด้านความมั่นคงปลอดภัยไซเบอร์ที่ไม่พึงประสงค์ ที่มีลักษณะคล้ายกับเหตุการณ์ที่ตรวจพบ หรือที่เกี่ยวข้องกับเหตุการณ์ที่ตรวจพบ และนำข้อมูลที่เกี่ยวกับเหตุการณ์ที่พบมาตรวจสอบกับการลงทะเบียนใหม่และการปรับปรุงข้อมูลของผู้ใช้งานเดิมด้วย โดยจะต้องไม่อนุญาตให้มีการลงทะเบียนใหม่หรือมีการปรับปรุงข้อมูล หากกลไกการควบคุมระบุหรือบ่งชี้ว่าการลงทะเบียนหรือการปรับปรุงข้อมูลดังกล่าวจะก่อให้เกิดเหตุการณ์ด้านความปลอดภัยไซเบอร์ที่ไม่พึงประสงค์
11.1.3 ต้องมีกระบวนการกำหนดหลักเกณฑ์เกี่ยวกับการตัดสินใจในช่วงที่สำคัญ (critical stage) เพื่อการจัดการเหตุการณ์ด้านความมั่นคงปลอดภัยไซเบอร์ที่ไม่พึงประสงค์ 
11.1.4ต้องมีขั้นตอนเพื่อแบ่งปันข้อมูลเกี่ยวกับเหตุการณ์ด้านความมั่นคงปลอดภัยไซเบอร์ที่ไม่พึงประสงค์ และมาตรการบรรเทาผลกระทบใด ๆ ให้กับบุคคลที่ได้รับผลกระทบหรืออาจได้รับผลกระทบ เช่น ผู้ใช้บริการ บุคคลภายนอกที่เกี่ยวกับระบบการให้บริการ เพื่อให้สามารถใช้มาตรการป้องกันที่จำเป็นได้</t>
  </si>
  <si>
    <t>02-SEC-11.2</t>
  </si>
  <si>
    <t>11.2 ผู้รับใบอนุญาตต้องจัดทำแผนการสื่อสารในภาวะวิกฤตเพื่อตอบสนองต่อวิกฤตที่เกิดจากเหตุการณ์ด้านความมั่นคงปลอดภัยไซเบอร์ที่ไม่พึงประสงค์ และดำเนินการฝึกซ้อม ทบทวน และปรับปรุงแผนอย่างน้อยปีละหนึ่งครั้งเพื่อให้แน่ใจว่าสามารถสื่อสารและเผยแพร่ข้อมูล
ได้อย่างทันท่วงทีและมีประสิทธิผลในช่วงวิกฤต</t>
  </si>
  <si>
    <t>02-SEC-11.3</t>
  </si>
  <si>
    <t>11.3 ผู้รับใบอนุญาตต้องรายงานเหตุการณ์ด้านความมั่นคงปลอดภัยไซเบอร์ที่ไม่พึงประสงค์ โดยนำส่งพร้อมสรุปผลการดำเนินงานเกี่ยวกับการให้บริการประจำปี ซึ่งอย่างน้อยต้องประกอบด้วยข้อมูลดังต่อไปนี้
11.3.1 วันที่และเวลาของเหตุการณ์
11.3.2 จำนวนเหตุการณ์และระดับความรุนแรง
11.3.3 มาตรการในการตอบสนองต่อเหตุการณ์ที่เกิดขึ้น</t>
  </si>
  <si>
    <t>02-SEC-11.4</t>
  </si>
  <si>
    <t xml:space="preserve">11.4 ในกรณีที่เกิดหรือคาดว่าจะเกิดปัญหาหรือเหตุการณ์ที่มีนัยสำคัญในการใช้เทคโนโลยีซึ่งส่งผลกระทบต่อระบบการให้บริการ และเป็นปัญหาสำคัญที่ผู้รับใบอนุญาตต้องรายงานต่อผู้บริหารระดับสูง คณะกรรมการ หรือบุคลากรที่ได้รับมอบหมาย ผู้รับใบอนุญาตต้องรายงานมายังสำนักงานเมื่อเกิดหรือรับทราบปัญหาหรือเหตุการณ์ดังกล่าวโดยเร็ว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 </t>
  </si>
  <si>
    <t>02-SEC-11.5</t>
  </si>
  <si>
    <t xml:space="preserve">11.5 ผู้รับใบอนุญาตต้องมีกลไกหรือกระบวนรับแจ้งเหตุอันน่าสงสัยเกี่ยวกับเหตุการณ์ด้านความมั่นคงปลอดภัยไซเบอร์ที่ไม่พึงประสงค์ </t>
  </si>
  <si>
    <t>02-SEC-11.6</t>
  </si>
  <si>
    <t>11.6 ในกรณีที่เหตุการณ์ด้านความมั่นคงปลอดภัยไซเบอร์ที่ไม่พึงประสงค์ก่อให้เกิดผลกระทบกับผู้ใช้บริการ ผู้รับใบอนุญาตต้องมีกระบวนการที่เหมาะสมสำหรับการพิสูจน์ยืนยันตัวตนบุคคลที่เป็นเจ้าของอัตลักษณ์ดิจิทัลหรือสิ่งที่ใช้ยืนยันตัวตนที่อยู่ภายใต้เหตุการณ์ด้านความมั่นคงปลอดภัยไซเบอร์ที่ไม่พึงประสงค์ และมีเทคโนโลยีที่เหมาะสมซึ่งสามารถบ่งชี้ถึงการละเมิดอัตลักษณ์ดิจิทัลหรือสิ่งที่ใช้ยืนยันตัวตน</t>
  </si>
  <si>
    <r>
      <rPr>
        <b/>
        <sz val="14"/>
        <color theme="1"/>
        <rFont val="TH Sarabun PSK"/>
      </rPr>
      <t xml:space="preserve">02-SEC-12
</t>
    </r>
    <r>
      <rPr>
        <sz val="14"/>
        <color theme="1"/>
        <rFont val="TH SarabunPSK"/>
        <family val="2"/>
      </rPr>
      <t>02-SEC-12.1</t>
    </r>
  </si>
  <si>
    <t>12. การบริหารจัดการบุคคลภายนอก (third party management)
12.1 ในกรณีที่ผู้รับใบอนุญาตมีการดำเนินการดังต่อไปนี้
12.1.1 ใช้บริการจากผู้ให้บริการด้านเทคโนโลยีสารสนเทศ (IT outsourcing) 
12.1.2 เชื่อมต่อระบบเทคโนโลยีสารสนเทศกับบุคคลภายนอก
12.1.3 ให้บุคคลภายนอกสามารถเข้าถึงข้อมูลสำคัญ หรือเข้าถึงข้อมูลผู้ใช้บริการของระบบการให้บริการ ผู้รับใบอนุญาตต้องกำกับดูแลกระบวนการบริหารความเสี่ยง และการรักษาความมั่นคงปลอดภัยระบบสารสนเทศของบุคคลภายนอกให้อยู่ในระดับที่สอดคล้องกับระดับความเสี่ยงของการดำเนินงานของผู้รับใบอนุญาต โดยพิจารณาตามแนวปฏิบัติเกี่ยวกับการบริหารจัดการความเสี่ยงจากบุคคลภายนอกของสำนักงาน ทั้งนี้ สามารถพิจารณาประยุกต์ใช้ให้เหมาะสมและสอดคล้องตามขอบเขต ระดับความเสี่ยงและนัยสำคัญของการใช้บริการ การเชื่อมต่อ หรือการเข้าถึงข้อมูลของบุคคลภายนอก</t>
  </si>
  <si>
    <t>02-SEC-12.2</t>
  </si>
  <si>
    <t>12.2 ในการบริหารจัดการบุคคลภายนอกเพื่อควบคุมให้มีการรักษาความมั่นคงปลอดภัยระบบสารสนเทศที่เหมาะสม ต้องมีการดำเนินการอย่างน้อย ดังนี้
12.2.1 ระบุและประเมินความเสี่ยงที่อาจเกิดขึ้นกับข้อมูลหรือระบบเทคโนโลยีสารสนเทศที่มีการเชื่อมต่อกับบุคคล ภายนอกหรือบุคคลภายนอกสามารถเข้าถึงได้ และกำหนดแนวทางการจัดการ ควบคุม และป้องกันความเสี่ยงที่เหมาะสมสอดคล้องกับผลการประเมินความเสี่ยง
12.2.2 การรักษาความมั่นคงปลอดภัยระบบสารเทศของบุคคลภายนอกต้องสอดคล้องกับมาตรการการรักษาความมั่นคงปลอดภัยระบบสารสนเทศของผู้รับใบอนุญาต
12.2.3 ระบุข้อกำหนดเกี่ยวกับการรักษาความมั่นคงปลอดภัยระบบสารสนเทศ รวมถึงข้อกำหนดการไม่เปิดเผยข้อมูลในข้อตกลงการให้บริการหรือเงื่อนไขของสัญญากับบุคคลภายนอก เพื่อลดความเสี่ยงที่เกี่ยวข้องกับการเข้าถึง กระบวนการจัดเก็บ การสื่อสาร และการดำเนินการของบุคคลภายนอก
12.2.4 มีกระบวนการติดตาม ประเมิน และทบทวนผลการปฏิบัติงานของบุคคลภายนอก
12.2.5 มีการสื่อสารหรือการฝึกอบรมบุคคลภายนอกที่ทำหน้าที่หรือปฏิบัติงานเกี่ยวกับระบบการให้บริการ โดยเฉพาะอย่างยิ่งบุคคลภายนอกที่สามารถเข้าถึงระบบสารสนเทศ อย่างน้อยดังนี้
(1) เผยแพร่หรืออบรมนโยบายการรักษาความมั่นคงปลอดภัยทางระบบสารสนเทศที่เกี่ยวข้อง
(2) มีการฝึกอบรมหรือสร้างความตระหนักรู้ด้านความมั่นคงปลอดภัยไซเบอร์ และภัยคุกคามทางไซเบอร์ ผลกระทบ และการบรรเทาผลกระทบอย่างสม่ำเสมอ</t>
  </si>
  <si>
    <t>02-SEC-12.3</t>
  </si>
  <si>
    <t>12.3 ในกรณีที่ผู้รับใบอนุญาตมีการใช้บริการจากผู้รับดำเนินการแทนในการดำเนินการเกี่ยวกับระบบการให้บริการให้ผู้รับใบอนุญาตปฏิบัติตามหลักเกณฑ์การใช้บริการจากผู้รับดำเนินการแทนด้วย</t>
  </si>
  <si>
    <t>02-RISK-13</t>
  </si>
  <si>
    <r>
      <rPr>
        <b/>
        <sz val="14"/>
        <color theme="1"/>
        <rFont val="TH SarabunPSK"/>
        <family val="2"/>
      </rPr>
      <t>หมวด 3 การบริหารและการจัดการความเสี่ยงของระบบการให้บริการ (IT risk management)</t>
    </r>
    <r>
      <rPr>
        <sz val="14"/>
        <color theme="1"/>
        <rFont val="TH SarabunPSK"/>
        <family val="2"/>
      </rPr>
      <t xml:space="preserve">
13. เพื่อให้การบริหารความเสี่ยงด้านเทคโนโลยีสารสนเทศเป็นไปอย่างมีประสิทธิภาพ ผู้รับใบอนุญาตต้องจัดให้มีนโยบายการบริหารความเสี่ยงด้านเทคโนโลยีสารสนเทศ ซึ่งครอบคลุมกระบวนการอย่างน้อยในเรื่องดังต่อไปนี้
13.1 การประเมินความเสี่ยง (risk assessment)
13.1.1 ระบุความเสี่ยงด้านเทคโนโลยีสารสนเทศที่อาจจะเกิดขึ้น โดยอย่างน้อยต้องระบุปัจจัยและสาเหตุของความเสี่ยง ประเภทของความเสี่ยง ผลกระทบต่อการประกอบธุรกิจ
13.1.2 การวิเคราะห์ความเสี่ยงเพื่อหาแนวทางในการจัดการความเสี่ยงที่เหมาะสม โดยอย่างน้อยต้องระบุเจ้าของความเสี่ยง การควบคุมที่มีอยู่ในปัจจุบันและวิเคราะห์ผลกระทบที่อาจจะเกิดขึ้น
13.1.3 ประเมินค่าความเสี่ยงโดยกำหนดเกณฑ์การประเมินความเสี่ยงด้านโอกาสและผลกระทบ กำหนดระดับความเสี่ยงที่ยอมรับได้ ประเมินโอกาสของการเกิดความเสี่ยง และผลกระทบต่อการปฏิบัติงานและการดำเนินธุรกิจ เพื่อระบุระดับค่าความเสี่ยงของแต่ละเหตุการณ์ และนำมาจัดลำดับในการบริหารความเสี่ยง
13.2 การจัดการความเสี่ยง (risk treatment)
มีแนวทางจัดการ ควบคุม และป้องกันความเสี่ยงที่เหมาะสมสอดคล้องกับผลการประเมินความเสี่ยงด้านเทคโนโลยีสารสนเทศ เพื่อให้ความเสี่ยงที่เหลืออยู่ อยู่ในระดับความเสี่ยงด้านเทคโนโลยีสารสนเทศที่ยอมรับได้
13.3 การติดตามและทบทวนความเสี่ยง (risk monitoring and review)
มีกระบวนการที่มีประสิทธิภาพในการติดตามและทบทวนความเสี่ยงด้านเทคโนโลยีสารสนเทศเพื่อให้อยู่ภายใต้ระดับความเสี่ยงที่ยอมรับได้ โดยกำหนดมาตรการควบคุมด้านการรักษาความมั่นคงปลอดภัยระบบสารสนเทศที่มีอยู่และการจัดการความเสี่ยงอย่างเพียงพอ รวมถึงการตอบสนองและการจัดการการเปลี่ยนแปลงที่สำคัญต่อความเสี่ยงและสภาพแวดล้อมของการปฏิบัติงาน และกำหนดดัชนีชี้วัดความเสี่ยงที่สำคัญ (Key risk indicator: KRI) เพื่อใช้ติดตามและทบทวนความเสี่ยง
13.4 การรายงานความเสี่ยง (risk reporting)
ต้องมีการรายงานระดับความเสี่ยงและผลการบริหารจัดการความเสี่ยงด้านเทคโนโลยีสารสนเทศต่อผู้บริหารระดับสูง คณะกรรมการ หรือบุคลากรที่ได้รับมอบหมาย</t>
    </r>
  </si>
  <si>
    <t>02-RISK-14</t>
  </si>
  <si>
    <t>14. ผู้รับใบอนุญาตต้องจัดให้มีการประเมินความเสี่ยงด้านเทคโนโลยีสารสนเทศอย่างน้อยปีละหนึ่งครั้ง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</si>
  <si>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02-RISK-15</t>
  </si>
  <si>
    <t>15.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ผู้รับใบอนุญาตต้องดำเนินการดังต่อไปนี้
15.1 แจ้งให้สำนักงานทราบถึงเหตุการณ์ซึ่งส่งผลให้ไม่สามารถปฏิบัติตามหลักเกณฑ์ที่กำหนดโดยเร็ว
15.2 บันทึกการตัดสินใจเกี่ยวกับการดำเนินมาตรการการรักษาความมั่นคงปลอดภัยระบบสารสนเทศที่เปลี่ยนแปลงไป และการแก้ไขหรือเยียวยา (ถ้ามี) และนำส่งพร้อมสรุปผลการดำเนินงานเกี่ยวกับการให้บริการประจำปี 
15.3 ผู้รับใบอนุญาตอาจเปลี่ยนแปลงมาตรการการรักษาความมั่นคงปลอดภัยระบบสารสนเทศ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</si>
  <si>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t>02-PRIV-16</t>
  </si>
  <si>
    <r>
      <rPr>
        <b/>
        <sz val="14"/>
        <color theme="1"/>
        <rFont val="TH SarabunPSK"/>
        <family val="2"/>
      </rPr>
      <t xml:space="preserve">หมวด 4 การคุ้มครองข้อมูลส่วนบุคคล
ส่วนที่ 1 นโยบายด้านการคุ้มครองข้อมูลส่วนบุคคล
</t>
    </r>
    <r>
      <rPr>
        <sz val="14"/>
        <color theme="1"/>
        <rFont val="TH SarabunPSK"/>
        <family val="2"/>
      </rPr>
      <t>16. ผู้รับใบอนุญาตต้องจัดให้มีนโยบายและมาตรการด้านการคุ้มครองข้อมูลส่วนบุคคลของผู้ใช้บริการ ซึ่งสอดคล้องตามกฎหมายคุ้มครองข้อมูลส่วนบุคคล 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โดยต้องมีการเผยแพร่เป็นการทั่วไป</t>
    </r>
  </si>
  <si>
    <t>02-PRIV-17</t>
  </si>
  <si>
    <t>17. ผู้รับใบอนุญาตต้องกำหนดบุคลากรที่ทำหน้าที่ในการกำกับดูแลและจัดให้มีการดำเนินงานตามนโยบายและมาตรการด้านการคุ้มครองข้อมูลส่วนบุคคล</t>
  </si>
  <si>
    <t>02-PRIV-18</t>
  </si>
  <si>
    <t xml:space="preserve">18. นโยบายด้านการคุ้มครองข้อมูลส่วนบุคคลต้องมีข้อมูลที่ชัดเจน และประกอบด้วยรายละเอียดอย่างน้อยดังต่อไปนี้ 
18.1 ประเภทของข้อมูลส่วนบุคคลที่ผู้รับใบอนุญาตเก็บรวบรวม
18.2 วิธีการได้มาซึ่งข้อมูลส่วนบุคคล 
18.3 วัตถุประสงค์ของการเก็บรวบรวม ใช้ หรือเปิดเผยข้อมูลส่วนบุคคล
18.4 วิธีการที่ผู้ใช้บริการสามารถเข้าถึงข้อมูลส่วนบุคคลที่เกี่ยวกับตน รวมทั้งวิธีการในการปรับปรุงหรือแก้ไขข้อมูลส่วนบุคคลดังกล่าว
18.5 ช่องทางการร้องเรียนและการจัดการเรื่องร้องเรียนกรณีผู้รับใบอนุญาตฝ่าฝืนหลักเกณฑ์เกี่ยวกับการคุ้มครองข้อมูลส่วนบุคคล </t>
  </si>
  <si>
    <t>02-PRIV-19</t>
  </si>
  <si>
    <t>19. ผู้รับใบอนุญาตต้องจัดให้มีการฝึกอบรมหรือสร้างความตระหนักด้านการคุ้มครองข้อมูลส่วนบุคคลแก่บุคลากรที่ทำหน้าที่หรือปฏิบัติงานเกี่ยวกับระบบการให้บริการก่อนเริ่มปฏิบัติงาน และอย่างน้อยปีละหนึ่งครั้ง ซึ่งครอบคลุมหลักเกณฑ์ของกฎหมายที่เกี่ยวข้อง และนโยบายและมาตรการด้านการคุ้มครองข้อมูลส่วนบุคคลของผู้รับใบอนุญาต</t>
  </si>
  <si>
    <t>02-PRIV-20</t>
  </si>
  <si>
    <r>
      <rPr>
        <b/>
        <sz val="14"/>
        <color theme="1"/>
        <rFont val="TH SarabunPSK"/>
        <family val="2"/>
      </rPr>
      <t>ส่วนที่ 2 การประเมินผลกระทบด้านการคุ้มครองข้อมูลส่วนบุคคล</t>
    </r>
    <r>
      <rPr>
        <sz val="14"/>
        <color theme="1"/>
        <rFont val="TH SarabunPSK"/>
        <family val="2"/>
      </rPr>
      <t xml:space="preserve">
20. ในการจัดทำรายงานผลการตรวจประเมินความพร้อมในการประกอบธุรกิจ ผู้รับใบอนุญาตต้องมีการประเมินผลกระทบด้านการคุ้มครองข้อมูลส่วนบุคคลที่อาจเกิดขึ้นจากระบบการให้บริการ และกำหนดแนวทางในการบริหารจัดการ </t>
    </r>
  </si>
  <si>
    <t>02-PRIV-21</t>
  </si>
  <si>
    <t xml:space="preserve">21. การประเมินผลกระทบด้านการคุ้มครองข้อมูลส่วนบุคคล อย่างน้อยต้องครอบคลุมในเรื่องดังต่อไปนี้
21.1 ระบุขั้นตอน กระบวนการ กิจกรรมที่เกี่ยวข้องกับข้อมูลส่วนบุคคลในระบบการให้บริการ
21.2 วิเคราะห์ความเสี่ยงของการไม่ปฏิบัติตามกฎหมายคุ้มครองข้อมูลส่วนบุคคล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
21.3 วิเคราะห์ผลกระทบของขั้นตอน กระบวนการ กิจกรรมที่ส่งผลต่อการคุ้มครองข้อมูลส่วนบุคคล
21.4 กำหนดแนวทางการจัดการ ควบคุม และป้องกันที่เหมาะสม </t>
  </si>
  <si>
    <t>02-PRIV-22</t>
  </si>
  <si>
    <t>22.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ผู้รับใบอนุญาตต้องจัดให้มีการประเมินผลกระทบด้านการคุ้มครองข้อมูลส่วนบุคคล และนำส่งผลการประเมินพร้อมการแจ้งการเปลี่ยนแปลงต่อสำนักงาน</t>
  </si>
  <si>
    <t>02-PRIV-23</t>
  </si>
  <si>
    <r>
      <rPr>
        <b/>
        <sz val="14"/>
        <color theme="1"/>
        <rFont val="TH SarabunPSK"/>
        <family val="2"/>
      </rPr>
      <t>ส่วนที่ 3 การจัดการเหตุการละเมิดข้อมูลส่วนบุคคล</t>
    </r>
    <r>
      <rPr>
        <sz val="14"/>
        <color theme="1"/>
        <rFont val="TH SarabunPSK"/>
        <family val="2"/>
      </rPr>
      <t xml:space="preserve">
23. ผู้รับใบอนุญาตต้องจัดให้มีแผนการตอบสนองต่อเหตุการละเมิดข้อมูลส่วนบุคคล ซึ่งอย่างน้อยต้องประกอบด้วย
23.1 ขั้นตอนการปฏิบัติเมื่อเกิดหรือสงสัยว่าจะเกิดเหตุการละเมิดข้อมูลส่วนบุคคล การตรวจพบ หรือการรายงาน
23.2 การกำหนดบทบาทหน้าที่และความรับผิดชอบของบุคลากรตามแผนการตอบสนองต่อเหตุการละเมิดข้อมูลส่วนบุคคล 
23.3 แนวทางการสื่อสารข้อมูลเมื่อเกิดเหตุการละเมิดข้อมูลส่วนบุคคล ซึ่งครอบคลุมการสื่อสารภายใน 
การแจ้งเตือนผู้ได้รับผลกระทบ และการแจ้งเตือนหรือการรายงานตามกฎหมายที่เกี่ยวข้อง 
23.4 แผนการตอบสนองต่อเหตุการละเมิดข้อมูลส่วนบุคคลต้องสอดคล้องกับมาตรการควบคุมดูแลและป้องกันการทุจริตหรือการฉ้อโกงจากการใช้งานระบบ และมาตรการการรักษาความมั่นคงปลอดภัยระบบสารสนเทศ </t>
    </r>
  </si>
  <si>
    <t>02-PRIV-24</t>
  </si>
  <si>
    <r>
      <rPr>
        <b/>
        <sz val="14"/>
        <color theme="1"/>
        <rFont val="TH SarabunPSK"/>
        <family val="2"/>
      </rPr>
      <t xml:space="preserve">ส่วนที่ 4 ข้อมูลเกี่ยวกับพฤติกรรมการใช้งานระบบ </t>
    </r>
    <r>
      <rPr>
        <sz val="14"/>
        <color theme="1"/>
        <rFont val="TH SarabunPSK"/>
        <family val="2"/>
      </rPr>
      <t xml:space="preserve">
24. ผู้รับใบอนุญาตจะทำการเก็บรวบรวม ใช้ หรือเปิดเผยข้อมูลเกี่ยวกับพฤติกรรมการใช้งานระบบการให้บริการได้เฉพาะเพื่อวัตถุประสงค์ดังต่อไปนี้ 
24.1 เพื่อการตรวจสอบไอเดนติตี้ของผู้ใช้บริการ และอำนวยความสะดวกให้กับผู้ใช้บริการ 
24.2 เพื่อสนับสนุนการจัดการเหตุการณ์การทุจริตหรือฉ้อโกงในระบบการให้บริการ
24.3 เพื่อพัฒนาประสิทธิภาพหรือความสามารถในการให้บริการของระบบการให้บริการ
24.4 เป็นการปฏิบัติตามกฎหมาย</t>
    </r>
  </si>
  <si>
    <t>02-PRIV-25</t>
  </si>
  <si>
    <t>25. ห้ามมิให้ผู้รับใบอนุญาตนำข้อมูลเกี่ยวกับพฤติกรรมการใช้งานตามข้อ 24 ไปขายให้กับบุคคลอื่น</t>
  </si>
  <si>
    <t>02-PRIV-26</t>
  </si>
  <si>
    <r>
      <rPr>
        <b/>
        <sz val="14"/>
        <color theme="1"/>
        <rFont val="TH SarabunPSK"/>
        <family val="2"/>
      </rPr>
      <t>ส่วนที่ 5 การบริหารจัดการข้อมูลชีวมิติ</t>
    </r>
    <r>
      <rPr>
        <sz val="14"/>
        <color theme="1"/>
        <rFont val="TH SarabunPSK"/>
        <family val="2"/>
      </rPr>
      <t xml:space="preserve">
26. ในกรณีที่ผู้รับใบอนุญาตมีการเก็บรวบรวมข้อมูลชีวมิติ ต้องได้รับความยินยอมโดยชัดแจ้งจากเจ้าของข้อมูล โดยเจ้าของข้อมูลได้รับแจ้งถึงวัตถุประสงค์ของการเก็บรวบรวมและใช้งานข้อมูลชีวมิติอย่างชัดเจน </t>
    </r>
  </si>
  <si>
    <t>02-PRIV-27</t>
  </si>
  <si>
    <t>27. ผู้รับใบอนุญาตจะจัดเก็บข้อมูลชีวมิติได้เฉพาะเพื่อวัตถุประสงค์ดังต่อไปนี้
27.1 เพื่อประโยชน์ในการใช้บริการระบบการให้บริการ
27.2 เพื่อการปรับปรุง พัฒนา และทดสอบสมรรถนะของระบบการให้บริการ 
เว้นแต่เป็นกรณีที่ผู้รับใบอนุญาตต้องปฏิบัติตามที่กฎหมายกำหนด</t>
  </si>
  <si>
    <t>02-PRIV-28</t>
  </si>
  <si>
    <t>28. ในการจัดเก็บข้อมูลชีวมิติ ผู้รับใบอนุญาตต้องจัดให้มีนโยบายเกี่ยวกับการรักษาความมั่นคงปลอดภัยข้อมูลชีวมิติที่ชัดเจน โดยครอบคลุมกระบวนการอย่างน้อย ดังนี้
28.1 มีการเข้ารหัสข้อมูลชีวมิติ 
28.2 จัดเก็บข้อมูลชีวมิติแยกออกจากการเก็บเทมเพลตชีวมิติและข้อมูลเกี่ยวกับอัตลักษณ์
28.3 จัดเก็บบนเครือข่ายที่มั่นคงปลอดภัย และรับส่งข้อมูลชีวมิติผ่านช่องทางที่มั่นคงปลอดภัย 
28.4 จำกัดการเข้าถึงข้อมูลชีวมิติเฉพาะบุคลากรผู้รับผิดชอบ</t>
  </si>
  <si>
    <t>02-PRIV-29</t>
  </si>
  <si>
    <t xml:space="preserve">29. กรณีที่ต้องมีการแลกเปลี่ยนข้อมูลชีวมิติเพื่อประโยชน์ในการใช้งานระบบการให้บริการ ผู้ให้บริการต้องได้รับความยินยอมโดยชัดแจ้งจากเจ้าของข้อมูล โดยต้องมีการเข้ารหัสข้อมูลและจัดให้มีการแลกเปลี่ยนข้อมูลผ่านช่องทางที่มีความมั่นคงปลอดภัย </t>
  </si>
  <si>
    <t>02-PRIV-30</t>
  </si>
  <si>
    <t>30. ผู้รับใบอนุญาตต้องทำลายข้อมูลชีวมิติเมื่อมีการเพิกถอนความยินยอมหรือยกเลิกการใช้บริการ โดยต้องดำเนินการให้ครอบคลุมทุกกระบวนการที่มีการเก็บรวบรวม ซึ่งรวมถึงกรณีที่มีการว่าจ้างบุคคลภายนอกให้ดำเนินการด้วย เช่น การทำสำเนา การจัดเก็บชั่วคราวในฐานข้อมูล เว้นแต่เป็นกรณีที่ผู้รับใบอนุญาตต้องปฏิบัติตามที่กฎหมายกำหนด</t>
  </si>
  <si>
    <t>02-PRIV-31</t>
  </si>
  <si>
    <t>31. ผู้รับใบอนุญาตต้องมีการบันทึกหรือจัดเก็บหลักฐานการทำลายข้อมูลชีวมิติเพื่อประโยชน์ในการตรวจสอบ</t>
  </si>
  <si>
    <t>02-PRIV-32</t>
  </si>
  <si>
    <r>
      <rPr>
        <b/>
        <sz val="14"/>
        <color theme="1"/>
        <rFont val="TH SarabunPSK"/>
        <family val="2"/>
      </rPr>
      <t>ส่วนที่ 6 ความยินยอม</t>
    </r>
    <r>
      <rPr>
        <sz val="14"/>
        <color theme="1"/>
        <rFont val="TH SarabunPSK"/>
        <family val="2"/>
      </rPr>
      <t xml:space="preserve">
32. ผู้รับใบอนุญาตต้องได้รับความยินยอมโดยชัดแจ้งจากผู้ใช้บริการก่อนการเปิดเผยข้อมูลเกี่ยวกับอัตลักษณ์ของบุคคลดังกล่าวแก่ผู้ที่เกี่ยวข้องกับการใช้งานระบบการให้บริการ </t>
    </r>
  </si>
  <si>
    <t>02-PRIV-33</t>
  </si>
  <si>
    <t>33. ผู้รับใบอนุญาตต้องจัดเก็บประวัติกิจกรรม (log) ที่แสดงถึงการได้ความยินยอมโดยชัดแจ้งจากผู้ใช้บริการ รวมถึงข้อมูลดังต่อไปนี้
33.1 วันที่และวิธีการได้มาซึ่งความยินยอม
33.2 ระยะเวลาของความยินยอม 
33.3 เงื่อนไขการให้ความยินยอม
33.4 การถอน หรือการสิ้นอายุความยินยอม</t>
  </si>
  <si>
    <t>02-PRIV-34</t>
  </si>
  <si>
    <r>
      <rPr>
        <b/>
        <sz val="14"/>
        <color theme="1"/>
        <rFont val="TH SarabunPSK"/>
        <family val="2"/>
      </rPr>
      <t>ส่วนที่ 7 การดำเนินการเกี่ยวกับข้อมูลส่วนบุคคล</t>
    </r>
    <r>
      <rPr>
        <sz val="14"/>
        <color theme="1"/>
        <rFont val="TH SarabunPSK"/>
        <family val="2"/>
      </rPr>
      <t xml:space="preserve">
34. การเข้าถึงข้อมูล
34.1  ผู้รับใบอนุญาตต้องจัดให้มีวิธีการที่ให้ผู้ใช้บริการสามารถเข้าถึงข้อมูลส่วนบุคคลที่เกี่ยวกับตนได้โดยไม่เสียค่าใช้จ่าย
34.2  ผู้รับใบอนุญาตต้องตอบรับคำขอเข้าถึงข้อมูลส่วนบุคคลของผู้ใช้บริการภายในสามสิบวันนับแต่ได้รับคำขอ หากผู้รับใบอนุญาตปฏิเสธคำขอ ต้องดำเนินการให้สอดคล้องตามกฎหมายคุ้มครองข้อมูลส่วนบุคคล</t>
    </r>
  </si>
  <si>
    <t>02-PRIV-35</t>
  </si>
  <si>
    <t>35. การแก้ไขปรับปรุงข้อมูล
35.1 ผู้รับใบอนุญาตต้องจัดให้ผู้ใช้บริการสามารถแก้ไขหรือปรับปรุงข้อมูลส่วนบุคคลที่เกี่ยวกับตนได้ด้วยวิธีการที่เข้าถึงได้โดยง่าย
35.2 ผู้รับใบอนุญาตต้องจัดให้มีคู่มือหรือคำอธิบายสำหรับผู้ใช้บริการเกี่ยวกับวิธีการในการแก้ไขหรือปรับปรุงข้อมูล</t>
  </si>
  <si>
    <t>02-PRIV-36</t>
  </si>
  <si>
    <t>36. การดูแลคุณภาพของข้อมูลส่วนบุคคล
36.1 ผู้รับใบอนุญาตต้องมีการทบทวนข้อมูลส่วนบุคคลของผู้ใช้บริการ โดยตรวจทานและปรับปรุงข้อมูลที่ใช้สำหรับการพิสูจน์และยืนยันตัวตนให้เป็นปัจจุบัน และดำเนินการอย่างสม่ำเสมอ
36.2 หากผู้รับใบอนุญาตได้จัดให้มีการทบทวนข้อมูลของผู้ใช้บริการแล้ว แต่ไม่สามารถติดต่อผู้ใช้บริการได้ ให้กำหนดมาตรการที่สามารถทบทวนข้อมูลผู้ใช้บริการให้เป็นปัจจุบันเมื่อผู้ใช้บริการมาทำธุรกรรม หรือในโอกาสแรกที่สามารถติดต่อผู้ใช้บริการได้</t>
  </si>
  <si>
    <t>02-PRIV-37</t>
  </si>
  <si>
    <r>
      <rPr>
        <b/>
        <sz val="14"/>
        <color theme="1"/>
        <rFont val="TH SarabunPSK"/>
        <family val="2"/>
      </rPr>
      <t>ส่วนที่ 8 การจัดการเรื่องร้องเรียน</t>
    </r>
    <r>
      <rPr>
        <sz val="14"/>
        <color theme="1"/>
        <rFont val="TH SarabunPSK"/>
        <family val="2"/>
      </rPr>
      <t xml:space="preserve">
37. ผู้รับใบอนุญาตต้องจัดให้มีมาตรการหรือกลไกในการจัดการเรื่องร้องเรียนเกี่ยวกับข้อมูลส่วนบุคคล โดยมีลักษณะอย่างน้อยดังนี้
37.1 ผู้ใช้บริการสามารถเข้าถึงได้ง่าย มีข้อมูลการติดต่อที่ชัดเจน
37.2 มีกระบวนการจัดการด้วยความเป็นธรรม มีความเป็นกลาง และโปร่งใส
37.3 มีขั้นตอนที่ชัดเจน ดำเนินการอย่างทันท่วงที และมีการบรรเทาความเสียหายอย่างเหมาะสม 
37.4 มีบุคลากรที่มีความรู้ความเข้าใจเกี่ยวกับการคุ้มครองข้อมูลส่วนบุคคลและการจัดการเรื่องร้องเรียน 
37.5 มีกลไกที่สอดคล้องตามกฎหมายคุ้มครองข้อมูลส่วนบุคคล</t>
    </r>
  </si>
  <si>
    <t>02-COMP-38</t>
  </si>
  <si>
    <r>
      <rPr>
        <b/>
        <sz val="14"/>
        <color theme="1"/>
        <rFont val="TH SarabunPSK"/>
        <family val="2"/>
      </rPr>
      <t>หมวด 5 การปฏิบัติตามกฎหมายและหลักเกณฑ์ที่เกี่ยวข้อง (IT compliance)</t>
    </r>
    <r>
      <rPr>
        <sz val="14"/>
        <color theme="1"/>
        <rFont val="TH SarabunPSK"/>
        <family val="2"/>
      </rPr>
      <t xml:space="preserve">
38. ผู้รับใบอนุญาตต้องปฏิบัติตามกฎหมายและหลักเกณฑ์ที่เกี่ยวข้องด้านเทคโนโลยีสารสนเทศ เช่น กฎหมายว่าด้วยธุรกรรมทางอิเล็กทรอนิกส์ กฎหมายว่าด้วยการกระทำความผิดเกี่ยวกับคอมพิวเตอร์ กฎหมายคุ้มครองข้อมูลส่วนบุคคล และกฎหมายการรักษาความมั่นคงปลอดภัยไซเบอร์ เพื่อป้องกันการฝ่าฝืนหรือการไม่ปฏิบัติตามกฎหมายและหลักเกณฑ์ของหน่วยงานกำกับดูแลที่เกี่ยวข้อง</t>
    </r>
  </si>
  <si>
    <t>02-AUDIT-39</t>
  </si>
  <si>
    <r>
      <rPr>
        <b/>
        <sz val="14"/>
        <color theme="1"/>
        <rFont val="TH SarabunPSK"/>
        <family val="2"/>
      </rPr>
      <t>หมวด 6 การตรวจสอบด้านเทคโนโลยีสารสนเทศ (IT audit)</t>
    </r>
    <r>
      <rPr>
        <sz val="14"/>
        <color theme="1"/>
        <rFont val="TH SarabunPSK"/>
        <family val="2"/>
      </rPr>
      <t xml:space="preserve">
39. ผู้รับใบอนุญาตต้องจัดให้มีการตรวจสอบการรักษาความมั่นคงปลอดภัยด้านเทคโนโลยีสารสนเทศของระบบการให้บริการอย่างน้อยปีละหนึ่งครั้ง รวมทั้งต้องติดตามให้มีการปรับปรุงประเด็นจากการตรวจสอบ เพื่อให้มั่นใจว่ามีการรักษาความมั่นคงปลอดภัยด้านเทคโนโลยีสารสนเทศ การบริหารความเสี่ยง และการปฏิบัติตามกฎหมายและหลักเกณฑ์ที่เกี่ยวข้องอย่างเพียงพอ</t>
    </r>
  </si>
  <si>
    <t>Part 3.3: แบบประเมิน Risk Management Capability (RMC) - Fraud</t>
  </si>
  <si>
    <t>03-FRAUD-01</t>
  </si>
  <si>
    <t>1. ผู้รับใบอนุญาตต้องมีการกำหนดบุคลากรที่ทำหน้าที่ในการกำกับดูแลการดำเนินงานเกี่ยวกับการควบคุมดูแลและป้องกันการทุจริตหรือการฉ้อโกงจากการใช้งานระบบการให้บริการ รวมถึงรับผิดชอบในการจัดให้มีและดำเนินการตามแผนการป้องกันการทุจริตหรือการฉ้อโกงจากการใช้งานระบบ</t>
  </si>
  <si>
    <t>03-FRAUD-02</t>
  </si>
  <si>
    <t xml:space="preserve">2. ผู้รับใบอนุญาตต้องจัดให้มีการดำเนินการอย่างน้อยในเรื่องดังต่อไปนี้ 
2.1 จัดให้มีแผนการป้องกันการทุจริตหรือการฉ้อโกงจากการใช้งานระบบ
2.2 กำหนดระดับความเสี่ยงที่ยอมรับได้สำหรับการทุจริตหรือการฉ้อโกงจากการใช้งานระบบ 
2.3 จัดให้มีการบริหารความเสี่ยงเกี่ยวกับการทุจริตหรือการฉ้อโกงจากการใช้งานระบบ 
2.4 จัดให้มีมาตรการที่เหมาะสมในการป้องกัน การตรวจจับ และจัดการกับการทุจริตหรือการฉ้อโกงจากการใช้งานระบบ และดูแลให้มีการดำเนินการตามมาตรการดังกล่าว  </t>
  </si>
  <si>
    <t>03-FRAUD-03</t>
  </si>
  <si>
    <t>3. การจัดทำแผนการป้องกันการทุจริตหรือการฉ้อโกงจากการใช้งานระบบต้องสอดคล้องกับลักษณะการให้บริการและความเสี่ยงของระบบการให้บริการ โดยประกอบด้วยข้อมูลอย่างน้อยดังนี้
3.1 เป้าหมายและวัตถุประสงค์
3.2 กลยุทธ์ในการบริหารจัดการความเสี่ยงจากการทุจริตหรือการฉ้อโกงจากการใช้งานระบบ
3.3 ระดับความเสี่ยงที่ยอมรับได้
3.4 การระบุภัยคุกคาม ความเสี่ยง และช่องโหว่ที่เกี่ยวข้อง
3.5 ความพร้อมและความสามารถของบุคลากรที่เหมาะสมกับการบริหารจัดการความเสี่ยง
3.6 มาตรการในการควบคุมและจัดการภัยคุกคาม ความเสี่ยง และช่องโหว่
3.7 การสร้างความตระหนักให้กับบุคลากรที่เกี่ยวข้อง 
3.8 การบริหารจัดการ การตรวจสอบ และการรายงานเหตุการณ์ที่เกี่ยวข้องกับการทุจริตหรือการฉ้อโกงจากการใช้งานระบบ 
3.9 การกำหนดโครงสร้าง บทบาท หน้าที่ และความรับผิดชอบของบุคลากรที่เกี่ยวข้องในการดำเนินการตามแผน</t>
  </si>
  <si>
    <t>03-FRAUD-04</t>
  </si>
  <si>
    <t xml:space="preserve">4. ผู้รับใบอนุญาตต้องมีการทบทวนแผนการป้องกันการทุจริตหรือการฉ้อโกงจากการใช้งานระบบอย่างน้อยปีละหนึ่งครั้งหรือเมื่อมีการเปลี่ยนแปลงที่มีนัยยะสำคัญ โดยคำนึงถึงความเหมาะสมของมาตรการที่มีอยู่ในปัจจุบันและความเสี่ยงหรือสภาพแวดล้อมการให้บริการที่เปลี่ยนแปลงไป </t>
  </si>
  <si>
    <t>03-FRAUD-05</t>
  </si>
  <si>
    <t>5. ผู้รับใบอนุญาตต้องมีการบริหารจัดการบุคลากรอย่างเหมาะสม โดยต้องมีการดำเนินการอย่างน้อยในเรื่องดังต่อไปนี้
5.1 จัดให้มีบุคลากรที่ปฏิบัติหน้าที่เกี่ยวกับการป้องกันและควบคุมการทุจริตหรือฉ้อโกงซึ่งมีคุณสมบัติเหมาะสม โดยมีกระบวนการคัดเลือกบุคคลที่มีความรู้หรือประสบการณ์ที่เหมาะสม และมีปริมาณบุคลากรที่เพียงพอสอดคล้องกับลักษณะการประกอบธุรกิจ
5.2 มีการส่งเสริมและสร้างความตระหนักให้กับบุคลากรที่เกี่ยวข้อง ให้มีความเข้าใจและตระหนักถึงความเสี่ยงเกี่ยวกับการทุจริตหรือการฉ้อโกงจากการใช้งานระบบ 
5.3 จัดให้มีคู่มือหรือขั้นตอนการปฏิบัติงานสำหรับบุคลากรที่เกี่ยวข้อง ในการป้องกัน การตรวจจับ การรายงานและการจัดการกับเหตุการณ์การทุจริตหรือการฉ้อโกง
5.4 มีการอบรมให้ความรู้ที่จำเป็นแก่บุคลากรในองค์กรเกี่ยวกับการป้องกันและควบคุมการทุจริตหรือการฉ้อโกงทั้งก่อนการเริ่มปฏิบัติงานและอย่างน้อยปีละหนึ่งครั้ง</t>
  </si>
  <si>
    <t>03-FRAUD-06</t>
  </si>
  <si>
    <t xml:space="preserve">6. ผู้รับใบอนุญาตต้องจัดให้มีคำแนะนำแก่ผู้ใช้บริการอย่างน้อยในเรื่องดังต่อไปนี้
6.1 การดูแลอัตลักษณ์และข้อมูลคุณลักษณะของตน เพื่อป้องกันการทุจริตหรือการฉ้อโกงที่อาจเกิดขึ้นจากการใช้งานระบบ
6.2 คำแนะนำแก่ผู้ใช้บริการเพื่อหลีกเลี่ยงการหลอกลวงทางอินเทอร์เน็ตอันทำให้ได้ไปซึ่งข้อมูลเกี่ยวกับอัตลักษณ์ </t>
  </si>
  <si>
    <t>03-FRAUD-07</t>
  </si>
  <si>
    <t>7. ผู้รับใบอนุญาตต้องมีกลไกในการตรวจจับและเฝ้าระวังเหตุการณ์การทุจริตหรือการฉ้อโกงจากการใช้งานระบบอย่างน้อยดังนี้
7.1 มีกลไกในการตรวจจับเหตุการณ์การทุจริตหรือการฉ้อโกงหรือเหตุที่น่าสงสัยว่าจะเกิดการทุจริตหรือการฉ้อโกง รวมถึงจัดให้มีช่องทางที่เป็นการรักษาความลับสำหรับบุคลากรและผู้ใช้งานในการแจ้งเหตุดังกล่าว
7.2 ต้องจัดให้มีกลไกในการเฝ้าระวังเหตุการณ์ที่มีลักษณะคล้ายกับเหตุการณ์ที่ตรวจพบ หรือที่เกี่ยวข้องกับเหตุการณ์ที่ตรวจพบ และนำมาตรวจสอบกับการลงทะเบียนใหม่และการปรับปรุงข้อมูลของผู้ใช้งานเดิม โดยระบบจะต้องไม่อนุญาตให้มีการลงทะเบียนใหม่หรือมีการปรับปรุงข้อมูล หากพบว่าการลงทะเบียนหรือการปรับปรุงข้อมูลมีลักษณะสุ่มเสี่ยงจะก่อให้เกิดเหตุการณ์ทุจริตหรือฉ้อโกง</t>
  </si>
  <si>
    <t>03-FRAUD-08</t>
  </si>
  <si>
    <t>8. ผู้รับใบอนุญาตต้องจัดให้มีกลไกในการจัดการเหตุการณ์การทุจริตหรือการฉ้อโกง หรือเหตุการณ์ที่น่าสงสัยว่าจะเกิดการทุจริตหรือการฉ้อโกงอย่างเหมาะสมและทันท่วงที โดยมีกระบวนการอย่างน้อยดังนี้
8.1 มีกลไกในการตรวจสอบเหตุการณ์การทุจริตหรือการฉ้อโกง หรือเหตุที่น่าสงสัยว่าจะเกิดการทุจริตหรือการฉ้อโกง  
8.2 ในกรณีที่เกิดเหตุการณ์การทุจริตหรือการฉ้อโกง ต้องมีการบรรเทาผลกระทบจากเหตุการณ์ดังกล่าวอย่างเหมาะสม และพิจารณาจัดการความเสี่ยงที่อาจทำให้เกิดเหตุการณ์ในลักษณะเดียวกันเพื่อไม่ให้เกิดซ้ำ 
8.3 มีขั้นตอนการปฏิบัติงานที่กำหนดหลักเกณฑ์การตัดสินใจในช่วงที่สำคัญ (critical stage) เพื่อจัดการเหตุการณ์การทุจริตหรือการฉ้อโกง หรือเหตุที่น่าสงสัยว่าจะเกิดการทุจริตหรือการฉ้อโกง 
8.4 มีการบันทึกการตัดสินใจเกี่ยวกับการตอบสนอง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 
8.5 ต้องมีการรายงานเหตุการณ์การทุจริตหรือการฉ้อโกง หรือเหตุที่น่าจะสงสัยว่าจะเกิดการทุจริตหรือการฉ้อโกง โดยนำส่งพร้อมสรุปผลการดำเนินงานเกี่ยวกับการให้บริการประจำปี ซึ่งควรประกอบด้วยข้อมูลอย่างน้อย ดังนี้ 
8.5.1 จำนวนเหตุการณ์ 
8.5.2 ประเภทและระดับความรุนแรงของเหตุการณ์
8.5.3 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
8.5.4 การให้ความช่วยเหลือเยียวยาแก่ผู้ที่ได้รับผลกระทบหรืออาจได้รับผลกระทบจากการทุจริตหรือการฉ้อโกง</t>
  </si>
  <si>
    <t>03-FRAUD-09</t>
  </si>
  <si>
    <t>9. ในกรณีที่เกิดหรือคาดว่าจะเกิดปัญหาหรือเหตุการณ์ที่มีนัยสำคัญที่เกี่ยวกับการทุจริตหรือการฉ้อโกงในระบบให้บริการและเป็นปัญหาสำคัญที่ผู้รับใบอนุญาตต้องรายงานต่อผู้บริหารสูงสุด คณะกรรมการ หรือบุคลากรที่ได้รับมอบหมาย ให้ผู้รับใบอนุญาตรายงานมายังสำนักงานเมื่อเกิดหรือรับทราบปัญหาหรือเหตุการณ์ดังกล่าวโดยเร็ว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</t>
  </si>
  <si>
    <t>03-FRAUD-10</t>
  </si>
  <si>
    <t>10. ผู้รับใบอนุญาตต้องจัดให้มีมาตรการ ช่องทาง และการให้ความช่วยเหลือ เยียวยาแก่ผู้ที่ได้รับผลกระทบหรืออาจได้รับผลกระทบจากการทุจริตหรือการฉ้อโกง อย่างน้อยดังนี้
10.1 มีช่องทางในการแจ้งเหตุในกรณีที่มีข้อสงสัยว่าอัตลักษณ์ หรือสิ่งที่ใช้ยืนยันตัวตน ของผู้ใช้บริการถูกนำไปใช้งานโดยไม่ชอบ
10.2 ให้ความช่วยเหลือผู้ใช้บริการในกรณีที่อัตลักษณ์ หรือสิ่งที่ใช้ยืนยันตัวตนของผู้ใช้บริการรั่วไหล หรือถูกล่วงรู้โดยบุคคลอื่น 
10.3 มีมาตรการป้องกันการใช้งานอัตลักษณ์ และ/หรือสิ่งที่ใช้ยืนยันตัวตนของผู้ใช้บริการ เมื่อผู้รับใบอนุญาตมีเหตุสงสัยว่าอาจเกิดการทุจริตหรือการฉ้อโกง 
10.4 ในกรณีที่ผู้รับใบอนุญาตตรวจพบหรือผู้เสียหายแจ้งต่อผู้รับใบอนุญาต ว่าบุคคลดังกล่าวเป็นเหยื่อของการทุจริตหรือการฉ้อโกง ผู้รับใบอนุญาตต้องจัดให้มีการพิสูจน์ตัวตนของบุคคลนั้นใหม่ โดยอย่างน้อยต้องใช้ระดับความน่าเชื่อถือในการพิสูจน์ตัวตนที่เทียบเท่าหรือสูงกว่ากระบวนการที่เคยทำไว้</t>
  </si>
  <si>
    <t>03-FRAUD-11</t>
  </si>
  <si>
    <t>11.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ผู้รับใบอนุญาตต้องพิจารณาดำเนินการดังต่อไปนี้
11.1 แจ้งให้สำนักงานทราบถึงเหตุการณ์ซึ่งส่งผลให้ไม่สามารถปฏิบัติตามหลักเกณฑ์ที่กำหนดโดยเร็ว
11.2 บันทึกการตัดสินใจเกี่ยวกับการบริหารจัดการการทุจริตหรือฉ้อโกงจากการใช้งานระบบ และการแก้ไขหรือเยียวยา (ถ้ามี) โดยนำส่งพร้อมสรุปผลการดำเนินงานเกี่ยวกับการให้บริการประจำปี
11.3 ผู้รับใบอนุญาตอาจเปลี่ยนแปลงการบริหารจัดการการทุจริตหรือฉ้อโกงจากการใช้งานระบบ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</si>
  <si>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t>Part 3.4: แบบประเมิน Risk Management Capability (RMC) - Functional</t>
  </si>
  <si>
    <t>04-UX-01</t>
  </si>
  <si>
    <t xml:space="preserve">1. ผู้รับใบอนุญาตต้องพิจารณาออกแบบระบบการให้บริการโดยคำนึงถึงเรื่องดังต่อไปนี้
1.1 การแสดงผลในรูปแบบที่ชัดเจน ด้วยภาษาที่กระชับ เข้าใจได้ง่าย และสามารถเข้าถึงได้ด้วยอุปกรณ์ต่างๆ 
1.2 ต้องจัดให้มีช่องทางที่ผู้ใช้บริการสามารถเลือกใช้งานได้ โดยออกแบบให้เข้าใจได้ง่ายและไม่เกิดการทำซ้ำโดยไม่จำเป็น 
1.3 ต้องออกแบบการใช้งานให้ง่ายและเหมาะสม โดยเฉพาะผู้ใช้งานที่ขาดทักษะหรือไม่คุ้นเคยกับการใช้งานเทคโนโลยีดิจิทัล 
1.4 ต้องออกแบบส่วนต่อประสานกับผู้ใช้งาน (user interface) ให้แสดงผลอย่างเหมาะสม บนอุปกรณ์ของผู้ใช้งาน เช่น อุปกรณ์เคลื่อนที่ แท็บเล็ต คอมพิวเตอร์ตั้งโต๊ะ แล็ปท็อป รวมถึงการแสดงผลผ่านเบราว์เซอร์ทั่วไป หรือซอฟต์แวร์สนับสนุนที่เกี่ยวข้อง  </t>
  </si>
  <si>
    <t>04-UX-02</t>
  </si>
  <si>
    <t>2. ผู้รับใบอนุญาตต้องจัดให้มีช่องทางสำหรับการรับฟังความคิดเห็น การให้ความช่วยเหลือ การแก้ปัญหา และการรับข้อร้องเรียนที่เกี่ยวข้องกับการให้บริการ</t>
  </si>
  <si>
    <t>04-UX-03</t>
  </si>
  <si>
    <t>3. ผู้รับใบอนุญาตต้องจัดทำผังขั้นตอนการทำงานของระบบให้บริการซึ่งครอบคลุมกรณีดังต่อไปนี้
3.1 กระบวนการใช้งานของผู้ใช้บริการตั้งแต่ต้นจนจบ ซึ่งมีการปรับปรุงให้เป็นปัจจุบันอย่างสม่ำเสมอ
3.2 ผังขั้นตอนที่มีทางเลือกการใช้งานในกรณีที่ผู้ใช้บริการไม่สามารถทำกิจกรรมได้เนื่องจากเทคโนโลยีของอุปกรณ์หรือซอฟต์แวร์ของผู้ใช้บริการไม่รองรับกับระบบการให้บริการ</t>
  </si>
  <si>
    <t>04-UX-04</t>
  </si>
  <si>
    <t xml:space="preserve">4. ผู้รับใบอนุญาตต้องให้ข้อมูลที่จำเป็นแก่ผู้ใช้บริการอย่างน้อย ดังนี้
4.1 รายละเอียดกระบวนการที่ผู้ใช้บริการต้องดำเนินการในแต่ละขั้นตอน 
4.2 ข้อกำหนดทางเทคนิค (technical requirement) ที่จำเป็นสำหรับการใช้งานระบบการให้บริการ เช่น การตั้งค่าการเชื่อมต่ออินเทอร์เน็ต การตั้งค่าอุปกรณ์สำหรับการถ่ายภาพ
4.3 รายการเอกสารหรือหลักฐานที่จำเป็นในขั้นตอนการพิสูจน์ตัวตนและข้อมูลแจ้งเตือนหากผู้ใช้บริการนำส่งเอกสารไม่ครบถ้วน </t>
  </si>
  <si>
    <t>04-UX-05</t>
  </si>
  <si>
    <t xml:space="preserve">5. หากมีการออกรหัสหรือชุดตัวเลขให้กับผู้ใช้บริการในขั้นตอนการพิสูจน์ตัวตน ผู้รับใบอนุญาตต้องจัดให้มีการแจ้งให้ทราบล่วงหน้าเกี่ยวกับการได้รับรหัสหรือชุดตัวเลขพร้อมวิธีการดำเนินการในขั้นตอนถัดไป </t>
  </si>
  <si>
    <t>04-UX-06</t>
  </si>
  <si>
    <t xml:space="preserve">6. ผู้รับใบอนุญาตต้องแจ้งให้ผู้ใช้บริการทราบถึงสถานะของผลการพิสูจน์ตัวตนในแต่ละกรณี ดังนี้
6.1 กรณีดำเนินการพิสูจน์ตัวตนสำเร็จต้องยืนยันผลการพิสูจน์ตัวตนให้ผู้ใช้บริการทราบ พร้อมรายละเอียดการดำเนินการในขั้นตอนถัดไป
6.2 กรณีพิสูจน์ตัวตนสำเร็จบางส่วน (partially complete) เช่น เอกสารหรือข้อมูลไม่ครบถ้วน ผู้ใช้บริการหยุดการดำเนินการ หรือ session timeout ผู้รับใบอนุญาตต้องมีกระบวนการสื่อสารให้ผู้ใช้บริการทราบถึงข้อมูลที่ดำเนินการไม่สำเร็จ
6.3 กรณีพิสูจน์ตัวตนไม่สำเร็จ (unsuccessful) ผู้รับใบอนุญาตต้องให้ข้อมูลช่องทางอื่นที่สามารถดำเนินการแทนได้ เช่น การพิสูจน์ตัวตนที่สำนักงานสาขา </t>
  </si>
  <si>
    <t>04-UX-07</t>
  </si>
  <si>
    <t xml:space="preserve">7. ผู้รับใบอนุญาตต้องจัดให้มีบริการให้ความช่วยเหลือแก่ผู้ใช้บริการในกระบวนการพิสูจน์ตัวตน ซึ่งรวมถึงกรณีที่ผู้ใช้บริการไม่มีความพร้อมด้านเทคโนโลยีหรือความสามารถในการดำเนินการ โดยอย่างน้อยต้องมีช่องทางที่สามารถติดต่อสื่อสารกับบุคลากรของผู้รับใบอนุญาตได้ เช่น เคาน์เตอร์เซอร์วิส call center หรือ VDO call </t>
  </si>
  <si>
    <t>04-UX-08</t>
  </si>
  <si>
    <t>8. ผู้รับใบอนุญาตต้องจัดให้มีคู่มือหรือคำแนะนำสำหรับผู้ใช้บริการในการแก้ไขหรือปรับปรุงข้อมูลส่วนบุคคลของตนที่มีการเก็บรวบรวมในขั้นตอนการพิสูจน์ตัวตน</t>
  </si>
  <si>
    <t>04-UX-09</t>
  </si>
  <si>
    <t>9. ผู้รับใบอนุญาตต้องจัดให้มีคำแนะนำการใช้งานและดูแลรักษาสิ่งที่ใช้ยืนยันตัวตนของผู้ใช้บริการ เช่น ระยะเวลาการใช้งานสิ่งที่ใช้ยืนยันตัวตน การดำเนินการเมื่อสิ่งที่ใช้ยืนยันตัวตนสูญหาย ถูกขโมย หรือเสียหาย</t>
  </si>
  <si>
    <t>04-UX-10</t>
  </si>
  <si>
    <t>10. ผู้รับใบอนุญาตต้องจัดให้มีช่องทางสำหรับผู้ใช้บริการในการกู้คืน เปลี่ยนแปลง หรือจัดให้มีสิ่งทดแทนสิ่งที่ใช้ยืนยันตัวตน ในกรณีที่สิ่งที่ใช้ยืนยันตัวตนสูญหาย ถูกขโมย เสียหาย ไม่สามารถใช้งาน หรือลืม โดยช่องทางดังกล่าวอย่างน้อยต้องเป็นกระบวนการที่มีระดับความน่าเชื่อถือเทียบเท่ากับกระบวนการออกสิ่งที่ใช้ยืนยันตัวตนที่เคยทำไว้</t>
  </si>
  <si>
    <t>04-UX-11</t>
  </si>
  <si>
    <t>11. ผู้รับใบอนุญาตต้องจัดทำแผนและรายละเอียดการทดสอบระบบ (usability test plans) ซึ่งครอบคลุมตามขอบเขตการให้บริการ โดยอย่างน้อยต้องประกอบด้วย
11.1 วัตถุประสงค์ เป้าหมาย 
11.2 วิธีการวัดผลหรือเกณฑ์การทดสอบซึ่งครอบคลุมหัวข้อดังนี้
11.2.1 ระบบการให้บริการแสดงผลในรูปแบบที่ชัดเจน ด้วยภาษาที่กระชับ เข้าใจได้ง่าย และสามารถเข้าถึงได้ด้วยอุปกรณ์ต่างๆ
11.2.2 ระบบการให้บริการใช้งานง่ายและเหมาะสม โดยเฉพาะผู้ใช้งานที่ขาดทักษะหรือไม่คุ้นเคยกับการใช้งานเทคโนโลยีดิจิทัล
11.2.3 ส่วนต่อประสานกับผู้ใช้งาน (user interface) ของระบบการให้บริการแสดงผลอย่างเหมาะสม (responsive design) บนอุปกรณ์ของผู้ใช้งาน
11.3 จำนวน วิธีการคัดเลือก และการจัดกลุ่มผู้เข้าร่วมการทดสอบตามขอบเขตการให้บริการ เช่น ผู้ใช้งานทั่วไป ผู้พิการ ผู้สูงอายุ ผู้ที่ใช้เทคโนโลยีอำนวยความสะดวก ผู้ที่ขาดความเข้าใจในการใช้งาน ผู้ที่มีความหลากหลายทางวัฒนธรรมและภาษา  ผู้ที่มาจากภูมิภาคและพื้นที่ห่างไกล ผู้ที่มีเทคโนโลยีรุ่นเก่าและการเชื่อมต่อแบนด์วิดท์ต่ำ
11.4 แนวทางและวิธีการที่ใช้ในการทดสอบซึ่งแสดงถึงกระบวนการทำงาน ปัญหา และสิ่งที่ต้องปรับปรุง
11.5 รูปแบบการทดสอบ บนอุปกรณ์ต่างๆ ทั้งในรูปแบบอุปกรณ์ตั้งโต๊ะและอุปกรณ์เคลื่อนที่
11.6 ผลลัพธ์ของการทดสอบและแนวทางการพัฒนาหรือปรับปรุงระบบการให้บริการ</t>
  </si>
  <si>
    <t>04-UX-12</t>
  </si>
  <si>
    <t>12. ในการทดสอบความสามารถของระบบ ผู้รับใบอนุญาตต้องดำเนินการอย่างน้อย ดังนี้
12.1 ต้องทำการทดสอบความสามารถในการใช้งานของระบบที่ครอบคลุมขั้นตอนตั้งแต่ต้นจนจบกระบวนการในสภาพแวดล้อมที่ใกล้เคียงกับการให้บริการจริง ตามกลุ่มของผู้เข้าร่วมการทดสอบ
12.2 ต้องบันทึกผลลัพธ์ของการทดสอบการใช้งานระบบ รวมถึงวิธีการทดสอบ ผลการทดสอบ ข้อสังเกต และข้อเสนอแนะจากการทดสอบ</t>
  </si>
  <si>
    <t>04-UX-13</t>
  </si>
  <si>
    <t>13. ผู้รับใบอนุญาตต้องจัดทำรายงานผลการทดสอบความสามารถของระบบ ซึ่งประกอบด้วย 
13.1 แผนและรายละเอียดการทดสอบ
13.2 บันทึกผลลัพธ์ของการทดสอบ</t>
  </si>
  <si>
    <t>04-UX-14</t>
  </si>
  <si>
    <t xml:space="preserve">14. รายงานผลการทดสอบความสามารถของระบบเป็นส่วนหนึ่งของรายงานผลการตรวจประเมินความพร้อมในการประกอบธุรกิจที่ต้องนำส่งต่อสำนักงาน      </t>
  </si>
  <si>
    <t>04-TEST-15</t>
  </si>
  <si>
    <t xml:space="preserve">15. ผู้รับใบอนุญาตต้องจัดให้มีแผนการทดสอบและดำเนินการทดสอบด้านเทคนิคของระบบและซอฟต์แวร์ที่ครอบคลุมระบบการให้บริการ </t>
  </si>
  <si>
    <t>04-TEST-16</t>
  </si>
  <si>
    <t xml:space="preserve">16. ในการทดสอบทางเทคนิคต้องแสดงให้เห็นความสอดคล้องกับข้อกำหนดในเรื่องต่อไปนี้  
16.1 การจัดเก็บข้อมูลจราจรอิเล็กทรอนิกส์  
16.2 กลไกในการบริหารจัดการเหตุการณ์ด้านความมั่นคงปลอดภัยไซเบอร์ที่ไม่พึงประสงค์
16.3 กลไกในการตรวจจับเฝ้าระวังและจัดการเหตุการณ์การทุจริตหรือฉ้อโกงจากการใช้งานระบบ 
16.4 วิธีการพิสูจน์ตัวตน และระดับความน่าเชื่อถือของการพิสูจน์ตัวตน (identity assurance level: IAL)
16.5 การบริหารจัดการสิ่งที่ใช้ยืนยันตัวตน
16.6 วิธีการยืนยันตัวตน และระดับความน่าเชื่อถือของการยืนยันตัวตน (authentication assurance level: AAL)
16.7 การทดสอบความสอดคล้องของโพรโทคอลที่เกี่ยวข้องกับการเชื่อมโยงและแลกเปลี่ยนข้อมูลในระบบการให้บริการ </t>
  </si>
  <si>
    <t>04-TEST-17</t>
  </si>
  <si>
    <t xml:space="preserve">17. ผู้รับใบอนุญาตต้องจัดให้มีการทำตารางเปรียบเทียบความสามารถของระบบกับการทดสอบ (requirement traceability matrix) ที่เชื่อมโยงความสอดคล้องของกรณีที่ใช้ในการทดสอบ (test case) กับข้อกำหนดที่ต้องดำเนินการ  </t>
  </si>
  <si>
    <t>04-TEST-18</t>
  </si>
  <si>
    <t>18. ก่อนเริ่มการทดสอบผู้รับใบอนุญาตต้องดำเนินการอย่างน้อย ดังนี้
18.1 ระบุข้อกำหนดที่ใช้ในแผนการทดสอบทางเทคนิค
18.2 ข้อกำหนดทุกข้อในแผนการทดสอบทางเทคนิคต้องมีการทดสอบอย่างน้อยหนึ่งกรณี 
18.3 ต้องมีเอกสารการบันทึกกรณีที่ใช้ในการทดสอบ และระบุทรัพยากรที่ใช้ในการทดสอบ</t>
  </si>
  <si>
    <t>04-TEST-19</t>
  </si>
  <si>
    <t xml:space="preserve">19. ผู้รับใบอนุญาตต้องจัดทำรายงานผลการทดสอบทางเทคนิค (technical test report) โดยประกอบด้วยข้อมูลดังต่อไปนี้ 
19.1 การทดสอบที่ได้ดำเนินการตามแผนการทดสอบทางเทคนิค
19.2 เกณฑ์การทดสอบ
19.3 สถานะการทดสอบของแต่ละกรณีที่ใช้ในการทดสอบรวมถึงความครอบคลุมของการทดสอบและข้อบกพร่องที่เกิดขึ้น
19.4 ผลของการทดสอบที่ครบถ้วนตามเกณฑ์การทดสอบ 
19.5 ถ้าผลการทดสอบไม่ครบถ้วนตามเกณฑ์การทดสอบจะต้องมีการประเมินความเสี่ยงในข้อกำหนดที่ไม่สามารถดำเนินการได้โดยครบถ้วนพร้อมเหตุผลในการพิจารณายอมรับผลการทดสอบดังกล่าว </t>
  </si>
  <si>
    <t>04-TEST-20</t>
  </si>
  <si>
    <t>20. รายงานผลการทดสอบทางเทคนิคถือเป็นส่วนหนึ่งของรายงานผลการตรวจประเมินความพร้อมในการประกอบธุรกิจที่ต้องนำส่งต่อสำนักงาน</t>
  </si>
  <si>
    <t>04-ANNUAL-21</t>
  </si>
  <si>
    <t xml:space="preserve">21. ภายหลังจากเริ่มประกอบธุรกิจ ผู้รับใบอนุญาตต้องจัดให้มีการตรวจประเมินและจัดทำรายงานผลการตรวจประเมินระบบการให้บริการและรายงานต่อสำนักงานตามหลักเกณฑ์และระยะเวลาที่สำนักงานกำหนด </t>
  </si>
  <si>
    <t>04-ANNUAL-22</t>
  </si>
  <si>
    <t>22. ในการตรวจประเมินระบบการให้บริการ ผู้รับใบอนุญาตต้องแสดงให้เห็นได้ว่า
22.1 การตรวจประเมินได้ดำเนินการโดยผู้ตรวจสอบที่เป็นอิสระ ซึ่งมีความรู้ ความสามารถ และประสบการณ์ที่เหมาะสมในการดำเนินการ
22.2 ในกรณีที่เป็นการตรวจประเมินด้านการรักษาความมั่นคงปลอดภัยด้านเทคโนโลยีสารสนเทศ ผู้ตรวจสอบต้องผ่านการรับรองและมีวุฒิบัตรหรือได้รับประกาศนียบัตรด้านความมั่นคงปลอดภัยระดับสากลอย่างหนึ่งอย่างใดดังต่อไปนี้ 
22.2.1 certified information system auditor (CISA)
22.2.2 certified information security manager (CISM)
22.2.3 certified information system security professional (CISSP)
22.2.4 ISO/IEC 27001 lead auditor 
22.2.5 ใบรับรองอื่นตามที่ประกาศกำหนดเพิ่มเติม
22.3 ผู้ตรวจสอบไม่มีความเกี่ยวข้องกับการพัฒนาหรือการดำเนินงานเกี่ยวกับระบบให้บริการที่ทำการตรวจประเมิน
22.4 ผู้ตรวจสอบไม่มีส่วนได้เสียกับการตรวจประเมินระบบให้บริการที่ทำการตรวจประเมิน</t>
  </si>
  <si>
    <t>04-ANNUAL-23</t>
  </si>
  <si>
    <t>23. รายงานผลการตรวจประเมินระบบการให้บริการต้องประกอบด้วยข้อมูลอย่างน้อยดังต่อไปนี้
23.1 วัตถุประสงค์และขอบเขตของการตรวจประเมิน
23.2 หลักเกณฑ์ที่นำมาใช้ในการตรวจประเมิน
23.3 วันเวลาในการตรวจประเมิน
23.4 ชื่อ ตำแหน่ง และข้อมูลการติดต่อผู้รับผิดชอบการตรวจประเมินของผู้รับใบอนุญาต
23.5 รายชื่อและคุณสมบัติของผู้ตรวจสอบ
23.6 สถานที่ที่ทำการตรวจประเมิน รวมถึงศูนย์คอมพิวเตอร์หลักและศูนย์คอมพิวเตอร์สำรอง และที่ตั้งอื่นๆ ที่ใช้ในการควบคุมระบบการให้บริการ
23.7 รายการข้อมูล เอกสาร หลักฐาน หรือบุคคลผู้ให้ข้อมูลประกอบการตรวจประเมิน
23.8 วิธีการที่ใช้ในการตรวจประเมิน
23.9 ผลการทดสอบหรือผลการตรวจประเมิน
23.10 ข้อตรวจพบซึ่งรวมถึงรายการความสอดคล้องและไม่สอดคล้องตามหลักเกณฑ์ที่นำมาใช้ในการตรวจประเมิน
23.11 การดำเนินการและการแก้ไขตามข้อตรวจพบ
23.12 ความเห็น ข้อสังเกต หรือข้อเสนอแนะของผู้ตรวจสอบ</t>
  </si>
  <si>
    <t>04-ANNUAL-24</t>
  </si>
  <si>
    <t xml:space="preserve">24. ผู้รับใบอนุญาตต้องจัดให้มีการรายงานผลการตรวจประเมินระบบการให้บริการ พร้อมทั้งรายงานข้อตรวจพบและผลการปรับปรุงแก้ไข ให้ผู้บริหารสูงสุดรับทราบตามรอบการประเมินและตามรอบการติดตามการปรับปรุงแก้ไขข้อตรวจพบหรือโดยไม่ชักช้าเมื่อพบข้อบกพร่องที่มีนัยสำคัญ </t>
  </si>
  <si>
    <t>04-ANNUAL-25</t>
  </si>
  <si>
    <t>25.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ดำเนินการตรวจประเมินระบบในส่วนที่ได้รับผลกระทบจากการเปลี่ยนแปลงดังกล่าวและนำส่งรายงานผลการตรวจประเมินพร้อมการแจ้งการเปลี่ยนแปลงต่อสำนักงาน</t>
  </si>
  <si>
    <t>04-ANNUAL-26</t>
  </si>
  <si>
    <t>26. ผู้รับใบอนุญาตต้องนำส่งรายงานผลการตรวจประเมินระบบการให้บริการต่อสำนักงานตามระยะเวลาที่สำนักงานประกาศกำหนด และสำนักงานอาจร้องขอข้อมูล เอกสาร หรือหลักฐานเพิ่มเติมเพื่อประกอบการตรวจรายงานผลการตรวจประเมินระบบการให้บริการได้</t>
  </si>
  <si>
    <t>04-ANNUAL-27</t>
  </si>
  <si>
    <t>27. ในกรณีที่สำนักงานเห็นว่ารายงานผลการตรวจประเมินระบบการให้บริการไม่ครอบคลุมประเด็นสำคัญที่อาจส่งผลกระทบต่อความน่าเชื่อถือและความเสี่ยงของระบบการให้บริการ สำนักงานอาจดำเนินการตรวจประเมินเพิ่มเติมได้</t>
  </si>
  <si>
    <t>04-ANNUAL-28</t>
  </si>
  <si>
    <t xml:space="preserve">28. ในกรณีที่ผู้รับใบอนุญาตประสงค์จะเลิกประกอบธุรกิจบริการเกี่ยวกับระบบการพิสูจน์และยืนยันตัวตนทางดิจิทัลต้องจัดให้มีการประเมินผลกระทบและแผนรองรับการเลิกประกอบธุรกิจตามที่คณะกรรมการประกาศกำหนด </t>
  </si>
  <si>
    <t>04-UT-29</t>
  </si>
  <si>
    <t>29. ผู้รับใบอนุญาตต้องจัดให้มีข้อตกลงในการให้บริการเกี่ยวกับระบบการให้บริการที่มีความชัดเจนและเป็นปัจจุบัน โดยเปิดเผยให้ผู้ใช้บริการได้รับทราบและยอมรับข้อตกลงดังกล่าวก่อนเริ่มใช้บริการ</t>
  </si>
  <si>
    <t>04-UT-30</t>
  </si>
  <si>
    <t xml:space="preserve">30. ข้อตกลงในการให้บริการต้องประกอบด้วยข้อมูลอย่างน้อยดังต่อไปนี้ 
30.1 รายละเอียดเกี่ยวกับลักษณะของการให้บริการ 
30.2 หลักเกณฑ์ เงื่อนไข และวิธีปฏิบัติในการให้บริการ
30.3 สิทธิ หน้าที่และความรับผิดของผู้ใช้บริการ
30.3.1 สิทธิในการเข้าถึงและใช้งานระบบ 
30.3.2 หน้าที่ที่เกี่ยวข้องการใช้งาน เช่น การแสดงหรือนำส่งเอกสารหรือหลักฐานตามที่กำหนด การปฏิบัติตามคู่มือผู้ใช้งาน 
30.3.3 หน้าที่ในการให้ข้อมูลเกี่ยวกับอัตลักษณ์และหลักฐานแสดงตนที่ถูกต้อง
30.3.4 หน้าที่ในการแจ้งให้ผู้รับใบอนุญาตทราบโดยเร็ว เมื่อทราบว่ามีการใช้งานอัตลักษณ์หรือสิ่งที่ใช้ยืนยันตัวตนโดยไม่ได้รับอนุญาต
30.4 สิทธิ หน้าที่ และความรับผิดของผู้รับใบอนุญาต
30.4.1 กรณีที่อาจมีการระงับ ยกเลิก หรือเพิกถอนสิทธิในการเข้าถึงและใช้งานโดยผู้รับใบอนุญาต
30.4.2 การเปลี่ยนแปลงข้อตกลงการให้บริการ 
30.4.3 การบริหารจัดการข้อมูลเกี่ยวกับอัตลักษณ์ ข้อมูลส่วนบุคคล หรือสิ่งที่ใช้ยืนยันตัวตนของผู้ใช้บริการ เช่น การไม่เปิดเผยข้อมูลส่วนบุคคลของผู้ใช้บริการต่อบุคคลภายนอก เว้นแต่ได้รับความยินยอมจากผู้ใช้บริการ 
30.4.4 ความรับผิดและข้อจำกัดความรับผิดของผู้รับใบอนุญาต (ถ้ามี)
30.5 ช่องทางการติดต่อกับผู้รับใบอนุญาต
30.6 กระบวนการในการระงับข้อพิพาท การแก้ไขปัญหาหรือการจัดการเรื่องร้องเรียน
30.7 การชดใช้หรือเยียวยาความเสียหายของผู้รับใบอนุญาต </t>
  </si>
  <si>
    <t>04-UT-31</t>
  </si>
  <si>
    <t xml:space="preserve">31. ผู้รับใบอนุญาตต้องแจ้งให้ผู้ใช้บริการทราบถึงการใช้บริการในส่วนที่ผู้ใช้บริการต้องดำเนินการกับบุคคลภายนอก </t>
  </si>
  <si>
    <t>04-UT-32</t>
  </si>
  <si>
    <t xml:space="preserve">32. ผู้รับใบอนุญาตต้องเปิดเผยรายละเอียดของค่าธรรมเนียมที่เรียกเก็บจากผู้ใช้บริการระบบ โดยวิธีการที่ทำให้ผู้ใช้บริการสามารถทราบได้อย่างชัดเจน ทั้งนี้ กรณีที่มีการเปลี่ยนแปลงค่าธรรมเนียม ผู้รับใบอนุญาตจะต้องแจ้งให้ผู้ใช้บริการทราบรายละเอียดการเปลี่ยนแปลงดังกล่าวด้วย </t>
  </si>
  <si>
    <t>Part 3.5: แบบประเมิน Risk Management Capability (RMC) - Role</t>
  </si>
  <si>
    <t>05-IDP-01</t>
  </si>
  <si>
    <t xml:space="preserve">1. ผู้รับใบอนุญาตต้องบริหารจัดการกระบวนการพิสูจน์ตัวตนให้สอดคล้องตามลักษณะและระดับความเสี่ยงของธุรกรรมหรือ
การประกอบธุรกิจ </t>
  </si>
  <si>
    <t>05-IDP-02</t>
  </si>
  <si>
    <t xml:space="preserve">2. ในการให้บริการพิสูจน์ตัวตน ผู้รับใบอนุญาตต้องมีกระบวนการที่ครอบคลุมการทำงานอย่างน้อยในเรื่องดังต่อไปนี้
2.1 ต้องจัดให้ผู้ใช้บริการสามารถปรับปรุงข้อมูลเกี่ยวกับอัตลักษณ์ของตน ซึ่งถูกจัดเก็บในกระบวนการพิสูจน์ตัวตนได้ โดยต้องจัดให้มีกระบวนการตรวจสอบที่เกี่ยวข้องอย่างน้อยดังนี้
2.1.1 ตรวจสอบข้อมูลที่ขอปรับปรุงก่อนที่จะบันทึกการเปลี่ยนแปลงข้อมูลในระบบการให้บริการ รวมถึงกรณีที่มีการเปลี่ยนแปลงสถานะของอัตลักษณ์ดิจิทัลนั้น เช่น การระงับชั่วคราว การใช้งานใหม่ 
2.1.2 ในกรณีที่ตรวจพบการทำธุรกรรมที่ผิดปกติ ต้องมีการตรวจสอบว่าอัตลักษณ์ดิจิทัลนั้น ยังอยู่ภายใต้ความควบคุมของเจ้าของ
อัตลักษณ์ดิจิทัลที่แท้จริง 
2.2 ในกรณีที่ผู้ใช้บริการร้องขอให้ระงับการใช้งานชั่วคราว  หรือยุติการใช้งานอัตลักษณ์ดิจิทัล ผู้รับใบอนุญาตต้องจัดให้มีกระบวนการอย่างน้อย ดังนี้
2.2.1 มีการตรวจสอบความถูกต้องของคำขอก่อนที่จะดำเนินการตามคำขอ
2.2.2 ป้องกันไม่ให้มีการใช้งานอัตลักษณ์ดิจิทัลตามคำขอ
2.2.3 มีการแจ้งให้ผู้ใช้บริการทราบว่าไม่สามารถใช้งานอัตลักษณ์ดิจิทัลได้ พร้อมระบุเหตุผล เช่น ระงับการใช้งานชั่วคราว 
ยุติการใช้งาน </t>
  </si>
  <si>
    <t>05-IDP-03</t>
  </si>
  <si>
    <t xml:space="preserve">3. กรณีที่ระบบการให้บริการรองรับการยกระดับความน่าเชื่อถือของการพิสูจน์ตัวตน ผู้รับใบอนุญาตต้องดำเนินการอย่างน้อย ดังนี้
3.1 ต้องดำเนินการให้สอดคล้องตามข้อกำหนดระดับความน่าเชื่อถือของการพิสูจน์ตัวตนที่สูงกว่าให้ครบถ้วน
3.2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พิสูจน์ตัวตน 
3.3 เมื่อดำเนินการยกระดับความน่าเชื่อถือของการพิสูจน์ตัวตนเสร็จสิ้น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พิสูจน์ตัวตนดังกล่าว เช่น การส่งให้ทางอีเมลของผู้ใช้บริการ </t>
  </si>
  <si>
    <t>05-IDP-04</t>
  </si>
  <si>
    <t xml:space="preserve">4. ผู้รับใบอนุญาตจัดมีการดูแลข้อมูลผู้ใช้บริการอย่างน้อย ดังนี้
4.1 ต้องรวบรวมหรือจัดเก็บข้อมูลเพื่อการพิสูจน์ตัวตนเพียงเท่าที่จำเป็น เหมาะสม และตรงตามวัตถุประสงค์ของการให้บริการ
4.2 ต้องจำกัดการเปิดเผยข้อมูลอัตลักษณ์ของผู้ใช้บริการต่อบุคคลอื่นเพื่อใช้ในการพิสูจน์ตัวตนตามที่ได้รับความยินยอมจากผู้ใช้บริการ 
เว้นแต่เป็นกรณีที่ผู้รับใบอนุญาตต้องปฏิบัติตามที่กฎหมายกำหนด </t>
  </si>
  <si>
    <t>05-IDP-05</t>
  </si>
  <si>
    <t xml:space="preserve">5. ผู้รับใบอนุญาตต้องบริหารจัดการสิ่งที่ใช้ยืนยันตัวตนและกระบวนการยืนยันตัวตนให้สอดคล้องตามลักษณะและระดับความเสี่ยง
ของธุรกรรมหรือการประกอบธุรกิจ </t>
  </si>
  <si>
    <t>05-IDP-06</t>
  </si>
  <si>
    <t>6. การบริหารจัดการสิ่งที่ใช้ยืนยันตัวตน ให้พิจารณาตามข้อกำหนดของการยืนยันตัวตน ภายใต้มาตรฐานการพิสูจน์และยืนยันตัวตนทางดิจิทัล ซึ่งครอบคลุมกระบวนการอย่างน้อยดังนี้
6.1 การเชื่อมโยงสิ่งที่ใช้ยืนยันตัวตน
6.2 การสูญหาย ถูกขโมย เสียหาย และการออกทดแทน
6.3 การหมดอายุและการออกใหม่
6.4 การเพิกถอน หรือยุติการใช้งาน</t>
  </si>
  <si>
    <t>05-IDP-07</t>
  </si>
  <si>
    <t>7. ชนิดของสิ่งที่ใช้ยืนยันตัวตนและข้อกำหนดเกี่ยวกับสิ่งที่ใช้ยืนยันตัวตน ให้พิจารณาตามข้อกำหนดของการยืนยันตัวตน
ภายใต้มาตรฐานการพิสูจน์และยืนยันตัวตนทางดิจิทัล ซึ่งครอบคลุมหัวข้ออย่างน้อยดังต่อไปนี้
7.1 ชนิดของสิ่งที่ใช้ยืนยันตัวตนเพื่อใช้ในการยืนยันตัวตนตามระดับความน่าเชื่อถือของการยืนยันตัวตน (authentication assurance level: AAL)
7.2 ข้อกำหนดทั่วไปของสิ่งที่ใช้ยืนยันตัวตน</t>
  </si>
  <si>
    <t>05-IDP-08</t>
  </si>
  <si>
    <t xml:space="preserve">8. ก่อนดำเนินการยืนยันตัวตน ผู้รับใบอนุญาตต้องตรวจสอบสิ่งที่ใช้ยืนยันตัวตนอย่างน้อยดังนี้
8.1 ตรวจสอบให้แน่ใจว่าสิ่งที่ใช้ยืนยันตัวตนที่แสดงนั้นถูกต้อง ใช้งานได้ และยังไม่หมดอายุหรือถูกเพิกถอน 
8.2 ในกรณีที่ตรวจพบการทำธุรกรรมที่ผิดปกติ ต้องมีการตรวจสอบว่าสิ่งที่ใช้ยืนยันตัวตนนั้น ยังอยู่ภายใต้ความควบคุมของเจ้าของ
อัตลักษณ์ดิจิทัลที่แท้จริง   </t>
  </si>
  <si>
    <t xml:space="preserve">9. ในกรณีที่ผู้ใช้บริการร้องขอให้ระงับการใช้งานสิ่งที่ใช้ยืนยันตัวตนชั่วคราว หรือยุติการใช้งานสิ่งที่ใช้ยืนยันตัวตน ผู้รับใบอนุญาต
ต้องจัดให้มีกระบวนการอย่างน้อย ดังนี้
9.1 มีการตรวจสอบความถูกต้องของคำขอก่อนที่จะดำเนินการตามคำขอ
9.2 มีการแจ้งให้ผู้ใช้บริการทราบว่าไม่สามารถใช้งานสิ่งที่ใช้ยืนยันตัวตนได้พร้อมระบุเหตุผล เช่น ระงับการใช้งานชั่วคราว 
ยุติการใช้งาน </t>
  </si>
  <si>
    <t>05-IDP-09</t>
  </si>
  <si>
    <t xml:space="preserve">10. กรณีที่ระบบการให้บริการรองรับการยกระดับความน่าเชื่อถือของการยืนยันตัวตน ผู้รับใบอนุญาตต้องดำเนินการอย่างน้อย ดังนี้ 
10.1 ต้องดำเนินการให้สอดคล้องตามข้อกำหนดระดับความน่าเชื่อถือของการยืนยันตัวตนที่สูงกว่าให้ครบถ้วน 
10.2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ยืนยันตัวตน 
10.3 เมื่อดำเนินการยกระดับความน่าเชื่อถือของการยืนยันตัวตนเสร็จสิ้น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ยืนยันตัวตน เช่น การส่งให้ทางอีเมลของผู้ใช้บริการ </t>
  </si>
  <si>
    <t>05-IDP-10</t>
  </si>
  <si>
    <t>11. ผู้รับใบอนุญาตต้องกำหนดโพรโทคอลที่ใช้สำหรับการเชื่อมโยงและแลกเปลี่ยนข้อมูลในระบบการให้บริการ (communication protocol) สำหรับเชื่อมโยงคำขอและการตอบกลับ โดยต้องสามารถเชื่อมโยงคำขอไปยังปลายทางที่ระบุโดยผู้ส่งคำขอได้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</si>
  <si>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>05-IDP-11</t>
  </si>
  <si>
    <t>12. ผู้รับใบอนุญาตต้องจัดให้มีนโยบายเกี่ยวกับการเปิดเผยข้อมูลอัตลักษณ์ที่สอดคล้องกับหลักเกณฑ์การคุ้มครองข้อมูลส่วนบุคคล และประกาศให้ผู้ที่เกี่ยวข้องได้รับทราบเป็นการทั่วไป</t>
  </si>
  <si>
    <t>05-IDP-12</t>
  </si>
  <si>
    <t>13. ผู้รับใบอนุญาตต้องจัดให้มีรายการข้อมูลอัตลักษณ์ที่ใช้สำหรับการเชื่อมโยงและแลกเปลี่ยนข้อมูลเกี่ยวกับการพิสูจน์และยืนยันตัวตนทางดิจิทัลในระบบการให้บริการ โดยต้องมีชุดข้อมูลขั้นต่ำที่สามารถระบุตัวผู้ใช้บริการได้อย่างชัดเจน ประกอบด้วย
13.1 เลขประจำตัวประชาชน 
13.2 ชื่อ นามสกุล ภาษาไทย
13.3 ชื่อ นามสกุล ภาษาอังกฤษ (ถ้ามี)
13.4 วัน เดือน ปี เกิด
13.5 ที่อยู่ตามบัตรประจำตัวประชาชน</t>
  </si>
  <si>
    <t>05-IDP-13</t>
  </si>
  <si>
    <t>14. ในกรณีที่ดำเนินการยืนยันตัวตนสำเร็จและมีการตอบกลับไปยังคำขอต้นทาง ผู้รับใบอนุญาตต้องดำเนินการอย่างน้อยดังนี้
14.1 ผลการยืนยันตัวตน ประกอบด้วย ผลการตรวจสอบสิ่งที่ใช้ยืนยันตัวตน และข้อมูลเกี่ยวกับอัตลักษณ์ของผู้ใช้บริการ  
14.2 ต้องจัดให้มีการรักษาความลับของผลหรือข้อมูลเกี่ยวกับการพิสูจน์และยืนยันตัวตนในกระบวนการดังกล่าว เพื่อให้มั่นใจว่า
เฉพาะบุคคลที่เกี่ยวข้องและมีสิทธิเท่านั้นที่สามารถเข้าถึงข้อมูลได้
14.3 ต้องส่งผ่านช่องทางที่มีความมั่นคงปลอดภัย เพื่อรักษาความครบถ้วนของผลหรือข้อมูลเกี่ยวกับการพิสูจน์และยืนยันตัวตนน</t>
  </si>
  <si>
    <t>05-IDP-14</t>
  </si>
  <si>
    <t>15. ห้ามมิให้ผู้รับใบอนุญาตส่งข้อมูลที่ใช้สำหรับการตรวจสอบสถานะของหลักฐานแสดงตนให้กับบุคคลอื่น โดยข้อมูลดังกล่าวได้แก่ 
15.1 เลขคำร้องขอมีบัตรประจำตัวประชาชน
15.2 หมายเลขชิปบัตรประจำตัวประชาชน
15.3 เลขควบคุมหลังบัตรประจำตัวประชาชน (เลเซอร์ ไอดี (laser ID)) 
เว้นแต่เป็นกรณีที่ผู้รับใบอนุญาตต้องปฏิบัติตามที่กฎหมายกำหนด</t>
  </si>
  <si>
    <t>05-IDP-15</t>
  </si>
  <si>
    <t xml:space="preserve">16. ในกรณีที่ผู้รับใบอนุญาตมีการใช้งานข้อมูลชีวมิติในกระบวนการพิสูจน์และยืนยันตัวตน ต้องมีการดำเนินการอย่างน้อย ดังนี้
16.1 ต้องจัดให้มีการกำกับดูแลการใช้งานเทคโนโลยีชีวมิติตามหลักปฏิบัติ ดังนี้
16.1.1 มีนโยบายและแนวปฏิบัติการนำเทคโนโลยีชีวมิติมาใช้ในระบบการให้บริการอย่างชัดเจน ซึ่งต้องคำนึงถึงการดำเนินงานที่สำคัญอย่างน้อย ดังนี้ 
(1) การประเมินความเสี่ยงการนำเทคโนโลยีชีวมิติมาใช้ 
(2) การปฏิบัติตามกฎหมายว่าด้วยการคุ้มครองข้อมูลส่วนบุคคล และ
(3) การรักษาความมั่นคงปลอดภัยข้อมูลชีวมิติ
16.1.2 มีการบริหารจัดการอัตลักษณ์เพื่อการพิสูจน์ตัวตนด้วยเทคโนโลยีชีวมิติที่สอดคล้องตามมาตรฐานการใช้งานเทคโนโลยีชีวมิติสำหรับการพิสูจน์และยืนยันตัวตน
16.1.3 มีการจัดทำคู่มือหรือแนวปฏิบัติสำหรับบุคลากรที่ปฏิบัติงานเกี่ยวกับการใช้งานข้อมูลชีวมิติ
16.1.4 มีการจัดทำคู่มือหรือการให้คำแนะนำผู้ใช้บริการในการใช้งานข้อมูลชีวมิติ
16.2 ต้องจำกัดการเข้าถึงการควบคุมข้อมูลชีวมิติ ให้สามารถเข้าถึงได้เฉพาะบุคลากรที่เกี่ยวข้องซึ่งผ่านการฝึกอบรมอย่างเหมาะสม และมีการสอบทานสิทธิอย่างสม่ำเสมอ
</t>
  </si>
  <si>
    <t>05-IDP-16</t>
  </si>
  <si>
    <t>17. ให้ผู้รับใบอนุญาตจัดเก็บข้อมูลประวัติการใช้งานเพื่อประโยชน์ในการสอบทานของผู้ใช้บริการ โดยต้องจัดเก็บไว้ในลักษณะ
ที่พร้อมให้ผู้ใช้บริการเรียกดูข้อมูลย้อนหลังได้เป็นระยะเวลาไม่น้อยกว่าหกเดือน โดยอย่างน้อยควรมีข้อมูล ดังต่อไปนี้ 
17.1 ประวัติกิจกรรมของผู้ใช้บริการที่ได้ดำเนินการผ่านระบบการให้บริการของผู้รับใบอนุญาต
17.2 ประวัติการให้ความยินยอมในการเปิดเผยข้อมูลอัตลักษณ์</t>
  </si>
  <si>
    <t>05-IDP-17</t>
  </si>
  <si>
    <t>18. การแสดงผลการตรวจสอบประวัติการใช้งานต้องไม่มีการแสดงข้อมูลส่วนบุคคลของผู้ใช้บริการ</t>
  </si>
  <si>
    <t>05-IDX-18</t>
  </si>
  <si>
    <t xml:space="preserve">19. ผู้รับใบอนุญาตต้องจัดให้มีมาตรการดูแลข้อมูลส่วนบุคคลอย่างน้อย ดังนี้
19.1 ไม่นำข้อมูลส่วนบุคคลของผู้ใช้บริการมาใช้เป็นตัวระบุ (identifier) ผู้ใช้บริการ 
19.2 ไม่จัดเก็บหรือคงไว้ซึ่งข้อมูลส่วนบุคคลของผู้ใช้บริการที่มีการส่งจากผู้รับใบอนุญาตไปยังผู้อาศัยการพิสูจน์และยืนยันตัวตน 
เว้นแต่เป็นการจัดเก็บโดยมั่นคงปลอดภัยในระหว่างเซสชันการพิสูจน์และยืนยันตัวตน และข้อมูลดังกล่าวต้องไม่สามารถเข้าถึงได้
โดยบุคลากรของผู้รับใบอนุญาต </t>
  </si>
  <si>
    <t>05-IDX-19</t>
  </si>
  <si>
    <r>
      <rPr>
        <sz val="14"/>
        <color theme="1"/>
        <rFont val="TH Sarabun PSK"/>
      </rPr>
      <t>20. ผู้รับใบอนุญาตต้องจัดให้มีการบันทึกประวัติกิจกรรม (log) สำหรับบริการแลกเปลี่ยนข้อมูลเพื่อการพิสูจน์และยืนยันตัวตน
ทางดิจิทัลไว้</t>
    </r>
    <r>
      <rPr>
        <u/>
        <sz val="14"/>
        <color theme="1"/>
        <rFont val="TH SarabunPSK"/>
        <family val="2"/>
      </rPr>
      <t>เพื่อการตรวจสอบ (audit log)</t>
    </r>
    <r>
      <rPr>
        <sz val="14"/>
        <color theme="1"/>
        <rFont val="TH SarabunPSK"/>
        <family val="2"/>
      </rPr>
      <t xml:space="preserve"> โดยกรณีที่เป็นคำขอเพื่อการยืนยันตัวตน ต้องมีการจัดเก็บประวัติกิจกรรมของการโต้ตอบทั้งหมดที่เกี่ยวข้องกับ</t>
    </r>
    <r>
      <rPr>
        <u/>
        <sz val="14"/>
        <color theme="1"/>
        <rFont val="TH SarabunPSK"/>
        <family val="2"/>
      </rPr>
      <t>คำขอเพื่อการยืนยันตัวตน</t>
    </r>
    <r>
      <rPr>
        <sz val="14"/>
        <color theme="1"/>
        <rFont val="TH SarabunPSK"/>
        <family val="2"/>
      </rPr>
      <t xml:space="preserve">ดังกล่าว โดยใช้ตัวระบุเฉพาะของการโต้ตอบเดียวกัน (unique interaction identifier) สำหรับแต่ละเหตุการณ์        </t>
    </r>
  </si>
  <si>
    <t>05-IDX-20</t>
  </si>
  <si>
    <t>21. ในการกำหนดเงื่อนไขความสอดคล้องของระบบการให้บริการเพื่อให้บุคคลอื่นสามารถเชื่อมต่อได้อย่างมีประสิทธิภาพ 
ผู้รับใบอนุญาตต้องแจ้งให้ผู้เชื่อมต่อทราบเกี่ยวกับเงื่อนไขความสอดคล้องของระบบการให้บริการอย่างน้อยในเรื่องดังต่อไปนี้ 
21.1 ระดับความน่าเชื่อถือของการพิสูจน์และยืนยันตัวตนทางดิจิทัล (assurance level) ที่สามารถเชื่อมต่อกับระบบการให้บริการ 
21.2 โพรโทคอล (protocol) สำหรับเชื่อมโยงคำขอ (request) และการตอบกลับ (response) ในระบบการให้บริการ</t>
  </si>
  <si>
    <t>05-IDX-21</t>
  </si>
  <si>
    <t>22. ในการกำหนดความสอดคล้องของระดับความน่าเชื่อถือของการพิสูจน์และยืนยันตัวตนทางดิจิทัล ผู้รับใบอนุญาตต้องพิจารณาดำเนินการอย่างน้อย ดังนี้
22.1 จัดให้มีรายชื่อ และระดับความน่าเชื่อถือของการพิสูจน์และยืนยันตัวตนของผู้รับใบอนุญาตที่เชื่อมต่อกับระบบการให้บริการ
ของตน 
22.2 จัดให้มีกลไกที่สามารถคัดแยกผู้รับใบอนุญาตที่เชื่อมต่อกับระบบการให้บริการที่มีระดับความน่าเชื่อถือของการพิสูจน์และยืนยันตัวตนทางดิจิทัล ในระดับที่สอดคล้องตามคำขอหรือสูงกว่าคำขอของผู้ส่งคำขอได้</t>
  </si>
  <si>
    <t>05-IDX-22</t>
  </si>
  <si>
    <t>23. การกำหนดโพรโทคอลที่ใช้สำหรับการเชื่อมโยงและแลกเปลี่ยนข้อมูลในระบบการให้บริการ (communication protocol) 
ต้องสามารถเชื่อมโยงคำขอและการตอบกลับ โดยเชื่อมโยงคำขอไปยังปลายทางที่ระบุโดยผู้ส่งคำขอ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</si>
  <si>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>05-IDX-23</t>
  </si>
  <si>
    <t xml:space="preserve">24. ผู้รับใบอนุญาตต้องกำหนดส่วนต่อประสานโปรแกรมประยุกต์ (application programming interface) ที่ใช้สำหรับ
การเชื่อมโยงและแลกเปลี่ยนข้อมูลเกี่ยวกับการพิสูจน์และยืนยันตัวตนในระบบการให้บริการ (ถ้ามี) โดยอย่างน้อยต้องสามารถเชื่อมโยงรายการต่อไปนี้เข้าด้วยกันได้อย่างถูกต้องและครบถ้วน 
24.1 รายการข้อมูลที่กำหนดในคำขอและการตอบกลับ 
24.2 ระดับความน่าเชื่อถือของการพิสูจน์และยืนยันตัวตนทางดิจิทัลตามที่กำหนดในคำขอและการตอบกลับ </t>
  </si>
  <si>
    <t>05-IDX-24</t>
  </si>
  <si>
    <t>25. ผู้รับใบอนุญาตต้องจัดให้มีแผนการทดสอบ (testing plan) การเชื่อมโยงและแลกเปลี่ยนข้อมูลบนระบบการให้บริการ 
ที่สอดคล้องกับนโยบายการรักษาความมั่นคงปลอดภัยของระบบการให้บริการ  โดยแผนการทดสอบดังกล่าวเป็นส่วนหนึ่งของ
รายงานผลการตรวจประเมินความพร้อมในการประกอบธุรกิจ</t>
  </si>
  <si>
    <t>05-IDX-25</t>
  </si>
  <si>
    <t xml:space="preserve">26. ผู้รับใบอนุญาตต้องจัดให้มีการทดสอบการใช้งานตามแผนการทดสอบร่วมกับผู้ประสงค์จะเชื่อมต่อกับระบบการให้บริการ
ก่อนเริ่มให้บริการแก่บุคคลดังกล่าว </t>
  </si>
  <si>
    <t>05-IDX-26</t>
  </si>
  <si>
    <t xml:space="preserve">27. ห้ามมิให้เปิดให้บริการแก่ผู้ประสงค์จะเชื่อมต่อกับระบบการให้บริการของผู้รับใบอนุญาตที่ไม่สามารถทดสอบการใช้งานร่วมกันกับผู้รับใบอนุญาต หรือผลการทดสอบไม่สามารถดำเนินการได้โดยสมบูรณ์ </t>
  </si>
  <si>
    <t>Part 3.6: แบบประเมิน Risk Management Capability (RMC) - Protection</t>
  </si>
  <si>
    <t>06-User-01</t>
  </si>
  <si>
    <t xml:space="preserve">1. ผู้รับใบอนุญาตต้องเปิดเผยข้อมูลที่สำคัญซึ่งเกี่ยวข้องกับการให้บริการแก่ผู้ใช้บริการอย่างเพียงพอต่อการตัดสินใจเลือกใช้บริการ
ได้ตรงตามความต้องการ </t>
  </si>
  <si>
    <t>06-User-02</t>
  </si>
  <si>
    <t xml:space="preserve">2. ผู้รับใบอนุญาตต้องจัดให้มีช่องทางในการติดต่อสื่อสารกับผู้ใช้บริการในการรับฟังความคิดเห็น การให้ความช่วยเหลือ การแก้ปัญหา และการรับข้อร้องเรียนที่เกี่ยวข้องกับการให้บริการที่ผู้ใช้บริการสามารถติดต่อได้โดยสะดวก โดยมีการควบคุมดูแลและดำเนินการภายในเวลาที่เหมาะสม </t>
  </si>
  <si>
    <t>06-User-03</t>
  </si>
  <si>
    <t>3. ผู้รับใบอนุญาตต้องดูแลให้ข้อมูลที่ใช้ในการติดต่อสื่อสารมีความชัดเจน น่าเชื่อถือ และไม่ทำให้ผู้ใช้บริการสำคัญผิด</t>
  </si>
  <si>
    <t>06-User-04</t>
  </si>
  <si>
    <t>4. ในกรณีที่ระบบการให้บริการของงานที่สำคัญหยุดให้บริการชั่วคราว หรือเกิดปัญหา หรือมีความบกพร่องในการให้บริการ ผู้รับใบอนุญาตต้องดำเนินการดังต่อไปนี้
4.1 กรณีหยุดให้บริการชั่วคราวอันเกิดจากการเตรียมการไว้ล่วงหน้า เช่น การปรับปรุงระบบงานสำคัญ 
4.1.1 แจ้งให้สำนักงานทราบล่วงหน้าไม่น้อยกว่าสิบห้าวันก่อนดำเนินการ โดยแจ้งเป็นหนังสือหรือโดยวิธีการทางอิเล็กทรอนิกส์ตามที่สำนักงานกำหนด
4.1.2 แจ้งให้ผู้ใช้บริการทราบล่วงหน้าไม่น้อยกว่าเจ็ดวันก่อนดำเนินการ โดยมีรายละเอียดเกี่ยวกับระบบการให้บริการที่หยุดให้บริการชั่วคราว และระยะเวลาหยุดให้บริการเพื่อให้ผู้ใช้บริการทราบได้อย่างชัดเจน 
4.2 กรณีหยุดให้บริการชั่วคราวโดยไม่ได้มีการเตรียมการไว้ล่วงหน้า
4.2.1 แจ้งให้สำนักงานทราบโดยเร็วถึงเหตุที่ทำให้งานสำคัญหยุดให้บริการชั่วคราวพร้อมรายละเอียดเป็นหนังสือหรือโดยวิธีการทางอิเล็กทรอนิกส์ตามที่สำนักงานกำหนด 
4.2.2 แจ้งให้ผู้ใช้บริการทราบโดยเร็วนับแต่เวลาที่หยุดให้บริการชั่วคราว โดยมีรายละเอียดเกี่ยวกับระบบการให้บริการที่หยุดให้บริการชั่วคราวและระยะเวลาหยุดหรือคาดว่าจะหยุดให้บริการเพื่อให้ผู้ใช้บริการทราบได้อย่างชัดเจน
4.3 กรณีเกิดปัญหาหรือมีความบกพร่องในการให้บริการให้แจ้งสำนักงานทราบเป็นหนังสือหรือด้วยวิธีการทางอิเล็กทรอนิกส์ตามที่สำนักงานกำหนดโดยเร็ว
4.4 เมื่อการหยุดให้บริการชั่วคราวของงานที่สำคัญสิ้นสุดลงแล้ว หรือผู้รับใบอนุญาตแก้ไขปัญหาหรือความบกพร่องเป็นที่เรียบร้อยแล้ว ให้ผู้รับใบอนุญาตแจ้งสำนักงานทราบโดยเร็ว และต้องจัดเก็บเอกสารหลักฐานที่เกี่ยวข้องกับการดำเนินการเป็นระยะเวลาไม่น้อยกว่าหนึ่งปีนับแต่วันที่จัดทำเอกสารหลักฐานนั้นในลักษณะที่พร้อมให้สำนักงานสามารถตรวจสอบได้เมื่อได้รับการร้องขอ</t>
  </si>
  <si>
    <t>06-Mitig-05</t>
  </si>
  <si>
    <t>5. ผู้รับใบอนุญาตต้องจัดให้มีมาตรการบรรเทาความเสียหายและการชดใช้หรือเยียวยาผู้ได้รับความเสียหายจากการใช้งานระบบการให้บริการซึ่งครอบคลุมรายการอย่างน้อยดังต่อไปนี้
5.1 การกำหนดช่องทางการติดต่อและให้ความช่วยเหลือที่ผู้ใช้บริการสามารถติดต่อสื่อสารได้โดยสะดวก  
5.2 การกำหนดขั้นตอนและมาตรการในการแก้ไขปัญหา การชดใช้หรือเยียวยาผู้ได้รับความเสียหาย และกำหนดเป็นมาตรฐานสำหรับปัญหาที่มีลักษณะคล้ายกัน โดยมีรายละเอียดอย่างน้อยดังนี้
5.2.1 กำหนดกรอบระยะเวลาในการดำเนินการในแต่ละขั้นตอนให้การจัดการเป็นไปด้วยความเหมาะสมและไม่ชักช้า
5.2.2 กำหนดระยะเวลาและปัจจัยในการพิจารณาชดใช้หรือเยียวยาให้เป็นธรรม โดยเฉพาะกรณีที่เป็นความผิดพลาดจากระบบการให้บริการหรือจากบุคลากรของผู้รับใบอนุญาต และปฏิบัติอย่างเท่าเทียมกันในกรณีที่มีลักษณะเดียวกัน 
5.2.3 กำหนดรายละเอียดพร้อมวิธีการในการแก้ไขปัญหาและการชดใช้ค่าเสียหายซึ่งครอบคลุมกรณีดังต่อไปนี้เป็นอย่างน้อย
(1) ความเสียหายอันเกิดจากความผิดพลาดหรือการหยุดชะงักของระบบการให้บริการ 
(2) ความเสียหายอันเกิดจากความผิดพลาดหรือบกพร่องในการพิสูจน์หรือยืนยันตัวตน
(3) ความเสียหายอันเกิดจากการรั่วไหลหรือการละเมิดข้อมูลส่วนบุคคล
(4) ความเสียหายอันเกิดจากการตรวจสอบข้อมูลไม่ถูกต้อง 
5.3 การกำหนดขั้นตอนการเยียวยาความเสียหายและการแจ้งผลการดำเนินการให้ผู้ได้รับความเสียหายทราบ โดยมีข้อพึงปฏิบัติดังนี้
5.3.1 ต้องจัดให้มีข้อตกลงกับผู้ใช้บริการเกี่ยวกับความรับผิดชอบต่อความเสียหายที่อาจเกิดขึ้นจากการให้บริการ
5.3.2 ข้อตกลงตามข้อ 5.3.1 ต้องไม่มีลักษณะเป็นการตัดหรือจำกัดความรับผิดของผู้รับใบอนุญาตเมื่อมีความเสียหายเกิดขึ้น อันเนื่องมาจากการที่ผู้รับใบอนุญาต กรรมการ ผู้บริหาร หรือบุคลากร ไม่ได้ดำเนินธุรกิจหรือปฏิบัติงานให้เป็นไปตามกฎหมาย
5.3.3 มีการแจ้งผลการดำเนินการให้ผู้ได้รับความเสียหายทราบความคืบหน้าเป็นระยะ</t>
  </si>
  <si>
    <t>06-Mitig-06</t>
  </si>
  <si>
    <t>6.	ผู้รับใบอนุญาตต้องระบุข้อตกลงเกี่ยวกับการชดใช้หรือเยียวยาความเสียหายไว้ในข้อกำหนดของสัญญาหรือเงื่อนไขการให้บริการอย่างชัดเจน</t>
  </si>
  <si>
    <t>06-CCM-07</t>
  </si>
  <si>
    <t>7.	ผู้รับใบอนุญาตต้องจัดให้มีบุคลากรที่ทำหน้าที่รับเรื่องร้องเรียนซึ่งผู้ใช้บริการสามารถติดต่อโดยตรงได้อย่างสะดวก โดยมีการแจ้งให้ผู้ใช้บริการทราบถึงช่องทางและวิธีการแจ้งปัญหาหรือร้องเรียนการใช้บริการได้อย่างชัดเจน</t>
  </si>
  <si>
    <t>06-CCM-08</t>
  </si>
  <si>
    <t>8. ผู้รับใบอนุญาตต้องจัดให้มีมาตรการหรือขั้นตอนในการดำเนินการเมื่อมีการร้องเรียนหรือมีข้อโต้แย้งจากผู้ใช้บริการ รวมทั้งกำหนดกรอบเวลาเพื่อหาข้อยุติ ดังนี้
8.1 จัดให้มีช่องทางและวิธีการสำหรับการรับข้อร้องเรียนจากผู้ใช้บริการ โดยอย่างน้อยต้องจัดให้มีหมายเลขโทรศัพท์และที่อยู่สำหรับติดต่อได้ หรือที่อยู่สำหรับติดต่อทางจดหมายอิเล็กทรอนิกส์ที่สามารถติดต่อได้
8.2 กำหนดวิธีปฏิบัติเกี่ยวกับขั้นตอนการดำเนินการ และกรอบระยะเวลาเพื่อหาข้อยุติเป็นลายลักษณ์อักษร และจัดให้มีการอบรมวิธีปฏิบัติดังกล่าวให้แก่บุคลากรที่เกี่ยวข้อง
8.3 มีกลไกในการตรวจสอบและแจ้งความคืบหน้า รวมทั้งชี้แจงขั้นตอนการดำเนินการและกำหนดระยะเวลาในการแก้ไขข้อร้องเรียนให้ผู้ร้องเรียนทราบภายในเจ็ดวันนับแต่วันที่ได้รับแจ้งการร้องเรียน
8.4 ดำเนินการแก้ไขข้อร้องเรียนให้แล้วเสร็จ และแจ้งผลการดำเนินการให้ผู้ร้องเรียนทราบโดยเร็ว
8.5 ในกรณีที่ผู้ให้บริการไม่สามารถพิจารณาหรือแก้ไขข้อร้องเรียนให้แล้วเสร็จภายในกำหนดระยะเวลาตามข้อ 8.3 ให้แจ้งความคืบหน้าของการดำเนินการให้ผู้ใช้บริการทราบก่อนครบกำหนดระยะเวลาดังกล่าว และรายงานความคืบหน้าให้ผู้ใช้บริการทราบเพิ่มเติมเป็นระยะจนกว่าการดำเนินการจะแล้วเสร็จ</t>
  </si>
  <si>
    <t>06-CCM-09</t>
  </si>
  <si>
    <t>9. ผู้รับใบอนุญาตต้องรายงานการร้องเรียนหรือฟ้องร้องเกี่ยวกับการประกอบธุรกิจให้สำนักงานทราบ โดยนำส่งพร้อมสรุปผลการดำเนินงานเกี่ยวกับการให้บริการประจำปี ซึ่งอย่างน้อยต้องประกอบด้วยข้อมูลดังต่อไปนี้
9.1 จำนวนเรื่องร้องเรียนหรือฟ้องร้อง
9.2 วันที่และเวลาของการร้องเรียนหรือฟ้องร้องแต่ละรายการ
9.3 การดำเนินการเพื่อแก้ไขปัญหาการร้องเรียนหรือฟ้องร้องแต่ละรายการ
9.4 แนวทางการป้องกันปัญหาเพื่อไม่ให้เกิดเหตุการณ์ดังกล่าวซ้ำอีก</t>
  </si>
  <si>
    <t>06-CCM-10</t>
  </si>
  <si>
    <t xml:space="preserve">10.	ในกรณีที่เป็นการร้องเรียนหรือฟ้องร้องเกี่ยวกับการประกอบธุรกิจที่มีนัยสำคัญซึ่งส่งผลกระทบต่อการให้บริการ และเป็นปัญหาสำคัญที่ผู้รับใบอนุญาตต้องรายงานต่อผู้บริหารระดับสูง คณะกรรมการ หรือบุคลากรที่ได้รับมอบหมาย ผู้รับใบอนุญาตต้องรายงานมายังสำนักงานเมื่อรับทราบการร้องเรียนหรือฟ้องร้องดังกล่าวโดยเร็ว และให้แจ้งผลการดำเนินการแก้ไขปัญหาเพิ่มเติมภายหลัง </t>
  </si>
  <si>
    <t>06-CCM-11</t>
  </si>
  <si>
    <t xml:space="preserve">11.	ในกรณีที่ผู้ใช้บริการแจ้งข้อร้องเรียนต่อสำนักงานและสำนักงานได้แจ้งให้ผู้รับใบอนุญาตทราบแล้ว ให้ผู้รับใบอนุญาตดำเนินการเกี่ยวกับข้อร้องเรียนดังกล่าวตามหลักเกณฑ์ในข้อ 8 และรายงานผลการดำเนินการให้สำนักงานทราบภายในสามสิบวันนับแต่วันที่ได้รับทราบข้อร้องเรียนจากสำนักงาน  ทั้งนี้ หากการดำเนินการพิจารณาหรือแก้ไขปัญหาเกี่ยวกับข้อร้องเรียนไม่แล้วเสร็จภายในระยะเวลาดังกล่าว ให้รายงานความคืบหน้าเป็นระยะต่อสำนักงานจนกว่าการดำเนินการจะแล้วเสร็จ เว้นแต่สำนักงานจะกำหนดเป็นอย่างอื่น </t>
  </si>
  <si>
    <t>Part 3.7: แบบประเมิน Risk Management Capability (RMC) - Outsource</t>
  </si>
  <si>
    <t>วัน/เดือน/ปี
ที่คาดว่าจะแก้ไขเสร็จ</t>
  </si>
  <si>
    <t>07-Partner-01</t>
  </si>
  <si>
    <t>1.	ผู้รับใบอนุญาตสามารถใช้บริการจากผู้รับดำเนินการแทนได้โดยต้องมีแนวทางการบริหารความเสี่ยงและแนวทางการดูแลผู้ใช้บริการที่เหมาะสม เว้นแต่งานหลักที่เกี่ยวข้องกับการตัดสินใจในผลการพิสูจน์และยืนยันตัวตนซึ่งอาจส่งผลกระทบต่อฐานะการดำเนินงานและความเสี่ยงของผู้รับใบอนุญาตหากดำเนินการไม่เหมาะสมไม่สามารถให้ผู้รับดำเนินการแทนดำเนินการได้ ดังต่อไปนี้
1.1 งานที่เกี่ยวกับการวิเคราะห์เชิงลึก การตรวจสอบหรือการสอบทานในขั้นตอนดังนี้
1.1.1 การตัดสินใจหรือการนำส่งผลการพิสูจน์ตัวตน หรือ
1.1.2 การเชื่อมโยงอัตลักษณ์ของบุคคลเข้ากับสิ่งที่ใช้ยืนยันตัวตน หรือ
1.1.3 การตัดสินใจหรือการนำส่งผลการยืนยันตัวตน
1.2 งานที่เกี่ยวกับการติดตาม การตรวจสอบ และการสอบทานภายหลังขั้นตอนดังนี้
1.2.1 การตัดสินใจหรือนำส่งผลการพิสูจน์ตัวตน หรือ
1.2.2 การเชื่อมโยงข้อมูลอัตลักษณ์ของบุคคลเข้ากับสิ่งที่ใช้ยืนยันตัวตน หรือ
1.2.3 การตัดสินใจหรือการนำส่งผลการยืนยันตัวตน</t>
  </si>
  <si>
    <t>07-Partner-02</t>
  </si>
  <si>
    <t>2.	ในกรณีที่ผู้รับใบอนุญาตใช้บริการจากผู้รับดำเนินการแทนในการให้บริการ ผู้รับใบอนุญาตต้องดูแลให้ผู้รับดำเนินการแทนสามารถให้บริการแก่ผู้ใช้บริการเสมือนผู้รับใบอนุญาตเป็นผู้ดำเนินการเอง และต้องกำหนดแนวทางการใช้บริการจากผู้รับดำเนินการแทนอย่างเหมาะสม โดยอย่างน้อยต้องประกอบด้วย
2.1 การกำหนดขอบเขตและลักษณะการใช้บริการ โดยมีการกำหนดบทบาท หน้าที่ และความรับผิดชอบระหว่างผู้รับใบอนุญาตกับผู้รับดำเนินการแทนอย่างชัดเจนและเป็นลายลักษณ์อักษร และพร้อมสำหรับการตรวจสอบเมื่อสำนักงานร้องขอ 
2.2 การกำหนดแนวทางการคัดเลือกผู้รับดำเนินการแทนอย่างเหมาะสมก่อนการทำสัญญาหรือข้อตกลงร่วมกัน หรือการทบทวนเพื่อต่ออายุสัญญาหรือข้อตกลงดังกล่าว ซึ่งครอบคลุมประเด็นสำคัญดังต่อไปนี้
2.2.1 ความสามารถทางด้านเทคนิค ความเชี่ยวชาญ ประสบการณ์ และความพร้อมในการดำเนินงาน
2.2.2 ชื่อเสียงทางธุรกิจ ประวัติการถูกร้องเรียนหรือการฟ้องร้องดำเนินคดีในเรื่องที่เกี่ยวกับงานที่จะให้ดำเนินการ
2.2.3 มีหลักเกณฑ์ในการพิจารณาการใช้บริการที่มีส่วนเกี่ยวข้องกับกรรมการหรือผู้บริหารระดับสูงของผู้รับใบอนุญาต (conflict of interest)
2.2.4 ความเสี่ยงในกรณีที่ผู้รับดำเนินการแทนให้บริการแก่ผู้รับใบอนุญาตรายอื่นหลายรายพร้อมกัน 
2.2.5 มีหลักเกณฑ์การพิจารณาคัดเลือกในกรณีที่ผู้รับดำเนินการแทนเป็นผู้ให้บริการต่างประเทศ ซึ่งสอดคล้องตามขอบเขต ระดับความเสี่ยงและนัยสำคัญของการใช้บริการ</t>
  </si>
  <si>
    <t xml:space="preserve">2.3 การประเมินและบริหารจัดการความเสี่ยงจากการใช้บริการที่เหมาะสมตามระดับความสำคัญและผลกระทบในการให้บริการ โดยมีการทบทวนการบริหารจัดการความเสี่ยงอย่างน้อยปีละหนึ่งครั้ง หรือเมื่อมีการเปลี่ยนแปลงอย่างมีนัยสำคัญ
2.4 กำหนดมาตรการรองรับที่ทำให้สามารถประกอบธุรกิจได้อย่างต่อเนื่อง (business continuity management) ในกรณีที่ผู้รับดำเนินการแทนไม่สามารถดำเนินงานได้ หรือการให้บริการหยุดชะงักลง </t>
  </si>
  <si>
    <t>2.5 การจัดทำสัญญาหรือข้อตกลงกับผู้รับดำเนินการแทน ควรครอบคลุมประเด็นสำคัญอย่างน้อยดังต่อไปนี้
2.5.1 รายละเอียดการใช้บริการ ขอบเขตความรับผิดชอบ การบริหารความเสี่ยง
2.5.2 ข้อตกลงการให้บริการเพื่อเป็นมาตรฐานขั้นต่ำที่ต้องปฏิบัติ
2.5.3 แผนรองรับการดำเนินธุรกิจอย่างต่อเนื่อง เพื่อรองรับกรณีการให้บริการมีปัญหาหยุดชะงักและไม่สามารถให้บริการได้อย่างต่อเนื่อง
2.5.4 ขั้นตอนการติดตาม ตรวจสอบ ประเมินประสิทธิภาพการปฏิบัติงาน
2.5.5 ค่าบริการ (ถ้ามี)
2.5.6 อายุสัญญาหรือข้อตกลง และเงื่อนไขเกี่ยวกับการต่ออายุ การแก้ไข และการยกเลิกสัญญา 
2.5.7 ขอบเขตความรับผิดชอบในกรณีเกิดปัญหาหรือข้อขัดข้องในการให้บริการ เช่น การให้บริการล่าช้า หรือมีข้อผิดพลาดในการให้บริการ เป็นต้น รวมถึงแนวทางการแก้ไขปัญหาและการชดใช้ค่าเสียหายที่อาจเกิดมีขึ้น 
2.5.8 การรักษาความมั่นคงปลอดภัยของข้อมูล การรักษาความลับ และความเป็นส่วนตัวของผู้ใช้บริการและผู้รับใบอนุญาต 
2.5.9 การปฏิบัติตามหลักเกณฑ์ที่เกี่ยวข้องกับระบบการให้บริการ 
2.5.10 เงื่อนไขอื่นๆ ตามความจำเป็น เช่น การประกันภัย
2.5.11 การกำหนดเงื่อนไขในสัญญาหรือข้อตกลงเกี่ยวกับการให้ผู้ตรวจสอบภายใน ผู้ตรวจสอบภายนอก และสำนักงาน มีสิทธิเข้าตรวจสอบการดำเนินการของผู้รับดำเนินการแทน
2.6 การดูแลให้ผู้รับดำเนินการแทนปฏิบัติตามกฎหมายและหลักเกณฑ์ที่เกี่ยวข้อง</t>
  </si>
  <si>
    <t>07-Partner-03</t>
  </si>
  <si>
    <t>3. ผู้รับใบอนุญาตต้องให้สำนักงาน หรือผู้ตรวจสอบ สามารถเข้าตรวจสอบการดำเนินงาน ระบบการควบคุมภายในต่างๆ รวมถึงการเรียกดูข้อมูลที่เกี่ยวกับการตรวจสอบการดำเนินงานของผู้รับดำเนินการแทน รวมถึงการจัดเตรียมข้อมูลที่เกี่ยวข้องกับระบบการให้บริการให้มีความถูกต้องและเป็นปัจจุบันให้สามารถตรวจสอบได้</t>
  </si>
  <si>
    <t>07-Partner-04</t>
  </si>
  <si>
    <t xml:space="preserve">4. ในกรณีที่ผู้รับใบอนุญาตใช้บริการจากผู้รับดำเนินการแทนในการเก็บรวบรวมหรือเก็บรักษาข้อมูลเกี่ยวกับระบบการให้บริการ เช่น การเก็บรวบรวมหรือเก็บรักษาข้อมูลผู้ใช้บริการในขั้นตอนการพิสูจน์ตัวตน ผู้รับใบอนุญาตต้องแจ้งให้สำนักงานทราบภายในสิบห้าวันนับแต่วันที่เริ่มใช้บริการตามแบบที่จัดไว้บนเว็บไซต์ของสำนักงาน </t>
  </si>
  <si>
    <t>07-Partner-05</t>
  </si>
  <si>
    <t>5. กรณีที่มีการเปลี่ยนแปลงการใช้บริการจากผู้รับดำเนินการแทน ซึ่งแตกต่างจากที่แจ้งไว้ตามข้อ 4 ให้ผู้รับใบอนุญาตแจ้งให้สำนักงานทราบภายในสิบห้าวันนับแต่วันที่มีการเปลี่ยนแปลง</t>
  </si>
  <si>
    <t>เกณฑ์การประเมินความเสี่ยง (Risk criteria)</t>
  </si>
  <si>
    <t>ความเสี่ยงสุทธิ (Net Risk)</t>
  </si>
  <si>
    <t>ความเสี่ยงตั้งต้น (IR)</t>
  </si>
  <si>
    <t>ความสามารถในการบริการจัดการความเสี่ยง (RMC)</t>
  </si>
  <si>
    <t>RMC</t>
  </si>
  <si>
    <t>ระดับ</t>
  </si>
  <si>
    <t>ระดับช่วง IR</t>
  </si>
  <si>
    <t>รายละเอียด</t>
  </si>
  <si>
    <t>ระดับช่วง RMC</t>
  </si>
  <si>
    <t>ระดับการควบคุม</t>
  </si>
  <si>
    <t>สูง (1)</t>
  </si>
  <si>
    <t>ปานกลาง(2)</t>
  </si>
  <si>
    <t>ต่ำ (3)</t>
  </si>
  <si>
    <t>สูง (3)</t>
  </si>
  <si>
    <t>2.31 – 3.00</t>
  </si>
  <si>
    <r>
      <rPr>
        <b/>
        <sz val="16"/>
        <color theme="1"/>
        <rFont val="TH SarabunPSK"/>
        <family val="2"/>
      </rPr>
      <t>องค์กรมีความเสี่ยงตั้งต้นสูง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จำนวนมากมีโครงสร้างพื้นฐานด้านเทคโนโลยีสารสนเทศที่เชื่อมต่อกับองค์กรภายนอก หรือมีโครงสร้างพื้นฐานด้านเทคโนโลยีสารสนเทศภายในที่มีความซับซ้อน โดยมีผลมาจากการนำเทคโนโลยีใหม่ ๆ เข้ามาดำเนินการ เช่น เทคโนโลยีปัญญาประดิษฐ์ ซึ่งอาจทำให้เกิดความเสี่ยงที่ไม่เคยพบเจอมาก่อนเกิดขึ้นได้หรือองค์กรมีปัจจัยด้านบุคลากรภายในองค์กรที่มีการเปลี่ยนแปลงปล่อยครั้งส่งผลกระทบต่อการดำเนินงานในปัจจุบันหรืออาจรวมถึงองค์กรไม่สามารถปฏิบัติตาม ระเบียบ กฎหมาย หรือแนวทางปฏิบัติส่งผลให้สภาพแวดล้อมในการดำเนินธุรกิจเกี่ยวข้องกับการพิสูจน์และยืนยันตนทางดิจิทัลมีความเสี่ยงอยู่ในระดับที่สูง</t>
    </r>
  </si>
  <si>
    <t>ไม่มีการปฏิบัติตามหลักเกณฑ์ว่าด้วยการควบคุมดูแลการประกอบธุรกิจบริการเกี่ยวกับระบบการพิสูจน์และยืนยันตัวตนทางดิจิทัลหรือไม่มีกระบวนการตามประกาศที่ชัดเจนซึ่งนำไปสู่ความเสียหายอย่างร้ายแรงต่อ ระบบหรือกรณีที่ไม่ปฏิบัติตามหลักเกณฑ์ฯหลายหัวข้อรวมกันซึ่งเมื่อพิจารณา แล้วมีผลกระทบต่อระบบการจัดการโดยรวม</t>
  </si>
  <si>
    <r>
      <rPr>
        <b/>
        <sz val="16"/>
        <color theme="1"/>
        <rFont val="TH SarabunPSK"/>
        <family val="2"/>
      </rPr>
      <t>Not Pass</t>
    </r>
    <r>
      <rPr>
        <sz val="16"/>
        <color theme="1"/>
        <rFont val="TH SarabunPSK"/>
        <family val="2"/>
      </rPr>
      <t xml:space="preserve">
คำอธิบาย :ไม่ผ่านเกณฑ์ที่กำหนดทั้งหมด</t>
    </r>
  </si>
  <si>
    <t>IR</t>
  </si>
  <si>
    <t>ค่อนข้างสูง</t>
  </si>
  <si>
    <t>ปานกลาง (2)</t>
  </si>
  <si>
    <t>ค่อนข้างต่ำ</t>
  </si>
  <si>
    <t>ต่ำ (1)</t>
  </si>
  <si>
    <r>
      <rPr>
        <b/>
        <sz val="16"/>
        <color theme="1"/>
        <rFont val="TH SarabunPSK"/>
        <family val="2"/>
      </rPr>
      <t>Partially Pass</t>
    </r>
    <r>
      <rPr>
        <sz val="16"/>
        <color theme="1"/>
        <rFont val="TH SarabunPSK"/>
        <family val="2"/>
      </rPr>
      <t xml:space="preserve">
คำอธิบาย : ผ่านเกณฑ์ที่กำหนดบางส่วน</t>
    </r>
  </si>
  <si>
    <t>1.71 – 2.30</t>
  </si>
  <si>
    <t>มีการดำเนินการตามประกาศหลักเกณฑ์ว่าด้วยการควบคุมดูแลการ ประกอบธุรกิจบริการเกี่ยวกับระบบการพิสูจน์และยืนยันตัวตนทางดิจิทัลแล้ว แต่พบประเด็นบางเรื่องที่หากปล่อยละเลยไว้อาจนำไปสู่ความไม่สอดคล้องใน อนาคตได้ควรต้องดำเนินการปรับปรุงหรือพัฒนากระบวนการให้ดียิ่งขึ้นเพื่อ ป้องกันไม่ให้ เกิดการละเลยซึ่งอาจนำไปสู่ความไม่สอดคล้องในอนาคต</t>
  </si>
  <si>
    <r>
      <rPr>
        <b/>
        <sz val="16"/>
        <color theme="1"/>
        <rFont val="TH SarabunPSK"/>
        <family val="2"/>
      </rPr>
      <t>Alternative Control</t>
    </r>
    <r>
      <rPr>
        <sz val="16"/>
        <color theme="1"/>
        <rFont val="TH SarabunPSK"/>
        <family val="2"/>
      </rPr>
      <t xml:space="preserve">
คำอธิบาย : ไม่มีการควบคุมที่พึงมีตามเกณฑ์ที่กำหนด แต่มีการควบคุมอื่นที่เทียบเท่าทดแทน</t>
    </r>
  </si>
  <si>
    <t>พิจารณาจากระดับความเสี่ยงตั้งต้นขององค์กร (IR) และระดับความสามารถในการบริการจัดการความเสี่ยงขององค์กร (RMC) มาจัดวางในตารางความเสี่ยงสุทธิ (Net risk) ซึ่งสามารถนำผลลัพธ์นี้เข้ากระบวนการจัดการความเสี่ยงเพื่อวิเคราะห์ว่าประเภทความเสี่ยงใดมีผลกระทบต่อองค์กรมากที่สุด และหาหาแนวทางเตรียมรับมือก่อนจะเกิดขึ้น รวมถึงใช้ในการติดตามและรายงานผลความเสี่ยงได้</t>
  </si>
  <si>
    <r>
      <rPr>
        <b/>
        <sz val="16"/>
        <color theme="1"/>
        <rFont val="TH SarabunPSK"/>
        <family val="2"/>
      </rPr>
      <t>องค์กรมีความเสี่ยงตั้งต้นปานกลาง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จำนวนหนึ่งโดยมีโครงสร้างพื้นฐานด้านสารสนเทศที่มีทั้งระบบปิดและเชื่อมต่อกับองค์กรภายนอกองค์กรมีระดับไม่ซับซ้อนมาก มีการประยุกต์เทคโนโลยีใหม่ ๆ มาใช้งานบ้างแต่ไม่ถึงเป็นระบบหลักที่ใช้เพื่อการพิสูจน์และยืนยันตนมีการเปลี่ยนแปลงบุคลากร แต่ไม่ส่งผลกระทบต่อการดำเนินงานมาก ทั้งนี้องค์กรสามารถที่จะปฏิบัติตามระเบียบ กฎหมาย หรือแนวทางปฏิบัติส่วนใหญ่ได้ แต่ยังมีบางหัวข้อที่อยู่ระหว่าง การแก้ไขส่งผลให้ สภาพแวดล้อมในการ ดำเนินธุรกิจเกี่ยวข้องกับการพิสูจน์ และยืนยันตนทาง ดิจิทัล มีความเสี่ยงอยู่ในระดับปานกลาง</t>
    </r>
  </si>
  <si>
    <t>1.00 – 1.70</t>
  </si>
  <si>
    <t>มีการปฏิบัติตามหลักเกณฑ์ว่าด้วยการควบคุมดูแลการประกอบ ธุรกิจบริการเกี่ยวกับระบบการพิสูจน์และยืนยันตัวตนทางดิจิทัลครบถ้วน มีกระบวนการที่ชัดเจนรวมถึงมีการวัดผลอย่างต่อเนื่อง</t>
  </si>
  <si>
    <r>
      <rPr>
        <b/>
        <sz val="16"/>
        <color theme="1"/>
        <rFont val="TH SarabunPSK"/>
        <family val="2"/>
      </rPr>
      <t>Pass</t>
    </r>
    <r>
      <rPr>
        <sz val="16"/>
        <color theme="1"/>
        <rFont val="TH SarabunPSK"/>
        <family val="2"/>
      </rPr>
      <t xml:space="preserve">
คำอธิบาย : ผ่านเกณฑ์ที่กำหนดทั้งหมด</t>
    </r>
  </si>
  <si>
    <r>
      <rPr>
        <b/>
        <sz val="16"/>
        <color theme="1"/>
        <rFont val="TH SarabunPSK"/>
        <family val="2"/>
      </rPr>
      <t xml:space="preserve">องค์กรมีความเสี่ยงตั้งต้นต่ำ 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ที่ไม่มากโครงสร้างภายในขององค์กรเป็นขนาดเล็กไม่ซับซ้อนรวมไปถึงโครงสร้างพื้นฐานด้านสารสนเทศส่วนมากดำเนินการในเครือข่ายที่เป็นระบบปิด บุคลากรภายในองค์กรมีการเปลี่ยนแปลงน้อยมากจนไปถึงไม่มีการเปลี่ยนแปลง หรืออาจรวมถึงองค์กรสามารถดำเนินการตามระเบียบ กฎหมาย หรือ แนวทางปฏิบัติครบถ้วนส่งผลให้สภาพแวดล้อมในการดำเนินธุรกิจเกี่ยวข้องกับ การพิสูจน์และยืนยันตนทางดิจิทัลมีความเสี่ยงอยู่ในระดับต่ำ</t>
    </r>
  </si>
  <si>
    <t>ระดับความเสี่ยงที่ยอมรับได้ (Risk appetite)</t>
  </si>
  <si>
    <t>Yes</t>
  </si>
  <si>
    <t>No</t>
  </si>
  <si>
    <t>=and(or(and(หน้าหลัก!$H$11="N",$I4="x"),$I4=""),or(and(หน้าหลัก!$H$12="N",$J4="x"),$J4=""),or(and(หน้าหลัก!$H$13="N",$K4="x"),$K4=""),or(and(หน้าหลัก!$H$14="N",$L4="x"),$L4=""))</t>
  </si>
  <si>
    <t>การแบ่งระดับความเสี่ยง Digital ID ตามมาตรฐานสากลสำหรับการจัดการความเสี่ยง ( ISO 27001 )</t>
  </si>
  <si>
    <t>แนวทางการจัดการความเสี่ยง</t>
  </si>
  <si>
    <t>แผนผังโครงสร้างองค์กรที่แสดงถึงฝ่ายหรือส่วนงานต่างๆ ที่เกี่ยวข้องกับการประกอบธุรกิจบริการพิสูจน์และยืนยันตัวตน</t>
  </si>
  <si>
    <t xml:space="preserve">ด้านการขยายช่องทางการให้บริการ เช่น ขยายจุดให้บริการ dip chip </t>
  </si>
  <si>
    <t>ด้านการขยายกลุ่มเป้าหมาย/ฐานลูกค้า เช่น กลุ่มที่เกี่ยวข้องกับการเงินและการธนาคาร กลุ่มหน่วยงานภาครัฐ</t>
  </si>
  <si>
    <t>ด้านการขยายการเชื่อมต่อระบบ/การพัฒนาระบบให้บริการ เช่น เพิ่มระบบ Load Balancing</t>
  </si>
  <si>
    <t>ด้านเทคโนโลยีและนวัตกรรม ใช้ AI วิเคราะห์พฤติกรรมเข้าสู่ระบบเพื่อตรวจจับความผิดปกติ</t>
  </si>
  <si>
    <t>ความเสี่ยงของผลลัพธ์ที่ไม่พึงประสงค์ ความเสียหาย การสูญเสีย การละเมิด ความล้มเหลวหรือการหยุดชะงักใด ๆ ที่อาจเกิดขึ้นจากการใช้หรือการพึ่งพาฮาร์ดแวร์คอมพิวเตอร์ ซอฟต์แวร์ อุปกรณ์ ระบบ แอปพลิเคชัน และเครือข่าย ความเสี่ยงนี้มักเกี่ยวข้องกับข้อบกพร่องของระบบ ข้อผิดพลาดในการประมวลผล ข้อบกพร่องของซอฟต์แวร์
 ข้อผิดพลาดในการทำงาน ความล้มเหลวของฮาร์ดแวร์ ความล้มเหลวของระบบ ความไม่เพียงพอของความจุ ช่องโหว่ของเครือข่าย จุดอ่อนในการควบคุม ข้อบกพร่องด้านความปลอดภัย การโจมตีที่เป็นอันตราย เหตุการณ์การเจาะระบบ โดยทั่วไปความเสี่ยงด้านเทคโนโลยีสารสนเทศสำหรับการประกอบธุรกิจบริการเกี่ยวกับระบบการพิสูจน์
และยืนยันตัวตนทางดิจิทัล   เช่น ภัยคุกคามทางไซเบอร์ การรั่วไหลของข้อมูล รวมถึงข้อมูลอ่อนไหวซึ่งมักเป็นองค์ประกอบสำคัญในการประกอบธุรกิจ บริการเกี่ยวกับระบบการพิสูจน์และยืนยันตัวตนทางดิจิทัล</t>
  </si>
  <si>
    <t>ความเสี่ยงที่เกิดจากการที่ผู้รับใบอนุญาตไม่สามารถปฏิบัติงานสอดคล้องตามที่กฎหมาย กฎระเบียบหรือมาตรฐานที่เกี่ยวข้องกับการประกอบธุรกิจบริการเกี่ยวกับระบบการพิสูจน์และยืนยันตัวตนทางดิจิทัลกำหนด ทั้งนี้รวมถึงมาตรฐานสากลที่กฎหมายหรือกฎระเบียบอ้างถึงด้วย เช่น การไม่ปฏิบัติตามกฎหมายว่าด้วยการควบคุมดูแล
ธุรกิจบริการเกี่ยวกับระบบการพิสูจน์และยืนยันตัวตนทางดิจิทัลที่ต้องได้รับใบอนุญาต</t>
  </si>
  <si>
    <t xml:space="preserve">" • การเข้าสู่ตลาดของคู่แข่งรายใหม่ที่มีเทคโนโลยีล้ำหน้าและสามารถให้บริการในราคาที่ต่ำกว่า
 • การเปลี่ยนแปลงความต้องการของลูกค้าอย่างรวดเร็ว ทำให้ผลิตภัณฑ์หรือบริการปัจจุบันไม่ตอบโจทย์
 • การพึ่งพารายได้จากลูกค้ารายใหญ่เพียงไม่กี่ราย หากลูกค้าหลักยกเลิกสัญญาอาจกระทบต่อรายได้ทันที"						
						</t>
  </si>
  <si>
    <t xml:space="preserve">" • พนักงานทำงานผิดพลาดในการป้อนข้อมูล ส่งผลให้เกิดความคลาดเคลื่อนในระบบบัญชี
 • การหยุดชะงักของกระบวนการอนุมัติเอกสารสำคัญ เนื่องจากบุคลากรหลักลาออกกะทันหัน
 • การส่งมอบสินค้าหรือบริการล่าช้ากว่ากำหนด จนเกิดค่าปรับหรือเสียโอกาสทางธุรกิจ"						
						</t>
  </si>
  <si>
    <t>• ลูกค้าโพสต์รีวิวเชิงลบเกี่ยวกับการให้บริการผ่านสื่อสังคมออนไลน์ จนเกิดกระแสด้านลบในวงกว้าง
 • สื่อมวลชนรายงานข่าวเกี่ยวกับองค์กรในเชิงลบ เช่น ข้อกล่าวหาเรื่องการทุจริตหรือความไม่โปร่งใส
 • ความล่าช้าในการตอบสนองหรือแก้ไขปัญหาของลูกค้า จนทำให้เกิดความไม่พอใจและส่งต่อประสบการณ์แย่ ๆ</t>
  </si>
  <si>
    <t xml:space="preserve"> การไม่ได้ยื่นรายงานตามข้อกำหนดของหน่วยงานกำกับดูแลภายในระยะเวลาที่กำหนด
 • การใช้สัญญาทางธุรกิจที่ไม่สอดคล้องกับกฎหมายว่าด้วยการคุ้มครองข้อมูลส่วนบุคคล (PDPA)
 • การละเลยการขออนุญาตใช้ซอฟต์แวร์ลิขสิทธิ์ ทำให้องค์กรเสี่ยงต่อการถูกดำเนินคดี</t>
  </si>
  <si>
    <r>
      <t>ข้อมูลผู้ใช้งาน (Users) สำหรับบริการพิสูจน์ตัวตน</t>
    </r>
    <r>
      <rPr>
        <b/>
        <sz val="20"/>
        <color rgb="FFFF0000"/>
        <rFont val="TH SarabunPSK"/>
        <family val="2"/>
      </rPr>
      <t>ที่เพิ่มขึ้น</t>
    </r>
    <r>
      <rPr>
        <b/>
        <sz val="20"/>
        <color theme="1"/>
        <rFont val="TH SarabunPSK"/>
        <family val="2"/>
      </rPr>
      <t xml:space="preserve">จำแนกตามรายเดือนและระดับ IAL </t>
    </r>
  </si>
  <si>
    <r>
      <t xml:space="preserve">ข้อมูลผู้ใช้งาน (Users) สำหรับบริการพิสูจน์ตัวตน แยกตามประชากร(Demographic) </t>
    </r>
    <r>
      <rPr>
        <b/>
        <sz val="20"/>
        <color rgb="FFFF0000"/>
        <rFont val="TH SarabunPSK"/>
        <family val="2"/>
      </rPr>
      <t>**อ้างอิงข้อมูลจากบัตรประชาชน ณ สิ้นปี (31 ธันวาคม) ของปีที่รายงาน</t>
    </r>
  </si>
  <si>
    <r>
      <t xml:space="preserve">ข้อมูลผู้ใช้งาน (Users) สำหรับบริการยืนยันตัวตน แยกตามประชากร(Demographic) </t>
    </r>
    <r>
      <rPr>
        <b/>
        <sz val="20"/>
        <color rgb="FFFF0000"/>
        <rFont val="TH SarabunPSK"/>
        <family val="2"/>
      </rPr>
      <t>**อ้างอิงข้อมูลจากบัตรประชาชน ณ สิ้นปี (31 ธันวาคม) ของปีที่รายงาน</t>
    </r>
  </si>
  <si>
    <t>มีการให้บริการ RP โดยตรง</t>
  </si>
  <si>
    <t xml:space="preserve">ให้บริการ RP โดยเชื่อมต่อกับ NDID </t>
  </si>
  <si>
    <t>อื่น ๆ (โปรดระบุ)</t>
  </si>
  <si>
    <t>ข้อมูลประกอบเพิ่มเติม : รายงานการเงิน</t>
  </si>
  <si>
    <t>รายได้การให้บริการสำหรับบริการพิสูจน์ตัวตน (IdP1)</t>
  </si>
  <si>
    <t>ประเภทของรายได้</t>
  </si>
  <si>
    <t>จำนวนรายได้ (บาท)</t>
  </si>
  <si>
    <t xml:space="preserve">รายได้จากค่าธรรมเนียมการทำธุรกรรม </t>
  </si>
  <si>
    <t>ผู้รับรอง</t>
  </si>
  <si>
    <t>ข้อมูลเกี่ยวกับการร้องเรียน (Complaints)</t>
  </si>
  <si>
    <t>3. Customers Protection</t>
  </si>
  <si>
    <r>
      <rPr>
        <b/>
        <u/>
        <sz val="18"/>
        <color theme="1"/>
        <rFont val="TH SarabunPSK"/>
        <family val="2"/>
      </rPr>
      <t xml:space="preserve">รายละเอียดการจำแนกประเภทของข้อมูลด้านการร้องเรียน (Complaints) </t>
    </r>
    <r>
      <rPr>
        <b/>
        <sz val="18"/>
        <color rgb="FFFF0000"/>
        <rFont val="TH SarabunPSK"/>
        <family val="2"/>
      </rPr>
      <t xml:space="preserve"> </t>
    </r>
  </si>
  <si>
    <r>
      <t>จำนวนเรื่องร้องเรียนจำแนกตามประเภทเรื่องร้องเรียน</t>
    </r>
    <r>
      <rPr>
        <b/>
        <sz val="20"/>
        <color rgb="FFFF0000"/>
        <rFont val="TH SarabunPSK"/>
        <family val="2"/>
      </rPr>
      <t>แบ่งตามรายไตรมาส</t>
    </r>
  </si>
  <si>
    <t>ค่าใช้จ่ายการให้บริการสำหรับบริการพิสูจน์ตัวตน (IdP1)</t>
  </si>
  <si>
    <t>ประเภทของค่าใช้จ่าย</t>
  </si>
  <si>
    <t>รวมค่าใช้จ่ายทั้งหมด</t>
  </si>
  <si>
    <t>รวมรายได้ทั้งหมด</t>
  </si>
  <si>
    <t>จำนวนค่าใช้จ่าย (บาท)</t>
  </si>
  <si>
    <t>ต้นทุนในการทำธุรกรรม</t>
  </si>
  <si>
    <t>ต้นทุนในการบำรุงระบบ</t>
  </si>
  <si>
    <t>กลุ่ม Logistics</t>
  </si>
  <si>
    <t>กลุ่ม E-commerce</t>
  </si>
  <si>
    <t xml:space="preserve">จำนวนผู้ที่พร้อมใช้งานทั้งหมด </t>
  </si>
  <si>
    <t>จำนวนผู้ใช้ (Users) ที่พร้อมใช้งานทั้งหมด</t>
  </si>
  <si>
    <t>จำนวนผู้ใช้ (Users) ที่พร้อมใช้งานทั้งหมดในรอบปี (31 ธันวาคม 2566)
( ณ 31 ธันวาคม 2567 )</t>
  </si>
  <si>
    <t>ส่วนที่ 5 : ข้อมูลผู้ใช้งาน</t>
  </si>
  <si>
    <t xml:space="preserve">ข้อมูลผู้ใช้งานสำหรับบริการแลกเปลี่ยนข้อมูลเพื่อการพิสูจน์และยืนยันตัวตนทางดิจิทัล (Ex.) </t>
  </si>
  <si>
    <t>จำนวน IDP ที่เชื่อมต่อในระบบ</t>
  </si>
  <si>
    <t>จำนวน Proxy ที่เชื่อมต่อ</t>
  </si>
  <si>
    <t xml:space="preserve">ข้อมูลผู้ใช้งาน (Users) สำหรับบริการยืนยันตัวตน </t>
  </si>
  <si>
    <t>ธุรกรรมที่ไม่สำเร็จ</t>
  </si>
  <si>
    <t>AAL 2</t>
  </si>
  <si>
    <t>AAL 1</t>
  </si>
  <si>
    <t>ธุรกรรมที่สำเร็จ</t>
  </si>
  <si>
    <r>
      <t>จำนวนการทำธุรกรรมการยืนยันตัวตนจำแนกตาม</t>
    </r>
    <r>
      <rPr>
        <b/>
        <sz val="20"/>
        <color rgb="FFFF0000"/>
        <rFont val="TH SarabunPSK"/>
        <family val="2"/>
      </rPr>
      <t>รายเดือน</t>
    </r>
    <r>
      <rPr>
        <b/>
        <sz val="20"/>
        <color rgb="FF2F2F2F"/>
        <rFont val="TH SarabunPSK"/>
        <family val="2"/>
      </rPr>
      <t xml:space="preserve"> และตามระดับ</t>
    </r>
    <r>
      <rPr>
        <b/>
        <sz val="20"/>
        <color rgb="FFFF0000"/>
        <rFont val="TH SarabunPSK"/>
        <family val="2"/>
      </rPr>
      <t xml:space="preserve"> AAL</t>
    </r>
  </si>
  <si>
    <t>ไตรมาสที่ 1 (1 มกราคม - 31 มีนาคม)</t>
  </si>
  <si>
    <t>กำไรสุทธิสำหรับการให้บริการ</t>
  </si>
  <si>
    <t>ผลการดำเนินงานโดยรวม</t>
  </si>
  <si>
    <t>ไตรมาสที่ 2 (1 เมษายน - 30 มิถุนายน)</t>
  </si>
  <si>
    <t xml:space="preserve">ไตรมาสที่ 3 (1 กรกฎาคม - 30 กันยายน)		</t>
  </si>
  <si>
    <t xml:space="preserve">ไตรมาสที่ 4 (1 ตุลาคม - 31 ธันวาคม)	</t>
  </si>
  <si>
    <t>ไตรมาสที่ 3 (1 กรกฎาคม - 30 กันยายน)</t>
  </si>
  <si>
    <t>ไตรมาสที่ 4 (1 ตุลาคม - 31 ธันวาคม)</t>
  </si>
  <si>
    <t>5:</t>
  </si>
  <si>
    <t>บริการพิสูจน์ตัวตน (IdP1)</t>
  </si>
  <si>
    <t>บริการออกและบริหารจัดการสิ่งที่ใช้ยืนยันตัวตน (IdP2)</t>
  </si>
  <si>
    <t>บริการยืนยันตัวตน (IdP3)</t>
  </si>
  <si>
    <t xml:space="preserve">บริการแลกเปลี่ยนข้อมูลเพื่อการพิสูจน์และยืนยันตัวตนทางดิจิทัล (Ex.) </t>
  </si>
  <si>
    <t>Direct API</t>
  </si>
  <si>
    <t>ส่วนที่ 3 : การประเมินความพึงพอใจของผู้ใช้บริการ (Customer Experiences &amp; Satisfaction)</t>
  </si>
  <si>
    <t>จำนวนเหตุการณ์ทั้งหมดจำแนกตามระดับความรุนแรง และประเภทของ Incident</t>
  </si>
  <si>
    <t>จำนวนเหตุการณ์ทั้งหมดจำแนกตามประเภทของ Incident</t>
  </si>
  <si>
    <t>อัตราส่วนธุรกรรมที่สำเร็จ ต่อ จำนวนธุรกรรมทั้งหมด</t>
  </si>
  <si>
    <t>จำนวนธุรกรรมการพิสูตน์ตัวตนที่่ไม่สำเร็จ(ต่อปี)</t>
  </si>
  <si>
    <t>6. Failed authentication: Invalid
 PIN/Password (ผู้ใช้บริการพิสูจน์ตัวตนไม่ผ่าน
ตามเงื่อนไขของ IdP โดยการระบุ
PIN/Password ผิด)</t>
  </si>
  <si>
    <r>
      <t xml:space="preserve">กรุณาเลือก Y ในบริการที่ท่านให้บริการ และเลือก N ในบริการที่ท่านไม่ได้ให้บริการ </t>
    </r>
    <r>
      <rPr>
        <i/>
        <sz val="18"/>
        <color rgb="FFFF0000"/>
        <rFont val="TH SarabunPSK"/>
        <family val="2"/>
      </rPr>
      <t>ให้ครบทุกช่อง</t>
    </r>
  </si>
  <si>
    <r>
      <t xml:space="preserve">ช่องทางการให้บริการสำหรับผู้ให้บริการ (RP) </t>
    </r>
    <r>
      <rPr>
        <b/>
        <sz val="18"/>
        <color rgb="FFFF0000"/>
        <rFont val="TH SarabunPSK"/>
        <family val="2"/>
      </rPr>
      <t>**เฉพาะการให้บริการ RP โดยตรง เท่านั้น</t>
    </r>
  </si>
  <si>
    <t>Users</t>
  </si>
  <si>
    <t>แผนการขยาย หรือขอบเขตการพัฒนาต่อยอดบริการในปีถัดไป</t>
  </si>
  <si>
    <t>สัดส่วนการเพิ่มขึ้นเทียบกับไตรมาสก่อนหน้า</t>
  </si>
  <si>
    <t>สัดส่วนการเพิ่มขึ้นของจำนวนผู้พร้อมใช้งานเทียบกับปีที่ผ่านมา</t>
  </si>
  <si>
    <t>กรุณาระบุสาเหตุที่ไม่สามารถรายงานได้</t>
  </si>
  <si>
    <t>รายชื่อ IDP</t>
  </si>
  <si>
    <t>กลุ่ม RP</t>
  </si>
  <si>
    <t>Error Code</t>
  </si>
  <si>
    <t>จำนวน IDP ที่เชื่อมต่อ</t>
  </si>
  <si>
    <t>จำนวน Transaction</t>
  </si>
  <si>
    <t>จำนวน Transactions</t>
  </si>
  <si>
    <t>1 มกราคม - 30 มิถุนายน</t>
  </si>
  <si>
    <t>1 กรกฎาคม - 31 ธันวาคม</t>
  </si>
  <si>
    <r>
      <t xml:space="preserve">จำนวนการทำธุรกรรมของผู้รับบริการ (RP) ในรอบปี (ครั้ง) </t>
    </r>
    <r>
      <rPr>
        <b/>
        <sz val="20"/>
        <color rgb="FFFF0000"/>
        <rFont val="TH SarabunPSK"/>
        <family val="2"/>
      </rPr>
      <t>***ไม่นับรวม Exchange</t>
    </r>
  </si>
  <si>
    <r>
      <t xml:space="preserve">จำนวนธุรกรรมการพิสูจน์ตัวตนที่่ไม่สำเร็จ </t>
    </r>
    <r>
      <rPr>
        <b/>
        <sz val="20"/>
        <color rgb="FFFF0000"/>
        <rFont val="TH SarabunPSK"/>
        <family val="2"/>
      </rPr>
      <t>***ไม่นับรวม Exchange</t>
    </r>
  </si>
  <si>
    <r>
      <t>จำนวนการทำธุรกรรมการพิสูจน์ตัวตนจำแนกตาม</t>
    </r>
    <r>
      <rPr>
        <b/>
        <sz val="20"/>
        <color theme="1"/>
        <rFont val="TH SarabunPSK"/>
        <family val="2"/>
      </rPr>
      <t xml:space="preserve">รายเดือน </t>
    </r>
  </si>
  <si>
    <t>**ไม่นับรวม RP ที่เชื่อมต่อผ่าน Exchange</t>
  </si>
  <si>
    <r>
      <t xml:space="preserve">สรุปข้อมูลผู้ให้บริการ (RP) จำแนกตามกลุ่มผู้ใช้งาน (Sector) ในรอบปี </t>
    </r>
    <r>
      <rPr>
        <b/>
        <sz val="20"/>
        <color rgb="FFFF0000"/>
        <rFont val="TH SarabunPSK"/>
        <family val="2"/>
      </rPr>
      <t>**ไม่นับรวม RP ที่เชื่อมต่อผ่าน Exchange</t>
    </r>
  </si>
  <si>
    <t>ระบบเทคโนโลยีสารสนเทศมีปัญหา</t>
  </si>
  <si>
    <t>ภัยคุกคามไซเบอร์</t>
  </si>
  <si>
    <t>ข้อมูลถูกละเมิด</t>
  </si>
  <si>
    <t>ปัญหาที่เกิดจากระบบหลัก เช่น ความล้มเหลวของซอฟต์แวร์หรือโครงสร้างพื้นฐานในการจัดการ Digital ID</t>
  </si>
  <si>
    <t>ความเสียหายกายภาพ</t>
  </si>
  <si>
    <t>การทุจริตและฉ้อโกง (Fraud)</t>
  </si>
  <si>
    <t>การทุจริตภายในองค์กร</t>
  </si>
  <si>
    <t>การทุจริตภายนอกองค์กร</t>
  </si>
  <si>
    <t>เจ้าหน้าที่เจ้าหน้าที่ที่มีสิทธิ์เข้าถึงข้อมูลลูกค้าหรือข้อมูลสำคัญของบริษัทและนำข้อมูลไปเผยแพร่ให้แก่บุคคลภายนอกโดยไม่ได้รับอนุญาต</t>
  </si>
  <si>
    <t>การปลอมแปลงตัวตน หรือการปลอมแปลงข้อมูลหรือเอกสาร</t>
  </si>
  <si>
    <t>E-mail</t>
  </si>
  <si>
    <t>ข้อมูลถูกเข้าถึงโดยไม่ได้รับอนุญาต , ข้อมูลแก้ไขโดยไม่ได้รับอนุญาต/ข้อมูลผิดพลาด</t>
  </si>
  <si>
    <t>การใช้ข้อมูลระบุตัวตนทางดิจิทัลอย่างไม่ถูกต้องหรือไม่ชอบด้วยกฎหมายเพื่อให้ได้มาซึ่งผลประโยชน์ที่ไม่เป็นธรรม</t>
  </si>
  <si>
    <t>Website defacement</t>
  </si>
  <si>
    <t>Denial of Service (DoS/Ddos)</t>
  </si>
  <si>
    <t>Volumetric Attack (การโจมตีปริมาณข้อมูลมหาศาล) , Protocol Attack (การโจมตีระดับโปรโตคอล)</t>
  </si>
  <si>
    <t xml:space="preserve">เหตุการณณ์ที่ไม่อยู่ในกลุ่มข้างต้น แต่เกี่ยวข้องกับ Digital ID (ระบุเพิ่มเติมได้) </t>
  </si>
  <si>
    <t>ความเสียหายจากภัยธรรมชาติ</t>
  </si>
  <si>
    <t>ความเสียหายจากการโจรกรรมหรือการทำลายทรัพย์สิน</t>
  </si>
  <si>
    <t xml:space="preserve">ไฟไหม้ , น้ำท่วมหรือภัยจากน้ำ </t>
  </si>
  <si>
    <t>อุปกรณ์ถูกทำลาย , อุปกรณ์สูญหาย หรือถูกโจรกรรม</t>
  </si>
  <si>
    <t>ความเสียหายที่เกิดจากการขโมยหรือการทำลายทรัพย์สิน ซึ่งอาจส่งผลกระทบต่อทรัพย์สิน ข้อมูล และความปลอดภัย</t>
  </si>
  <si>
    <t>ความเสียหายที่เกิดจากเหตุการณ์ทางธรรมชาติ ซึ่งอาจส่งผลกระทบต่ออาคารสถานที่ อุปกรณ์ และระบบไอที</t>
  </si>
  <si>
    <t>การโจมตีทางไซเบอร์ที่มุ่งเน้นทำให้ระบบคอมพิวเตอร์ เซิร์ฟเวอร์ หรือเครือข่าย ไม่สามารถให้บริการตามปกติได้</t>
  </si>
  <si>
    <t>การโจมตีเว็บไซต์ที่ทำการเปลี่ยนแปลงเนื้อหา รูปภาพ หรือข้อความบนเว็บไซต์โดยไม่ได้รับอนุญาต</t>
  </si>
  <si>
    <t>ใส่ลิงก์ไปยังเว็บไซต์อันตรายหรือมัลแวร์ , เปลี่ยนแปลงข้อมูลภายในเว็บเพื่อทำให้ผู้ใช้เกิดความเข้าใจผิด</t>
  </si>
  <si>
    <r>
      <t>รายละเอียดการจำแนกประเภทของข้อมูลด้านอุบัติการณ์ (Incident)</t>
    </r>
    <r>
      <rPr>
        <b/>
        <sz val="20"/>
        <color theme="1"/>
        <rFont val="TH SarabunPSK"/>
        <family val="2"/>
      </rPr>
      <t xml:space="preserve">  </t>
    </r>
    <r>
      <rPr>
        <b/>
        <sz val="20"/>
        <color rgb="FFFF0000"/>
        <rFont val="TH SarabunPSK"/>
        <family val="2"/>
      </rPr>
      <t>** อ้างอิงจาก ISO/IEC 27001 (มาตรฐานระบบการจัดการความปลอดภัยของข้อมูล - ISMS)</t>
    </r>
    <r>
      <rPr>
        <b/>
        <u/>
        <sz val="20"/>
        <color rgb="FFFF0000"/>
        <rFont val="TH SarabunPSK"/>
        <family val="2"/>
      </rPr>
      <t xml:space="preserve"> </t>
    </r>
    <r>
      <rPr>
        <b/>
        <sz val="20"/>
        <color rgb="FFFF0000"/>
        <rFont val="TH SarabunPSK"/>
        <family val="2"/>
      </rPr>
      <t>และ</t>
    </r>
    <r>
      <rPr>
        <b/>
        <u/>
        <sz val="20"/>
        <color rgb="FFFF0000"/>
        <rFont val="TH SarabunPSK"/>
        <family val="2"/>
      </rPr>
      <t xml:space="preserve"> </t>
    </r>
    <r>
      <rPr>
        <b/>
        <sz val="20"/>
        <color rgb="FFFF0000"/>
        <rFont val="TH SarabunPSK"/>
        <family val="2"/>
      </rPr>
      <t>Incident report จากคณะกรรมการกำกับหลักทรัพย์และตลาดหลักทรัพย์ (ก.ล.ต.)</t>
    </r>
  </si>
  <si>
    <r>
      <t>รายละเอียดการจำแนกประเภทของข้อมูลด้านอุบัติการณ์ (Incident)</t>
    </r>
    <r>
      <rPr>
        <b/>
        <sz val="20"/>
        <color theme="1"/>
        <rFont val="TH SarabunPSK"/>
        <family val="2"/>
      </rPr>
      <t xml:space="preserve">  </t>
    </r>
    <r>
      <rPr>
        <b/>
        <sz val="20"/>
        <color rgb="FFFF0000"/>
        <rFont val="TH SarabunPSK"/>
        <family val="2"/>
      </rPr>
      <t>** อ้างอิงจาก ISO/IEC 27001 (มาตรฐานระบบการจัดการความปลอดภัยของข้อมูล - ISMS)</t>
    </r>
    <r>
      <rPr>
        <b/>
        <u/>
        <sz val="20"/>
        <color theme="1"/>
        <rFont val="TH SarabunPSK"/>
        <family val="2"/>
      </rPr>
      <t xml:space="preserve"> </t>
    </r>
    <r>
      <rPr>
        <b/>
        <sz val="20"/>
        <color rgb="FFFF0000"/>
        <rFont val="TH SarabunPSK"/>
        <family val="2"/>
      </rPr>
      <t>และ Incident report จากคณะกรรมการกำกับหลักทรัพย์และตลาดหลักทรัพย์ (ก.ล.ต.)</t>
    </r>
  </si>
  <si>
    <r>
      <t>รายละเอียดการจำแนกประเภทของข้อมูลด้านอุบัติการณ์ (Incident)</t>
    </r>
    <r>
      <rPr>
        <b/>
        <sz val="20"/>
        <color theme="1"/>
        <rFont val="TH SarabunPSK"/>
        <family val="2"/>
      </rPr>
      <t xml:space="preserve">  </t>
    </r>
    <r>
      <rPr>
        <b/>
        <sz val="20"/>
        <color rgb="FFFF0000"/>
        <rFont val="TH SarabunPSK"/>
        <family val="2"/>
      </rPr>
      <t>** อ้างอิงจาก ISO/IEC 27001 (มาตรฐานระบบการจัดการความปลอดภัยของข้อมูล - ISMS) และ Incident report จากคณะกรรมการกำกับหลักทรัพย์และตลาดหลักทรัพย์ (ก.ล.ต.)</t>
    </r>
  </si>
  <si>
    <t>2. Performance &amp; Efficiency (สำหรับบริการแลกเปลี่ยนข้อมูลเพื่อการพิสูจน์และยืนยันตัวตนทางดิจิทัล (Proxy))</t>
  </si>
  <si>
    <t>สำหรับบริการแลกเปลี่ยนข้อมูลเพื่อการพิสูจน์และยืนยันตัวตนทางดิจิทัล (Exchange)</t>
  </si>
  <si>
    <t>ส่วนที่ 2 : ข้อมูลด้านอุบัติการณ์ (Incident) ของบริการพิสูจน์ตัวตน</t>
  </si>
  <si>
    <t>(อ้างอิงจาก ธพส. แนบท้าย ฉ.3 ข้อ 11.3 ผู้รับใบอนุญาตต้องรายงานเหตุการณ์ด้านความมั่นคงปลอดภัยไซเบอร์ที่ไม่พึงประสงค์ โดยนำส่งพร้อมสรุปผลการดำเนินงานเกี่ยวกับการให้บริการประจำปี ซึ่งอย่างน้อยต้องประกอบด้วย วันที่และเวลาของเหตุการณ์ จำนวนเหตุการณ์และระดับความรุนแรง)</t>
  </si>
  <si>
    <r>
      <rPr>
        <b/>
        <u/>
        <sz val="16"/>
        <color rgb="FF151515"/>
        <rFont val="TH SarabunPSK"/>
        <family val="2"/>
      </rPr>
      <t>รายละเอียดการจำแนกประเภทความรุนแรง (Severity)</t>
    </r>
    <r>
      <rPr>
        <b/>
        <sz val="16"/>
        <color rgb="FFFF0000"/>
        <rFont val="TH SarabunPSK"/>
        <family val="2"/>
      </rPr>
      <t xml:space="preserve"> ** อ้างอิงจาก ISO/IEC 27001 (มาตรฐานระบบการจัดการความปลอดภัยของข้อมูล - ISMS)</t>
    </r>
  </si>
  <si>
    <t>ปัญหาที่เกิดกับลูกค้าทุกราย หรือส่งผลกระทบต่อ ทุกระบบงาน ต้องดำเนินการแก้ไขทันทีเพื่อลดผลกระทบที่เกิดขึ้น และแก้ไขโดยเร็วที่สุด ภายใน 4-6 ชั่วโมง</t>
  </si>
  <si>
    <r>
      <rPr>
        <b/>
        <u/>
        <sz val="16"/>
        <color theme="1"/>
        <rFont val="TH SarabunPSK"/>
        <family val="2"/>
      </rPr>
      <t xml:space="preserve">รายละเอียดการจำแนกประเภทของข้อมูลด้านอุบัติการณ์ (Incident) </t>
    </r>
    <r>
      <rPr>
        <b/>
        <sz val="16"/>
        <color theme="1"/>
        <rFont val="TH SarabunPSK"/>
        <family val="2"/>
      </rPr>
      <t xml:space="preserve"> </t>
    </r>
    <r>
      <rPr>
        <b/>
        <sz val="16"/>
        <color rgb="FFFF0000"/>
        <rFont val="TH SarabunPSK"/>
        <family val="2"/>
      </rPr>
      <t>** อ้างอิงจาก ISO/IEC 27001 (มาตรฐานระบบการจัดการความปลอดภัยของข้อมูล - ISMS) และ Incident report จากคณะกรรมการกำกับหลักทรัพย์และตลาดหลักทรัพย์ (ก.ล.ต.)</t>
    </r>
  </si>
  <si>
    <t xml:space="preserve">ประเภทของ Incident	</t>
  </si>
  <si>
    <t>Software</t>
  </si>
  <si>
    <t>ส่งอีเมลข้อมูลส่วนบุคคลโดยไม่ใส่รหัส</t>
  </si>
  <si>
    <r>
      <t xml:space="preserve">ข้อมูลจำนวน Transaction ในรอบปี ที่ไม่สำเร็จของ IDP บริการยืนยันตัวตน </t>
    </r>
    <r>
      <rPr>
        <b/>
        <sz val="18"/>
        <color rgb="FFFF0000"/>
        <rFont val="TH SarabunPSK"/>
        <family val="2"/>
      </rPr>
      <t xml:space="preserve">จำแนกตาม Error Code </t>
    </r>
  </si>
  <si>
    <t>ส่วนที่ 2 : ข้อมูลเกี่ยวกับผู้รับบริการ (RP)  และข้อมูล Transaction  จำแนกตามประเภทอุตสาหกรรม</t>
  </si>
  <si>
    <t>แนบไฟล์ 1.7 รายชื่อ RP ที่เชื่อมต่อ</t>
  </si>
  <si>
    <t>ส่วนที่ 3 : ข้อมูลด้านอุบัติการณ์ (Incident) ของบริการแลกเปลี่ยนข้อมูลเพื่อการพิสูจน์และยืนยันตัวตนทางดิจิทัล (Exchange)</t>
  </si>
  <si>
    <t>ไม่ได้จำแนกข้อมูล Users เป็นรายเดือน</t>
  </si>
  <si>
    <t>หมายเหตุ: หากไม่ได้มีการจำแนกเป็นรายเดือน หรือไม่ได้มีการจำแนกตามระดับ IAL โปรดระบุจำนวนโดยรวม</t>
  </si>
  <si>
    <t>หารือความยินยอม</t>
  </si>
  <si>
    <t>Failed authentication</t>
  </si>
  <si>
    <t>Failed authentication
(Unregistered device /invalid OTP)</t>
  </si>
  <si>
    <t>จำนวนผู้ใช้ (Users) บริการพิสูจน์ตัวตนทั้งหมดที่เพิ่มขึ้นในรอบปี (ณ วันที่ 31 ธันวาคม 2567)</t>
  </si>
  <si>
    <r>
      <t xml:space="preserve">ข้อมูลจำนวน Transactionของ IDP บริการยืนยันตัวตน </t>
    </r>
    <r>
      <rPr>
        <b/>
        <sz val="18"/>
        <color rgb="FFFF0000"/>
        <rFont val="TH SarabunPSK"/>
        <family val="2"/>
      </rPr>
      <t>จำแนกตาม IDP</t>
    </r>
    <r>
      <rPr>
        <b/>
        <sz val="18"/>
        <color theme="1"/>
        <rFont val="TH SarabunPSK"/>
        <family val="2"/>
      </rPr>
      <t xml:space="preserve"> (รายไตรมาส)</t>
    </r>
  </si>
  <si>
    <t xml:space="preserve">จำนวนบัญชีผู้ใช้งานสำหรับบริการแลกเปลี่ยนข้อมูลเพื่อการพิสูจน์และยืนยันตัวตนทางดิจิทัล (Ex.) </t>
  </si>
  <si>
    <r>
      <t xml:space="preserve">จำนวนธุรกรรมการพิสูจน์ตัวตนที่่ไม่สำเร็จ </t>
    </r>
    <r>
      <rPr>
        <b/>
        <sz val="20"/>
        <color rgb="FFFF0000"/>
        <rFont val="TH SarabunPSK"/>
        <family val="2"/>
      </rPr>
      <t>***ไม่นับรวมธุรกรรมผ่าน Exchange</t>
    </r>
  </si>
  <si>
    <r>
      <t xml:space="preserve">จำนวนการทำธุรกรรมของผู้รับบริการ (RP) ในรอบปี (ครั้ง) </t>
    </r>
    <r>
      <rPr>
        <b/>
        <sz val="20"/>
        <color rgb="FFFF0000"/>
        <rFont val="TH SarabunPSK"/>
        <family val="2"/>
      </rPr>
      <t>***ไม่นับรวมธุรกรรมผ่าน Exchange</t>
    </r>
  </si>
  <si>
    <r>
      <t>จำนวนการทำธุรกรรมการแลกเปลี่ยนข้อมูลจำแนกตาม</t>
    </r>
    <r>
      <rPr>
        <b/>
        <sz val="20"/>
        <color theme="1"/>
        <rFont val="TH SarabunPSK"/>
        <family val="2"/>
      </rPr>
      <t xml:space="preserve">รายเดือน </t>
    </r>
  </si>
  <si>
    <t xml:space="preserve">จำนวนการทำธุรกรรมของผู้รับบริการ (RP) ในรอบปี (ครั้ง) </t>
  </si>
  <si>
    <t>รายได้การให้บริการพิสูจน์และยืนยันตัวตน (IdP1-3)</t>
  </si>
  <si>
    <t>ค่าใช้จ่ายการให้บริการพิสูจน์และยืนยันตัวตน (IdP1-3)</t>
  </si>
  <si>
    <t xml:space="preserve">รายได้การให้บริการสำหรับบริการแลกเปลี่ยนข้อมูลเพื่อการพิสูจน์และยืนยันตัวตนทางดิจิทัล (Proxy) </t>
  </si>
  <si>
    <t xml:space="preserve">รายได้การให้บริการสำหรับบริการแลกเปลี่ยนข้อมูลเพื่อการพิสูจน์และยืนยันตัวตนทางดิจิทัล (Exchange) </t>
  </si>
  <si>
    <t xml:space="preserve">ค่าใช้จ่ายการให้บริการสำหรับบริการแลกเปลี่ยนข้อมูลเพื่อการพิสูจน์และยืนยันตัวตนทางดิจิทัล (Exchange) 							</t>
  </si>
  <si>
    <t xml:space="preserve">ค่าใช้จ่ายการให้บริการสำหรับบริการแลกเปลี่ยนข้อมูลเพื่อการพิสูจน์และยืนยันตัวตนทางดิจิทัล (Proxy) </t>
  </si>
  <si>
    <t>เอกสารแนบ</t>
  </si>
  <si>
    <t xml:space="preserve">1.1 ไฟล์แผนผังโครงสร้างองค์กรที่แสดงถึงฝ่ายหรือส่วนงานต่างๆ </t>
  </si>
  <si>
    <t>1.2 ไฟล์หน้าที่และความรับผืดชอบหน่วยงานทีเกี่ยวข้อง</t>
  </si>
  <si>
    <t>จำนวนบัญชีผู้ใช้งานตามระดับ IAL 2.3</t>
  </si>
  <si>
    <t>2.1 สรุปรายการ incident โดยแบ่งตามประเภทในรอบปี</t>
  </si>
  <si>
    <t>Customer Protection</t>
  </si>
  <si>
    <r>
      <t xml:space="preserve">กรุณาเลือก Y หรือ เลือก N  </t>
    </r>
    <r>
      <rPr>
        <i/>
        <sz val="18"/>
        <color rgb="FFFF0000"/>
        <rFont val="TH SarabunPSK"/>
        <family val="2"/>
      </rPr>
      <t>ให้ครบทุกช่อง</t>
    </r>
  </si>
  <si>
    <t>รายงานการเงิน</t>
  </si>
  <si>
    <t xml:space="preserve">  กลุ่มข้อมูลแสดงภาพรวมที่อธิบายถึงการคุ้มครองผู้ใช้บริการ โดยการจัดให้มีช้องทางรับเรื่องร้องเรียนต่าง ๆ </t>
  </si>
  <si>
    <t xml:space="preserve">   ข้อมูลประกอบเพิ่มเติม : รายงานการเงินตามลักษณะการให้บริการของแต่ละธุรกิจ</t>
  </si>
  <si>
    <t>• ข้อมูลรายได้</t>
  </si>
  <si>
    <t>• ข้อมูลค่าใช้จ่าย</t>
  </si>
  <si>
    <t>• กำไรสุทธิ</t>
  </si>
  <si>
    <t>ส่วนที่ 1 : ข้อมูลธุรกรรม</t>
  </si>
  <si>
    <t xml:space="preserve">  กลุ่มข้อมูลที่นำไปสู่การวิเคราะห์และประเมินสมรรถนะ  คุณภาพ และความสามารถในการให้บริการของ IdP, Proxy และ Exchange</t>
  </si>
  <si>
    <t>รายงานประจำปีสำหรับผู้ประกอบธุรกิจบริการ Digital ID</t>
  </si>
  <si>
    <r>
      <t xml:space="preserve">• </t>
    </r>
    <r>
      <rPr>
        <sz val="16"/>
        <color rgb="FF151515"/>
        <rFont val="TH SarabunPSK"/>
        <family val="2"/>
      </rPr>
      <t>ข้อมูลทั่วไปของธุรกิจ</t>
    </r>
    <r>
      <rPr>
        <sz val="16"/>
        <color theme="1"/>
        <rFont val="TH SarabunPSK"/>
        <family val="2"/>
      </rPr>
      <t xml:space="preserve"> เช่น ชื่อธุรกิจ เลขทะเบียนนิติบุคคล</t>
    </r>
  </si>
  <si>
    <r>
      <t xml:space="preserve">• </t>
    </r>
    <r>
      <rPr>
        <sz val="16"/>
        <color rgb="FF151515"/>
        <rFont val="TH SarabunPSK"/>
        <family val="2"/>
      </rPr>
      <t>ข้อมูลโครงสร้างองค์กร</t>
    </r>
    <r>
      <rPr>
        <sz val="16"/>
        <color theme="1"/>
        <rFont val="TH SarabunPSK"/>
        <family val="2"/>
      </rPr>
      <t xml:space="preserve"> เช่น แผนผังโครงสร้างองค์กรที่แสดงถึงฝ่ายหรือส่วนงานต่างๆ ที่เกี่ยวข้องกับการประกอบธุรกิจบริการพิสูจน์และยืนยันตัวตน</t>
    </r>
  </si>
  <si>
    <t>เอกสารแนบ 1.4 ไฟล์รายงานการเงิน</t>
  </si>
  <si>
    <t>1.4 ไฟล์รายงานการเงิน</t>
  </si>
  <si>
    <t>แนบไฟล์ 1.5.1 รายชื่อ IDP ที่เชื่อมต่อ</t>
  </si>
  <si>
    <t>แนบไฟล์ 1.5.2 รายชื่อ Proxy ที่เชื่อมต่อ</t>
  </si>
  <si>
    <t>1.5.1 รายชื่อ IdP ที่เชื่อมต่อ</t>
  </si>
  <si>
    <t>1.5.2 รายชื่อ Proxy ที่เชื่อมต่อ</t>
  </si>
  <si>
    <t>1.7 รายชื่อ RP ที่เชื่อมต่อ</t>
  </si>
  <si>
    <t xml:space="preserve"> • การล่าช้าของระบบ Digital ID ส่งผลให้ทำธุรกรรมไม่สำเร็จ</t>
  </si>
  <si>
    <t xml:space="preserve"> • ถูกขโมย Digital ID หรือถูกใช้โดยไม่ได้รับอนุญาต
 • ได้รับ OTP หรือการแจ้งเตือนธุรกรรมที่ไม่ได้ทำเอง
 • ถูกหลอกให้กรอกข้อมูล Digital ID ผ่านเว็บไซต์ปลอม</t>
  </si>
  <si>
    <t>มีการตรวจสอบให้เป็นปัจจุบัน</t>
  </si>
  <si>
    <t xml:space="preserve">     • แผนการขยายขอบเขตการให้บริการ (Service Expansion Plans) </t>
  </si>
  <si>
    <t xml:space="preserve">     • แผนการพัฒนาต่อยอดบริการการอื่น ๆ ที่เกี่ยวข้องกับเทคโนโลยีการพิสูจน์และยืนยันตัวตน</t>
  </si>
  <si>
    <t xml:space="preserve">     • ข้อเสนอแนะเพิ่มเติมต่อสำนักงานพัฒนาธุรกรรมทางอิเล็กทรอนิกส์ (สพธอ.) ในการสนับสนุนเกี่ยวกับการให้บริการพิสูจน์และยืนยันตัวตน (Digital ID)</t>
  </si>
  <si>
    <r>
      <rPr>
        <sz val="16"/>
        <color rgb="FF000000"/>
        <rFont val="TH SarabunPSK"/>
        <family val="2"/>
      </rPr>
      <t xml:space="preserve">      • </t>
    </r>
    <r>
      <rPr>
        <sz val="16"/>
        <color rgb="FF151515"/>
        <rFont val="TH SarabunPSK"/>
        <family val="2"/>
      </rPr>
      <t>ข้อมูลด้านอุบัติการณ์ (Incidents)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</si>
</sst>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9">
    <font>
      <sz val="11"/>
      <color theme="1"/>
      <name val="Calibri"/>
      <scheme val="minor"/>
    </font>
    <font>
      <sz val="11"/>
      <color theme="1"/>
      <name val="Calibri"/>
      <family val="2"/>
    </font>
    <font>
      <sz val="11"/>
      <name val="Calibri"/>
      <family val="2"/>
    </font>
    <font>
      <b/>
      <sz val="18"/>
      <color theme="0"/>
      <name val="TH Sarabun PSK"/>
    </font>
    <font>
      <sz val="16"/>
      <color theme="1"/>
      <name val="TH Sarabun PSK"/>
    </font>
    <font>
      <b/>
      <sz val="18"/>
      <color theme="1"/>
      <name val="TH Sarabun PSK"/>
    </font>
    <font>
      <b/>
      <sz val="16"/>
      <color theme="1"/>
      <name val="TH Sarabun PSK"/>
    </font>
    <font>
      <sz val="14"/>
      <color theme="1"/>
      <name val="TH Sarabun PSK"/>
    </font>
    <font>
      <b/>
      <sz val="14"/>
      <color theme="1"/>
      <name val="TH Sarabun PSK"/>
    </font>
    <font>
      <sz val="11"/>
      <color theme="1"/>
      <name val="Calibri"/>
      <family val="2"/>
      <scheme val="minor"/>
    </font>
    <font>
      <b/>
      <sz val="24"/>
      <color theme="0"/>
      <name val="TH Sarabun PSK"/>
    </font>
    <font>
      <b/>
      <sz val="20"/>
      <color theme="0"/>
      <name val="TH Sarabun PSK"/>
    </font>
    <font>
      <sz val="14"/>
      <color rgb="FFFF0000"/>
      <name val="TH Sarabun PSK"/>
    </font>
    <font>
      <sz val="14"/>
      <color theme="1"/>
      <name val="Noto Sans Symbols"/>
    </font>
    <font>
      <sz val="11"/>
      <color rgb="FFFF0000"/>
      <name val="Calibri"/>
      <family val="2"/>
    </font>
    <font>
      <b/>
      <sz val="20"/>
      <color theme="0"/>
      <name val="AngsanaUPC"/>
    </font>
    <font>
      <sz val="14"/>
      <color theme="1"/>
      <name val="AngsanaUPC"/>
    </font>
    <font>
      <b/>
      <sz val="16"/>
      <color rgb="FF000000"/>
      <name val="TH Sarabun PSK"/>
    </font>
    <font>
      <b/>
      <sz val="14"/>
      <color rgb="FF000000"/>
      <name val="TH Sarabun PSK"/>
    </font>
    <font>
      <sz val="16"/>
      <color rgb="FF000000"/>
      <name val="TH Sarabun PSK"/>
    </font>
    <font>
      <b/>
      <i/>
      <sz val="18"/>
      <color rgb="FF1F3864"/>
      <name val="TH Sarabun PSK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i/>
      <sz val="16"/>
      <color theme="1"/>
      <name val="TH SarabunPSK"/>
      <family val="2"/>
    </font>
    <font>
      <i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26"/>
      <color theme="1"/>
      <name val="TH SarabunPSK"/>
      <family val="2"/>
    </font>
    <font>
      <b/>
      <sz val="26"/>
      <color theme="0"/>
      <name val="TH SarabunPSK"/>
      <family val="2"/>
    </font>
    <font>
      <sz val="11"/>
      <color theme="0"/>
      <name val="TH SarabunPSK"/>
      <family val="2"/>
    </font>
    <font>
      <b/>
      <sz val="14"/>
      <color theme="0"/>
      <name val="TH SarabunPSK"/>
      <family val="2"/>
    </font>
    <font>
      <b/>
      <sz val="20"/>
      <color theme="0"/>
      <name val="TH SarabunPSK"/>
      <family val="2"/>
    </font>
    <font>
      <b/>
      <sz val="20"/>
      <color theme="1"/>
      <name val="TH SarabunPSK"/>
      <family val="2"/>
    </font>
    <font>
      <sz val="11"/>
      <name val="TH SarabunPSK"/>
      <family val="2"/>
    </font>
    <font>
      <i/>
      <sz val="14"/>
      <color rgb="FF7F7F7F"/>
      <name val="TH SarabunPSK"/>
      <family val="2"/>
    </font>
    <font>
      <sz val="10"/>
      <color rgb="FF7F7F7F"/>
      <name val="TH SarabunPSK"/>
      <family val="2"/>
    </font>
    <font>
      <u/>
      <sz val="16"/>
      <color theme="10"/>
      <name val="TH SarabunPSK"/>
      <family val="2"/>
    </font>
    <font>
      <b/>
      <sz val="10"/>
      <color theme="1"/>
      <name val="TH SarabunPSK"/>
      <family val="2"/>
    </font>
    <font>
      <sz val="16"/>
      <color rgb="FFFF0000"/>
      <name val="TH SarabunPSK"/>
      <family val="2"/>
    </font>
    <font>
      <i/>
      <sz val="14"/>
      <color rgb="FFA5A5A5"/>
      <name val="TH SarabunPSK"/>
      <family val="2"/>
    </font>
    <font>
      <i/>
      <sz val="16"/>
      <color rgb="FFA5A5A5"/>
      <name val="TH SarabunPSK"/>
      <family val="2"/>
    </font>
    <font>
      <i/>
      <u/>
      <sz val="16"/>
      <color rgb="FFA5A5A5"/>
      <name val="TH SarabunPSK"/>
      <family val="2"/>
    </font>
    <font>
      <sz val="10"/>
      <color theme="1"/>
      <name val="TH SarabunPSK"/>
      <family val="2"/>
    </font>
    <font>
      <b/>
      <sz val="22"/>
      <color theme="1"/>
      <name val="TH SarabunPSK"/>
      <family val="2"/>
    </font>
    <font>
      <b/>
      <sz val="16"/>
      <color theme="0"/>
      <name val="TH SarabunPSK"/>
      <family val="2"/>
    </font>
    <font>
      <b/>
      <sz val="24"/>
      <color theme="0"/>
      <name val="TH SarabunPSK"/>
      <family val="2"/>
    </font>
    <font>
      <strike/>
      <sz val="14"/>
      <color rgb="FFFF0000"/>
      <name val="TH SarabunPSK"/>
      <family val="2"/>
    </font>
    <font>
      <strike/>
      <sz val="14"/>
      <color theme="1"/>
      <name val="TH SarabunPSK"/>
      <family val="2"/>
    </font>
    <font>
      <sz val="14"/>
      <color rgb="FFFF0000"/>
      <name val="TH SarabunPSK"/>
      <family val="2"/>
    </font>
    <font>
      <b/>
      <sz val="18"/>
      <color rgb="FF151515"/>
      <name val="TH SarabunPSK"/>
      <family val="2"/>
    </font>
    <font>
      <b/>
      <sz val="16"/>
      <color rgb="FF151515"/>
      <name val="TH SarabunPSK"/>
      <family val="2"/>
    </font>
    <font>
      <sz val="16"/>
      <color rgb="FF0E0E0E"/>
      <name val="TH SarabunPSK"/>
      <family val="2"/>
    </font>
    <font>
      <b/>
      <sz val="18"/>
      <color rgb="FF0E0E0E"/>
      <name val="TH SarabunPSK"/>
      <family val="2"/>
    </font>
    <font>
      <b/>
      <sz val="11"/>
      <color theme="1"/>
      <name val="TH SarabunPSK"/>
      <family val="2"/>
    </font>
    <font>
      <b/>
      <sz val="13"/>
      <color theme="1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sz val="18"/>
      <color rgb="FF0E0E0E"/>
      <name val="TH SarabunPSK"/>
      <family val="2"/>
    </font>
    <font>
      <b/>
      <sz val="20"/>
      <color rgb="FF151515"/>
      <name val="TH SarabunPSK"/>
      <family val="2"/>
    </font>
    <font>
      <sz val="20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rgb="FFFF0000"/>
      <name val="TH SarabunPSK"/>
      <family val="2"/>
    </font>
    <font>
      <b/>
      <sz val="15"/>
      <color theme="0"/>
      <name val="TH SarabunPSK"/>
      <family val="2"/>
    </font>
    <font>
      <b/>
      <sz val="13"/>
      <color rgb="FF0E0E0E"/>
      <name val="TH SarabunPSK"/>
      <family val="2"/>
    </font>
    <font>
      <b/>
      <sz val="20"/>
      <color rgb="FF2F2F2F"/>
      <name val="TH SarabunPSK"/>
      <family val="2"/>
    </font>
    <font>
      <sz val="16"/>
      <color theme="0"/>
      <name val="TH SarabunPSK"/>
      <family val="2"/>
    </font>
    <font>
      <sz val="11"/>
      <color rgb="FFFF0000"/>
      <name val="TH SarabunPSK"/>
      <family val="2"/>
    </font>
    <font>
      <b/>
      <sz val="18"/>
      <color rgb="FF000000"/>
      <name val="TH SarabunPSK"/>
      <family val="2"/>
    </font>
    <font>
      <b/>
      <sz val="48"/>
      <color theme="1"/>
      <name val="TH SarabunPSK"/>
      <family val="2"/>
    </font>
    <font>
      <b/>
      <sz val="16"/>
      <color rgb="FF0E0E0E"/>
      <name val="TH SarabunPSK"/>
      <family val="2"/>
    </font>
    <font>
      <sz val="18"/>
      <color rgb="FF000000"/>
      <name val="TH SarabunPSK"/>
      <family val="2"/>
    </font>
    <font>
      <b/>
      <sz val="11"/>
      <name val="TH SarabunPSK"/>
      <family val="2"/>
    </font>
    <font>
      <b/>
      <sz val="13"/>
      <color rgb="FF000000"/>
      <name val="TH SarabunPSK"/>
      <family val="2"/>
    </font>
    <font>
      <sz val="11"/>
      <color rgb="FF000000"/>
      <name val="TH SarabunPSK"/>
      <family val="2"/>
    </font>
    <font>
      <b/>
      <sz val="20"/>
      <color rgb="FF000000"/>
      <name val="TH SarabunPSK"/>
      <family val="2"/>
    </font>
    <font>
      <sz val="11"/>
      <color theme="1"/>
      <name val="Calibri"/>
      <family val="2"/>
      <scheme val="minor"/>
    </font>
    <font>
      <b/>
      <sz val="16"/>
      <color rgb="FFFF0000"/>
      <name val="TH SarabunPSK"/>
      <family val="2"/>
    </font>
    <font>
      <sz val="20"/>
      <color rgb="FFFF0000"/>
      <name val="TH SarabunPSK"/>
      <family val="2"/>
    </font>
    <font>
      <sz val="20"/>
      <color rgb="FF7030A0"/>
      <name val="TH SarabunPSK"/>
      <family val="2"/>
    </font>
    <font>
      <sz val="20"/>
      <color rgb="FF00BE8C"/>
      <name val="TH SarabunPSK"/>
      <family val="2"/>
    </font>
    <font>
      <sz val="11"/>
      <color rgb="FF00BE8C"/>
      <name val="TH SarabunPSK"/>
      <family val="2"/>
    </font>
    <font>
      <sz val="16"/>
      <color rgb="FF00BE8C"/>
      <name val="TH SarabunPSK"/>
      <family val="2"/>
    </font>
    <font>
      <sz val="11"/>
      <color rgb="FF000000"/>
      <name val="Calibri"/>
      <family val="2"/>
      <scheme val="minor"/>
    </font>
    <font>
      <sz val="20"/>
      <color rgb="FF00B0F0"/>
      <name val="TH SarabunPSK"/>
      <family val="2"/>
    </font>
    <font>
      <sz val="20"/>
      <color theme="9" tint="-0.249977111117893"/>
      <name val="TH SarabunPSK"/>
      <family val="2"/>
    </font>
    <font>
      <sz val="11"/>
      <color theme="9" tint="-0.249977111117893"/>
      <name val="TH SarabunPSK"/>
      <family val="2"/>
    </font>
    <font>
      <b/>
      <sz val="18"/>
      <color rgb="FF1E1E21"/>
      <name val="TH SarabunPSK"/>
      <family val="2"/>
    </font>
    <font>
      <b/>
      <sz val="20"/>
      <color rgb="FF0E0E0E"/>
      <name val="TH SarabunPSK"/>
      <family val="2"/>
    </font>
    <font>
      <sz val="20"/>
      <color rgb="FF000000"/>
      <name val="TH SarabunPSK"/>
      <family val="2"/>
    </font>
    <font>
      <b/>
      <sz val="28"/>
      <color theme="1"/>
      <name val="TH SarabunPSK"/>
      <family val="2"/>
    </font>
    <font>
      <b/>
      <sz val="20"/>
      <color rgb="FFFF0000"/>
      <name val="TH SarabunPSK"/>
      <family val="2"/>
    </font>
    <font>
      <sz val="16"/>
      <color rgb="FF151515"/>
      <name val="TH SarabunPSK"/>
      <family val="2"/>
    </font>
    <font>
      <b/>
      <sz val="16"/>
      <color rgb="FF2F2F2F"/>
      <name val="TH SarabunPSK"/>
      <family val="2"/>
    </font>
    <font>
      <b/>
      <sz val="16"/>
      <color theme="1" tint="4.9989318521683403E-2"/>
      <name val="TH Sarabun PSK"/>
    </font>
    <font>
      <b/>
      <sz val="16"/>
      <name val="TH SarabunPSK"/>
      <family val="2"/>
    </font>
    <font>
      <sz val="18"/>
      <color rgb="FFFF0000"/>
      <name val="TH SarabunPSK"/>
      <family val="2"/>
    </font>
    <font>
      <sz val="16"/>
      <name val="TH SarabunPSK"/>
      <family val="2"/>
    </font>
    <font>
      <b/>
      <sz val="18"/>
      <name val="TH SarabunPSK"/>
      <family val="2"/>
    </font>
    <font>
      <b/>
      <sz val="36"/>
      <color theme="1"/>
      <name val="TH SarabunPSK"/>
      <family val="2"/>
    </font>
    <font>
      <b/>
      <sz val="18"/>
      <color theme="0"/>
      <name val="TH SarabunPSK"/>
      <family val="2"/>
    </font>
    <font>
      <b/>
      <u/>
      <sz val="18"/>
      <color theme="1"/>
      <name val="TH SarabunPSK"/>
      <family val="2"/>
    </font>
    <font>
      <b/>
      <sz val="20"/>
      <color rgb="FF1E1E21"/>
      <name val="TH SarabunPSK"/>
      <family val="2"/>
    </font>
    <font>
      <b/>
      <sz val="16"/>
      <color theme="2"/>
      <name val="TH SarabunPSK"/>
      <family val="2"/>
    </font>
    <font>
      <b/>
      <sz val="22"/>
      <color rgb="FF000000"/>
      <name val="TH SarabunPSK"/>
      <family val="2"/>
    </font>
    <font>
      <b/>
      <u/>
      <sz val="20"/>
      <color theme="1"/>
      <name val="TH SarabunPSK"/>
      <family val="2"/>
    </font>
    <font>
      <b/>
      <sz val="20"/>
      <color theme="2"/>
      <name val="TH SarabunPSK"/>
      <family val="2"/>
    </font>
    <font>
      <sz val="18"/>
      <color theme="2"/>
      <name val="TH SarabunPSK"/>
      <family val="2"/>
    </font>
    <font>
      <i/>
      <sz val="18"/>
      <color theme="1"/>
      <name val="TH SarabunPSK"/>
      <family val="2"/>
    </font>
    <font>
      <sz val="18"/>
      <color rgb="FF000000"/>
      <name val="Helvetica"/>
      <family val="2"/>
    </font>
    <font>
      <i/>
      <sz val="14"/>
      <name val="TH SarabunPSK"/>
      <family val="2"/>
    </font>
    <font>
      <i/>
      <sz val="18"/>
      <color rgb="FFFF0000"/>
      <name val="TH SarabunPSK"/>
      <family val="2"/>
    </font>
    <font>
      <b/>
      <i/>
      <sz val="16"/>
      <color rgb="FF000000"/>
      <name val="TH SarabunPSK"/>
      <family val="2"/>
    </font>
    <font>
      <b/>
      <i/>
      <sz val="16"/>
      <color theme="1"/>
      <name val="TH SarabunPSK"/>
      <family val="2"/>
    </font>
    <font>
      <b/>
      <sz val="24"/>
      <color theme="2"/>
      <name val="TH SarabunPSK"/>
      <family val="2"/>
    </font>
    <font>
      <b/>
      <sz val="20"/>
      <color rgb="FF0681FF"/>
      <name val="TH SarabunPSK"/>
      <family val="2"/>
    </font>
    <font>
      <b/>
      <sz val="18"/>
      <color rgb="FF0681FF"/>
      <name val="TH SarabunPSK"/>
      <family val="2"/>
    </font>
    <font>
      <i/>
      <sz val="14"/>
      <color rgb="FFFF0000"/>
      <name val="TH SarabunPSK"/>
      <family val="2"/>
    </font>
    <font>
      <i/>
      <sz val="16"/>
      <color rgb="FFFF0000"/>
      <name val="TH SarabunPSK"/>
      <family val="2"/>
    </font>
    <font>
      <b/>
      <i/>
      <sz val="16"/>
      <color rgb="FFFF0000"/>
      <name val="TH SarabunPSK"/>
      <family val="2"/>
    </font>
    <font>
      <sz val="22"/>
      <color theme="0"/>
      <name val="TH SarabunPSK"/>
      <family val="2"/>
    </font>
    <font>
      <sz val="20"/>
      <color rgb="FF0681FF"/>
      <name val="TH SarabunPSK"/>
      <family val="2"/>
    </font>
    <font>
      <i/>
      <sz val="20"/>
      <color rgb="FFFF0000"/>
      <name val="TH SarabunPSK"/>
      <family val="2"/>
    </font>
    <font>
      <b/>
      <sz val="11"/>
      <color rgb="FFFF0000"/>
      <name val="TH SarabunPSK"/>
      <family val="2"/>
    </font>
    <font>
      <b/>
      <i/>
      <sz val="18"/>
      <color theme="1"/>
      <name val="TH SarabunPSK"/>
      <family val="2"/>
    </font>
    <font>
      <sz val="16"/>
      <color rgb="FF1E1E21"/>
      <name val="TH SarabunPSK"/>
      <family val="2"/>
    </font>
    <font>
      <b/>
      <sz val="14"/>
      <color rgb="FF000000"/>
      <name val="TH SarabunPSK"/>
      <family val="2"/>
    </font>
    <font>
      <b/>
      <sz val="22"/>
      <color theme="0"/>
      <name val="TH SarabunPSK"/>
      <family val="2"/>
    </font>
    <font>
      <b/>
      <u/>
      <sz val="20"/>
      <color rgb="FFFF0000"/>
      <name val="TH SarabunPSK"/>
      <family val="2"/>
    </font>
    <font>
      <b/>
      <sz val="20"/>
      <color rgb="FFFFFFFF"/>
      <name val="TH SarabunPSK"/>
      <family val="2"/>
    </font>
    <font>
      <b/>
      <u/>
      <sz val="16"/>
      <color rgb="FF151515"/>
      <name val="TH SarabunPSK"/>
      <family val="2"/>
    </font>
    <font>
      <b/>
      <u/>
      <sz val="16"/>
      <color theme="1"/>
      <name val="TH SarabunPSK"/>
      <family val="2"/>
    </font>
    <font>
      <b/>
      <sz val="18"/>
      <color theme="2"/>
      <name val="TH SarabunPSK"/>
      <family val="2"/>
    </font>
    <font>
      <b/>
      <sz val="18"/>
      <color rgb="FFFFFFFF"/>
      <name val="TH SarabunPSK"/>
      <family val="2"/>
    </font>
    <font>
      <b/>
      <sz val="42"/>
      <color theme="1"/>
      <name val="TH SarabunPSK"/>
      <family val="2"/>
    </font>
    <font>
      <sz val="42"/>
      <color theme="1"/>
      <name val="TH SarabunPSK"/>
      <family val="2"/>
    </font>
    <font>
      <sz val="16"/>
      <color theme="1"/>
      <name val="Calibri"/>
      <family val="2"/>
      <scheme val="minor"/>
    </font>
  </fonts>
  <fills count="96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182848"/>
        <bgColor rgb="FF182848"/>
      </patternFill>
    </fill>
    <fill>
      <patternFill patternType="solid">
        <fgColor theme="0"/>
        <bgColor theme="0"/>
      </patternFill>
    </fill>
    <fill>
      <patternFill patternType="solid">
        <fgColor rgb="FFECECEC"/>
        <bgColor rgb="FFECECEC"/>
      </patternFill>
    </fill>
    <fill>
      <patternFill patternType="solid">
        <fgColor rgb="FFFEF2CB"/>
        <bgColor rgb="FFFEF2CB"/>
      </patternFill>
    </fill>
    <fill>
      <patternFill patternType="solid">
        <fgColor rgb="FF00B050"/>
        <bgColor rgb="FF00B050"/>
      </patternFill>
    </fill>
    <fill>
      <patternFill patternType="solid">
        <fgColor rgb="FF8EAADB"/>
        <bgColor rgb="FF8EAADB"/>
      </patternFill>
    </fill>
    <fill>
      <patternFill patternType="solid">
        <fgColor rgb="FFF2F2F2"/>
        <bgColor rgb="FFF2F2F2"/>
      </patternFill>
    </fill>
    <fill>
      <patternFill patternType="solid">
        <fgColor rgb="FFFF5050"/>
        <bgColor rgb="FFFF5050"/>
      </patternFill>
    </fill>
    <fill>
      <patternFill patternType="solid">
        <fgColor rgb="FF2F5496"/>
        <bgColor rgb="FF2F5496"/>
      </patternFill>
    </fill>
    <fill>
      <patternFill patternType="solid">
        <fgColor rgb="FFD9E2F3"/>
        <bgColor rgb="FFD9E2F3"/>
      </patternFill>
    </fill>
    <fill>
      <patternFill patternType="solid">
        <fgColor rgb="FFB4C6E7"/>
        <bgColor rgb="FFB4C6E7"/>
      </patternFill>
    </fill>
    <fill>
      <patternFill patternType="solid">
        <fgColor rgb="FFFFFFFF"/>
        <bgColor rgb="FFFFFFFF"/>
      </patternFill>
    </fill>
    <fill>
      <patternFill patternType="solid">
        <fgColor rgb="FFFFC000"/>
        <bgColor rgb="FFFFC000"/>
      </patternFill>
    </fill>
    <fill>
      <patternFill patternType="solid">
        <fgColor rgb="FF00B0F0"/>
        <bgColor rgb="FF00B0F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BFBFBF"/>
        <bgColor rgb="FFBFBFBF"/>
      </patternFill>
    </fill>
    <fill>
      <patternFill patternType="solid">
        <fgColor rgb="FF002060"/>
        <bgColor rgb="FF002060"/>
      </patternFill>
    </fill>
    <fill>
      <patternFill patternType="solid">
        <fgColor rgb="FFFBE4D5"/>
        <bgColor rgb="FFFBE4D5"/>
      </patternFill>
    </fill>
    <fill>
      <patternFill patternType="solid">
        <fgColor theme="1"/>
        <bgColor theme="1"/>
      </patternFill>
    </fill>
    <fill>
      <patternFill patternType="solid">
        <fgColor rgb="FF1F3864"/>
        <bgColor rgb="FF1F3864"/>
      </patternFill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rgb="FF92D050"/>
        <bgColor rgb="FF92D050"/>
      </patternFill>
    </fill>
    <fill>
      <patternFill patternType="solid">
        <fgColor rgb="FF6F66FF"/>
        <bgColor rgb="FF2F5496"/>
      </patternFill>
    </fill>
    <fill>
      <patternFill patternType="solid">
        <fgColor rgb="FF9AB0FF"/>
        <bgColor rgb="FFD9E2F3"/>
      </patternFill>
    </fill>
    <fill>
      <patternFill patternType="solid">
        <fgColor rgb="FF9A89FE"/>
        <bgColor rgb="FF8EAADB"/>
      </patternFill>
    </fill>
    <fill>
      <patternFill patternType="solid">
        <fgColor rgb="FF9A89FE"/>
        <bgColor indexed="64"/>
      </patternFill>
    </fill>
    <fill>
      <patternFill patternType="solid">
        <fgColor rgb="FF0681FF"/>
        <bgColor indexed="64"/>
      </patternFill>
    </fill>
    <fill>
      <patternFill patternType="solid">
        <fgColor rgb="FF0681FF"/>
        <bgColor rgb="FF2F5496"/>
      </patternFill>
    </fill>
    <fill>
      <patternFill patternType="solid">
        <fgColor rgb="FF0681FF"/>
        <bgColor rgb="FFD9E2F3"/>
      </patternFill>
    </fill>
    <fill>
      <patternFill patternType="solid">
        <fgColor rgb="FF0681FF"/>
        <bgColor rgb="FF8EAADB"/>
      </patternFill>
    </fill>
    <fill>
      <patternFill patternType="solid">
        <fgColor rgb="FF00BE8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EF2CB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EF2CB"/>
      </patternFill>
    </fill>
    <fill>
      <patternFill patternType="solid">
        <fgColor theme="2"/>
        <bgColor rgb="FF8EAADB"/>
      </patternFill>
    </fill>
    <fill>
      <patternFill patternType="solid">
        <fgColor rgb="FFFFFFFF"/>
        <bgColor rgb="FFFEF2CB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5ADA"/>
        <bgColor indexed="64"/>
      </patternFill>
    </fill>
    <fill>
      <patternFill patternType="solid">
        <fgColor theme="2"/>
        <bgColor rgb="FF000000"/>
      </patternFill>
    </fill>
    <fill>
      <patternFill patternType="solid">
        <fgColor rgb="FFA9D08D"/>
        <bgColor indexed="64"/>
      </patternFill>
    </fill>
    <fill>
      <patternFill patternType="solid">
        <fgColor rgb="FFFFD579"/>
        <bgColor indexed="64"/>
      </patternFill>
    </fill>
    <fill>
      <patternFill patternType="solid">
        <fgColor theme="0"/>
        <bgColor rgb="FF2F5496"/>
      </patternFill>
    </fill>
    <fill>
      <patternFill patternType="solid">
        <fgColor theme="0"/>
        <bgColor rgb="FFD9E2F3"/>
      </patternFill>
    </fill>
    <fill>
      <patternFill patternType="solid">
        <fgColor theme="0"/>
        <bgColor rgb="FF8EAADB"/>
      </patternFill>
    </fill>
    <fill>
      <patternFill patternType="solid">
        <fgColor theme="0"/>
        <bgColor rgb="FFECECEC"/>
      </patternFill>
    </fill>
    <fill>
      <patternFill patternType="solid">
        <fgColor theme="0"/>
        <bgColor rgb="FFB4C6E7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rgb="FFFFFFFF"/>
      </patternFill>
    </fill>
    <fill>
      <patternFill patternType="solid">
        <fgColor rgb="FF9437FF"/>
        <bgColor rgb="FF2F5496"/>
      </patternFill>
    </fill>
    <fill>
      <patternFill patternType="solid">
        <fgColor theme="2"/>
        <bgColor rgb="FFA8D08D"/>
      </patternFill>
    </fill>
    <fill>
      <patternFill patternType="solid">
        <fgColor theme="2"/>
        <bgColor rgb="FFFF5050"/>
      </patternFill>
    </fill>
    <fill>
      <patternFill patternType="solid">
        <fgColor theme="2"/>
        <bgColor rgb="FFFF8F8F"/>
      </patternFill>
    </fill>
    <fill>
      <patternFill patternType="solid">
        <fgColor theme="2"/>
        <bgColor rgb="FFFFD965"/>
      </patternFill>
    </fill>
    <fill>
      <patternFill patternType="solid">
        <fgColor rgb="FFFF7E79"/>
        <bgColor rgb="FF00B050"/>
      </patternFill>
    </fill>
    <fill>
      <patternFill patternType="solid">
        <fgColor rgb="FF00B0F0"/>
        <bgColor rgb="FFF7CAAC"/>
      </patternFill>
    </fill>
    <fill>
      <patternFill patternType="solid">
        <fgColor rgb="FFFFFFFF"/>
        <bgColor rgb="FF8EAADB"/>
      </patternFill>
    </fill>
    <fill>
      <patternFill patternType="solid">
        <fgColor theme="2"/>
        <bgColor rgb="FF2F5496"/>
      </patternFill>
    </fill>
    <fill>
      <patternFill patternType="solid">
        <fgColor theme="2"/>
        <bgColor rgb="FFD9E2F3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9AB0FF"/>
        <bgColor indexed="64"/>
      </patternFill>
    </fill>
    <fill>
      <patternFill patternType="solid">
        <fgColor rgb="FF006FC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BC2E7"/>
        <bgColor indexed="64"/>
      </patternFill>
    </fill>
    <fill>
      <patternFill patternType="solid">
        <fgColor rgb="FF9BC2E7"/>
        <bgColor rgb="FFD9E2F3"/>
      </patternFill>
    </fill>
    <fill>
      <patternFill patternType="solid">
        <fgColor rgb="FF564EC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437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DDECF8"/>
        <bgColor indexed="64"/>
      </patternFill>
    </fill>
    <fill>
      <patternFill patternType="solid">
        <fgColor rgb="FFFFE799"/>
        <bgColor rgb="FF000000"/>
      </patternFill>
    </fill>
    <fill>
      <patternFill patternType="solid">
        <fgColor rgb="FFFFE799"/>
        <bgColor indexed="64"/>
      </patternFill>
    </fill>
    <fill>
      <patternFill patternType="solid">
        <fgColor rgb="FFFFE799"/>
        <bgColor rgb="FFFEF2CB"/>
      </patternFill>
    </fill>
    <fill>
      <patternFill patternType="solid">
        <fgColor rgb="FFDDECF8"/>
        <bgColor rgb="FF000000"/>
      </patternFill>
    </fill>
    <fill>
      <patternFill patternType="solid">
        <fgColor rgb="FFFFD579"/>
        <bgColor rgb="FF000000"/>
      </patternFill>
    </fill>
    <fill>
      <patternFill patternType="solid">
        <fgColor rgb="FF7030A0"/>
        <bgColor indexed="64"/>
      </patternFill>
    </fill>
    <fill>
      <patternFill patternType="solid">
        <fgColor rgb="FFBDD8EF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B050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0"/>
        <bgColor rgb="FFD8D8D8"/>
      </patternFill>
    </fill>
  </fills>
  <borders count="1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</borders>
  <cellStyleXfs count="4">
    <xf numFmtId="0" fontId="0" fillId="0" borderId="0"/>
    <xf numFmtId="0" fontId="9" fillId="0" borderId="41"/>
    <xf numFmtId="9" fontId="78" fillId="0" borderId="0" applyFont="0" applyFill="0" applyBorder="0" applyAlignment="0" applyProtection="0"/>
    <xf numFmtId="0" fontId="9" fillId="0" borderId="41"/>
  </cellStyleXfs>
  <cellXfs count="1896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9" fillId="0" borderId="0" xfId="0" applyFont="1"/>
    <xf numFmtId="0" fontId="7" fillId="0" borderId="3" xfId="0" applyFont="1" applyBorder="1" applyAlignment="1">
      <alignment horizontal="center" vertical="top" wrapText="1"/>
    </xf>
    <xf numFmtId="0" fontId="7" fillId="0" borderId="3" xfId="0" applyFont="1" applyBorder="1" applyAlignment="1">
      <alignment vertical="top" wrapText="1"/>
    </xf>
    <xf numFmtId="0" fontId="7" fillId="0" borderId="3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top" wrapText="1"/>
    </xf>
    <xf numFmtId="0" fontId="4" fillId="0" borderId="0" xfId="0" applyFont="1" applyAlignment="1">
      <alignment wrapText="1"/>
    </xf>
    <xf numFmtId="0" fontId="7" fillId="4" borderId="3" xfId="0" applyFont="1" applyFill="1" applyBorder="1" applyAlignment="1">
      <alignment horizontal="left" vertical="top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6" fillId="2" borderId="3" xfId="0" applyFont="1" applyFill="1" applyBorder="1" applyAlignment="1">
      <alignment horizontal="center" vertical="center" wrapText="1"/>
    </xf>
    <xf numFmtId="0" fontId="6" fillId="21" borderId="48" xfId="0" applyFont="1" applyFill="1" applyBorder="1" applyAlignment="1">
      <alignment horizontal="center" vertical="center" textRotation="90" wrapText="1"/>
    </xf>
    <xf numFmtId="0" fontId="6" fillId="1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left" vertical="top"/>
    </xf>
    <xf numFmtId="0" fontId="13" fillId="0" borderId="3" xfId="0" applyFont="1" applyBorder="1" applyAlignment="1">
      <alignment horizontal="center" vertical="center" wrapText="1"/>
    </xf>
    <xf numFmtId="0" fontId="7" fillId="0" borderId="3" xfId="0" quotePrefix="1" applyFont="1" applyBorder="1" applyAlignment="1">
      <alignment horizontal="center" vertical="center"/>
    </xf>
    <xf numFmtId="0" fontId="8" fillId="0" borderId="3" xfId="0" applyFont="1" applyBorder="1" applyAlignment="1">
      <alignment horizontal="left" vertical="top" wrapText="1"/>
    </xf>
    <xf numFmtId="0" fontId="7" fillId="17" borderId="3" xfId="0" applyFont="1" applyFill="1" applyBorder="1" applyAlignment="1">
      <alignment horizontal="left" vertical="top" wrapText="1"/>
    </xf>
    <xf numFmtId="0" fontId="7" fillId="0" borderId="3" xfId="0" applyFont="1" applyBorder="1" applyAlignment="1">
      <alignment horizontal="center" vertical="center"/>
    </xf>
    <xf numFmtId="0" fontId="6" fillId="21" borderId="3" xfId="0" applyFont="1" applyFill="1" applyBorder="1" applyAlignment="1">
      <alignment horizontal="center" vertical="center" textRotation="90" wrapText="1"/>
    </xf>
    <xf numFmtId="0" fontId="7" fillId="0" borderId="3" xfId="0" applyFont="1" applyBorder="1" applyAlignment="1">
      <alignment horizontal="center" wrapText="1"/>
    </xf>
    <xf numFmtId="0" fontId="7" fillId="0" borderId="3" xfId="0" applyFont="1" applyBorder="1" applyAlignment="1">
      <alignment horizontal="left" wrapText="1"/>
    </xf>
    <xf numFmtId="0" fontId="7" fillId="9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22" borderId="3" xfId="0" applyFont="1" applyFill="1" applyBorder="1" applyAlignment="1">
      <alignment horizontal="center" vertical="center" wrapText="1"/>
    </xf>
    <xf numFmtId="0" fontId="7" fillId="22" borderId="3" xfId="0" applyFont="1" applyFill="1" applyBorder="1" applyAlignment="1">
      <alignment horizontal="left" vertical="top" wrapText="1"/>
    </xf>
    <xf numFmtId="0" fontId="4" fillId="22" borderId="3" xfId="0" applyFont="1" applyFill="1" applyBorder="1" applyAlignment="1">
      <alignment horizontal="left" vertical="top"/>
    </xf>
    <xf numFmtId="0" fontId="4" fillId="22" borderId="3" xfId="0" applyFont="1" applyFill="1" applyBorder="1" applyAlignment="1">
      <alignment horizontal="center" vertical="center" wrapText="1"/>
    </xf>
    <xf numFmtId="0" fontId="14" fillId="0" borderId="0" xfId="0" applyFont="1"/>
    <xf numFmtId="0" fontId="1" fillId="0" borderId="55" xfId="0" applyFont="1" applyBorder="1"/>
    <xf numFmtId="0" fontId="16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9" borderId="14" xfId="0" applyFont="1" applyFill="1" applyBorder="1"/>
    <xf numFmtId="0" fontId="17" fillId="25" borderId="3" xfId="0" applyFont="1" applyFill="1" applyBorder="1" applyAlignment="1">
      <alignment horizontal="center" vertical="center"/>
    </xf>
    <xf numFmtId="0" fontId="19" fillId="17" borderId="3" xfId="0" applyFont="1" applyFill="1" applyBorder="1" applyAlignment="1">
      <alignment horizontal="center" vertical="center"/>
    </xf>
    <xf numFmtId="0" fontId="19" fillId="15" borderId="3" xfId="0" applyFont="1" applyFill="1" applyBorder="1" applyAlignment="1">
      <alignment horizontal="center" vertical="center"/>
    </xf>
    <xf numFmtId="0" fontId="19" fillId="18" borderId="3" xfId="0" applyFont="1" applyFill="1" applyBorder="1" applyAlignment="1">
      <alignment horizontal="center" vertical="center"/>
    </xf>
    <xf numFmtId="0" fontId="19" fillId="26" borderId="3" xfId="0" applyFont="1" applyFill="1" applyBorder="1" applyAlignment="1">
      <alignment horizontal="center" vertical="center"/>
    </xf>
    <xf numFmtId="0" fontId="19" fillId="7" borderId="3" xfId="0" applyFont="1" applyFill="1" applyBorder="1" applyAlignment="1">
      <alignment horizontal="center" vertical="center"/>
    </xf>
    <xf numFmtId="0" fontId="1" fillId="0" borderId="0" xfId="0" applyFont="1" applyAlignment="1">
      <alignment vertical="top" wrapText="1"/>
    </xf>
    <xf numFmtId="0" fontId="1" fillId="0" borderId="60" xfId="0" applyFont="1" applyBorder="1"/>
    <xf numFmtId="0" fontId="1" fillId="0" borderId="61" xfId="0" applyFont="1" applyBorder="1"/>
    <xf numFmtId="0" fontId="14" fillId="0" borderId="61" xfId="0" applyFont="1" applyBorder="1"/>
    <xf numFmtId="0" fontId="1" fillId="0" borderId="62" xfId="0" applyFont="1" applyBorder="1"/>
    <xf numFmtId="49" fontId="1" fillId="0" borderId="0" xfId="0" applyNumberFormat="1" applyFont="1"/>
    <xf numFmtId="0" fontId="4" fillId="4" borderId="41" xfId="0" applyFont="1" applyFill="1" applyBorder="1"/>
    <xf numFmtId="0" fontId="10" fillId="11" borderId="41" xfId="0" applyFont="1" applyFill="1" applyBorder="1" applyAlignment="1">
      <alignment vertical="center"/>
    </xf>
    <xf numFmtId="0" fontId="11" fillId="11" borderId="41" xfId="0" applyFont="1" applyFill="1" applyBorder="1"/>
    <xf numFmtId="0" fontId="11" fillId="11" borderId="41" xfId="0" applyFont="1" applyFill="1" applyBorder="1" applyAlignment="1">
      <alignment wrapText="1"/>
    </xf>
    <xf numFmtId="0" fontId="11" fillId="11" borderId="41" xfId="0" applyFont="1" applyFill="1" applyBorder="1" applyAlignment="1">
      <alignment horizontal="left"/>
    </xf>
    <xf numFmtId="0" fontId="11" fillId="11" borderId="41" xfId="0" applyFont="1" applyFill="1" applyBorder="1" applyAlignment="1">
      <alignment horizontal="left" wrapText="1"/>
    </xf>
    <xf numFmtId="0" fontId="1" fillId="0" borderId="56" xfId="0" applyFont="1" applyBorder="1"/>
    <xf numFmtId="0" fontId="29" fillId="0" borderId="0" xfId="0" applyFont="1"/>
    <xf numFmtId="0" fontId="28" fillId="0" borderId="0" xfId="0" applyFont="1"/>
    <xf numFmtId="0" fontId="31" fillId="11" borderId="41" xfId="0" applyFont="1" applyFill="1" applyBorder="1" applyAlignment="1">
      <alignment horizontal="left" vertical="top"/>
    </xf>
    <xf numFmtId="0" fontId="32" fillId="11" borderId="41" xfId="0" applyFont="1" applyFill="1" applyBorder="1"/>
    <xf numFmtId="0" fontId="33" fillId="11" borderId="41" xfId="0" applyFont="1" applyFill="1" applyBorder="1"/>
    <xf numFmtId="0" fontId="34" fillId="11" borderId="41" xfId="0" applyFont="1" applyFill="1" applyBorder="1" applyAlignment="1">
      <alignment horizontal="left"/>
    </xf>
    <xf numFmtId="0" fontId="29" fillId="12" borderId="41" xfId="0" applyFont="1" applyFill="1" applyBorder="1"/>
    <xf numFmtId="0" fontId="29" fillId="0" borderId="42" xfId="0" applyFont="1" applyBorder="1"/>
    <xf numFmtId="0" fontId="29" fillId="0" borderId="9" xfId="0" applyFont="1" applyBorder="1"/>
    <xf numFmtId="0" fontId="22" fillId="0" borderId="0" xfId="0" applyFont="1" applyAlignment="1">
      <alignment vertical="top"/>
    </xf>
    <xf numFmtId="0" fontId="29" fillId="0" borderId="18" xfId="0" applyFont="1" applyBorder="1"/>
    <xf numFmtId="0" fontId="29" fillId="0" borderId="1" xfId="0" applyFont="1" applyBorder="1"/>
    <xf numFmtId="0" fontId="29" fillId="0" borderId="10" xfId="0" applyFont="1" applyBorder="1"/>
    <xf numFmtId="0" fontId="22" fillId="0" borderId="0" xfId="0" applyFont="1"/>
    <xf numFmtId="0" fontId="21" fillId="0" borderId="0" xfId="0" applyFont="1"/>
    <xf numFmtId="49" fontId="21" fillId="0" borderId="0" xfId="0" applyNumberFormat="1" applyFont="1" applyAlignment="1">
      <alignment horizontal="right"/>
    </xf>
    <xf numFmtId="0" fontId="22" fillId="6" borderId="3" xfId="0" applyFont="1" applyFill="1" applyBorder="1" applyAlignment="1">
      <alignment horizontal="center" vertical="center"/>
    </xf>
    <xf numFmtId="0" fontId="38" fillId="0" borderId="9" xfId="0" applyFont="1" applyBorder="1"/>
    <xf numFmtId="0" fontId="38" fillId="0" borderId="0" xfId="0" applyFont="1" applyAlignment="1">
      <alignment vertical="center" wrapText="1"/>
    </xf>
    <xf numFmtId="0" fontId="37" fillId="0" borderId="0" xfId="0" applyFont="1" applyAlignment="1">
      <alignment horizontal="left" vertical="center" wrapText="1"/>
    </xf>
    <xf numFmtId="0" fontId="21" fillId="0" borderId="0" xfId="0" applyFont="1" applyAlignment="1">
      <alignment vertical="top"/>
    </xf>
    <xf numFmtId="0" fontId="38" fillId="0" borderId="1" xfId="0" applyFont="1" applyBorder="1" applyAlignment="1">
      <alignment vertical="center" wrapText="1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right"/>
    </xf>
    <xf numFmtId="0" fontId="21" fillId="6" borderId="3" xfId="0" applyFont="1" applyFill="1" applyBorder="1"/>
    <xf numFmtId="0" fontId="21" fillId="0" borderId="0" xfId="0" applyFont="1" applyAlignment="1">
      <alignment horizontal="center"/>
    </xf>
    <xf numFmtId="0" fontId="25" fillId="0" borderId="1" xfId="0" applyFont="1" applyBorder="1" applyAlignment="1">
      <alignment horizontal="left" vertical="top" wrapText="1"/>
    </xf>
    <xf numFmtId="0" fontId="27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right" vertical="top"/>
    </xf>
    <xf numFmtId="0" fontId="39" fillId="0" borderId="1" xfId="0" applyFont="1" applyBorder="1" applyAlignment="1">
      <alignment horizontal="left" vertical="center"/>
    </xf>
    <xf numFmtId="0" fontId="27" fillId="0" borderId="0" xfId="0" applyFont="1" applyAlignment="1">
      <alignment horizontal="left" vertical="top" wrapText="1"/>
    </xf>
    <xf numFmtId="0" fontId="21" fillId="0" borderId="0" xfId="0" applyFont="1" applyAlignment="1">
      <alignment horizontal="right" vertical="top"/>
    </xf>
    <xf numFmtId="0" fontId="39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21" fillId="6" borderId="3" xfId="0" applyFont="1" applyFill="1" applyBorder="1" applyAlignment="1">
      <alignment horizontal="left" vertical="top"/>
    </xf>
    <xf numFmtId="0" fontId="29" fillId="0" borderId="11" xfId="0" applyFont="1" applyBorder="1"/>
    <xf numFmtId="0" fontId="29" fillId="0" borderId="12" xfId="0" applyFont="1" applyBorder="1"/>
    <xf numFmtId="0" fontId="29" fillId="0" borderId="13" xfId="0" applyFont="1" applyBorder="1"/>
    <xf numFmtId="0" fontId="40" fillId="0" borderId="0" xfId="0" applyFont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21" fillId="5" borderId="3" xfId="0" applyFont="1" applyFill="1" applyBorder="1" applyAlignment="1">
      <alignment horizontal="center" vertical="center"/>
    </xf>
    <xf numFmtId="0" fontId="21" fillId="0" borderId="0" xfId="0" applyFont="1" applyAlignment="1">
      <alignment horizontal="left"/>
    </xf>
    <xf numFmtId="0" fontId="24" fillId="0" borderId="0" xfId="0" applyFont="1" applyAlignment="1">
      <alignment horizontal="left" vertical="top"/>
    </xf>
    <xf numFmtId="0" fontId="22" fillId="0" borderId="0" xfId="0" applyFont="1" applyAlignment="1">
      <alignment horizontal="right" vertical="center"/>
    </xf>
    <xf numFmtId="14" fontId="21" fillId="6" borderId="3" xfId="0" applyNumberFormat="1" applyFont="1" applyFill="1" applyBorder="1" applyAlignment="1">
      <alignment horizontal="center"/>
    </xf>
    <xf numFmtId="0" fontId="25" fillId="0" borderId="12" xfId="0" applyFont="1" applyBorder="1" applyAlignment="1">
      <alignment horizontal="left" vertical="top" wrapText="1"/>
    </xf>
    <xf numFmtId="0" fontId="27" fillId="0" borderId="12" xfId="0" applyFont="1" applyBorder="1" applyAlignment="1">
      <alignment horizontal="left" vertical="top" wrapText="1"/>
    </xf>
    <xf numFmtId="0" fontId="21" fillId="0" borderId="12" xfId="0" applyFont="1" applyBorder="1" applyAlignment="1">
      <alignment horizontal="right" vertical="top"/>
    </xf>
    <xf numFmtId="0" fontId="39" fillId="0" borderId="12" xfId="0" applyFont="1" applyBorder="1" applyAlignment="1">
      <alignment horizontal="left" vertical="center"/>
    </xf>
    <xf numFmtId="0" fontId="21" fillId="0" borderId="12" xfId="0" applyFont="1" applyBorder="1"/>
    <xf numFmtId="0" fontId="41" fillId="12" borderId="41" xfId="0" applyFont="1" applyFill="1" applyBorder="1"/>
    <xf numFmtId="0" fontId="21" fillId="0" borderId="1" xfId="0" applyFont="1" applyBorder="1" applyAlignment="1">
      <alignment horizontal="right" vertical="center"/>
    </xf>
    <xf numFmtId="0" fontId="42" fillId="0" borderId="9" xfId="0" applyFont="1" applyBorder="1" applyAlignment="1">
      <alignment vertical="center" wrapText="1"/>
    </xf>
    <xf numFmtId="14" fontId="21" fillId="0" borderId="0" xfId="0" applyNumberFormat="1" applyFont="1" applyAlignment="1">
      <alignment horizontal="left" vertical="top"/>
    </xf>
    <xf numFmtId="14" fontId="37" fillId="0" borderId="0" xfId="0" applyNumberFormat="1" applyFont="1" applyAlignment="1">
      <alignment horizontal="left" vertical="top"/>
    </xf>
    <xf numFmtId="0" fontId="22" fillId="0" borderId="0" xfId="0" applyFont="1" applyAlignment="1">
      <alignment horizontal="left"/>
    </xf>
    <xf numFmtId="0" fontId="21" fillId="6" borderId="3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top"/>
    </xf>
    <xf numFmtId="0" fontId="29" fillId="6" borderId="14" xfId="0" applyFont="1" applyFill="1" applyBorder="1"/>
    <xf numFmtId="0" fontId="29" fillId="6" borderId="47" xfId="0" applyFont="1" applyFill="1" applyBorder="1"/>
    <xf numFmtId="0" fontId="29" fillId="6" borderId="15" xfId="0" applyFont="1" applyFill="1" applyBorder="1"/>
    <xf numFmtId="0" fontId="21" fillId="13" borderId="18" xfId="0" applyFont="1" applyFill="1" applyBorder="1" applyAlignment="1">
      <alignment horizontal="center" vertical="center"/>
    </xf>
    <xf numFmtId="0" fontId="21" fillId="13" borderId="19" xfId="0" applyFont="1" applyFill="1" applyBorder="1" applyAlignment="1">
      <alignment horizontal="center" vertical="center"/>
    </xf>
    <xf numFmtId="49" fontId="43" fillId="9" borderId="20" xfId="0" applyNumberFormat="1" applyFont="1" applyFill="1" applyBorder="1" applyAlignment="1">
      <alignment horizontal="center" vertical="top" wrapText="1"/>
    </xf>
    <xf numFmtId="49" fontId="44" fillId="9" borderId="14" xfId="0" applyNumberFormat="1" applyFont="1" applyFill="1" applyBorder="1" applyAlignment="1">
      <alignment horizontal="center" vertical="top" wrapText="1"/>
    </xf>
    <xf numFmtId="49" fontId="43" fillId="9" borderId="19" xfId="0" applyNumberFormat="1" applyFont="1" applyFill="1" applyBorder="1" applyAlignment="1">
      <alignment vertical="top" wrapText="1"/>
    </xf>
    <xf numFmtId="49" fontId="21" fillId="14" borderId="20" xfId="0" applyNumberFormat="1" applyFont="1" applyFill="1" applyBorder="1" applyAlignment="1">
      <alignment horizontal="center" vertical="top" wrapText="1"/>
    </xf>
    <xf numFmtId="49" fontId="21" fillId="6" borderId="19" xfId="0" applyNumberFormat="1" applyFont="1" applyFill="1" applyBorder="1" applyAlignment="1">
      <alignment vertical="top" wrapText="1"/>
    </xf>
    <xf numFmtId="0" fontId="31" fillId="27" borderId="0" xfId="0" applyFont="1" applyFill="1" applyAlignment="1">
      <alignment horizontal="left" vertical="top"/>
    </xf>
    <xf numFmtId="0" fontId="32" fillId="27" borderId="0" xfId="0" applyFont="1" applyFill="1"/>
    <xf numFmtId="0" fontId="33" fillId="27" borderId="0" xfId="0" applyFont="1" applyFill="1"/>
    <xf numFmtId="0" fontId="34" fillId="27" borderId="0" xfId="0" applyFont="1" applyFill="1" applyAlignment="1">
      <alignment horizontal="left"/>
    </xf>
    <xf numFmtId="0" fontId="29" fillId="28" borderId="0" xfId="0" applyFont="1" applyFill="1"/>
    <xf numFmtId="0" fontId="29" fillId="0" borderId="0" xfId="0" applyFont="1" applyAlignment="1">
      <alignment horizontal="center"/>
    </xf>
    <xf numFmtId="0" fontId="22" fillId="2" borderId="30" xfId="0" applyFont="1" applyFill="1" applyBorder="1"/>
    <xf numFmtId="0" fontId="22" fillId="2" borderId="33" xfId="0" applyFont="1" applyFill="1" applyBorder="1" applyAlignment="1">
      <alignment horizontal="center"/>
    </xf>
    <xf numFmtId="0" fontId="22" fillId="2" borderId="23" xfId="0" applyFont="1" applyFill="1" applyBorder="1" applyAlignment="1">
      <alignment horizontal="center"/>
    </xf>
    <xf numFmtId="0" fontId="45" fillId="12" borderId="41" xfId="0" applyFont="1" applyFill="1" applyBorder="1"/>
    <xf numFmtId="0" fontId="21" fillId="0" borderId="21" xfId="0" applyFont="1" applyBorder="1"/>
    <xf numFmtId="0" fontId="21" fillId="0" borderId="22" xfId="0" applyFont="1" applyBorder="1" applyAlignment="1">
      <alignment horizontal="center"/>
    </xf>
    <xf numFmtId="0" fontId="21" fillId="0" borderId="23" xfId="0" applyFont="1" applyBorder="1" applyAlignment="1">
      <alignment horizontal="center"/>
    </xf>
    <xf numFmtId="0" fontId="21" fillId="0" borderId="20" xfId="0" applyFont="1" applyBorder="1"/>
    <xf numFmtId="0" fontId="21" fillId="0" borderId="3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12" borderId="41" xfId="0" applyFont="1" applyFill="1" applyBorder="1"/>
    <xf numFmtId="0" fontId="21" fillId="0" borderId="27" xfId="0" applyFont="1" applyBorder="1"/>
    <xf numFmtId="0" fontId="21" fillId="0" borderId="28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2" fillId="16" borderId="36" xfId="0" applyFont="1" applyFill="1" applyBorder="1" applyAlignment="1">
      <alignment horizontal="center" vertical="center" wrapText="1"/>
    </xf>
    <xf numFmtId="0" fontId="22" fillId="7" borderId="36" xfId="0" applyFont="1" applyFill="1" applyBorder="1" applyAlignment="1">
      <alignment horizontal="center" vertical="center" wrapText="1"/>
    </xf>
    <xf numFmtId="0" fontId="22" fillId="17" borderId="36" xfId="0" applyFont="1" applyFill="1" applyBorder="1" applyAlignment="1">
      <alignment horizontal="center" vertical="center" wrapText="1"/>
    </xf>
    <xf numFmtId="0" fontId="22" fillId="18" borderId="36" xfId="0" applyFont="1" applyFill="1" applyBorder="1" applyAlignment="1">
      <alignment horizontal="center" vertical="center" wrapText="1"/>
    </xf>
    <xf numFmtId="1" fontId="21" fillId="0" borderId="22" xfId="0" applyNumberFormat="1" applyFont="1" applyBorder="1" applyAlignment="1">
      <alignment horizontal="center"/>
    </xf>
    <xf numFmtId="2" fontId="21" fillId="0" borderId="22" xfId="0" applyNumberFormat="1" applyFont="1" applyBorder="1" applyAlignment="1">
      <alignment horizontal="center"/>
    </xf>
    <xf numFmtId="0" fontId="21" fillId="0" borderId="39" xfId="0" applyFont="1" applyBorder="1" applyAlignment="1">
      <alignment horizontal="center"/>
    </xf>
    <xf numFmtId="1" fontId="21" fillId="0" borderId="3" xfId="0" applyNumberFormat="1" applyFont="1" applyBorder="1" applyAlignment="1">
      <alignment horizontal="center"/>
    </xf>
    <xf numFmtId="2" fontId="21" fillId="0" borderId="3" xfId="0" applyNumberFormat="1" applyFont="1" applyBorder="1" applyAlignment="1">
      <alignment horizontal="center"/>
    </xf>
    <xf numFmtId="1" fontId="21" fillId="0" borderId="28" xfId="0" applyNumberFormat="1" applyFont="1" applyBorder="1" applyAlignment="1">
      <alignment horizontal="center"/>
    </xf>
    <xf numFmtId="2" fontId="21" fillId="0" borderId="28" xfId="0" applyNumberFormat="1" applyFont="1" applyBorder="1" applyAlignment="1">
      <alignment horizontal="center"/>
    </xf>
    <xf numFmtId="0" fontId="46" fillId="8" borderId="41" xfId="0" applyFont="1" applyFill="1" applyBorder="1" applyAlignment="1">
      <alignment horizontal="left" vertical="top"/>
    </xf>
    <xf numFmtId="0" fontId="31" fillId="8" borderId="41" xfId="0" applyFont="1" applyFill="1" applyBorder="1" applyAlignment="1">
      <alignment horizontal="left" vertical="top"/>
    </xf>
    <xf numFmtId="2" fontId="21" fillId="0" borderId="31" xfId="0" applyNumberFormat="1" applyFont="1" applyBorder="1" applyAlignment="1">
      <alignment horizontal="center"/>
    </xf>
    <xf numFmtId="2" fontId="21" fillId="0" borderId="14" xfId="0" applyNumberFormat="1" applyFont="1" applyBorder="1" applyAlignment="1">
      <alignment horizontal="center"/>
    </xf>
    <xf numFmtId="2" fontId="21" fillId="0" borderId="43" xfId="0" applyNumberFormat="1" applyFont="1" applyBorder="1" applyAlignment="1">
      <alignment horizontal="center"/>
    </xf>
    <xf numFmtId="0" fontId="22" fillId="7" borderId="36" xfId="0" applyFont="1" applyFill="1" applyBorder="1" applyAlignment="1">
      <alignment horizontal="center" vertical="center"/>
    </xf>
    <xf numFmtId="0" fontId="22" fillId="18" borderId="36" xfId="0" applyFont="1" applyFill="1" applyBorder="1" applyAlignment="1">
      <alignment horizontal="center" vertical="center"/>
    </xf>
    <xf numFmtId="0" fontId="22" fillId="10" borderId="36" xfId="0" applyFont="1" applyFill="1" applyBorder="1" applyAlignment="1">
      <alignment horizontal="center" vertical="center" wrapText="1"/>
    </xf>
    <xf numFmtId="0" fontId="22" fillId="15" borderId="46" xfId="0" applyFont="1" applyFill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45" fillId="0" borderId="0" xfId="0" applyFont="1"/>
    <xf numFmtId="0" fontId="21" fillId="0" borderId="35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48" fillId="11" borderId="41" xfId="0" applyFont="1" applyFill="1" applyBorder="1" applyAlignment="1">
      <alignment vertical="center"/>
    </xf>
    <xf numFmtId="0" fontId="34" fillId="11" borderId="41" xfId="0" applyFont="1" applyFill="1" applyBorder="1" applyAlignment="1">
      <alignment vertical="top"/>
    </xf>
    <xf numFmtId="0" fontId="34" fillId="11" borderId="41" xfId="0" applyFont="1" applyFill="1" applyBorder="1"/>
    <xf numFmtId="0" fontId="34" fillId="11" borderId="41" xfId="0" applyFont="1" applyFill="1" applyBorder="1" applyAlignment="1">
      <alignment wrapText="1"/>
    </xf>
    <xf numFmtId="0" fontId="34" fillId="11" borderId="41" xfId="0" applyFont="1" applyFill="1" applyBorder="1" applyAlignment="1">
      <alignment horizontal="center"/>
    </xf>
    <xf numFmtId="0" fontId="34" fillId="11" borderId="41" xfId="0" applyFont="1" applyFill="1" applyBorder="1" applyAlignment="1">
      <alignment horizontal="left" wrapText="1"/>
    </xf>
    <xf numFmtId="0" fontId="34" fillId="11" borderId="41" xfId="0" applyFont="1" applyFill="1" applyBorder="1" applyAlignment="1">
      <alignment vertical="center"/>
    </xf>
    <xf numFmtId="0" fontId="28" fillId="2" borderId="36" xfId="0" applyFont="1" applyFill="1" applyBorder="1" applyAlignment="1">
      <alignment horizontal="center" vertical="center"/>
    </xf>
    <xf numFmtId="0" fontId="22" fillId="15" borderId="36" xfId="0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8" fillId="2" borderId="51" xfId="0" applyFont="1" applyFill="1" applyBorder="1" applyAlignment="1">
      <alignment horizontal="center" vertical="center" wrapText="1"/>
    </xf>
    <xf numFmtId="0" fontId="28" fillId="2" borderId="36" xfId="0" applyFont="1" applyFill="1" applyBorder="1" applyAlignment="1">
      <alignment horizontal="center" vertical="center" wrapText="1"/>
    </xf>
    <xf numFmtId="0" fontId="27" fillId="0" borderId="0" xfId="0" applyFont="1"/>
    <xf numFmtId="0" fontId="28" fillId="2" borderId="3" xfId="0" applyFont="1" applyFill="1" applyBorder="1" applyAlignment="1">
      <alignment horizontal="center" vertical="center" textRotation="90" wrapText="1"/>
    </xf>
    <xf numFmtId="0" fontId="22" fillId="15" borderId="48" xfId="0" applyFont="1" applyFill="1" applyBorder="1" applyAlignment="1">
      <alignment horizontal="center" vertical="center" wrapText="1"/>
    </xf>
    <xf numFmtId="0" fontId="28" fillId="7" borderId="3" xfId="0" applyFont="1" applyFill="1" applyBorder="1" applyAlignment="1">
      <alignment horizontal="center" vertical="center"/>
    </xf>
    <xf numFmtId="0" fontId="28" fillId="17" borderId="3" xfId="0" applyFont="1" applyFill="1" applyBorder="1" applyAlignment="1">
      <alignment horizontal="center" vertical="center"/>
    </xf>
    <xf numFmtId="0" fontId="28" fillId="18" borderId="14" xfId="0" applyFont="1" applyFill="1" applyBorder="1" applyAlignment="1">
      <alignment horizontal="center" vertical="center"/>
    </xf>
    <xf numFmtId="0" fontId="27" fillId="0" borderId="3" xfId="0" applyFont="1" applyBorder="1" applyAlignment="1">
      <alignment horizontal="center" vertical="top" wrapText="1"/>
    </xf>
    <xf numFmtId="0" fontId="27" fillId="0" borderId="3" xfId="0" applyFont="1" applyBorder="1" applyAlignment="1">
      <alignment horizontal="center" vertical="top"/>
    </xf>
    <xf numFmtId="0" fontId="27" fillId="0" borderId="3" xfId="0" applyFont="1" applyBorder="1" applyAlignment="1">
      <alignment vertical="top" wrapText="1"/>
    </xf>
    <xf numFmtId="0" fontId="21" fillId="4" borderId="3" xfId="0" applyFont="1" applyFill="1" applyBorder="1" applyAlignment="1">
      <alignment horizontal="center" vertical="center" wrapText="1"/>
    </xf>
    <xf numFmtId="0" fontId="27" fillId="0" borderId="3" xfId="0" applyFont="1" applyBorder="1" applyAlignment="1">
      <alignment horizontal="left" vertical="top" wrapText="1"/>
    </xf>
    <xf numFmtId="0" fontId="27" fillId="9" borderId="15" xfId="0" quotePrefix="1" applyFont="1" applyFill="1" applyBorder="1" applyAlignment="1">
      <alignment horizontal="left" vertical="top" wrapText="1"/>
    </xf>
    <xf numFmtId="0" fontId="27" fillId="9" borderId="3" xfId="0" applyFont="1" applyFill="1" applyBorder="1" applyAlignment="1">
      <alignment horizontal="left" vertical="top" wrapText="1"/>
    </xf>
    <xf numFmtId="0" fontId="27" fillId="4" borderId="3" xfId="0" applyFont="1" applyFill="1" applyBorder="1" applyAlignment="1">
      <alignment vertical="top" wrapText="1"/>
    </xf>
    <xf numFmtId="0" fontId="27" fillId="0" borderId="14" xfId="0" applyFont="1" applyBorder="1" applyAlignment="1">
      <alignment horizontal="center" vertical="top" wrapText="1"/>
    </xf>
    <xf numFmtId="0" fontId="27" fillId="9" borderId="15" xfId="0" applyFont="1" applyFill="1" applyBorder="1" applyAlignment="1">
      <alignment horizontal="left" vertical="top" wrapText="1"/>
    </xf>
    <xf numFmtId="0" fontId="49" fillId="0" borderId="3" xfId="0" applyFont="1" applyBorder="1" applyAlignment="1">
      <alignment horizontal="center" vertical="top" wrapText="1"/>
    </xf>
    <xf numFmtId="0" fontId="50" fillId="0" borderId="3" xfId="0" applyFont="1" applyBorder="1" applyAlignment="1">
      <alignment horizontal="center" vertical="top" wrapText="1"/>
    </xf>
    <xf numFmtId="0" fontId="27" fillId="0" borderId="15" xfId="0" applyFont="1" applyBorder="1" applyAlignment="1">
      <alignment horizontal="left" vertical="top" wrapText="1"/>
    </xf>
    <xf numFmtId="0" fontId="51" fillId="0" borderId="3" xfId="0" applyFont="1" applyBorder="1" applyAlignment="1">
      <alignment horizontal="center" vertical="top" wrapText="1"/>
    </xf>
    <xf numFmtId="0" fontId="27" fillId="0" borderId="3" xfId="0" quotePrefix="1" applyFont="1" applyBorder="1" applyAlignment="1">
      <alignment horizontal="center" vertical="top" wrapText="1"/>
    </xf>
    <xf numFmtId="0" fontId="27" fillId="0" borderId="15" xfId="0" quotePrefix="1" applyFont="1" applyBorder="1" applyAlignment="1">
      <alignment horizontal="left" vertical="top" wrapText="1"/>
    </xf>
    <xf numFmtId="0" fontId="27" fillId="9" borderId="15" xfId="0" applyFont="1" applyFill="1" applyBorder="1" applyAlignment="1">
      <alignment vertical="top" wrapText="1"/>
    </xf>
    <xf numFmtId="0" fontId="27" fillId="9" borderId="3" xfId="0" applyFont="1" applyFill="1" applyBorder="1" applyAlignment="1">
      <alignment vertical="top" wrapText="1"/>
    </xf>
    <xf numFmtId="0" fontId="51" fillId="0" borderId="3" xfId="0" applyFont="1" applyBorder="1" applyAlignment="1">
      <alignment horizontal="left" vertical="top" wrapText="1"/>
    </xf>
    <xf numFmtId="0" fontId="27" fillId="0" borderId="14" xfId="0" quotePrefix="1" applyFont="1" applyBorder="1" applyAlignment="1">
      <alignment horizontal="center" vertical="top" wrapText="1"/>
    </xf>
    <xf numFmtId="0" fontId="27" fillId="0" borderId="0" xfId="0" applyFont="1" applyAlignment="1">
      <alignment horizontal="center" vertical="top" wrapText="1"/>
    </xf>
    <xf numFmtId="0" fontId="27" fillId="4" borderId="41" xfId="0" applyFont="1" applyFill="1" applyBorder="1" applyAlignment="1">
      <alignment vertical="top" wrapText="1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left" vertical="top"/>
    </xf>
    <xf numFmtId="0" fontId="34" fillId="11" borderId="41" xfId="0" applyFont="1" applyFill="1" applyBorder="1" applyAlignment="1">
      <alignment horizontal="left" vertical="center"/>
    </xf>
    <xf numFmtId="0" fontId="34" fillId="11" borderId="41" xfId="0" applyFont="1" applyFill="1" applyBorder="1" applyAlignment="1">
      <alignment horizontal="left" vertical="top"/>
    </xf>
    <xf numFmtId="0" fontId="27" fillId="11" borderId="41" xfId="0" applyFont="1" applyFill="1" applyBorder="1" applyAlignment="1">
      <alignment vertical="top"/>
    </xf>
    <xf numFmtId="0" fontId="27" fillId="11" borderId="41" xfId="0" applyFont="1" applyFill="1" applyBorder="1"/>
    <xf numFmtId="0" fontId="21" fillId="11" borderId="41" xfId="0" applyFont="1" applyFill="1" applyBorder="1" applyAlignment="1">
      <alignment wrapText="1"/>
    </xf>
    <xf numFmtId="0" fontId="27" fillId="11" borderId="41" xfId="0" applyFont="1" applyFill="1" applyBorder="1" applyAlignment="1">
      <alignment horizontal="center"/>
    </xf>
    <xf numFmtId="0" fontId="27" fillId="11" borderId="41" xfId="0" applyFont="1" applyFill="1" applyBorder="1" applyAlignment="1">
      <alignment horizontal="left"/>
    </xf>
    <xf numFmtId="0" fontId="27" fillId="11" borderId="41" xfId="0" applyFont="1" applyFill="1" applyBorder="1" applyAlignment="1">
      <alignment horizontal="left" wrapText="1"/>
    </xf>
    <xf numFmtId="0" fontId="27" fillId="4" borderId="3" xfId="0" applyFont="1" applyFill="1" applyBorder="1" applyAlignment="1">
      <alignment vertical="center" wrapText="1"/>
    </xf>
    <xf numFmtId="0" fontId="27" fillId="0" borderId="0" xfId="0" applyFont="1" applyAlignment="1">
      <alignment horizontal="left"/>
    </xf>
    <xf numFmtId="0" fontId="27" fillId="9" borderId="3" xfId="0" applyFont="1" applyFill="1" applyBorder="1" applyAlignment="1">
      <alignment horizontal="left" vertical="center" wrapText="1"/>
    </xf>
    <xf numFmtId="0" fontId="27" fillId="0" borderId="0" xfId="0" applyFont="1" applyAlignment="1">
      <alignment vertical="top"/>
    </xf>
    <xf numFmtId="0" fontId="21" fillId="0" borderId="0" xfId="0" applyFont="1" applyAlignment="1">
      <alignment wrapText="1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left" wrapText="1"/>
    </xf>
    <xf numFmtId="0" fontId="34" fillId="11" borderId="41" xfId="0" applyFont="1" applyFill="1" applyBorder="1" applyAlignment="1">
      <alignment vertical="center" wrapText="1"/>
    </xf>
    <xf numFmtId="0" fontId="34" fillId="11" borderId="41" xfId="0" applyFont="1" applyFill="1" applyBorder="1" applyAlignment="1">
      <alignment horizontal="center" vertical="center"/>
    </xf>
    <xf numFmtId="0" fontId="34" fillId="11" borderId="41" xfId="0" applyFont="1" applyFill="1" applyBorder="1" applyAlignment="1">
      <alignment horizontal="left" vertical="center" wrapText="1"/>
    </xf>
    <xf numFmtId="0" fontId="27" fillId="4" borderId="3" xfId="0" applyFont="1" applyFill="1" applyBorder="1" applyAlignment="1">
      <alignment horizontal="center" vertical="top" wrapText="1"/>
    </xf>
    <xf numFmtId="0" fontId="27" fillId="4" borderId="14" xfId="0" applyFont="1" applyFill="1" applyBorder="1" applyAlignment="1">
      <alignment horizontal="center" vertical="top" wrapText="1"/>
    </xf>
    <xf numFmtId="0" fontId="27" fillId="4" borderId="3" xfId="0" applyFont="1" applyFill="1" applyBorder="1" applyAlignment="1">
      <alignment horizontal="left" vertical="top" wrapText="1"/>
    </xf>
    <xf numFmtId="0" fontId="29" fillId="0" borderId="0" xfId="0" applyFont="1" applyAlignment="1">
      <alignment vertical="top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left" wrapText="1"/>
    </xf>
    <xf numFmtId="0" fontId="29" fillId="0" borderId="41" xfId="0" applyFont="1" applyBorder="1"/>
    <xf numFmtId="0" fontId="29" fillId="36" borderId="0" xfId="0" applyFont="1" applyFill="1"/>
    <xf numFmtId="0" fontId="55" fillId="0" borderId="0" xfId="0" applyFont="1"/>
    <xf numFmtId="0" fontId="60" fillId="0" borderId="0" xfId="0" applyFont="1"/>
    <xf numFmtId="0" fontId="29" fillId="37" borderId="41" xfId="1" applyFont="1" applyFill="1"/>
    <xf numFmtId="0" fontId="21" fillId="37" borderId="41" xfId="1" applyFont="1" applyFill="1"/>
    <xf numFmtId="0" fontId="29" fillId="37" borderId="63" xfId="1" applyFont="1" applyFill="1" applyBorder="1"/>
    <xf numFmtId="0" fontId="22" fillId="37" borderId="41" xfId="1" applyFont="1" applyFill="1"/>
    <xf numFmtId="0" fontId="35" fillId="37" borderId="41" xfId="1" applyFont="1" applyFill="1"/>
    <xf numFmtId="0" fontId="22" fillId="37" borderId="63" xfId="1" applyFont="1" applyFill="1" applyBorder="1"/>
    <xf numFmtId="0" fontId="22" fillId="37" borderId="41" xfId="1" applyFont="1" applyFill="1" applyAlignment="1">
      <alignment vertical="top"/>
    </xf>
    <xf numFmtId="0" fontId="22" fillId="37" borderId="72" xfId="1" applyFont="1" applyFill="1" applyBorder="1"/>
    <xf numFmtId="0" fontId="29" fillId="37" borderId="72" xfId="1" applyFont="1" applyFill="1" applyBorder="1"/>
    <xf numFmtId="0" fontId="21" fillId="37" borderId="63" xfId="1" applyFont="1" applyFill="1" applyBorder="1" applyAlignment="1">
      <alignment horizontal="left" vertical="top"/>
    </xf>
    <xf numFmtId="0" fontId="21" fillId="37" borderId="41" xfId="1" applyFont="1" applyFill="1" applyAlignment="1">
      <alignment vertical="top"/>
    </xf>
    <xf numFmtId="0" fontId="29" fillId="37" borderId="76" xfId="1" applyFont="1" applyFill="1" applyBorder="1"/>
    <xf numFmtId="0" fontId="22" fillId="37" borderId="72" xfId="1" applyFont="1" applyFill="1" applyBorder="1" applyAlignment="1">
      <alignment vertical="top"/>
    </xf>
    <xf numFmtId="0" fontId="21" fillId="37" borderId="72" xfId="1" applyFont="1" applyFill="1" applyBorder="1"/>
    <xf numFmtId="0" fontId="22" fillId="37" borderId="72" xfId="1" applyFont="1" applyFill="1" applyBorder="1" applyAlignment="1">
      <alignment horizontal="left"/>
    </xf>
    <xf numFmtId="0" fontId="27" fillId="37" borderId="72" xfId="1" applyFont="1" applyFill="1" applyBorder="1"/>
    <xf numFmtId="0" fontId="22" fillId="37" borderId="41" xfId="1" applyFont="1" applyFill="1" applyAlignment="1">
      <alignment vertical="center"/>
    </xf>
    <xf numFmtId="0" fontId="0" fillId="0" borderId="41" xfId="0" applyBorder="1"/>
    <xf numFmtId="0" fontId="21" fillId="37" borderId="0" xfId="0" applyFont="1" applyFill="1"/>
    <xf numFmtId="0" fontId="21" fillId="42" borderId="41" xfId="0" applyFont="1" applyFill="1" applyBorder="1"/>
    <xf numFmtId="0" fontId="21" fillId="31" borderId="41" xfId="0" applyFont="1" applyFill="1" applyBorder="1"/>
    <xf numFmtId="0" fontId="68" fillId="32" borderId="41" xfId="1" applyFont="1" applyFill="1"/>
    <xf numFmtId="0" fontId="21" fillId="37" borderId="41" xfId="0" applyFont="1" applyFill="1" applyBorder="1"/>
    <xf numFmtId="0" fontId="21" fillId="31" borderId="41" xfId="1" applyFont="1" applyFill="1"/>
    <xf numFmtId="0" fontId="22" fillId="37" borderId="41" xfId="0" applyFont="1" applyFill="1" applyBorder="1"/>
    <xf numFmtId="4" fontId="22" fillId="37" borderId="41" xfId="0" applyNumberFormat="1" applyFont="1" applyFill="1" applyBorder="1" applyAlignment="1">
      <alignment horizontal="right"/>
    </xf>
    <xf numFmtId="0" fontId="21" fillId="37" borderId="63" xfId="0" applyFont="1" applyFill="1" applyBorder="1"/>
    <xf numFmtId="0" fontId="60" fillId="0" borderId="41" xfId="0" applyFont="1" applyBorder="1"/>
    <xf numFmtId="0" fontId="60" fillId="36" borderId="64" xfId="0" applyFont="1" applyFill="1" applyBorder="1"/>
    <xf numFmtId="0" fontId="29" fillId="0" borderId="63" xfId="0" applyFont="1" applyBorder="1"/>
    <xf numFmtId="0" fontId="22" fillId="0" borderId="64" xfId="0" applyFont="1" applyBorder="1" applyAlignment="1">
      <alignment horizontal="center" vertical="center"/>
    </xf>
    <xf numFmtId="0" fontId="29" fillId="36" borderId="64" xfId="0" applyFont="1" applyFill="1" applyBorder="1"/>
    <xf numFmtId="0" fontId="22" fillId="42" borderId="41" xfId="0" applyFont="1" applyFill="1" applyBorder="1" applyAlignment="1">
      <alignment horizontal="center"/>
    </xf>
    <xf numFmtId="0" fontId="22" fillId="42" borderId="41" xfId="0" applyFont="1" applyFill="1" applyBorder="1"/>
    <xf numFmtId="0" fontId="22" fillId="37" borderId="41" xfId="0" applyFont="1" applyFill="1" applyBorder="1" applyAlignment="1">
      <alignment horizontal="left"/>
    </xf>
    <xf numFmtId="0" fontId="70" fillId="39" borderId="80" xfId="0" applyFont="1" applyFill="1" applyBorder="1" applyAlignment="1">
      <alignment horizontal="center"/>
    </xf>
    <xf numFmtId="14" fontId="22" fillId="42" borderId="41" xfId="0" applyNumberFormat="1" applyFont="1" applyFill="1" applyBorder="1" applyAlignment="1">
      <alignment horizontal="left"/>
    </xf>
    <xf numFmtId="0" fontId="22" fillId="42" borderId="41" xfId="0" applyFont="1" applyFill="1" applyBorder="1" applyAlignment="1">
      <alignment horizontal="left"/>
    </xf>
    <xf numFmtId="0" fontId="60" fillId="0" borderId="0" xfId="0" applyFont="1" applyAlignment="1">
      <alignment horizontal="center"/>
    </xf>
    <xf numFmtId="0" fontId="55" fillId="0" borderId="41" xfId="0" applyFont="1" applyBorder="1" applyAlignment="1">
      <alignment horizontal="left"/>
    </xf>
    <xf numFmtId="0" fontId="58" fillId="39" borderId="41" xfId="0" applyFont="1" applyFill="1" applyBorder="1" applyAlignment="1">
      <alignment horizontal="center"/>
    </xf>
    <xf numFmtId="4" fontId="58" fillId="39" borderId="41" xfId="0" applyNumberFormat="1" applyFont="1" applyFill="1" applyBorder="1" applyAlignment="1">
      <alignment horizontal="right"/>
    </xf>
    <xf numFmtId="0" fontId="59" fillId="39" borderId="41" xfId="0" applyFont="1" applyFill="1" applyBorder="1"/>
    <xf numFmtId="0" fontId="63" fillId="37" borderId="64" xfId="0" applyFont="1" applyFill="1" applyBorder="1"/>
    <xf numFmtId="0" fontId="23" fillId="37" borderId="64" xfId="0" applyFont="1" applyFill="1" applyBorder="1"/>
    <xf numFmtId="0" fontId="72" fillId="0" borderId="88" xfId="0" applyFont="1" applyBorder="1"/>
    <xf numFmtId="0" fontId="72" fillId="0" borderId="41" xfId="0" applyFont="1" applyBorder="1"/>
    <xf numFmtId="0" fontId="72" fillId="0" borderId="75" xfId="0" applyFont="1" applyBorder="1"/>
    <xf numFmtId="0" fontId="72" fillId="0" borderId="71" xfId="0" applyFont="1" applyBorder="1"/>
    <xf numFmtId="0" fontId="72" fillId="0" borderId="75" xfId="0" applyFont="1" applyBorder="1" applyAlignment="1">
      <alignment horizontal="center" vertical="center"/>
    </xf>
    <xf numFmtId="0" fontId="66" fillId="0" borderId="94" xfId="0" applyFont="1" applyBorder="1" applyAlignment="1">
      <alignment horizontal="center" vertical="center"/>
    </xf>
    <xf numFmtId="0" fontId="72" fillId="0" borderId="67" xfId="0" applyFont="1" applyBorder="1"/>
    <xf numFmtId="0" fontId="72" fillId="0" borderId="91" xfId="0" applyFont="1" applyBorder="1"/>
    <xf numFmtId="0" fontId="45" fillId="0" borderId="41" xfId="0" applyFont="1" applyBorder="1"/>
    <xf numFmtId="0" fontId="21" fillId="0" borderId="41" xfId="0" applyFont="1" applyBorder="1"/>
    <xf numFmtId="0" fontId="23" fillId="37" borderId="41" xfId="0" applyFont="1" applyFill="1" applyBorder="1"/>
    <xf numFmtId="0" fontId="63" fillId="37" borderId="41" xfId="0" applyFont="1" applyFill="1" applyBorder="1" applyAlignment="1">
      <alignment horizontal="right"/>
    </xf>
    <xf numFmtId="0" fontId="23" fillId="37" borderId="41" xfId="0" applyFont="1" applyFill="1" applyBorder="1" applyAlignment="1">
      <alignment horizontal="right"/>
    </xf>
    <xf numFmtId="0" fontId="21" fillId="42" borderId="41" xfId="0" applyFont="1" applyFill="1" applyBorder="1" applyAlignment="1">
      <alignment horizontal="right"/>
    </xf>
    <xf numFmtId="0" fontId="73" fillId="39" borderId="84" xfId="0" applyFont="1" applyFill="1" applyBorder="1"/>
    <xf numFmtId="0" fontId="70" fillId="39" borderId="41" xfId="0" applyFont="1" applyFill="1" applyBorder="1"/>
    <xf numFmtId="0" fontId="21" fillId="37" borderId="82" xfId="0" applyFont="1" applyFill="1" applyBorder="1"/>
    <xf numFmtId="0" fontId="22" fillId="37" borderId="41" xfId="0" applyFont="1" applyFill="1" applyBorder="1" applyAlignment="1">
      <alignment horizontal="center" vertical="top"/>
    </xf>
    <xf numFmtId="14" fontId="22" fillId="39" borderId="41" xfId="0" applyNumberFormat="1" applyFont="1" applyFill="1" applyBorder="1"/>
    <xf numFmtId="0" fontId="23" fillId="37" borderId="41" xfId="0" applyFont="1" applyFill="1" applyBorder="1" applyAlignment="1">
      <alignment vertical="top"/>
    </xf>
    <xf numFmtId="0" fontId="21" fillId="37" borderId="81" xfId="0" applyFont="1" applyFill="1" applyBorder="1"/>
    <xf numFmtId="0" fontId="21" fillId="37" borderId="85" xfId="0" applyFont="1" applyFill="1" applyBorder="1"/>
    <xf numFmtId="0" fontId="21" fillId="37" borderId="90" xfId="0" applyFont="1" applyFill="1" applyBorder="1"/>
    <xf numFmtId="0" fontId="21" fillId="37" borderId="86" xfId="0" applyFont="1" applyFill="1" applyBorder="1"/>
    <xf numFmtId="0" fontId="21" fillId="37" borderId="83" xfId="0" applyFont="1" applyFill="1" applyBorder="1"/>
    <xf numFmtId="0" fontId="21" fillId="37" borderId="84" xfId="0" applyFont="1" applyFill="1" applyBorder="1"/>
    <xf numFmtId="0" fontId="60" fillId="36" borderId="64" xfId="0" applyFont="1" applyFill="1" applyBorder="1" applyAlignment="1">
      <alignment vertical="center"/>
    </xf>
    <xf numFmtId="0" fontId="21" fillId="38" borderId="63" xfId="1" applyFont="1" applyFill="1" applyBorder="1" applyAlignment="1">
      <alignment horizontal="left" vertical="top"/>
    </xf>
    <xf numFmtId="0" fontId="22" fillId="0" borderId="41" xfId="0" applyFont="1" applyBorder="1"/>
    <xf numFmtId="0" fontId="37" fillId="0" borderId="41" xfId="0" applyFont="1" applyBorder="1" applyAlignment="1">
      <alignment horizontal="left" vertical="center" wrapText="1"/>
    </xf>
    <xf numFmtId="0" fontId="22" fillId="0" borderId="41" xfId="0" applyFont="1" applyBorder="1" applyAlignment="1">
      <alignment vertical="top"/>
    </xf>
    <xf numFmtId="0" fontId="29" fillId="0" borderId="70" xfId="0" applyFont="1" applyBorder="1"/>
    <xf numFmtId="0" fontId="29" fillId="0" borderId="66" xfId="0" applyFont="1" applyBorder="1"/>
    <xf numFmtId="0" fontId="25" fillId="0" borderId="41" xfId="0" applyFont="1" applyBorder="1" applyAlignment="1">
      <alignment horizontal="left" vertical="top" wrapText="1"/>
    </xf>
    <xf numFmtId="0" fontId="29" fillId="0" borderId="71" xfId="0" applyFont="1" applyBorder="1"/>
    <xf numFmtId="0" fontId="29" fillId="0" borderId="72" xfId="0" applyFont="1" applyBorder="1"/>
    <xf numFmtId="0" fontId="29" fillId="0" borderId="73" xfId="0" applyFont="1" applyBorder="1"/>
    <xf numFmtId="0" fontId="55" fillId="0" borderId="41" xfId="0" applyFont="1" applyBorder="1"/>
    <xf numFmtId="0" fontId="29" fillId="28" borderId="41" xfId="0" applyFont="1" applyFill="1" applyBorder="1"/>
    <xf numFmtId="0" fontId="55" fillId="0" borderId="70" xfId="0" applyFont="1" applyBorder="1"/>
    <xf numFmtId="0" fontId="55" fillId="35" borderId="88" xfId="0" applyFont="1" applyFill="1" applyBorder="1" applyAlignment="1">
      <alignment horizontal="center"/>
    </xf>
    <xf numFmtId="0" fontId="81" fillId="37" borderId="41" xfId="1" applyFont="1" applyFill="1"/>
    <xf numFmtId="0" fontId="82" fillId="37" borderId="41" xfId="1" applyFont="1" applyFill="1"/>
    <xf numFmtId="0" fontId="83" fillId="37" borderId="41" xfId="1" applyFont="1" applyFill="1"/>
    <xf numFmtId="0" fontId="84" fillId="37" borderId="41" xfId="1" applyFont="1" applyFill="1"/>
    <xf numFmtId="0" fontId="55" fillId="0" borderId="41" xfId="0" applyFont="1" applyBorder="1" applyAlignment="1">
      <alignment vertical="center"/>
    </xf>
    <xf numFmtId="0" fontId="32" fillId="52" borderId="41" xfId="1" applyFont="1" applyFill="1"/>
    <xf numFmtId="0" fontId="33" fillId="52" borderId="41" xfId="1" applyFont="1" applyFill="1"/>
    <xf numFmtId="0" fontId="34" fillId="52" borderId="41" xfId="1" applyFont="1" applyFill="1" applyAlignment="1">
      <alignment horizontal="left"/>
    </xf>
    <xf numFmtId="0" fontId="29" fillId="53" borderId="41" xfId="1" applyFont="1" applyFill="1"/>
    <xf numFmtId="49" fontId="21" fillId="37" borderId="41" xfId="1" applyNumberFormat="1" applyFont="1" applyFill="1" applyAlignment="1">
      <alignment horizontal="right"/>
    </xf>
    <xf numFmtId="0" fontId="37" fillId="37" borderId="41" xfId="1" applyFont="1" applyFill="1" applyAlignment="1">
      <alignment horizontal="left" vertical="center" wrapText="1"/>
    </xf>
    <xf numFmtId="0" fontId="38" fillId="37" borderId="41" xfId="1" applyFont="1" applyFill="1" applyAlignment="1">
      <alignment vertical="center" wrapText="1"/>
    </xf>
    <xf numFmtId="0" fontId="21" fillId="37" borderId="41" xfId="1" applyFont="1" applyFill="1" applyAlignment="1">
      <alignment horizontal="right"/>
    </xf>
    <xf numFmtId="0" fontId="21" fillId="38" borderId="41" xfId="1" applyFont="1" applyFill="1"/>
    <xf numFmtId="0" fontId="27" fillId="37" borderId="41" xfId="1" applyFont="1" applyFill="1" applyAlignment="1">
      <alignment horizontal="left" vertical="top" wrapText="1"/>
    </xf>
    <xf numFmtId="0" fontId="21" fillId="37" borderId="41" xfId="1" applyFont="1" applyFill="1" applyAlignment="1">
      <alignment vertical="center"/>
    </xf>
    <xf numFmtId="0" fontId="21" fillId="38" borderId="41" xfId="1" applyFont="1" applyFill="1" applyAlignment="1">
      <alignment horizontal="left" vertical="top"/>
    </xf>
    <xf numFmtId="0" fontId="22" fillId="37" borderId="41" xfId="1" applyFont="1" applyFill="1" applyAlignment="1">
      <alignment horizontal="right" vertical="center"/>
    </xf>
    <xf numFmtId="14" fontId="21" fillId="38" borderId="41" xfId="1" applyNumberFormat="1" applyFont="1" applyFill="1" applyAlignment="1">
      <alignment horizontal="center"/>
    </xf>
    <xf numFmtId="0" fontId="41" fillId="53" borderId="41" xfId="1" applyFont="1" applyFill="1"/>
    <xf numFmtId="0" fontId="21" fillId="55" borderId="41" xfId="1" applyFont="1" applyFill="1" applyAlignment="1">
      <alignment horizontal="center" vertical="center"/>
    </xf>
    <xf numFmtId="0" fontId="21" fillId="37" borderId="41" xfId="1" applyFont="1" applyFill="1" applyAlignment="1">
      <alignment horizontal="right" vertical="center"/>
    </xf>
    <xf numFmtId="14" fontId="21" fillId="37" borderId="41" xfId="1" applyNumberFormat="1" applyFont="1" applyFill="1" applyAlignment="1">
      <alignment horizontal="left" vertical="top"/>
    </xf>
    <xf numFmtId="14" fontId="37" fillId="37" borderId="41" xfId="1" applyNumberFormat="1" applyFont="1" applyFill="1" applyAlignment="1">
      <alignment horizontal="left" vertical="top"/>
    </xf>
    <xf numFmtId="0" fontId="39" fillId="37" borderId="41" xfId="1" applyFont="1" applyFill="1" applyAlignment="1">
      <alignment horizontal="left" vertical="center"/>
    </xf>
    <xf numFmtId="49" fontId="44" fillId="57" borderId="41" xfId="1" applyNumberFormat="1" applyFont="1" applyFill="1" applyAlignment="1">
      <alignment horizontal="center" vertical="top" wrapText="1"/>
    </xf>
    <xf numFmtId="49" fontId="21" fillId="58" borderId="41" xfId="1" applyNumberFormat="1" applyFont="1" applyFill="1" applyAlignment="1">
      <alignment horizontal="center" vertical="top" wrapText="1"/>
    </xf>
    <xf numFmtId="0" fontId="29" fillId="42" borderId="41" xfId="1" applyFont="1" applyFill="1"/>
    <xf numFmtId="0" fontId="77" fillId="39" borderId="41" xfId="0" applyFont="1" applyFill="1" applyBorder="1"/>
    <xf numFmtId="0" fontId="70" fillId="39" borderId="64" xfId="0" applyFont="1" applyFill="1" applyBorder="1" applyAlignment="1">
      <alignment horizontal="center" vertical="center"/>
    </xf>
    <xf numFmtId="0" fontId="70" fillId="39" borderId="77" xfId="0" applyFont="1" applyFill="1" applyBorder="1" applyAlignment="1">
      <alignment horizontal="left" vertical="center"/>
    </xf>
    <xf numFmtId="0" fontId="35" fillId="37" borderId="70" xfId="1" applyFont="1" applyFill="1" applyBorder="1"/>
    <xf numFmtId="0" fontId="22" fillId="37" borderId="70" xfId="1" applyFont="1" applyFill="1" applyBorder="1"/>
    <xf numFmtId="0" fontId="29" fillId="37" borderId="70" xfId="1" applyFont="1" applyFill="1" applyBorder="1"/>
    <xf numFmtId="0" fontId="29" fillId="37" borderId="71" xfId="1" applyFont="1" applyFill="1" applyBorder="1"/>
    <xf numFmtId="0" fontId="22" fillId="37" borderId="71" xfId="1" applyFont="1" applyFill="1" applyBorder="1"/>
    <xf numFmtId="0" fontId="77" fillId="39" borderId="70" xfId="0" applyFont="1" applyFill="1" applyBorder="1"/>
    <xf numFmtId="0" fontId="29" fillId="37" borderId="70" xfId="1" applyFont="1" applyFill="1" applyBorder="1" applyAlignment="1">
      <alignment horizontal="center"/>
    </xf>
    <xf numFmtId="0" fontId="37" fillId="37" borderId="72" xfId="1" applyFont="1" applyFill="1" applyBorder="1" applyAlignment="1">
      <alignment horizontal="left" vertical="top" wrapText="1"/>
    </xf>
    <xf numFmtId="0" fontId="36" fillId="37" borderId="72" xfId="1" applyFont="1" applyFill="1" applyBorder="1"/>
    <xf numFmtId="0" fontId="38" fillId="37" borderId="72" xfId="1" applyFont="1" applyFill="1" applyBorder="1" applyAlignment="1">
      <alignment vertical="center" wrapText="1"/>
    </xf>
    <xf numFmtId="1" fontId="22" fillId="37" borderId="41" xfId="0" applyNumberFormat="1" applyFont="1" applyFill="1" applyBorder="1" applyAlignment="1">
      <alignment horizontal="center"/>
    </xf>
    <xf numFmtId="9" fontId="58" fillId="40" borderId="41" xfId="2" applyFont="1" applyFill="1" applyBorder="1" applyAlignment="1">
      <alignment horizontal="center"/>
    </xf>
    <xf numFmtId="9" fontId="58" fillId="39" borderId="41" xfId="0" applyNumberFormat="1" applyFont="1" applyFill="1" applyBorder="1" applyAlignment="1">
      <alignment horizontal="center"/>
    </xf>
    <xf numFmtId="0" fontId="58" fillId="39" borderId="41" xfId="0" applyFont="1" applyFill="1" applyBorder="1"/>
    <xf numFmtId="1" fontId="58" fillId="39" borderId="41" xfId="0" applyNumberFormat="1" applyFont="1" applyFill="1" applyBorder="1" applyAlignment="1">
      <alignment horizontal="center"/>
    </xf>
    <xf numFmtId="0" fontId="67" fillId="0" borderId="67" xfId="0" applyFont="1" applyBorder="1" applyAlignment="1">
      <alignment horizontal="left" vertical="center"/>
    </xf>
    <xf numFmtId="0" fontId="67" fillId="0" borderId="68" xfId="0" applyFont="1" applyBorder="1" applyAlignment="1">
      <alignment horizontal="left" vertical="center"/>
    </xf>
    <xf numFmtId="0" fontId="21" fillId="37" borderId="68" xfId="0" applyFont="1" applyFill="1" applyBorder="1"/>
    <xf numFmtId="0" fontId="21" fillId="37" borderId="68" xfId="0" applyFont="1" applyFill="1" applyBorder="1" applyAlignment="1">
      <alignment horizontal="left"/>
    </xf>
    <xf numFmtId="0" fontId="21" fillId="37" borderId="69" xfId="0" applyFont="1" applyFill="1" applyBorder="1"/>
    <xf numFmtId="0" fontId="21" fillId="37" borderId="70" xfId="0" applyFont="1" applyFill="1" applyBorder="1"/>
    <xf numFmtId="0" fontId="21" fillId="37" borderId="66" xfId="0" applyFont="1" applyFill="1" applyBorder="1"/>
    <xf numFmtId="0" fontId="21" fillId="37" borderId="105" xfId="0" applyFont="1" applyFill="1" applyBorder="1"/>
    <xf numFmtId="0" fontId="21" fillId="37" borderId="106" xfId="0" applyFont="1" applyFill="1" applyBorder="1"/>
    <xf numFmtId="0" fontId="91" fillId="39" borderId="70" xfId="0" applyFont="1" applyFill="1" applyBorder="1"/>
    <xf numFmtId="0" fontId="59" fillId="39" borderId="70" xfId="0" applyFont="1" applyFill="1" applyBorder="1"/>
    <xf numFmtId="0" fontId="35" fillId="37" borderId="70" xfId="0" applyFont="1" applyFill="1" applyBorder="1" applyAlignment="1">
      <alignment vertical="top"/>
    </xf>
    <xf numFmtId="0" fontId="23" fillId="37" borderId="70" xfId="0" applyFont="1" applyFill="1" applyBorder="1"/>
    <xf numFmtId="0" fontId="63" fillId="37" borderId="41" xfId="0" applyFont="1" applyFill="1" applyBorder="1"/>
    <xf numFmtId="0" fontId="21" fillId="37" borderId="71" xfId="0" applyFont="1" applyFill="1" applyBorder="1"/>
    <xf numFmtId="0" fontId="21" fillId="37" borderId="72" xfId="0" applyFont="1" applyFill="1" applyBorder="1"/>
    <xf numFmtId="0" fontId="21" fillId="37" borderId="73" xfId="0" applyFont="1" applyFill="1" applyBorder="1"/>
    <xf numFmtId="0" fontId="0" fillId="42" borderId="41" xfId="0" applyFill="1" applyBorder="1"/>
    <xf numFmtId="0" fontId="1" fillId="42" borderId="41" xfId="0" applyFont="1" applyFill="1" applyBorder="1" applyAlignment="1">
      <alignment horizontal="left"/>
    </xf>
    <xf numFmtId="0" fontId="2" fillId="42" borderId="41" xfId="0" applyFont="1" applyFill="1" applyBorder="1"/>
    <xf numFmtId="0" fontId="4" fillId="42" borderId="41" xfId="0" applyFont="1" applyFill="1" applyBorder="1"/>
    <xf numFmtId="0" fontId="4" fillId="42" borderId="41" xfId="0" applyFont="1" applyFill="1" applyBorder="1" applyAlignment="1">
      <alignment vertical="top"/>
    </xf>
    <xf numFmtId="0" fontId="4" fillId="42" borderId="41" xfId="0" applyFont="1" applyFill="1" applyBorder="1" applyAlignment="1">
      <alignment wrapText="1"/>
    </xf>
    <xf numFmtId="0" fontId="6" fillId="63" borderId="41" xfId="0" applyFont="1" applyFill="1" applyBorder="1" applyAlignment="1">
      <alignment vertical="center"/>
    </xf>
    <xf numFmtId="0" fontId="6" fillId="60" borderId="41" xfId="0" applyFont="1" applyFill="1" applyBorder="1"/>
    <xf numFmtId="0" fontId="6" fillId="61" borderId="41" xfId="0" applyFont="1" applyFill="1" applyBorder="1"/>
    <xf numFmtId="0" fontId="6" fillId="62" borderId="41" xfId="0" applyFont="1" applyFill="1" applyBorder="1"/>
    <xf numFmtId="0" fontId="2" fillId="42" borderId="82" xfId="0" applyFont="1" applyFill="1" applyBorder="1" applyAlignment="1">
      <alignment vertical="top"/>
    </xf>
    <xf numFmtId="0" fontId="2" fillId="42" borderId="41" xfId="0" applyFont="1" applyFill="1" applyBorder="1" applyAlignment="1">
      <alignment vertical="top"/>
    </xf>
    <xf numFmtId="0" fontId="2" fillId="42" borderId="86" xfId="0" applyFont="1" applyFill="1" applyBorder="1" applyAlignment="1">
      <alignment vertical="top"/>
    </xf>
    <xf numFmtId="0" fontId="84" fillId="37" borderId="63" xfId="1" applyFont="1" applyFill="1" applyBorder="1"/>
    <xf numFmtId="0" fontId="71" fillId="0" borderId="41" xfId="0" applyFont="1" applyBorder="1" applyAlignment="1">
      <alignment vertical="center"/>
    </xf>
    <xf numFmtId="0" fontId="70" fillId="39" borderId="63" xfId="0" applyFont="1" applyFill="1" applyBorder="1" applyAlignment="1">
      <alignment horizontal="center"/>
    </xf>
    <xf numFmtId="0" fontId="4" fillId="0" borderId="41" xfId="0" applyFont="1" applyBorder="1" applyAlignment="1">
      <alignment vertical="top" wrapText="1"/>
    </xf>
    <xf numFmtId="0" fontId="21" fillId="0" borderId="41" xfId="0" applyFont="1" applyBorder="1" applyAlignment="1">
      <alignment vertical="top" wrapText="1"/>
    </xf>
    <xf numFmtId="0" fontId="96" fillId="0" borderId="41" xfId="0" applyFont="1" applyBorder="1" applyAlignment="1">
      <alignment vertical="top" wrapText="1"/>
    </xf>
    <xf numFmtId="0" fontId="95" fillId="0" borderId="82" xfId="0" applyFont="1" applyBorder="1" applyAlignment="1">
      <alignment vertical="center" readingOrder="1"/>
    </xf>
    <xf numFmtId="0" fontId="2" fillId="0" borderId="82" xfId="0" applyFont="1" applyBorder="1"/>
    <xf numFmtId="0" fontId="21" fillId="0" borderId="41" xfId="0" applyFont="1" applyBorder="1" applyAlignment="1">
      <alignment horizontal="left" vertical="center" indent="3" readingOrder="1"/>
    </xf>
    <xf numFmtId="0" fontId="21" fillId="0" borderId="41" xfId="0" applyFont="1" applyBorder="1" applyAlignment="1">
      <alignment vertical="center" readingOrder="1"/>
    </xf>
    <xf numFmtId="0" fontId="96" fillId="0" borderId="63" xfId="0" applyFont="1" applyBorder="1" applyAlignment="1">
      <alignment vertical="top" wrapText="1"/>
    </xf>
    <xf numFmtId="0" fontId="0" fillId="0" borderId="63" xfId="0" applyBorder="1"/>
    <xf numFmtId="0" fontId="53" fillId="0" borderId="82" xfId="0" applyFont="1" applyBorder="1" applyAlignment="1">
      <alignment horizontal="left" vertical="center" readingOrder="1"/>
    </xf>
    <xf numFmtId="0" fontId="77" fillId="66" borderId="41" xfId="0" applyFont="1" applyFill="1" applyBorder="1"/>
    <xf numFmtId="0" fontId="5" fillId="5" borderId="107" xfId="0" applyFont="1" applyFill="1" applyBorder="1" applyAlignment="1">
      <alignment horizontal="center"/>
    </xf>
    <xf numFmtId="0" fontId="5" fillId="5" borderId="110" xfId="0" applyFont="1" applyFill="1" applyBorder="1" applyAlignment="1">
      <alignment horizontal="center"/>
    </xf>
    <xf numFmtId="0" fontId="32" fillId="67" borderId="41" xfId="1" applyFont="1" applyFill="1"/>
    <xf numFmtId="0" fontId="29" fillId="68" borderId="41" xfId="1" applyFont="1" applyFill="1"/>
    <xf numFmtId="0" fontId="29" fillId="68" borderId="87" xfId="1" applyFont="1" applyFill="1" applyBorder="1"/>
    <xf numFmtId="0" fontId="29" fillId="42" borderId="87" xfId="1" applyFont="1" applyFill="1" applyBorder="1"/>
    <xf numFmtId="0" fontId="31" fillId="67" borderId="87" xfId="1" applyFont="1" applyFill="1" applyBorder="1" applyAlignment="1">
      <alignment horizontal="left" vertical="top"/>
    </xf>
    <xf numFmtId="0" fontId="29" fillId="42" borderId="76" xfId="1" applyFont="1" applyFill="1" applyBorder="1"/>
    <xf numFmtId="0" fontId="29" fillId="69" borderId="0" xfId="0" applyFont="1" applyFill="1"/>
    <xf numFmtId="0" fontId="36" fillId="37" borderId="68" xfId="1" applyFont="1" applyFill="1" applyBorder="1"/>
    <xf numFmtId="0" fontId="63" fillId="37" borderId="70" xfId="1" applyFont="1" applyFill="1" applyBorder="1"/>
    <xf numFmtId="0" fontId="70" fillId="39" borderId="77" xfId="0" applyFont="1" applyFill="1" applyBorder="1" applyAlignment="1">
      <alignment horizontal="left"/>
    </xf>
    <xf numFmtId="0" fontId="29" fillId="42" borderId="63" xfId="0" applyFont="1" applyFill="1" applyBorder="1"/>
    <xf numFmtId="0" fontId="29" fillId="42" borderId="0" xfId="0" applyFont="1" applyFill="1"/>
    <xf numFmtId="0" fontId="60" fillId="37" borderId="41" xfId="0" applyFont="1" applyFill="1" applyBorder="1" applyAlignment="1">
      <alignment vertical="center"/>
    </xf>
    <xf numFmtId="0" fontId="77" fillId="39" borderId="63" xfId="1" applyFont="1" applyFill="1" applyBorder="1"/>
    <xf numFmtId="0" fontId="77" fillId="39" borderId="105" xfId="1" applyFont="1" applyFill="1" applyBorder="1"/>
    <xf numFmtId="0" fontId="53" fillId="39" borderId="70" xfId="1" applyFont="1" applyFill="1" applyBorder="1" applyAlignment="1">
      <alignment horizontal="right"/>
    </xf>
    <xf numFmtId="0" fontId="89" fillId="39" borderId="77" xfId="1" applyFont="1" applyFill="1" applyBorder="1" applyAlignment="1">
      <alignment horizontal="left"/>
    </xf>
    <xf numFmtId="0" fontId="53" fillId="39" borderId="70" xfId="1" applyFont="1" applyFill="1" applyBorder="1"/>
    <xf numFmtId="0" fontId="70" fillId="39" borderId="77" xfId="1" applyFont="1" applyFill="1" applyBorder="1" applyAlignment="1">
      <alignment horizontal="left" vertical="center"/>
    </xf>
    <xf numFmtId="0" fontId="77" fillId="39" borderId="70" xfId="1" applyFont="1" applyFill="1" applyBorder="1"/>
    <xf numFmtId="0" fontId="76" fillId="39" borderId="70" xfId="1" applyFont="1" applyFill="1" applyBorder="1"/>
    <xf numFmtId="0" fontId="77" fillId="39" borderId="82" xfId="1" applyFont="1" applyFill="1" applyBorder="1"/>
    <xf numFmtId="0" fontId="76" fillId="39" borderId="63" xfId="1" applyFont="1" applyFill="1" applyBorder="1"/>
    <xf numFmtId="0" fontId="59" fillId="39" borderId="63" xfId="1" applyFont="1" applyFill="1" applyBorder="1" applyAlignment="1">
      <alignment horizontal="center"/>
    </xf>
    <xf numFmtId="0" fontId="58" fillId="45" borderId="63" xfId="1" applyFont="1" applyFill="1" applyBorder="1" applyAlignment="1">
      <alignment horizontal="center" vertical="center"/>
    </xf>
    <xf numFmtId="0" fontId="85" fillId="39" borderId="63" xfId="1" applyFont="1" applyFill="1" applyBorder="1" applyAlignment="1">
      <alignment horizontal="left"/>
    </xf>
    <xf numFmtId="0" fontId="77" fillId="39" borderId="63" xfId="1" applyFont="1" applyFill="1" applyBorder="1" applyAlignment="1">
      <alignment horizontal="left"/>
    </xf>
    <xf numFmtId="0" fontId="77" fillId="39" borderId="105" xfId="1" applyFont="1" applyFill="1" applyBorder="1" applyAlignment="1">
      <alignment horizontal="left"/>
    </xf>
    <xf numFmtId="0" fontId="77" fillId="39" borderId="70" xfId="1" applyFont="1" applyFill="1" applyBorder="1" applyAlignment="1">
      <alignment horizontal="left"/>
    </xf>
    <xf numFmtId="0" fontId="59" fillId="39" borderId="72" xfId="1" applyFont="1" applyFill="1" applyBorder="1" applyAlignment="1">
      <alignment horizontal="left" vertical="top"/>
    </xf>
    <xf numFmtId="0" fontId="22" fillId="37" borderId="41" xfId="1" applyFont="1" applyFill="1" applyAlignment="1">
      <alignment horizontal="left"/>
    </xf>
    <xf numFmtId="0" fontId="35" fillId="37" borderId="70" xfId="1" applyFont="1" applyFill="1" applyBorder="1" applyAlignment="1">
      <alignment horizontal="left"/>
    </xf>
    <xf numFmtId="0" fontId="23" fillId="37" borderId="41" xfId="0" applyFont="1" applyFill="1" applyBorder="1" applyAlignment="1">
      <alignment horizontal="center"/>
    </xf>
    <xf numFmtId="0" fontId="22" fillId="37" borderId="41" xfId="0" applyFont="1" applyFill="1" applyBorder="1" applyAlignment="1">
      <alignment horizontal="center"/>
    </xf>
    <xf numFmtId="0" fontId="23" fillId="37" borderId="64" xfId="0" applyFont="1" applyFill="1" applyBorder="1" applyAlignment="1">
      <alignment horizontal="center"/>
    </xf>
    <xf numFmtId="0" fontId="23" fillId="37" borderId="64" xfId="0" applyFont="1" applyFill="1" applyBorder="1" applyAlignment="1">
      <alignment horizontal="left"/>
    </xf>
    <xf numFmtId="0" fontId="60" fillId="36" borderId="64" xfId="0" applyFont="1" applyFill="1" applyBorder="1" applyAlignment="1">
      <alignment horizontal="center"/>
    </xf>
    <xf numFmtId="0" fontId="93" fillId="39" borderId="41" xfId="0" applyFont="1" applyFill="1" applyBorder="1"/>
    <xf numFmtId="0" fontId="35" fillId="54" borderId="70" xfId="0" applyFont="1" applyFill="1" applyBorder="1" applyAlignment="1">
      <alignment horizontal="center"/>
    </xf>
    <xf numFmtId="0" fontId="36" fillId="37" borderId="41" xfId="0" applyFont="1" applyFill="1" applyBorder="1"/>
    <xf numFmtId="0" fontId="21" fillId="37" borderId="41" xfId="0" applyFont="1" applyFill="1" applyBorder="1" applyAlignment="1">
      <alignment horizontal="center"/>
    </xf>
    <xf numFmtId="0" fontId="41" fillId="37" borderId="41" xfId="0" applyFont="1" applyFill="1" applyBorder="1"/>
    <xf numFmtId="0" fontId="66" fillId="0" borderId="70" xfId="0" applyFont="1" applyBorder="1"/>
    <xf numFmtId="0" fontId="72" fillId="0" borderId="41" xfId="0" applyFont="1" applyBorder="1" applyAlignment="1">
      <alignment horizontal="left" vertical="center"/>
    </xf>
    <xf numFmtId="0" fontId="72" fillId="0" borderId="41" xfId="0" applyFont="1" applyBorder="1" applyAlignment="1">
      <alignment vertical="center"/>
    </xf>
    <xf numFmtId="0" fontId="65" fillId="47" borderId="41" xfId="0" applyFont="1" applyFill="1" applyBorder="1"/>
    <xf numFmtId="0" fontId="65" fillId="47" borderId="70" xfId="0" applyFont="1" applyFill="1" applyBorder="1"/>
    <xf numFmtId="0" fontId="60" fillId="0" borderId="41" xfId="0" applyFont="1" applyBorder="1" applyAlignment="1">
      <alignment vertical="center"/>
    </xf>
    <xf numFmtId="0" fontId="35" fillId="54" borderId="67" xfId="0" applyFont="1" applyFill="1" applyBorder="1" applyAlignment="1">
      <alignment horizontal="center"/>
    </xf>
    <xf numFmtId="0" fontId="100" fillId="37" borderId="68" xfId="0" applyFont="1" applyFill="1" applyBorder="1"/>
    <xf numFmtId="0" fontId="36" fillId="37" borderId="68" xfId="0" applyFont="1" applyFill="1" applyBorder="1"/>
    <xf numFmtId="0" fontId="29" fillId="70" borderId="0" xfId="0" applyFont="1" applyFill="1"/>
    <xf numFmtId="0" fontId="102" fillId="27" borderId="41" xfId="0" applyFont="1" applyFill="1" applyBorder="1" applyAlignment="1">
      <alignment vertical="center"/>
    </xf>
    <xf numFmtId="0" fontId="33" fillId="27" borderId="0" xfId="0" applyFont="1" applyFill="1" applyAlignment="1">
      <alignment vertical="center"/>
    </xf>
    <xf numFmtId="0" fontId="31" fillId="72" borderId="0" xfId="0" applyFont="1" applyFill="1"/>
    <xf numFmtId="0" fontId="60" fillId="73" borderId="41" xfId="0" applyFont="1" applyFill="1" applyBorder="1"/>
    <xf numFmtId="0" fontId="60" fillId="73" borderId="41" xfId="0" applyFont="1" applyFill="1" applyBorder="1" applyAlignment="1">
      <alignment horizontal="center"/>
    </xf>
    <xf numFmtId="0" fontId="66" fillId="0" borderId="67" xfId="0" applyFont="1" applyBorder="1"/>
    <xf numFmtId="0" fontId="32" fillId="71" borderId="0" xfId="0" applyFont="1" applyFill="1"/>
    <xf numFmtId="0" fontId="32" fillId="37" borderId="0" xfId="0" applyFont="1" applyFill="1"/>
    <xf numFmtId="0" fontId="32" fillId="72" borderId="0" xfId="0" applyFont="1" applyFill="1"/>
    <xf numFmtId="0" fontId="29" fillId="73" borderId="0" xfId="0" applyFont="1" applyFill="1"/>
    <xf numFmtId="0" fontId="29" fillId="0" borderId="68" xfId="0" applyFont="1" applyBorder="1"/>
    <xf numFmtId="0" fontId="21" fillId="0" borderId="68" xfId="0" applyFont="1" applyBorder="1"/>
    <xf numFmtId="0" fontId="29" fillId="0" borderId="69" xfId="0" applyFont="1" applyBorder="1"/>
    <xf numFmtId="0" fontId="21" fillId="0" borderId="41" xfId="0" applyFont="1" applyBorder="1" applyAlignment="1">
      <alignment horizontal="left"/>
    </xf>
    <xf numFmtId="0" fontId="32" fillId="73" borderId="0" xfId="0" applyFont="1" applyFill="1"/>
    <xf numFmtId="0" fontId="32" fillId="47" borderId="70" xfId="0" applyFont="1" applyFill="1" applyBorder="1"/>
    <xf numFmtId="0" fontId="68" fillId="47" borderId="41" xfId="0" applyFont="1" applyFill="1" applyBorder="1"/>
    <xf numFmtId="0" fontId="32" fillId="47" borderId="41" xfId="0" applyFont="1" applyFill="1" applyBorder="1"/>
    <xf numFmtId="0" fontId="32" fillId="47" borderId="66" xfId="0" applyFont="1" applyFill="1" applyBorder="1"/>
    <xf numFmtId="0" fontId="32" fillId="47" borderId="0" xfId="0" applyFont="1" applyFill="1"/>
    <xf numFmtId="0" fontId="21" fillId="36" borderId="63" xfId="0" applyFont="1" applyFill="1" applyBorder="1" applyAlignment="1">
      <alignment horizontal="center" vertical="center"/>
    </xf>
    <xf numFmtId="0" fontId="29" fillId="36" borderId="95" xfId="0" applyFont="1" applyFill="1" applyBorder="1" applyAlignment="1">
      <alignment horizontal="center" vertical="center"/>
    </xf>
    <xf numFmtId="0" fontId="21" fillId="36" borderId="74" xfId="0" applyFont="1" applyFill="1" applyBorder="1" applyAlignment="1">
      <alignment horizontal="center" vertical="center"/>
    </xf>
    <xf numFmtId="0" fontId="29" fillId="36" borderId="96" xfId="0" applyFont="1" applyFill="1" applyBorder="1" applyAlignment="1">
      <alignment horizontal="center" vertical="center"/>
    </xf>
    <xf numFmtId="0" fontId="21" fillId="36" borderId="97" xfId="0" applyFont="1" applyFill="1" applyBorder="1"/>
    <xf numFmtId="0" fontId="29" fillId="36" borderId="99" xfId="0" applyFont="1" applyFill="1" applyBorder="1"/>
    <xf numFmtId="0" fontId="29" fillId="73" borderId="41" xfId="0" applyFont="1" applyFill="1" applyBorder="1"/>
    <xf numFmtId="0" fontId="29" fillId="37" borderId="41" xfId="0" applyFont="1" applyFill="1" applyBorder="1"/>
    <xf numFmtId="0" fontId="29" fillId="42" borderId="41" xfId="0" applyFont="1" applyFill="1" applyBorder="1"/>
    <xf numFmtId="0" fontId="29" fillId="74" borderId="0" xfId="0" applyFont="1" applyFill="1"/>
    <xf numFmtId="0" fontId="22" fillId="42" borderId="41" xfId="0" applyFont="1" applyFill="1" applyBorder="1" applyAlignment="1">
      <alignment horizontal="center" vertical="center"/>
    </xf>
    <xf numFmtId="0" fontId="35" fillId="0" borderId="67" xfId="0" applyFont="1" applyBorder="1" applyAlignment="1">
      <alignment horizontal="center"/>
    </xf>
    <xf numFmtId="0" fontId="36" fillId="0" borderId="68" xfId="0" applyFont="1" applyBorder="1"/>
    <xf numFmtId="0" fontId="55" fillId="0" borderId="68" xfId="0" applyFont="1" applyBorder="1"/>
    <xf numFmtId="0" fontId="36" fillId="42" borderId="68" xfId="0" applyFont="1" applyFill="1" applyBorder="1"/>
    <xf numFmtId="0" fontId="29" fillId="37" borderId="68" xfId="0" applyFont="1" applyFill="1" applyBorder="1"/>
    <xf numFmtId="0" fontId="29" fillId="37" borderId="69" xfId="0" applyFont="1" applyFill="1" applyBorder="1"/>
    <xf numFmtId="0" fontId="29" fillId="37" borderId="66" xfId="0" applyFont="1" applyFill="1" applyBorder="1"/>
    <xf numFmtId="0" fontId="90" fillId="0" borderId="41" xfId="0" applyFont="1" applyBorder="1"/>
    <xf numFmtId="0" fontId="80" fillId="0" borderId="41" xfId="0" applyFont="1" applyBorder="1"/>
    <xf numFmtId="0" fontId="21" fillId="42" borderId="0" xfId="0" applyFont="1" applyFill="1"/>
    <xf numFmtId="0" fontId="21" fillId="31" borderId="66" xfId="0" applyFont="1" applyFill="1" applyBorder="1"/>
    <xf numFmtId="0" fontId="29" fillId="77" borderId="41" xfId="1" applyFont="1" applyFill="1"/>
    <xf numFmtId="0" fontId="34" fillId="59" borderId="41" xfId="1" applyFont="1" applyFill="1" applyAlignment="1">
      <alignment horizontal="left"/>
    </xf>
    <xf numFmtId="0" fontId="32" fillId="59" borderId="41" xfId="1" applyFont="1" applyFill="1"/>
    <xf numFmtId="0" fontId="29" fillId="33" borderId="41" xfId="1" applyFont="1" applyFill="1"/>
    <xf numFmtId="0" fontId="29" fillId="33" borderId="87" xfId="1" applyFont="1" applyFill="1" applyBorder="1"/>
    <xf numFmtId="0" fontId="29" fillId="31" borderId="41" xfId="1" applyFont="1" applyFill="1"/>
    <xf numFmtId="0" fontId="22" fillId="31" borderId="41" xfId="1" applyFont="1" applyFill="1" applyAlignment="1">
      <alignment vertical="center"/>
    </xf>
    <xf numFmtId="0" fontId="77" fillId="40" borderId="41" xfId="1" applyFont="1" applyFill="1" applyAlignment="1">
      <alignment horizontal="left"/>
    </xf>
    <xf numFmtId="0" fontId="76" fillId="40" borderId="41" xfId="1" applyFont="1" applyFill="1" applyAlignment="1">
      <alignment horizontal="left"/>
    </xf>
    <xf numFmtId="0" fontId="76" fillId="40" borderId="41" xfId="1" applyFont="1" applyFill="1"/>
    <xf numFmtId="0" fontId="80" fillId="37" borderId="41" xfId="1" applyFont="1" applyFill="1"/>
    <xf numFmtId="0" fontId="69" fillId="37" borderId="41" xfId="1" applyFont="1" applyFill="1"/>
    <xf numFmtId="0" fontId="21" fillId="37" borderId="41" xfId="0" applyFont="1" applyFill="1" applyBorder="1" applyAlignment="1">
      <alignment vertical="center"/>
    </xf>
    <xf numFmtId="0" fontId="54" fillId="37" borderId="41" xfId="0" applyFont="1" applyFill="1" applyBorder="1" applyAlignment="1">
      <alignment horizontal="center" vertical="center"/>
    </xf>
    <xf numFmtId="0" fontId="21" fillId="0" borderId="66" xfId="0" applyFont="1" applyBorder="1" applyAlignment="1">
      <alignment horizontal="left" wrapText="1"/>
    </xf>
    <xf numFmtId="0" fontId="67" fillId="0" borderId="70" xfId="0" applyFont="1" applyBorder="1" applyAlignment="1">
      <alignment horizontal="left" vertical="center"/>
    </xf>
    <xf numFmtId="0" fontId="67" fillId="0" borderId="41" xfId="0" applyFont="1" applyBorder="1" applyAlignment="1">
      <alignment horizontal="left" vertical="center"/>
    </xf>
    <xf numFmtId="0" fontId="21" fillId="37" borderId="41" xfId="0" applyFont="1" applyFill="1" applyBorder="1" applyAlignment="1">
      <alignment horizontal="left"/>
    </xf>
    <xf numFmtId="0" fontId="77" fillId="39" borderId="77" xfId="0" applyFont="1" applyFill="1" applyBorder="1" applyAlignment="1">
      <alignment horizontal="left" vertical="center"/>
    </xf>
    <xf numFmtId="1" fontId="77" fillId="0" borderId="84" xfId="0" applyNumberFormat="1" applyFont="1" applyBorder="1" applyAlignment="1">
      <alignment horizontal="center" vertical="center"/>
    </xf>
    <xf numFmtId="0" fontId="104" fillId="39" borderId="77" xfId="0" applyFont="1" applyFill="1" applyBorder="1" applyAlignment="1">
      <alignment horizontal="left" vertical="center"/>
    </xf>
    <xf numFmtId="0" fontId="77" fillId="39" borderId="41" xfId="0" applyFont="1" applyFill="1" applyBorder="1" applyAlignment="1">
      <alignment vertical="center"/>
    </xf>
    <xf numFmtId="0" fontId="105" fillId="47" borderId="64" xfId="0" applyFont="1" applyFill="1" applyBorder="1" applyAlignment="1">
      <alignment horizontal="center" vertical="center"/>
    </xf>
    <xf numFmtId="0" fontId="35" fillId="37" borderId="41" xfId="0" applyFont="1" applyFill="1" applyBorder="1"/>
    <xf numFmtId="0" fontId="35" fillId="54" borderId="68" xfId="1" applyFont="1" applyFill="1" applyBorder="1"/>
    <xf numFmtId="0" fontId="74" fillId="37" borderId="68" xfId="1" applyFont="1" applyFill="1" applyBorder="1"/>
    <xf numFmtId="0" fontId="74" fillId="37" borderId="67" xfId="1" applyFont="1" applyFill="1" applyBorder="1"/>
    <xf numFmtId="0" fontId="29" fillId="37" borderId="68" xfId="1" applyFont="1" applyFill="1" applyBorder="1"/>
    <xf numFmtId="0" fontId="21" fillId="37" borderId="41" xfId="0" applyFont="1" applyFill="1" applyBorder="1" applyAlignment="1">
      <alignment horizontal="left" vertical="center" wrapText="1"/>
    </xf>
    <xf numFmtId="0" fontId="21" fillId="37" borderId="41" xfId="0" applyFont="1" applyFill="1" applyBorder="1" applyAlignment="1">
      <alignment horizontal="left" vertical="center"/>
    </xf>
    <xf numFmtId="0" fontId="63" fillId="37" borderId="80" xfId="0" applyFont="1" applyFill="1" applyBorder="1"/>
    <xf numFmtId="0" fontId="63" fillId="37" borderId="90" xfId="0" applyFont="1" applyFill="1" applyBorder="1" applyAlignment="1">
      <alignment horizontal="left"/>
    </xf>
    <xf numFmtId="0" fontId="63" fillId="37" borderId="83" xfId="0" applyFont="1" applyFill="1" applyBorder="1" applyAlignment="1">
      <alignment horizontal="left"/>
    </xf>
    <xf numFmtId="0" fontId="63" fillId="37" borderId="41" xfId="0" applyFont="1" applyFill="1" applyBorder="1" applyAlignment="1">
      <alignment horizontal="left" vertical="center"/>
    </xf>
    <xf numFmtId="0" fontId="21" fillId="0" borderId="66" xfId="0" applyFont="1" applyBorder="1" applyAlignment="1">
      <alignment wrapText="1"/>
    </xf>
    <xf numFmtId="0" fontId="63" fillId="37" borderId="41" xfId="0" applyFont="1" applyFill="1" applyBorder="1" applyAlignment="1">
      <alignment vertical="center"/>
    </xf>
    <xf numFmtId="0" fontId="77" fillId="49" borderId="70" xfId="1" applyFont="1" applyFill="1" applyBorder="1" applyAlignment="1">
      <alignment horizontal="left"/>
    </xf>
    <xf numFmtId="0" fontId="35" fillId="42" borderId="70" xfId="1" applyFont="1" applyFill="1" applyBorder="1" applyAlignment="1">
      <alignment horizontal="left"/>
    </xf>
    <xf numFmtId="0" fontId="22" fillId="37" borderId="41" xfId="0" applyFont="1" applyFill="1" applyBorder="1" applyAlignment="1">
      <alignment vertical="center"/>
    </xf>
    <xf numFmtId="0" fontId="21" fillId="37" borderId="41" xfId="0" applyFont="1" applyFill="1" applyBorder="1" applyAlignment="1">
      <alignment vertical="center" wrapText="1"/>
    </xf>
    <xf numFmtId="0" fontId="63" fillId="37" borderId="41" xfId="0" applyFont="1" applyFill="1" applyBorder="1" applyAlignment="1">
      <alignment vertical="center" wrapText="1"/>
    </xf>
    <xf numFmtId="0" fontId="23" fillId="37" borderId="0" xfId="0" applyFont="1" applyFill="1"/>
    <xf numFmtId="0" fontId="23" fillId="37" borderId="64" xfId="1" applyFont="1" applyFill="1" applyBorder="1" applyAlignment="1">
      <alignment horizontal="left"/>
    </xf>
    <xf numFmtId="0" fontId="70" fillId="39" borderId="64" xfId="1" applyFont="1" applyFill="1" applyBorder="1" applyAlignment="1">
      <alignment horizontal="left"/>
    </xf>
    <xf numFmtId="0" fontId="23" fillId="37" borderId="64" xfId="1" applyFont="1" applyFill="1" applyBorder="1"/>
    <xf numFmtId="0" fontId="23" fillId="37" borderId="64" xfId="1" applyFont="1" applyFill="1" applyBorder="1" applyAlignment="1">
      <alignment horizontal="right"/>
    </xf>
    <xf numFmtId="0" fontId="70" fillId="39" borderId="77" xfId="1" applyFont="1" applyFill="1" applyBorder="1" applyAlignment="1">
      <alignment horizontal="center"/>
    </xf>
    <xf numFmtId="0" fontId="70" fillId="39" borderId="77" xfId="1" applyFont="1" applyFill="1" applyBorder="1" applyAlignment="1">
      <alignment horizontal="right"/>
    </xf>
    <xf numFmtId="0" fontId="23" fillId="37" borderId="111" xfId="1" applyFont="1" applyFill="1" applyBorder="1" applyAlignment="1">
      <alignment vertical="center"/>
    </xf>
    <xf numFmtId="0" fontId="22" fillId="37" borderId="70" xfId="1" applyFont="1" applyFill="1" applyBorder="1" applyAlignment="1">
      <alignment vertical="center"/>
    </xf>
    <xf numFmtId="0" fontId="58" fillId="0" borderId="70" xfId="1" applyFont="1" applyBorder="1"/>
    <xf numFmtId="0" fontId="63" fillId="37" borderId="70" xfId="1" applyFont="1" applyFill="1" applyBorder="1" applyAlignment="1">
      <alignment vertical="center"/>
    </xf>
    <xf numFmtId="0" fontId="21" fillId="37" borderId="70" xfId="1" applyFont="1" applyFill="1" applyBorder="1"/>
    <xf numFmtId="14" fontId="79" fillId="39" borderId="41" xfId="0" applyNumberFormat="1" applyFont="1" applyFill="1" applyBorder="1"/>
    <xf numFmtId="0" fontId="23" fillId="37" borderId="77" xfId="0" applyFont="1" applyFill="1" applyBorder="1" applyAlignment="1">
      <alignment horizontal="left"/>
    </xf>
    <xf numFmtId="0" fontId="23" fillId="37" borderId="77" xfId="0" applyFont="1" applyFill="1" applyBorder="1" applyAlignment="1">
      <alignment horizontal="left" vertical="top" wrapText="1"/>
    </xf>
    <xf numFmtId="0" fontId="22" fillId="42" borderId="64" xfId="0" applyFont="1" applyFill="1" applyBorder="1" applyAlignment="1">
      <alignment horizontal="left"/>
    </xf>
    <xf numFmtId="0" fontId="22" fillId="42" borderId="77" xfId="0" applyFont="1" applyFill="1" applyBorder="1" applyAlignment="1">
      <alignment horizontal="left"/>
    </xf>
    <xf numFmtId="0" fontId="62" fillId="37" borderId="41" xfId="0" applyFont="1" applyFill="1" applyBorder="1"/>
    <xf numFmtId="0" fontId="107" fillId="37" borderId="41" xfId="0" applyFont="1" applyFill="1" applyBorder="1"/>
    <xf numFmtId="0" fontId="62" fillId="37" borderId="0" xfId="0" applyFont="1" applyFill="1"/>
    <xf numFmtId="0" fontId="107" fillId="37" borderId="0" xfId="0" applyFont="1" applyFill="1"/>
    <xf numFmtId="0" fontId="35" fillId="42" borderId="41" xfId="0" applyFont="1" applyFill="1" applyBorder="1" applyAlignment="1">
      <alignment horizontal="center" vertical="center"/>
    </xf>
    <xf numFmtId="0" fontId="62" fillId="0" borderId="41" xfId="0" applyFont="1" applyBorder="1" applyAlignment="1">
      <alignment horizontal="left" vertical="center" wrapText="1"/>
    </xf>
    <xf numFmtId="0" fontId="62" fillId="37" borderId="41" xfId="0" applyFont="1" applyFill="1" applyBorder="1" applyAlignment="1">
      <alignment horizontal="left" vertical="center" wrapText="1"/>
    </xf>
    <xf numFmtId="0" fontId="62" fillId="37" borderId="41" xfId="0" applyFont="1" applyFill="1" applyBorder="1" applyAlignment="1">
      <alignment horizontal="left" vertical="center"/>
    </xf>
    <xf numFmtId="0" fontId="93" fillId="42" borderId="41" xfId="0" applyFont="1" applyFill="1" applyBorder="1" applyAlignment="1">
      <alignment horizontal="center" vertical="center"/>
    </xf>
    <xf numFmtId="0" fontId="63" fillId="37" borderId="64" xfId="0" applyFont="1" applyFill="1" applyBorder="1" applyAlignment="1">
      <alignment horizontal="center"/>
    </xf>
    <xf numFmtId="0" fontId="63" fillId="37" borderId="0" xfId="0" applyFont="1" applyFill="1"/>
    <xf numFmtId="0" fontId="63" fillId="37" borderId="64" xfId="0" applyFont="1" applyFill="1" applyBorder="1" applyAlignment="1">
      <alignment horizontal="center" vertical="center"/>
    </xf>
    <xf numFmtId="0" fontId="73" fillId="40" borderId="41" xfId="0" applyFont="1" applyFill="1" applyBorder="1" applyAlignment="1">
      <alignment horizontal="center"/>
    </xf>
    <xf numFmtId="0" fontId="23" fillId="37" borderId="77" xfId="0" applyFont="1" applyFill="1" applyBorder="1" applyAlignment="1">
      <alignment horizontal="left" vertical="center"/>
    </xf>
    <xf numFmtId="0" fontId="23" fillId="42" borderId="41" xfId="0" applyFont="1" applyFill="1" applyBorder="1" applyAlignment="1">
      <alignment horizontal="center" vertical="center"/>
    </xf>
    <xf numFmtId="0" fontId="63" fillId="0" borderId="41" xfId="0" applyFont="1" applyBorder="1" applyAlignment="1">
      <alignment horizontal="left" vertical="center" wrapText="1"/>
    </xf>
    <xf numFmtId="0" fontId="63" fillId="37" borderId="41" xfId="0" applyFont="1" applyFill="1" applyBorder="1" applyAlignment="1">
      <alignment horizontal="left" vertical="center" wrapText="1"/>
    </xf>
    <xf numFmtId="0" fontId="63" fillId="37" borderId="41" xfId="0" applyFont="1" applyFill="1" applyBorder="1" applyAlignment="1">
      <alignment horizontal="center" vertical="center" wrapText="1"/>
    </xf>
    <xf numFmtId="0" fontId="102" fillId="47" borderId="79" xfId="0" applyFont="1" applyFill="1" applyBorder="1" applyAlignment="1">
      <alignment horizontal="center"/>
    </xf>
    <xf numFmtId="0" fontId="63" fillId="0" borderId="41" xfId="0" applyFont="1" applyBorder="1"/>
    <xf numFmtId="0" fontId="35" fillId="37" borderId="41" xfId="0" applyFont="1" applyFill="1" applyBorder="1" applyAlignment="1">
      <alignment horizontal="center"/>
    </xf>
    <xf numFmtId="0" fontId="73" fillId="39" borderId="83" xfId="0" applyFont="1" applyFill="1" applyBorder="1" applyAlignment="1">
      <alignment horizontal="left"/>
    </xf>
    <xf numFmtId="0" fontId="22" fillId="37" borderId="41" xfId="1" applyFont="1" applyFill="1" applyAlignment="1">
      <alignment horizontal="center" vertical="center"/>
    </xf>
    <xf numFmtId="0" fontId="23" fillId="37" borderId="77" xfId="0" applyFont="1" applyFill="1" applyBorder="1" applyAlignment="1">
      <alignment horizontal="left" vertical="center" wrapText="1"/>
    </xf>
    <xf numFmtId="0" fontId="73" fillId="39" borderId="90" xfId="0" applyFont="1" applyFill="1" applyBorder="1" applyAlignment="1">
      <alignment vertical="center"/>
    </xf>
    <xf numFmtId="0" fontId="73" fillId="39" borderId="41" xfId="0" applyFont="1" applyFill="1" applyBorder="1" applyAlignment="1">
      <alignment vertical="center"/>
    </xf>
    <xf numFmtId="0" fontId="73" fillId="39" borderId="86" xfId="0" applyFont="1" applyFill="1" applyBorder="1" applyAlignment="1">
      <alignment vertical="center"/>
    </xf>
    <xf numFmtId="0" fontId="73" fillId="39" borderId="63" xfId="0" applyFont="1" applyFill="1" applyBorder="1"/>
    <xf numFmtId="0" fontId="35" fillId="37" borderId="80" xfId="0" applyFont="1" applyFill="1" applyBorder="1" applyAlignment="1">
      <alignment horizontal="center"/>
    </xf>
    <xf numFmtId="0" fontId="35" fillId="37" borderId="64" xfId="0" applyFont="1" applyFill="1" applyBorder="1" applyAlignment="1">
      <alignment horizontal="center"/>
    </xf>
    <xf numFmtId="0" fontId="62" fillId="37" borderId="41" xfId="0" applyFont="1" applyFill="1" applyBorder="1" applyAlignment="1">
      <alignment horizontal="right"/>
    </xf>
    <xf numFmtId="0" fontId="110" fillId="40" borderId="64" xfId="1" applyFont="1" applyFill="1" applyBorder="1" applyAlignment="1">
      <alignment vertical="center" wrapText="1"/>
    </xf>
    <xf numFmtId="0" fontId="23" fillId="0" borderId="64" xfId="1" applyFont="1" applyBorder="1" applyAlignment="1">
      <alignment horizontal="left" vertical="center"/>
    </xf>
    <xf numFmtId="0" fontId="70" fillId="37" borderId="64" xfId="1" applyFont="1" applyFill="1" applyBorder="1"/>
    <xf numFmtId="0" fontId="70" fillId="39" borderId="64" xfId="1" applyFont="1" applyFill="1" applyBorder="1" applyAlignment="1">
      <alignment horizontal="left" vertical="center"/>
    </xf>
    <xf numFmtId="0" fontId="70" fillId="40" borderId="64" xfId="1" applyFont="1" applyFill="1" applyBorder="1" applyAlignment="1">
      <alignment horizontal="left"/>
    </xf>
    <xf numFmtId="0" fontId="23" fillId="0" borderId="64" xfId="1" applyFont="1" applyBorder="1" applyAlignment="1">
      <alignment horizontal="center" vertical="center"/>
    </xf>
    <xf numFmtId="0" fontId="21" fillId="31" borderId="0" xfId="0" applyFont="1" applyFill="1"/>
    <xf numFmtId="0" fontId="55" fillId="73" borderId="0" xfId="0" applyFont="1" applyFill="1"/>
    <xf numFmtId="0" fontId="55" fillId="0" borderId="41" xfId="0" applyFont="1" applyBorder="1" applyAlignment="1">
      <alignment horizontal="left" vertical="center"/>
    </xf>
    <xf numFmtId="0" fontId="29" fillId="33" borderId="87" xfId="1" applyFont="1" applyFill="1" applyBorder="1" applyAlignment="1">
      <alignment vertical="center"/>
    </xf>
    <xf numFmtId="0" fontId="29" fillId="33" borderId="41" xfId="1" applyFont="1" applyFill="1" applyAlignment="1">
      <alignment vertical="center"/>
    </xf>
    <xf numFmtId="0" fontId="23" fillId="37" borderId="64" xfId="1" applyFont="1" applyFill="1" applyBorder="1" applyAlignment="1">
      <alignment vertical="center"/>
    </xf>
    <xf numFmtId="0" fontId="21" fillId="37" borderId="70" xfId="0" applyFont="1" applyFill="1" applyBorder="1" applyAlignment="1">
      <alignment vertical="center"/>
    </xf>
    <xf numFmtId="0" fontId="21" fillId="37" borderId="66" xfId="0" applyFont="1" applyFill="1" applyBorder="1" applyAlignment="1">
      <alignment vertical="center"/>
    </xf>
    <xf numFmtId="0" fontId="21" fillId="37" borderId="0" xfId="0" applyFont="1" applyFill="1" applyAlignment="1">
      <alignment vertical="center"/>
    </xf>
    <xf numFmtId="0" fontId="29" fillId="73" borderId="0" xfId="0" applyFont="1" applyFill="1" applyAlignment="1">
      <alignment wrapText="1"/>
    </xf>
    <xf numFmtId="0" fontId="29" fillId="0" borderId="70" xfId="0" applyFont="1" applyBorder="1" applyAlignment="1">
      <alignment wrapText="1"/>
    </xf>
    <xf numFmtId="0" fontId="23" fillId="0" borderId="79" xfId="0" applyFont="1" applyBorder="1" applyAlignment="1">
      <alignment wrapText="1"/>
    </xf>
    <xf numFmtId="0" fontId="63" fillId="37" borderId="64" xfId="0" applyFont="1" applyFill="1" applyBorder="1" applyAlignment="1">
      <alignment wrapText="1"/>
    </xf>
    <xf numFmtId="0" fontId="29" fillId="0" borderId="0" xfId="0" applyFont="1" applyAlignment="1">
      <alignment wrapText="1"/>
    </xf>
    <xf numFmtId="0" fontId="29" fillId="37" borderId="66" xfId="0" applyFont="1" applyFill="1" applyBorder="1" applyAlignment="1">
      <alignment wrapText="1"/>
    </xf>
    <xf numFmtId="0" fontId="29" fillId="74" borderId="0" xfId="0" applyFont="1" applyFill="1" applyAlignment="1">
      <alignment wrapText="1"/>
    </xf>
    <xf numFmtId="0" fontId="29" fillId="37" borderId="0" xfId="0" applyFont="1" applyFill="1"/>
    <xf numFmtId="0" fontId="29" fillId="37" borderId="0" xfId="0" applyFont="1" applyFill="1" applyAlignment="1">
      <alignment wrapText="1"/>
    </xf>
    <xf numFmtId="0" fontId="23" fillId="76" borderId="64" xfId="0" applyFont="1" applyFill="1" applyBorder="1" applyAlignment="1">
      <alignment horizontal="center" vertical="center"/>
    </xf>
    <xf numFmtId="0" fontId="22" fillId="37" borderId="64" xfId="0" applyFont="1" applyFill="1" applyBorder="1" applyAlignment="1">
      <alignment horizontal="center" vertical="center"/>
    </xf>
    <xf numFmtId="0" fontId="35" fillId="37" borderId="41" xfId="0" applyFont="1" applyFill="1" applyBorder="1" applyAlignment="1">
      <alignment vertical="center"/>
    </xf>
    <xf numFmtId="0" fontId="90" fillId="0" borderId="0" xfId="0" applyFont="1" applyAlignment="1">
      <alignment vertical="center"/>
    </xf>
    <xf numFmtId="0" fontId="22" fillId="37" borderId="64" xfId="1" applyFont="1" applyFill="1" applyBorder="1" applyAlignment="1">
      <alignment horizontal="center" vertical="center"/>
    </xf>
    <xf numFmtId="1" fontId="58" fillId="49" borderId="41" xfId="0" applyNumberFormat="1" applyFont="1" applyFill="1" applyBorder="1" applyAlignment="1">
      <alignment horizontal="center" vertical="center"/>
    </xf>
    <xf numFmtId="0" fontId="100" fillId="37" borderId="41" xfId="0" applyFont="1" applyFill="1" applyBorder="1"/>
    <xf numFmtId="0" fontId="97" fillId="37" borderId="64" xfId="0" applyFont="1" applyFill="1" applyBorder="1" applyAlignment="1">
      <alignment horizontal="center" vertical="center"/>
    </xf>
    <xf numFmtId="0" fontId="22" fillId="42" borderId="64" xfId="0" applyFont="1" applyFill="1" applyBorder="1" applyAlignment="1">
      <alignment horizontal="center" vertical="center"/>
    </xf>
    <xf numFmtId="0" fontId="63" fillId="37" borderId="41" xfId="0" applyFont="1" applyFill="1" applyBorder="1" applyAlignment="1">
      <alignment horizontal="right" vertical="top"/>
    </xf>
    <xf numFmtId="0" fontId="21" fillId="37" borderId="64" xfId="0" applyFont="1" applyFill="1" applyBorder="1" applyAlignment="1">
      <alignment horizontal="center"/>
    </xf>
    <xf numFmtId="0" fontId="35" fillId="0" borderId="41" xfId="0" applyFont="1" applyBorder="1" applyAlignment="1">
      <alignment vertical="center"/>
    </xf>
    <xf numFmtId="0" fontId="23" fillId="42" borderId="41" xfId="0" applyFont="1" applyFill="1" applyBorder="1" applyAlignment="1">
      <alignment horizontal="left"/>
    </xf>
    <xf numFmtId="0" fontId="71" fillId="37" borderId="41" xfId="1" applyFont="1" applyFill="1" applyAlignment="1">
      <alignment vertical="center"/>
    </xf>
    <xf numFmtId="0" fontId="58" fillId="39" borderId="41" xfId="1" applyFont="1" applyFill="1" applyAlignment="1">
      <alignment horizontal="center" vertical="center"/>
    </xf>
    <xf numFmtId="0" fontId="21" fillId="37" borderId="64" xfId="1" applyFont="1" applyFill="1" applyBorder="1" applyAlignment="1">
      <alignment horizontal="center"/>
    </xf>
    <xf numFmtId="0" fontId="21" fillId="37" borderId="64" xfId="1" applyFont="1" applyFill="1" applyBorder="1" applyAlignment="1">
      <alignment horizontal="center" vertical="center"/>
    </xf>
    <xf numFmtId="0" fontId="72" fillId="37" borderId="64" xfId="0" applyFont="1" applyFill="1" applyBorder="1" applyAlignment="1">
      <alignment horizontal="center" vertical="center"/>
    </xf>
    <xf numFmtId="0" fontId="72" fillId="37" borderId="41" xfId="0" applyFont="1" applyFill="1" applyBorder="1" applyAlignment="1">
      <alignment horizontal="center" vertical="center"/>
    </xf>
    <xf numFmtId="0" fontId="21" fillId="36" borderId="113" xfId="0" applyFont="1" applyFill="1" applyBorder="1"/>
    <xf numFmtId="0" fontId="60" fillId="36" borderId="41" xfId="0" applyFont="1" applyFill="1" applyBorder="1" applyAlignment="1">
      <alignment horizontal="center"/>
    </xf>
    <xf numFmtId="0" fontId="60" fillId="36" borderId="41" xfId="0" applyFont="1" applyFill="1" applyBorder="1"/>
    <xf numFmtId="0" fontId="29" fillId="36" borderId="41" xfId="0" applyFont="1" applyFill="1" applyBorder="1"/>
    <xf numFmtId="0" fontId="60" fillId="36" borderId="41" xfId="0" applyFont="1" applyFill="1" applyBorder="1" applyAlignment="1">
      <alignment vertical="center"/>
    </xf>
    <xf numFmtId="0" fontId="21" fillId="0" borderId="64" xfId="0" applyFont="1" applyBorder="1" applyAlignment="1">
      <alignment horizontal="center" vertical="center"/>
    </xf>
    <xf numFmtId="0" fontId="72" fillId="0" borderId="64" xfId="0" applyFont="1" applyBorder="1" applyAlignment="1">
      <alignment horizontal="center" vertical="center"/>
    </xf>
    <xf numFmtId="0" fontId="21" fillId="75" borderId="0" xfId="0" applyFont="1" applyFill="1"/>
    <xf numFmtId="0" fontId="21" fillId="75" borderId="41" xfId="0" applyFont="1" applyFill="1" applyBorder="1"/>
    <xf numFmtId="0" fontId="71" fillId="75" borderId="41" xfId="0" applyFont="1" applyFill="1" applyBorder="1" applyAlignment="1">
      <alignment vertical="center"/>
    </xf>
    <xf numFmtId="0" fontId="21" fillId="75" borderId="41" xfId="1" applyFont="1" applyFill="1"/>
    <xf numFmtId="0" fontId="116" fillId="75" borderId="0" xfId="0" applyFont="1" applyFill="1" applyAlignment="1">
      <alignment vertical="center"/>
    </xf>
    <xf numFmtId="0" fontId="21" fillId="68" borderId="41" xfId="1" applyFont="1" applyFill="1"/>
    <xf numFmtId="0" fontId="23" fillId="37" borderId="81" xfId="0" applyFont="1" applyFill="1" applyBorder="1" applyAlignment="1">
      <alignment horizontal="center"/>
    </xf>
    <xf numFmtId="0" fontId="53" fillId="0" borderId="81" xfId="0" applyFont="1" applyBorder="1" applyAlignment="1">
      <alignment horizontal="left" vertical="center" readingOrder="1"/>
    </xf>
    <xf numFmtId="0" fontId="94" fillId="0" borderId="90" xfId="0" applyFont="1" applyBorder="1" applyAlignment="1">
      <alignment horizontal="left" vertical="center" readingOrder="1"/>
    </xf>
    <xf numFmtId="0" fontId="21" fillId="0" borderId="63" xfId="0" applyFont="1" applyBorder="1" applyAlignment="1">
      <alignment vertical="center" wrapText="1" readingOrder="1"/>
    </xf>
    <xf numFmtId="0" fontId="79" fillId="0" borderId="41" xfId="0" applyFont="1" applyBorder="1"/>
    <xf numFmtId="0" fontId="36" fillId="37" borderId="69" xfId="0" applyFont="1" applyFill="1" applyBorder="1"/>
    <xf numFmtId="0" fontId="36" fillId="37" borderId="66" xfId="0" applyFont="1" applyFill="1" applyBorder="1"/>
    <xf numFmtId="0" fontId="72" fillId="0" borderId="66" xfId="0" applyFont="1" applyBorder="1" applyAlignment="1">
      <alignment horizontal="center"/>
    </xf>
    <xf numFmtId="0" fontId="21" fillId="0" borderId="66" xfId="0" applyFont="1" applyBorder="1"/>
    <xf numFmtId="0" fontId="36" fillId="0" borderId="66" xfId="0" applyFont="1" applyBorder="1"/>
    <xf numFmtId="0" fontId="21" fillId="0" borderId="66" xfId="0" applyFont="1" applyBorder="1" applyAlignment="1">
      <alignment vertical="top"/>
    </xf>
    <xf numFmtId="0" fontId="37" fillId="0" borderId="66" xfId="0" applyFont="1" applyBorder="1" applyAlignment="1">
      <alignment horizontal="left" vertical="center" wrapText="1"/>
    </xf>
    <xf numFmtId="0" fontId="22" fillId="0" borderId="72" xfId="0" applyFont="1" applyBorder="1" applyAlignment="1">
      <alignment vertical="center"/>
    </xf>
    <xf numFmtId="0" fontId="27" fillId="0" borderId="72" xfId="0" applyFont="1" applyBorder="1" applyAlignment="1">
      <alignment horizontal="left" vertical="top" wrapText="1"/>
    </xf>
    <xf numFmtId="0" fontId="27" fillId="0" borderId="73" xfId="0" applyFont="1" applyBorder="1" applyAlignment="1">
      <alignment horizontal="left" vertical="top" wrapText="1"/>
    </xf>
    <xf numFmtId="0" fontId="109" fillId="37" borderId="41" xfId="0" applyFont="1" applyFill="1" applyBorder="1"/>
    <xf numFmtId="0" fontId="23" fillId="37" borderId="41" xfId="0" applyFont="1" applyFill="1" applyBorder="1" applyAlignment="1">
      <alignment vertical="center"/>
    </xf>
    <xf numFmtId="0" fontId="22" fillId="42" borderId="41" xfId="0" applyFont="1" applyFill="1" applyBorder="1" applyAlignment="1">
      <alignment horizontal="right"/>
    </xf>
    <xf numFmtId="0" fontId="73" fillId="39" borderId="41" xfId="0" applyFont="1" applyFill="1" applyBorder="1" applyAlignment="1">
      <alignment horizontal="right"/>
    </xf>
    <xf numFmtId="0" fontId="70" fillId="39" borderId="41" xfId="0" applyFont="1" applyFill="1" applyBorder="1" applyAlignment="1">
      <alignment horizontal="center"/>
    </xf>
    <xf numFmtId="0" fontId="58" fillId="49" borderId="41" xfId="0" applyFont="1" applyFill="1" applyBorder="1" applyAlignment="1">
      <alignment horizontal="right"/>
    </xf>
    <xf numFmtId="0" fontId="58" fillId="40" borderId="41" xfId="0" applyFont="1" applyFill="1" applyBorder="1" applyAlignment="1">
      <alignment horizontal="right"/>
    </xf>
    <xf numFmtId="0" fontId="21" fillId="37" borderId="41" xfId="0" applyFont="1" applyFill="1" applyBorder="1" applyAlignment="1">
      <alignment horizontal="right"/>
    </xf>
    <xf numFmtId="0" fontId="90" fillId="0" borderId="41" xfId="0" applyFont="1" applyBorder="1" applyAlignment="1">
      <alignment wrapText="1"/>
    </xf>
    <xf numFmtId="0" fontId="29" fillId="0" borderId="41" xfId="0" applyFont="1" applyBorder="1" applyAlignment="1">
      <alignment wrapText="1"/>
    </xf>
    <xf numFmtId="0" fontId="29" fillId="42" borderId="41" xfId="0" applyFont="1" applyFill="1" applyBorder="1" applyAlignment="1">
      <alignment wrapText="1"/>
    </xf>
    <xf numFmtId="0" fontId="29" fillId="37" borderId="41" xfId="0" applyFont="1" applyFill="1" applyBorder="1" applyAlignment="1">
      <alignment wrapText="1"/>
    </xf>
    <xf numFmtId="0" fontId="90" fillId="0" borderId="72" xfId="0" applyFont="1" applyBorder="1"/>
    <xf numFmtId="0" fontId="80" fillId="0" borderId="72" xfId="0" applyFont="1" applyBorder="1"/>
    <xf numFmtId="0" fontId="29" fillId="42" borderId="72" xfId="0" applyFont="1" applyFill="1" applyBorder="1"/>
    <xf numFmtId="0" fontId="29" fillId="37" borderId="72" xfId="0" applyFont="1" applyFill="1" applyBorder="1"/>
    <xf numFmtId="0" fontId="29" fillId="37" borderId="73" xfId="0" applyFont="1" applyFill="1" applyBorder="1"/>
    <xf numFmtId="0" fontId="52" fillId="39" borderId="77" xfId="1" applyFont="1" applyFill="1" applyBorder="1" applyAlignment="1">
      <alignment horizontal="right"/>
    </xf>
    <xf numFmtId="10" fontId="62" fillId="37" borderId="64" xfId="2" applyNumberFormat="1" applyFont="1" applyFill="1" applyBorder="1" applyAlignment="1">
      <alignment horizontal="center" vertical="center"/>
    </xf>
    <xf numFmtId="0" fontId="52" fillId="0" borderId="41" xfId="0" applyFont="1" applyBorder="1" applyAlignment="1">
      <alignment vertical="center"/>
    </xf>
    <xf numFmtId="10" fontId="58" fillId="39" borderId="77" xfId="2" applyNumberFormat="1" applyFont="1" applyFill="1" applyBorder="1" applyAlignment="1">
      <alignment horizontal="center" vertical="center"/>
    </xf>
    <xf numFmtId="10" fontId="35" fillId="37" borderId="64" xfId="2" applyNumberFormat="1" applyFont="1" applyFill="1" applyBorder="1" applyAlignment="1">
      <alignment horizontal="center" vertical="center"/>
    </xf>
    <xf numFmtId="1" fontId="91" fillId="0" borderId="84" xfId="0" applyNumberFormat="1" applyFont="1" applyBorder="1" applyAlignment="1">
      <alignment horizontal="center" vertical="center"/>
    </xf>
    <xf numFmtId="0" fontId="21" fillId="0" borderId="64" xfId="0" applyFont="1" applyBorder="1" applyAlignment="1">
      <alignment horizontal="left" vertical="top"/>
    </xf>
    <xf numFmtId="0" fontId="21" fillId="37" borderId="64" xfId="0" applyFont="1" applyFill="1" applyBorder="1" applyAlignment="1">
      <alignment horizontal="center" vertical="center"/>
    </xf>
    <xf numFmtId="0" fontId="25" fillId="0" borderId="64" xfId="0" applyFont="1" applyBorder="1" applyAlignment="1">
      <alignment horizontal="left" vertical="center" wrapText="1"/>
    </xf>
    <xf numFmtId="49" fontId="21" fillId="0" borderId="64" xfId="0" applyNumberFormat="1" applyFont="1" applyBorder="1" applyAlignment="1">
      <alignment horizontal="center" vertical="center"/>
    </xf>
    <xf numFmtId="0" fontId="119" fillId="0" borderId="41" xfId="0" applyFont="1" applyBorder="1" applyAlignment="1">
      <alignment vertical="top" wrapText="1"/>
    </xf>
    <xf numFmtId="0" fontId="23" fillId="37" borderId="41" xfId="0" applyFont="1" applyFill="1" applyBorder="1" applyAlignment="1">
      <alignment horizontal="left"/>
    </xf>
    <xf numFmtId="0" fontId="121" fillId="45" borderId="63" xfId="1" applyFont="1" applyFill="1" applyBorder="1" applyAlignment="1">
      <alignment horizontal="left" vertical="center"/>
    </xf>
    <xf numFmtId="0" fontId="64" fillId="37" borderId="41" xfId="1" applyFont="1" applyFill="1" applyAlignment="1">
      <alignment horizontal="center"/>
    </xf>
    <xf numFmtId="0" fontId="113" fillId="40" borderId="41" xfId="1" applyFont="1" applyFill="1" applyAlignment="1">
      <alignment vertical="center" wrapText="1"/>
    </xf>
    <xf numFmtId="0" fontId="36" fillId="37" borderId="69" xfId="1" applyFont="1" applyFill="1" applyBorder="1"/>
    <xf numFmtId="0" fontId="35" fillId="37" borderId="41" xfId="1" applyFont="1" applyFill="1" applyAlignment="1">
      <alignment vertical="center"/>
    </xf>
    <xf numFmtId="0" fontId="29" fillId="37" borderId="66" xfId="1" applyFont="1" applyFill="1" applyBorder="1"/>
    <xf numFmtId="0" fontId="29" fillId="37" borderId="41" xfId="1" applyFont="1" applyFill="1" applyAlignment="1">
      <alignment vertical="center"/>
    </xf>
    <xf numFmtId="0" fontId="23" fillId="37" borderId="41" xfId="1" applyFont="1" applyFill="1" applyAlignment="1">
      <alignment vertical="center"/>
    </xf>
    <xf numFmtId="0" fontId="21" fillId="37" borderId="66" xfId="1" applyFont="1" applyFill="1" applyBorder="1" applyAlignment="1">
      <alignment horizontal="left"/>
    </xf>
    <xf numFmtId="0" fontId="21" fillId="37" borderId="41" xfId="1" applyFont="1" applyFill="1" applyAlignment="1">
      <alignment horizontal="left" vertical="top"/>
    </xf>
    <xf numFmtId="0" fontId="63" fillId="37" borderId="41" xfId="1" applyFont="1" applyFill="1"/>
    <xf numFmtId="0" fontId="29" fillId="37" borderId="73" xfId="1" applyFont="1" applyFill="1" applyBorder="1"/>
    <xf numFmtId="0" fontId="35" fillId="37" borderId="41" xfId="1" applyFont="1" applyFill="1" applyAlignment="1">
      <alignment vertical="top"/>
    </xf>
    <xf numFmtId="0" fontId="22" fillId="40" borderId="41" xfId="1" applyFont="1" applyFill="1" applyAlignment="1">
      <alignment vertical="top"/>
    </xf>
    <xf numFmtId="0" fontId="22" fillId="37" borderId="41" xfId="1" applyFont="1" applyFill="1" applyAlignment="1">
      <alignment horizontal="center" vertical="top"/>
    </xf>
    <xf numFmtId="0" fontId="22" fillId="37" borderId="41" xfId="1" applyFont="1" applyFill="1" applyAlignment="1">
      <alignment horizontal="center"/>
    </xf>
    <xf numFmtId="0" fontId="41" fillId="37" borderId="41" xfId="1" applyFont="1" applyFill="1"/>
    <xf numFmtId="0" fontId="22" fillId="37" borderId="41" xfId="1" applyFont="1" applyFill="1" applyAlignment="1">
      <alignment horizontal="right"/>
    </xf>
    <xf numFmtId="0" fontId="122" fillId="37" borderId="41" xfId="1" applyFont="1" applyFill="1"/>
    <xf numFmtId="0" fontId="23" fillId="37" borderId="41" xfId="1" applyFont="1" applyFill="1" applyAlignment="1">
      <alignment horizontal="right"/>
    </xf>
    <xf numFmtId="0" fontId="110" fillId="40" borderId="41" xfId="1" applyFont="1" applyFill="1" applyAlignment="1">
      <alignment horizontal="left" vertical="center"/>
    </xf>
    <xf numFmtId="0" fontId="110" fillId="40" borderId="41" xfId="1" applyFont="1" applyFill="1" applyAlignment="1">
      <alignment horizontal="center" vertical="center" wrapText="1"/>
    </xf>
    <xf numFmtId="0" fontId="23" fillId="37" borderId="41" xfId="1" applyFont="1" applyFill="1" applyAlignment="1">
      <alignment horizontal="left" vertical="center"/>
    </xf>
    <xf numFmtId="0" fontId="23" fillId="37" borderId="41" xfId="1" applyFont="1" applyFill="1"/>
    <xf numFmtId="49" fontId="23" fillId="37" borderId="41" xfId="1" applyNumberFormat="1" applyFont="1" applyFill="1" applyAlignment="1">
      <alignment horizontal="right"/>
    </xf>
    <xf numFmtId="0" fontId="98" fillId="37" borderId="41" xfId="1" applyFont="1" applyFill="1"/>
    <xf numFmtId="0" fontId="21" fillId="37" borderId="66" xfId="1" applyFont="1" applyFill="1" applyBorder="1"/>
    <xf numFmtId="0" fontId="110" fillId="37" borderId="41" xfId="1" applyFont="1" applyFill="1" applyAlignment="1">
      <alignment vertical="center" wrapText="1"/>
    </xf>
    <xf numFmtId="0" fontId="70" fillId="38" borderId="41" xfId="1" applyFont="1" applyFill="1" applyAlignment="1">
      <alignment horizontal="center" vertical="center"/>
    </xf>
    <xf numFmtId="0" fontId="23" fillId="37" borderId="41" xfId="1" applyFont="1" applyFill="1" applyAlignment="1">
      <alignment horizontal="center" vertical="center"/>
    </xf>
    <xf numFmtId="0" fontId="58" fillId="39" borderId="66" xfId="0" applyFont="1" applyFill="1" applyBorder="1" applyAlignment="1">
      <alignment horizontal="right"/>
    </xf>
    <xf numFmtId="0" fontId="23" fillId="37" borderId="41" xfId="1" applyFont="1" applyFill="1" applyAlignment="1">
      <alignment horizontal="center"/>
    </xf>
    <xf numFmtId="0" fontId="110" fillId="40" borderId="41" xfId="1" applyFont="1" applyFill="1" applyAlignment="1">
      <alignment vertical="center" wrapText="1"/>
    </xf>
    <xf numFmtId="0" fontId="70" fillId="39" borderId="41" xfId="1" applyFont="1" applyFill="1" applyAlignment="1">
      <alignment horizontal="center" vertical="center"/>
    </xf>
    <xf numFmtId="0" fontId="58" fillId="39" borderId="66" xfId="0" applyFont="1" applyFill="1" applyBorder="1"/>
    <xf numFmtId="0" fontId="52" fillId="37" borderId="41" xfId="1" applyFont="1" applyFill="1" applyAlignment="1">
      <alignment vertical="top"/>
    </xf>
    <xf numFmtId="0" fontId="22" fillId="37" borderId="66" xfId="1" applyFont="1" applyFill="1" applyBorder="1"/>
    <xf numFmtId="0" fontId="52" fillId="37" borderId="41" xfId="1" applyFont="1" applyFill="1"/>
    <xf numFmtId="0" fontId="52" fillId="42" borderId="41" xfId="1" applyFont="1" applyFill="1" applyAlignment="1">
      <alignment vertical="top"/>
    </xf>
    <xf numFmtId="0" fontId="64" fillId="37" borderId="41" xfId="1" applyFont="1" applyFill="1" applyAlignment="1">
      <alignment vertical="top"/>
    </xf>
    <xf numFmtId="0" fontId="24" fillId="40" borderId="41" xfId="1" applyFont="1" applyFill="1" applyAlignment="1">
      <alignment vertical="center" wrapText="1"/>
    </xf>
    <xf numFmtId="0" fontId="63" fillId="37" borderId="41" xfId="1" applyFont="1" applyFill="1" applyAlignment="1">
      <alignment horizontal="center"/>
    </xf>
    <xf numFmtId="0" fontId="70" fillId="39" borderId="41" xfId="1" applyFont="1" applyFill="1" applyAlignment="1">
      <alignment horizontal="left"/>
    </xf>
    <xf numFmtId="0" fontId="52" fillId="37" borderId="41" xfId="1" applyFont="1" applyFill="1" applyAlignment="1">
      <alignment horizontal="center"/>
    </xf>
    <xf numFmtId="0" fontId="53" fillId="37" borderId="41" xfId="1" applyFont="1" applyFill="1"/>
    <xf numFmtId="0" fontId="23" fillId="0" borderId="41" xfId="1" applyFont="1" applyAlignment="1">
      <alignment horizontal="left" vertical="center"/>
    </xf>
    <xf numFmtId="0" fontId="23" fillId="0" borderId="41" xfId="1" applyFont="1"/>
    <xf numFmtId="0" fontId="70" fillId="39" borderId="41" xfId="1" applyFont="1" applyFill="1"/>
    <xf numFmtId="0" fontId="70" fillId="37" borderId="41" xfId="1" applyFont="1" applyFill="1" applyAlignment="1">
      <alignment horizontal="left"/>
    </xf>
    <xf numFmtId="0" fontId="111" fillId="37" borderId="41" xfId="1" applyFont="1" applyFill="1" applyAlignment="1">
      <alignment horizontal="left"/>
    </xf>
    <xf numFmtId="0" fontId="111" fillId="37" borderId="41" xfId="1" applyFont="1" applyFill="1"/>
    <xf numFmtId="0" fontId="63" fillId="37" borderId="41" xfId="1" applyFont="1" applyFill="1" applyAlignment="1">
      <alignment horizontal="right"/>
    </xf>
    <xf numFmtId="0" fontId="70" fillId="39" borderId="41" xfId="1" applyFont="1" applyFill="1" applyAlignment="1">
      <alignment horizontal="left" vertical="center"/>
    </xf>
    <xf numFmtId="0" fontId="73" fillId="40" borderId="41" xfId="1" applyFont="1" applyFill="1"/>
    <xf numFmtId="0" fontId="58" fillId="39" borderId="41" xfId="1" applyFont="1" applyFill="1"/>
    <xf numFmtId="0" fontId="70" fillId="40" borderId="41" xfId="1" applyFont="1" applyFill="1" applyAlignment="1">
      <alignment horizontal="left"/>
    </xf>
    <xf numFmtId="0" fontId="59" fillId="40" borderId="41" xfId="1" applyFont="1" applyFill="1"/>
    <xf numFmtId="0" fontId="52" fillId="37" borderId="41" xfId="1" applyFont="1" applyFill="1" applyAlignment="1">
      <alignment vertical="center"/>
    </xf>
    <xf numFmtId="0" fontId="22" fillId="37" borderId="66" xfId="1" applyFont="1" applyFill="1" applyBorder="1" applyAlignment="1">
      <alignment vertical="center"/>
    </xf>
    <xf numFmtId="0" fontId="58" fillId="0" borderId="41" xfId="1" applyFont="1" applyAlignment="1">
      <alignment vertical="center"/>
    </xf>
    <xf numFmtId="0" fontId="52" fillId="37" borderId="41" xfId="1" applyFont="1" applyFill="1" applyAlignment="1">
      <alignment horizontal="left" vertical="center"/>
    </xf>
    <xf numFmtId="0" fontId="23" fillId="38" borderId="41" xfId="1" applyFont="1" applyFill="1" applyAlignment="1">
      <alignment horizontal="center" vertical="center"/>
    </xf>
    <xf numFmtId="0" fontId="22" fillId="37" borderId="73" xfId="1" applyFont="1" applyFill="1" applyBorder="1"/>
    <xf numFmtId="0" fontId="62" fillId="37" borderId="41" xfId="1" applyFont="1" applyFill="1"/>
    <xf numFmtId="0" fontId="35" fillId="37" borderId="66" xfId="1" applyFont="1" applyFill="1" applyBorder="1"/>
    <xf numFmtId="0" fontId="98" fillId="37" borderId="41" xfId="1" applyFont="1" applyFill="1" applyAlignment="1">
      <alignment horizontal="center" vertical="center"/>
    </xf>
    <xf numFmtId="0" fontId="57" fillId="37" borderId="41" xfId="1" applyFont="1" applyFill="1" applyAlignment="1">
      <alignment horizontal="left"/>
    </xf>
    <xf numFmtId="0" fontId="35" fillId="37" borderId="41" xfId="1" applyFont="1" applyFill="1" applyAlignment="1">
      <alignment horizontal="left"/>
    </xf>
    <xf numFmtId="0" fontId="86" fillId="37" borderId="41" xfId="1" applyFont="1" applyFill="1"/>
    <xf numFmtId="0" fontId="87" fillId="42" borderId="41" xfId="1" applyFont="1" applyFill="1"/>
    <xf numFmtId="0" fontId="87" fillId="37" borderId="41" xfId="1" applyFont="1" applyFill="1"/>
    <xf numFmtId="0" fontId="87" fillId="37" borderId="66" xfId="1" applyFont="1" applyFill="1" applyBorder="1"/>
    <xf numFmtId="0" fontId="35" fillId="42" borderId="41" xfId="1" applyFont="1" applyFill="1" applyAlignment="1">
      <alignment horizontal="left"/>
    </xf>
    <xf numFmtId="0" fontId="93" fillId="42" borderId="41" xfId="1" applyFont="1" applyFill="1"/>
    <xf numFmtId="0" fontId="88" fillId="42" borderId="41" xfId="1" applyFont="1" applyFill="1"/>
    <xf numFmtId="0" fontId="88" fillId="37" borderId="41" xfId="1" applyFont="1" applyFill="1"/>
    <xf numFmtId="0" fontId="88" fillId="37" borderId="66" xfId="1" applyFont="1" applyFill="1" applyBorder="1"/>
    <xf numFmtId="0" fontId="23" fillId="37" borderId="66" xfId="1" applyFont="1" applyFill="1" applyBorder="1" applyAlignment="1">
      <alignment horizontal="center"/>
    </xf>
    <xf numFmtId="0" fontId="77" fillId="49" borderId="41" xfId="1" applyFont="1" applyFill="1" applyAlignment="1">
      <alignment horizontal="left"/>
    </xf>
    <xf numFmtId="0" fontId="77" fillId="49" borderId="41" xfId="1" applyFont="1" applyFill="1" applyAlignment="1">
      <alignment vertical="center"/>
    </xf>
    <xf numFmtId="0" fontId="64" fillId="42" borderId="41" xfId="1" applyFont="1" applyFill="1" applyAlignment="1">
      <alignment horizontal="left"/>
    </xf>
    <xf numFmtId="0" fontId="35" fillId="42" borderId="41" xfId="1" applyFont="1" applyFill="1" applyAlignment="1">
      <alignment horizontal="center" vertical="center"/>
    </xf>
    <xf numFmtId="0" fontId="23" fillId="42" borderId="41" xfId="1" applyFont="1" applyFill="1" applyAlignment="1">
      <alignment horizontal="center"/>
    </xf>
    <xf numFmtId="0" fontId="9" fillId="49" borderId="41" xfId="1" applyFill="1" applyAlignment="1">
      <alignment horizontal="left"/>
    </xf>
    <xf numFmtId="0" fontId="21" fillId="42" borderId="41" xfId="1" applyFont="1" applyFill="1" applyAlignment="1">
      <alignment horizontal="left"/>
    </xf>
    <xf numFmtId="0" fontId="58" fillId="43" borderId="41" xfId="1" applyFont="1" applyFill="1" applyAlignment="1">
      <alignment horizontal="center" vertical="center"/>
    </xf>
    <xf numFmtId="0" fontId="64" fillId="39" borderId="41" xfId="1" applyFont="1" applyFill="1" applyAlignment="1">
      <alignment horizontal="left"/>
    </xf>
    <xf numFmtId="0" fontId="64" fillId="45" borderId="41" xfId="1" applyFont="1" applyFill="1" applyAlignment="1">
      <alignment horizontal="center" vertical="center"/>
    </xf>
    <xf numFmtId="0" fontId="76" fillId="39" borderId="41" xfId="1" applyFont="1" applyFill="1"/>
    <xf numFmtId="0" fontId="85" fillId="39" borderId="41" xfId="1" applyFont="1" applyFill="1" applyAlignment="1">
      <alignment horizontal="left"/>
    </xf>
    <xf numFmtId="0" fontId="76" fillId="37" borderId="41" xfId="1" applyFont="1" applyFill="1"/>
    <xf numFmtId="0" fontId="59" fillId="39" borderId="41" xfId="1" applyFont="1" applyFill="1"/>
    <xf numFmtId="0" fontId="106" fillId="49" borderId="41" xfId="1" applyFont="1" applyFill="1"/>
    <xf numFmtId="0" fontId="59" fillId="39" borderId="41" xfId="1" applyFont="1" applyFill="1" applyAlignment="1">
      <alignment horizontal="left"/>
    </xf>
    <xf numFmtId="0" fontId="58" fillId="45" borderId="41" xfId="1" applyFont="1" applyFill="1" applyAlignment="1">
      <alignment horizontal="center" vertical="center"/>
    </xf>
    <xf numFmtId="0" fontId="75" fillId="39" borderId="41" xfId="1" applyFont="1" applyFill="1" applyAlignment="1">
      <alignment horizontal="left"/>
    </xf>
    <xf numFmtId="0" fontId="64" fillId="42" borderId="41" xfId="1" applyFont="1" applyFill="1" applyAlignment="1">
      <alignment horizontal="center"/>
    </xf>
    <xf numFmtId="0" fontId="76" fillId="49" borderId="41" xfId="1" applyFont="1" applyFill="1"/>
    <xf numFmtId="0" fontId="77" fillId="49" borderId="41" xfId="1" applyFont="1" applyFill="1" applyAlignment="1">
      <alignment horizontal="center" vertical="center"/>
    </xf>
    <xf numFmtId="0" fontId="70" fillId="49" borderId="41" xfId="1" applyFont="1" applyFill="1" applyAlignment="1">
      <alignment horizontal="center"/>
    </xf>
    <xf numFmtId="0" fontId="58" fillId="49" borderId="41" xfId="1" applyFont="1" applyFill="1" applyAlignment="1">
      <alignment horizontal="center"/>
    </xf>
    <xf numFmtId="0" fontId="89" fillId="37" borderId="41" xfId="1" applyFont="1" applyFill="1" applyAlignment="1">
      <alignment horizontal="center"/>
    </xf>
    <xf numFmtId="0" fontId="73" fillId="39" borderId="41" xfId="1" applyFont="1" applyFill="1"/>
    <xf numFmtId="0" fontId="59" fillId="39" borderId="41" xfId="1" applyFont="1" applyFill="1" applyAlignment="1">
      <alignment horizontal="center"/>
    </xf>
    <xf numFmtId="0" fontId="64" fillId="40" borderId="41" xfId="1" applyFont="1" applyFill="1" applyAlignment="1">
      <alignment horizontal="left"/>
    </xf>
    <xf numFmtId="0" fontId="58" fillId="45" borderId="41" xfId="1" applyFont="1" applyFill="1" applyAlignment="1">
      <alignment vertical="center"/>
    </xf>
    <xf numFmtId="0" fontId="29" fillId="37" borderId="106" xfId="1" applyFont="1" applyFill="1" applyBorder="1"/>
    <xf numFmtId="0" fontId="77" fillId="39" borderId="41" xfId="1" applyFont="1" applyFill="1"/>
    <xf numFmtId="0" fontId="52" fillId="39" borderId="41" xfId="1" applyFont="1" applyFill="1" applyAlignment="1">
      <alignment horizontal="left"/>
    </xf>
    <xf numFmtId="0" fontId="64" fillId="39" borderId="41" xfId="1" applyFont="1" applyFill="1"/>
    <xf numFmtId="0" fontId="79" fillId="37" borderId="41" xfId="1" applyFont="1" applyFill="1" applyAlignment="1">
      <alignment horizontal="left"/>
    </xf>
    <xf numFmtId="0" fontId="79" fillId="45" borderId="41" xfId="1" applyFont="1" applyFill="1" applyAlignment="1">
      <alignment horizontal="center" vertical="center"/>
    </xf>
    <xf numFmtId="0" fontId="53" fillId="39" borderId="41" xfId="1" applyFont="1" applyFill="1"/>
    <xf numFmtId="0" fontId="70" fillId="39" borderId="41" xfId="1" applyFont="1" applyFill="1" applyAlignment="1">
      <alignment horizontal="right"/>
    </xf>
    <xf numFmtId="0" fontId="53" fillId="39" borderId="41" xfId="1" applyFont="1" applyFill="1" applyAlignment="1">
      <alignment horizontal="right"/>
    </xf>
    <xf numFmtId="0" fontId="61" fillId="37" borderId="41" xfId="1" applyFont="1" applyFill="1" applyAlignment="1">
      <alignment horizontal="left"/>
    </xf>
    <xf numFmtId="0" fontId="62" fillId="37" borderId="41" xfId="1" applyFont="1" applyFill="1" applyAlignment="1">
      <alignment horizontal="left"/>
    </xf>
    <xf numFmtId="0" fontId="22" fillId="38" borderId="41" xfId="1" applyFont="1" applyFill="1" applyAlignment="1">
      <alignment horizontal="center" vertical="center"/>
    </xf>
    <xf numFmtId="0" fontId="52" fillId="37" borderId="41" xfId="1" applyFont="1" applyFill="1" applyAlignment="1">
      <alignment horizontal="left"/>
    </xf>
    <xf numFmtId="0" fontId="63" fillId="37" borderId="41" xfId="1" applyFont="1" applyFill="1" applyAlignment="1">
      <alignment horizontal="left"/>
    </xf>
    <xf numFmtId="0" fontId="29" fillId="37" borderId="41" xfId="1" applyFont="1" applyFill="1" applyAlignment="1">
      <alignment horizontal="center"/>
    </xf>
    <xf numFmtId="0" fontId="38" fillId="37" borderId="66" xfId="1" applyFont="1" applyFill="1" applyBorder="1" applyAlignment="1">
      <alignment vertical="center" wrapText="1"/>
    </xf>
    <xf numFmtId="0" fontId="38" fillId="37" borderId="73" xfId="1" applyFont="1" applyFill="1" applyBorder="1" applyAlignment="1">
      <alignment vertical="center" wrapText="1"/>
    </xf>
    <xf numFmtId="0" fontId="22" fillId="37" borderId="64" xfId="1" applyFont="1" applyFill="1" applyBorder="1"/>
    <xf numFmtId="0" fontId="120" fillId="0" borderId="41" xfId="0" applyFont="1" applyBorder="1"/>
    <xf numFmtId="0" fontId="93" fillId="37" borderId="41" xfId="1" applyFont="1" applyFill="1"/>
    <xf numFmtId="0" fontId="24" fillId="37" borderId="0" xfId="0" applyFont="1" applyFill="1"/>
    <xf numFmtId="0" fontId="120" fillId="37" borderId="0" xfId="0" applyFont="1" applyFill="1"/>
    <xf numFmtId="0" fontId="63" fillId="42" borderId="41" xfId="1" applyFont="1" applyFill="1" applyAlignment="1">
      <alignment horizontal="center" vertical="center"/>
    </xf>
    <xf numFmtId="0" fontId="70" fillId="39" borderId="41" xfId="0" applyFont="1" applyFill="1" applyBorder="1" applyAlignment="1">
      <alignment horizontal="right" vertical="center"/>
    </xf>
    <xf numFmtId="0" fontId="23" fillId="42" borderId="41" xfId="1" applyFont="1" applyFill="1" applyAlignment="1">
      <alignment horizontal="center" vertical="center"/>
    </xf>
    <xf numFmtId="0" fontId="85" fillId="40" borderId="41" xfId="1" applyFont="1" applyFill="1" applyAlignment="1">
      <alignment horizontal="left"/>
    </xf>
    <xf numFmtId="0" fontId="77" fillId="49" borderId="105" xfId="1" applyFont="1" applyFill="1" applyBorder="1" applyAlignment="1">
      <alignment horizontal="left"/>
    </xf>
    <xf numFmtId="0" fontId="77" fillId="49" borderId="63" xfId="1" applyFont="1" applyFill="1" applyBorder="1" applyAlignment="1">
      <alignment horizontal="left"/>
    </xf>
    <xf numFmtId="0" fontId="9" fillId="49" borderId="63" xfId="1" applyFill="1" applyBorder="1" applyAlignment="1">
      <alignment horizontal="left"/>
    </xf>
    <xf numFmtId="0" fontId="23" fillId="42" borderId="63" xfId="1" applyFont="1" applyFill="1" applyBorder="1" applyAlignment="1">
      <alignment horizontal="center" vertical="center"/>
    </xf>
    <xf numFmtId="0" fontId="22" fillId="37" borderId="63" xfId="1" applyFont="1" applyFill="1" applyBorder="1" applyAlignment="1">
      <alignment horizontal="center"/>
    </xf>
    <xf numFmtId="0" fontId="70" fillId="39" borderId="63" xfId="0" applyFont="1" applyFill="1" applyBorder="1" applyAlignment="1">
      <alignment horizontal="right" vertical="center"/>
    </xf>
    <xf numFmtId="0" fontId="93" fillId="37" borderId="66" xfId="1" applyFont="1" applyFill="1" applyBorder="1"/>
    <xf numFmtId="0" fontId="117" fillId="37" borderId="41" xfId="1" applyFont="1" applyFill="1"/>
    <xf numFmtId="0" fontId="123" fillId="42" borderId="64" xfId="1" applyFont="1" applyFill="1" applyBorder="1"/>
    <xf numFmtId="0" fontId="123" fillId="37" borderId="41" xfId="1" applyFont="1" applyFill="1"/>
    <xf numFmtId="0" fontId="59" fillId="39" borderId="63" xfId="1" applyFont="1" applyFill="1" applyBorder="1" applyAlignment="1">
      <alignment horizontal="left"/>
    </xf>
    <xf numFmtId="0" fontId="58" fillId="39" borderId="63" xfId="1" applyFont="1" applyFill="1" applyBorder="1" applyAlignment="1">
      <alignment horizontal="center"/>
    </xf>
    <xf numFmtId="0" fontId="70" fillId="40" borderId="63" xfId="1" applyFont="1" applyFill="1" applyBorder="1" applyAlignment="1">
      <alignment horizontal="center"/>
    </xf>
    <xf numFmtId="0" fontId="70" fillId="40" borderId="106" xfId="1" applyFont="1" applyFill="1" applyBorder="1" applyAlignment="1">
      <alignment horizontal="center"/>
    </xf>
    <xf numFmtId="0" fontId="23" fillId="51" borderId="88" xfId="0" applyFont="1" applyFill="1" applyBorder="1" applyAlignment="1">
      <alignment horizontal="center"/>
    </xf>
    <xf numFmtId="0" fontId="35" fillId="37" borderId="0" xfId="0" applyFont="1" applyFill="1" applyAlignment="1">
      <alignment vertical="center"/>
    </xf>
    <xf numFmtId="0" fontId="124" fillId="0" borderId="41" xfId="0" applyFont="1" applyBorder="1"/>
    <xf numFmtId="0" fontId="100" fillId="0" borderId="41" xfId="0" applyFont="1" applyBorder="1" applyAlignment="1">
      <alignment horizontal="center"/>
    </xf>
    <xf numFmtId="0" fontId="112" fillId="37" borderId="41" xfId="0" applyFont="1" applyFill="1" applyBorder="1" applyAlignment="1">
      <alignment horizontal="center" vertical="center"/>
    </xf>
    <xf numFmtId="0" fontId="55" fillId="37" borderId="41" xfId="0" applyFont="1" applyFill="1" applyBorder="1" applyAlignment="1">
      <alignment vertical="center"/>
    </xf>
    <xf numFmtId="0" fontId="25" fillId="0" borderId="41" xfId="0" applyFont="1" applyBorder="1" applyAlignment="1">
      <alignment horizontal="left" vertical="center" wrapText="1"/>
    </xf>
    <xf numFmtId="0" fontId="29" fillId="0" borderId="41" xfId="0" applyFont="1" applyBorder="1" applyAlignment="1">
      <alignment horizontal="center" vertical="center"/>
    </xf>
    <xf numFmtId="0" fontId="2" fillId="0" borderId="41" xfId="0" applyFont="1" applyBorder="1"/>
    <xf numFmtId="0" fontId="36" fillId="37" borderId="41" xfId="1" applyFont="1" applyFill="1"/>
    <xf numFmtId="0" fontId="35" fillId="37" borderId="41" xfId="1" applyFont="1" applyFill="1" applyAlignment="1">
      <alignment horizontal="center"/>
    </xf>
    <xf numFmtId="0" fontId="21" fillId="37" borderId="41" xfId="1" applyFont="1" applyFill="1" applyAlignment="1">
      <alignment horizontal="left"/>
    </xf>
    <xf numFmtId="0" fontId="35" fillId="37" borderId="41" xfId="1" applyFont="1" applyFill="1" applyAlignment="1">
      <alignment horizontal="center" vertical="center"/>
    </xf>
    <xf numFmtId="0" fontId="70" fillId="40" borderId="41" xfId="1" applyFont="1" applyFill="1" applyAlignment="1">
      <alignment horizontal="center"/>
    </xf>
    <xf numFmtId="0" fontId="70" fillId="40" borderId="66" xfId="1" applyFont="1" applyFill="1" applyBorder="1" applyAlignment="1">
      <alignment horizontal="center"/>
    </xf>
    <xf numFmtId="0" fontId="70" fillId="39" borderId="41" xfId="1" applyFont="1" applyFill="1" applyAlignment="1">
      <alignment horizontal="center"/>
    </xf>
    <xf numFmtId="0" fontId="77" fillId="40" borderId="41" xfId="1" applyFont="1" applyFill="1" applyAlignment="1">
      <alignment horizontal="center" vertical="center"/>
    </xf>
    <xf numFmtId="49" fontId="21" fillId="38" borderId="41" xfId="1" applyNumberFormat="1" applyFont="1" applyFill="1" applyAlignment="1">
      <alignment horizontal="center" vertical="top" wrapText="1"/>
    </xf>
    <xf numFmtId="0" fontId="21" fillId="56" borderId="41" xfId="1" applyFont="1" applyFill="1" applyAlignment="1">
      <alignment horizontal="center" vertical="center"/>
    </xf>
    <xf numFmtId="49" fontId="43" fillId="57" borderId="41" xfId="1" applyNumberFormat="1" applyFont="1" applyFill="1" applyAlignment="1">
      <alignment horizontal="center" vertical="top" wrapText="1"/>
    </xf>
    <xf numFmtId="0" fontId="25" fillId="37" borderId="41" xfId="1" applyFont="1" applyFill="1" applyAlignment="1">
      <alignment horizontal="left" vertical="top" wrapText="1"/>
    </xf>
    <xf numFmtId="0" fontId="22" fillId="37" borderId="41" xfId="1" applyFont="1" applyFill="1" applyAlignment="1">
      <alignment horizontal="left" vertical="center"/>
    </xf>
    <xf numFmtId="0" fontId="23" fillId="37" borderId="41" xfId="1" applyFont="1" applyFill="1" applyAlignment="1">
      <alignment horizontal="left"/>
    </xf>
    <xf numFmtId="0" fontId="58" fillId="39" borderId="41" xfId="1" applyFont="1" applyFill="1" applyAlignment="1">
      <alignment horizontal="center"/>
    </xf>
    <xf numFmtId="0" fontId="35" fillId="42" borderId="41" xfId="1" applyFont="1" applyFill="1" applyAlignment="1">
      <alignment horizontal="center"/>
    </xf>
    <xf numFmtId="0" fontId="110" fillId="37" borderId="41" xfId="1" applyFont="1" applyFill="1" applyAlignment="1">
      <alignment horizontal="left" vertical="center"/>
    </xf>
    <xf numFmtId="0" fontId="23" fillId="37" borderId="64" xfId="1" applyFont="1" applyFill="1" applyBorder="1" applyAlignment="1">
      <alignment horizontal="center" vertical="center"/>
    </xf>
    <xf numFmtId="0" fontId="23" fillId="37" borderId="64" xfId="1" applyFont="1" applyFill="1" applyBorder="1" applyAlignment="1">
      <alignment horizontal="left" vertical="center"/>
    </xf>
    <xf numFmtId="0" fontId="23" fillId="37" borderId="65" xfId="1" applyFont="1" applyFill="1" applyBorder="1" applyAlignment="1">
      <alignment horizontal="left" vertical="center"/>
    </xf>
    <xf numFmtId="0" fontId="21" fillId="37" borderId="65" xfId="1" applyFont="1" applyFill="1" applyBorder="1" applyAlignment="1">
      <alignment horizontal="center"/>
    </xf>
    <xf numFmtId="0" fontId="77" fillId="39" borderId="41" xfId="1" applyFont="1" applyFill="1" applyAlignment="1">
      <alignment horizontal="left"/>
    </xf>
    <xf numFmtId="0" fontId="108" fillId="47" borderId="64" xfId="0" applyFont="1" applyFill="1" applyBorder="1" applyAlignment="1">
      <alignment horizontal="center" vertical="center"/>
    </xf>
    <xf numFmtId="0" fontId="23" fillId="37" borderId="65" xfId="0" applyFont="1" applyFill="1" applyBorder="1" applyAlignment="1">
      <alignment horizontal="center"/>
    </xf>
    <xf numFmtId="0" fontId="23" fillId="37" borderId="65" xfId="0" applyFont="1" applyFill="1" applyBorder="1" applyAlignment="1">
      <alignment horizontal="center" vertical="center"/>
    </xf>
    <xf numFmtId="0" fontId="63" fillId="37" borderId="41" xfId="0" applyFont="1" applyFill="1" applyBorder="1" applyAlignment="1">
      <alignment horizontal="center"/>
    </xf>
    <xf numFmtId="0" fontId="70" fillId="39" borderId="41" xfId="0" applyFont="1" applyFill="1" applyBorder="1" applyAlignment="1">
      <alignment horizontal="center" vertical="center"/>
    </xf>
    <xf numFmtId="0" fontId="23" fillId="37" borderId="64" xfId="0" applyFont="1" applyFill="1" applyBorder="1" applyAlignment="1">
      <alignment horizontal="center" vertical="center"/>
    </xf>
    <xf numFmtId="10" fontId="23" fillId="37" borderId="64" xfId="2" applyNumberFormat="1" applyFont="1" applyFill="1" applyBorder="1" applyAlignment="1">
      <alignment horizontal="center"/>
    </xf>
    <xf numFmtId="0" fontId="21" fillId="0" borderId="64" xfId="0" applyFont="1" applyBorder="1" applyAlignment="1">
      <alignment horizontal="left"/>
    </xf>
    <xf numFmtId="0" fontId="21" fillId="0" borderId="64" xfId="0" applyFont="1" applyBorder="1" applyAlignment="1">
      <alignment horizontal="left" vertical="center"/>
    </xf>
    <xf numFmtId="0" fontId="24" fillId="37" borderId="41" xfId="0" applyFont="1" applyFill="1" applyBorder="1" applyAlignment="1">
      <alignment horizontal="left" vertical="top"/>
    </xf>
    <xf numFmtId="0" fontId="23" fillId="37" borderId="63" xfId="0" applyFont="1" applyFill="1" applyBorder="1" applyAlignment="1">
      <alignment horizontal="center" vertical="center"/>
    </xf>
    <xf numFmtId="0" fontId="23" fillId="37" borderId="41" xfId="0" applyFont="1" applyFill="1" applyBorder="1" applyAlignment="1">
      <alignment horizontal="center" vertical="center"/>
    </xf>
    <xf numFmtId="0" fontId="21" fillId="0" borderId="41" xfId="0" applyFont="1" applyBorder="1" applyAlignment="1">
      <alignment horizontal="left" vertical="center" wrapText="1"/>
    </xf>
    <xf numFmtId="0" fontId="21" fillId="0" borderId="41" xfId="0" applyFont="1" applyBorder="1" applyAlignment="1">
      <alignment horizontal="center"/>
    </xf>
    <xf numFmtId="49" fontId="21" fillId="6" borderId="14" xfId="0" applyNumberFormat="1" applyFont="1" applyFill="1" applyBorder="1" applyAlignment="1">
      <alignment horizontal="center" vertical="top" wrapText="1"/>
    </xf>
    <xf numFmtId="0" fontId="22" fillId="0" borderId="0" xfId="0" applyFont="1" applyAlignment="1">
      <alignment horizontal="left" vertical="center"/>
    </xf>
    <xf numFmtId="0" fontId="25" fillId="0" borderId="0" xfId="0" applyFont="1" applyAlignment="1">
      <alignment horizontal="left" vertical="top" wrapText="1"/>
    </xf>
    <xf numFmtId="0" fontId="21" fillId="13" borderId="14" xfId="0" applyFont="1" applyFill="1" applyBorder="1" applyAlignment="1">
      <alignment horizontal="center" vertical="center"/>
    </xf>
    <xf numFmtId="0" fontId="29" fillId="0" borderId="41" xfId="0" applyFont="1" applyBorder="1" applyAlignment="1">
      <alignment horizontal="center"/>
    </xf>
    <xf numFmtId="0" fontId="70" fillId="39" borderId="41" xfId="0" applyFont="1" applyFill="1" applyBorder="1" applyAlignment="1">
      <alignment horizontal="left"/>
    </xf>
    <xf numFmtId="0" fontId="56" fillId="42" borderId="41" xfId="1" applyFont="1" applyFill="1"/>
    <xf numFmtId="0" fontId="21" fillId="37" borderId="41" xfId="1" applyFont="1" applyFill="1" applyAlignment="1">
      <alignment horizontal="center" vertical="center"/>
    </xf>
    <xf numFmtId="0" fontId="63" fillId="37" borderId="41" xfId="1" applyFont="1" applyFill="1" applyAlignment="1">
      <alignment horizontal="center" vertical="center"/>
    </xf>
    <xf numFmtId="0" fontId="70" fillId="0" borderId="41" xfId="0" applyFont="1" applyBorder="1" applyAlignment="1">
      <alignment horizontal="right" vertical="center"/>
    </xf>
    <xf numFmtId="0" fontId="79" fillId="37" borderId="41" xfId="0" applyFont="1" applyFill="1" applyBorder="1"/>
    <xf numFmtId="0" fontId="41" fillId="0" borderId="41" xfId="0" applyFont="1" applyBorder="1"/>
    <xf numFmtId="0" fontId="93" fillId="39" borderId="41" xfId="1" applyFont="1" applyFill="1" applyAlignment="1">
      <alignment horizontal="left"/>
    </xf>
    <xf numFmtId="0" fontId="23" fillId="76" borderId="64" xfId="1" applyFont="1" applyFill="1" applyBorder="1"/>
    <xf numFmtId="0" fontId="52" fillId="39" borderId="77" xfId="1" applyFont="1" applyFill="1" applyBorder="1" applyAlignment="1">
      <alignment horizontal="left"/>
    </xf>
    <xf numFmtId="0" fontId="92" fillId="37" borderId="0" xfId="0" applyFont="1" applyFill="1" applyAlignment="1">
      <alignment vertical="center"/>
    </xf>
    <xf numFmtId="0" fontId="21" fillId="77" borderId="0" xfId="0" applyFont="1" applyFill="1"/>
    <xf numFmtId="0" fontId="69" fillId="0" borderId="63" xfId="0" applyFont="1" applyBorder="1"/>
    <xf numFmtId="0" fontId="70" fillId="43" borderId="41" xfId="1" applyFont="1" applyFill="1" applyAlignment="1">
      <alignment horizontal="center" vertical="center"/>
    </xf>
    <xf numFmtId="0" fontId="99" fillId="37" borderId="41" xfId="0" applyFont="1" applyFill="1" applyBorder="1" applyAlignment="1">
      <alignment horizontal="left" vertical="center" wrapText="1"/>
    </xf>
    <xf numFmtId="0" fontId="21" fillId="37" borderId="67" xfId="0" applyFont="1" applyFill="1" applyBorder="1"/>
    <xf numFmtId="0" fontId="22" fillId="37" borderId="41" xfId="0" applyFont="1" applyFill="1" applyBorder="1" applyAlignment="1">
      <alignment horizontal="right"/>
    </xf>
    <xf numFmtId="0" fontId="70" fillId="40" borderId="41" xfId="0" applyFont="1" applyFill="1" applyBorder="1" applyAlignment="1">
      <alignment horizontal="right"/>
    </xf>
    <xf numFmtId="0" fontId="70" fillId="40" borderId="41" xfId="0" applyFont="1" applyFill="1" applyBorder="1" applyAlignment="1">
      <alignment horizontal="center"/>
    </xf>
    <xf numFmtId="0" fontId="73" fillId="40" borderId="41" xfId="0" applyFont="1" applyFill="1" applyBorder="1" applyAlignment="1">
      <alignment horizontal="right"/>
    </xf>
    <xf numFmtId="0" fontId="56" fillId="37" borderId="41" xfId="1" applyFont="1" applyFill="1"/>
    <xf numFmtId="0" fontId="79" fillId="37" borderId="41" xfId="1" applyFont="1" applyFill="1"/>
    <xf numFmtId="0" fontId="21" fillId="77" borderId="0" xfId="0" applyFont="1" applyFill="1" applyAlignment="1">
      <alignment vertical="center"/>
    </xf>
    <xf numFmtId="0" fontId="21" fillId="31" borderId="0" xfId="0" applyFont="1" applyFill="1" applyAlignment="1">
      <alignment vertical="center"/>
    </xf>
    <xf numFmtId="0" fontId="125" fillId="37" borderId="41" xfId="1" applyFont="1" applyFill="1" applyAlignment="1">
      <alignment vertical="center"/>
    </xf>
    <xf numFmtId="0" fontId="64" fillId="39" borderId="41" xfId="1" applyFont="1" applyFill="1" applyAlignment="1">
      <alignment vertical="center"/>
    </xf>
    <xf numFmtId="0" fontId="77" fillId="39" borderId="41" xfId="1" applyFont="1" applyFill="1" applyAlignment="1">
      <alignment horizontal="right"/>
    </xf>
    <xf numFmtId="0" fontId="29" fillId="37" borderId="41" xfId="1" applyFont="1" applyFill="1" applyAlignment="1">
      <alignment horizontal="right"/>
    </xf>
    <xf numFmtId="0" fontId="73" fillId="37" borderId="41" xfId="1" applyFont="1" applyFill="1" applyAlignment="1">
      <alignment horizontal="right"/>
    </xf>
    <xf numFmtId="0" fontId="77" fillId="40" borderId="41" xfId="1" applyFont="1" applyFill="1"/>
    <xf numFmtId="0" fontId="58" fillId="49" borderId="63" xfId="1" applyFont="1" applyFill="1" applyBorder="1" applyAlignment="1">
      <alignment horizontal="center"/>
    </xf>
    <xf numFmtId="0" fontId="58" fillId="40" borderId="41" xfId="1" applyFont="1" applyFill="1" applyAlignment="1">
      <alignment horizontal="center"/>
    </xf>
    <xf numFmtId="0" fontId="77" fillId="49" borderId="63" xfId="1" applyFont="1" applyFill="1" applyBorder="1" applyAlignment="1">
      <alignment horizontal="center" vertical="center"/>
    </xf>
    <xf numFmtId="0" fontId="70" fillId="43" borderId="63" xfId="1" applyFont="1" applyFill="1" applyBorder="1" applyAlignment="1">
      <alignment horizontal="center" vertical="center"/>
    </xf>
    <xf numFmtId="0" fontId="58" fillId="40" borderId="63" xfId="1" applyFont="1" applyFill="1" applyBorder="1" applyAlignment="1">
      <alignment horizontal="center"/>
    </xf>
    <xf numFmtId="0" fontId="76" fillId="49" borderId="63" xfId="1" applyFont="1" applyFill="1" applyBorder="1"/>
    <xf numFmtId="0" fontId="58" fillId="40" borderId="64" xfId="1" applyFont="1" applyFill="1" applyBorder="1" applyAlignment="1">
      <alignment horizontal="center"/>
    </xf>
    <xf numFmtId="0" fontId="58" fillId="49" borderId="90" xfId="1" applyFont="1" applyFill="1" applyBorder="1"/>
    <xf numFmtId="0" fontId="21" fillId="37" borderId="41" xfId="0" applyFont="1" applyFill="1" applyBorder="1" applyAlignment="1">
      <alignment horizontal="center" vertical="center"/>
    </xf>
    <xf numFmtId="0" fontId="23" fillId="37" borderId="77" xfId="0" applyFont="1" applyFill="1" applyBorder="1" applyAlignment="1">
      <alignment vertical="center"/>
    </xf>
    <xf numFmtId="0" fontId="23" fillId="83" borderId="64" xfId="0" applyFont="1" applyFill="1" applyBorder="1" applyAlignment="1">
      <alignment horizontal="center" vertical="center"/>
    </xf>
    <xf numFmtId="0" fontId="22" fillId="37" borderId="64" xfId="0" applyFont="1" applyFill="1" applyBorder="1" applyAlignment="1">
      <alignment vertical="center"/>
    </xf>
    <xf numFmtId="0" fontId="79" fillId="42" borderId="41" xfId="1" applyFont="1" applyFill="1"/>
    <xf numFmtId="0" fontId="41" fillId="39" borderId="41" xfId="0" applyFont="1" applyFill="1" applyBorder="1"/>
    <xf numFmtId="0" fontId="80" fillId="0" borderId="41" xfId="0" applyFont="1" applyBorder="1" applyAlignment="1">
      <alignment horizontal="center"/>
    </xf>
    <xf numFmtId="0" fontId="58" fillId="84" borderId="64" xfId="1" applyFont="1" applyFill="1" applyBorder="1" applyAlignment="1">
      <alignment horizontal="center" vertical="center"/>
    </xf>
    <xf numFmtId="0" fontId="70" fillId="82" borderId="64" xfId="1" applyFont="1" applyFill="1" applyBorder="1" applyAlignment="1">
      <alignment horizontal="center" vertical="center"/>
    </xf>
    <xf numFmtId="0" fontId="70" fillId="82" borderId="64" xfId="1" applyFont="1" applyFill="1" applyBorder="1" applyAlignment="1">
      <alignment horizontal="center"/>
    </xf>
    <xf numFmtId="0" fontId="23" fillId="83" borderId="64" xfId="1" applyFont="1" applyFill="1" applyBorder="1" applyAlignment="1">
      <alignment horizontal="center" vertical="center"/>
    </xf>
    <xf numFmtId="0" fontId="35" fillId="83" borderId="64" xfId="1" applyFont="1" applyFill="1" applyBorder="1" applyAlignment="1">
      <alignment vertical="center"/>
    </xf>
    <xf numFmtId="0" fontId="35" fillId="83" borderId="64" xfId="1" applyFont="1" applyFill="1" applyBorder="1"/>
    <xf numFmtId="0" fontId="58" fillId="82" borderId="64" xfId="1" applyFont="1" applyFill="1" applyBorder="1" applyAlignment="1">
      <alignment horizontal="center" vertical="center"/>
    </xf>
    <xf numFmtId="0" fontId="70" fillId="84" borderId="64" xfId="1" applyFont="1" applyFill="1" applyBorder="1" applyAlignment="1">
      <alignment horizontal="center" vertical="center"/>
    </xf>
    <xf numFmtId="10" fontId="35" fillId="83" borderId="64" xfId="2" applyNumberFormat="1" applyFont="1" applyFill="1" applyBorder="1" applyAlignment="1">
      <alignment horizontal="center" vertical="center"/>
    </xf>
    <xf numFmtId="0" fontId="64" fillId="37" borderId="64" xfId="0" applyFont="1" applyFill="1" applyBorder="1" applyAlignment="1">
      <alignment horizontal="center" vertical="center"/>
    </xf>
    <xf numFmtId="0" fontId="61" fillId="82" borderId="77" xfId="0" applyFont="1" applyFill="1" applyBorder="1" applyAlignment="1">
      <alignment horizontal="left" vertical="center"/>
    </xf>
    <xf numFmtId="0" fontId="77" fillId="85" borderId="64" xfId="0" applyFont="1" applyFill="1" applyBorder="1" applyAlignment="1">
      <alignment horizontal="center" vertical="center"/>
    </xf>
    <xf numFmtId="0" fontId="77" fillId="85" borderId="80" xfId="0" applyFont="1" applyFill="1" applyBorder="1" applyAlignment="1">
      <alignment horizontal="center" vertical="center"/>
    </xf>
    <xf numFmtId="0" fontId="35" fillId="81" borderId="64" xfId="0" applyFont="1" applyFill="1" applyBorder="1" applyAlignment="1">
      <alignment horizontal="center" vertical="center"/>
    </xf>
    <xf numFmtId="0" fontId="23" fillId="81" borderId="64" xfId="0" applyFont="1" applyFill="1" applyBorder="1" applyAlignment="1">
      <alignment horizontal="center" vertical="center"/>
    </xf>
    <xf numFmtId="0" fontId="23" fillId="81" borderId="64" xfId="0" applyFont="1" applyFill="1" applyBorder="1" applyAlignment="1">
      <alignment horizontal="center"/>
    </xf>
    <xf numFmtId="0" fontId="23" fillId="81" borderId="65" xfId="0" applyFont="1" applyFill="1" applyBorder="1" applyAlignment="1">
      <alignment horizontal="center" vertical="center"/>
    </xf>
    <xf numFmtId="0" fontId="23" fillId="83" borderId="64" xfId="0" applyFont="1" applyFill="1" applyBorder="1" applyAlignment="1">
      <alignment horizontal="center"/>
    </xf>
    <xf numFmtId="0" fontId="58" fillId="85" borderId="64" xfId="0" applyFont="1" applyFill="1" applyBorder="1" applyAlignment="1">
      <alignment horizontal="center" vertical="center"/>
    </xf>
    <xf numFmtId="0" fontId="70" fillId="39" borderId="78" xfId="0" applyFont="1" applyFill="1" applyBorder="1" applyAlignment="1">
      <alignment horizontal="left" vertical="center"/>
    </xf>
    <xf numFmtId="0" fontId="23" fillId="0" borderId="64" xfId="0" applyFont="1" applyBorder="1" applyAlignment="1">
      <alignment vertical="center" wrapText="1"/>
    </xf>
    <xf numFmtId="0" fontId="70" fillId="85" borderId="64" xfId="0" applyFont="1" applyFill="1" applyBorder="1" applyAlignment="1">
      <alignment horizontal="center"/>
    </xf>
    <xf numFmtId="0" fontId="70" fillId="82" borderId="77" xfId="0" applyFont="1" applyFill="1" applyBorder="1" applyAlignment="1">
      <alignment horizontal="left" vertical="center"/>
    </xf>
    <xf numFmtId="0" fontId="70" fillId="82" borderId="80" xfId="0" applyFont="1" applyFill="1" applyBorder="1" applyAlignment="1">
      <alignment horizontal="center"/>
    </xf>
    <xf numFmtId="0" fontId="70" fillId="82" borderId="77" xfId="0" applyFont="1" applyFill="1" applyBorder="1" applyAlignment="1">
      <alignment horizontal="center"/>
    </xf>
    <xf numFmtId="0" fontId="22" fillId="83" borderId="65" xfId="0" applyFont="1" applyFill="1" applyBorder="1" applyAlignment="1">
      <alignment horizontal="center" wrapText="1"/>
    </xf>
    <xf numFmtId="0" fontId="22" fillId="83" borderId="65" xfId="0" applyFont="1" applyFill="1" applyBorder="1" applyAlignment="1">
      <alignment wrapText="1"/>
    </xf>
    <xf numFmtId="0" fontId="126" fillId="37" borderId="41" xfId="1" applyFont="1" applyFill="1" applyAlignment="1">
      <alignment vertical="center" wrapText="1"/>
    </xf>
    <xf numFmtId="0" fontId="70" fillId="40" borderId="64" xfId="0" applyFont="1" applyFill="1" applyBorder="1" applyAlignment="1">
      <alignment horizontal="center"/>
    </xf>
    <xf numFmtId="0" fontId="70" fillId="40" borderId="64" xfId="0" applyFont="1" applyFill="1" applyBorder="1" applyAlignment="1">
      <alignment horizontal="center" vertical="center"/>
    </xf>
    <xf numFmtId="0" fontId="63" fillId="37" borderId="82" xfId="0" applyFont="1" applyFill="1" applyBorder="1"/>
    <xf numFmtId="0" fontId="102" fillId="37" borderId="85" xfId="0" applyFont="1" applyFill="1" applyBorder="1" applyAlignment="1">
      <alignment horizontal="center"/>
    </xf>
    <xf numFmtId="0" fontId="102" fillId="37" borderId="86" xfId="0" applyFont="1" applyFill="1" applyBorder="1" applyAlignment="1">
      <alignment horizontal="center"/>
    </xf>
    <xf numFmtId="0" fontId="63" fillId="37" borderId="63" xfId="0" applyFont="1" applyFill="1" applyBorder="1"/>
    <xf numFmtId="0" fontId="102" fillId="37" borderId="84" xfId="0" applyFont="1" applyFill="1" applyBorder="1" applyAlignment="1">
      <alignment horizontal="center"/>
    </xf>
    <xf numFmtId="0" fontId="63" fillId="37" borderId="81" xfId="0" applyFont="1" applyFill="1" applyBorder="1" applyAlignment="1">
      <alignment horizontal="left"/>
    </xf>
    <xf numFmtId="0" fontId="63" fillId="37" borderId="85" xfId="0" applyFont="1" applyFill="1" applyBorder="1" applyAlignment="1">
      <alignment horizontal="left"/>
    </xf>
    <xf numFmtId="0" fontId="63" fillId="37" borderId="86" xfId="0" applyFont="1" applyFill="1" applyBorder="1" applyAlignment="1">
      <alignment horizontal="left"/>
    </xf>
    <xf numFmtId="0" fontId="63" fillId="37" borderId="84" xfId="0" applyFont="1" applyFill="1" applyBorder="1" applyAlignment="1">
      <alignment horizontal="left"/>
    </xf>
    <xf numFmtId="0" fontId="63" fillId="37" borderId="81" xfId="0" applyFont="1" applyFill="1" applyBorder="1"/>
    <xf numFmtId="0" fontId="63" fillId="37" borderId="90" xfId="0" applyFont="1" applyFill="1" applyBorder="1"/>
    <xf numFmtId="0" fontId="63" fillId="37" borderId="86" xfId="0" applyFont="1" applyFill="1" applyBorder="1"/>
    <xf numFmtId="0" fontId="63" fillId="37" borderId="83" xfId="0" applyFont="1" applyFill="1" applyBorder="1"/>
    <xf numFmtId="0" fontId="63" fillId="37" borderId="84" xfId="0" applyFont="1" applyFill="1" applyBorder="1"/>
    <xf numFmtId="0" fontId="63" fillId="37" borderId="85" xfId="0" applyFont="1" applyFill="1" applyBorder="1"/>
    <xf numFmtId="0" fontId="21" fillId="37" borderId="77" xfId="0" applyFont="1" applyFill="1" applyBorder="1" applyAlignment="1">
      <alignment horizontal="center" vertical="center"/>
    </xf>
    <xf numFmtId="0" fontId="23" fillId="78" borderId="65" xfId="0" applyFont="1" applyFill="1" applyBorder="1" applyAlignment="1">
      <alignment horizontal="center" vertical="center"/>
    </xf>
    <xf numFmtId="0" fontId="23" fillId="41" borderId="64" xfId="0" applyFont="1" applyFill="1" applyBorder="1" applyAlignment="1">
      <alignment horizontal="center" vertical="center"/>
    </xf>
    <xf numFmtId="0" fontId="23" fillId="79" borderId="64" xfId="0" applyFont="1" applyFill="1" applyBorder="1" applyAlignment="1">
      <alignment horizontal="center" vertical="center"/>
    </xf>
    <xf numFmtId="0" fontId="103" fillId="37" borderId="41" xfId="1" applyFont="1" applyFill="1" applyAlignment="1">
      <alignment horizontal="left"/>
    </xf>
    <xf numFmtId="0" fontId="23" fillId="42" borderId="41" xfId="1" applyFont="1" applyFill="1" applyAlignment="1">
      <alignment vertical="center"/>
    </xf>
    <xf numFmtId="0" fontId="70" fillId="86" borderId="64" xfId="1" applyFont="1" applyFill="1" applyBorder="1" applyAlignment="1">
      <alignment horizontal="center" vertical="center"/>
    </xf>
    <xf numFmtId="0" fontId="22" fillId="83" borderId="64" xfId="0" applyFont="1" applyFill="1" applyBorder="1" applyAlignment="1">
      <alignment horizontal="center"/>
    </xf>
    <xf numFmtId="0" fontId="118" fillId="37" borderId="64" xfId="1" applyFont="1" applyFill="1" applyBorder="1" applyAlignment="1">
      <alignment horizontal="center" vertical="center"/>
    </xf>
    <xf numFmtId="10" fontId="23" fillId="40" borderId="64" xfId="2" applyNumberFormat="1" applyFont="1" applyFill="1" applyBorder="1" applyAlignment="1">
      <alignment horizontal="center" vertical="center"/>
    </xf>
    <xf numFmtId="0" fontId="107" fillId="37" borderId="86" xfId="1" applyFont="1" applyFill="1" applyBorder="1" applyAlignment="1">
      <alignment horizontal="center" vertical="center"/>
    </xf>
    <xf numFmtId="0" fontId="21" fillId="42" borderId="64" xfId="0" applyFont="1" applyFill="1" applyBorder="1"/>
    <xf numFmtId="0" fontId="128" fillId="39" borderId="77" xfId="0" applyFont="1" applyFill="1" applyBorder="1" applyAlignment="1">
      <alignment horizontal="left"/>
    </xf>
    <xf numFmtId="0" fontId="128" fillId="39" borderId="77" xfId="0" applyFont="1" applyFill="1" applyBorder="1" applyAlignment="1">
      <alignment horizontal="left" vertical="top" wrapText="1"/>
    </xf>
    <xf numFmtId="0" fontId="128" fillId="39" borderId="77" xfId="0" applyFont="1" applyFill="1" applyBorder="1" applyAlignment="1">
      <alignment horizontal="left" vertical="center" wrapText="1"/>
    </xf>
    <xf numFmtId="0" fontId="128" fillId="39" borderId="77" xfId="0" applyFont="1" applyFill="1" applyBorder="1" applyAlignment="1">
      <alignment horizontal="left" vertical="center"/>
    </xf>
    <xf numFmtId="0" fontId="128" fillId="39" borderId="41" xfId="0" applyFont="1" applyFill="1" applyBorder="1" applyAlignment="1">
      <alignment horizontal="left"/>
    </xf>
    <xf numFmtId="0" fontId="21" fillId="87" borderId="0" xfId="0" applyFont="1" applyFill="1"/>
    <xf numFmtId="0" fontId="22" fillId="88" borderId="64" xfId="0" applyFont="1" applyFill="1" applyBorder="1" applyAlignment="1">
      <alignment horizontal="center"/>
    </xf>
    <xf numFmtId="0" fontId="21" fillId="42" borderId="41" xfId="0" applyFont="1" applyFill="1" applyBorder="1" applyAlignment="1">
      <alignment horizontal="center" vertical="center"/>
    </xf>
    <xf numFmtId="0" fontId="22" fillId="42" borderId="64" xfId="0" applyFont="1" applyFill="1" applyBorder="1" applyAlignment="1">
      <alignment horizontal="center"/>
    </xf>
    <xf numFmtId="0" fontId="21" fillId="42" borderId="63" xfId="0" applyFont="1" applyFill="1" applyBorder="1"/>
    <xf numFmtId="0" fontId="23" fillId="42" borderId="41" xfId="0" applyFont="1" applyFill="1" applyBorder="1"/>
    <xf numFmtId="0" fontId="128" fillId="40" borderId="63" xfId="0" applyFont="1" applyFill="1" applyBorder="1" applyAlignment="1">
      <alignment horizontal="center"/>
    </xf>
    <xf numFmtId="0" fontId="22" fillId="42" borderId="63" xfId="0" applyFont="1" applyFill="1" applyBorder="1" applyAlignment="1">
      <alignment horizontal="center"/>
    </xf>
    <xf numFmtId="0" fontId="128" fillId="82" borderId="64" xfId="0" applyFont="1" applyFill="1" applyBorder="1" applyAlignment="1">
      <alignment horizontal="center"/>
    </xf>
    <xf numFmtId="0" fontId="22" fillId="37" borderId="41" xfId="0" applyFont="1" applyFill="1" applyBorder="1" applyAlignment="1">
      <alignment horizontal="center" vertical="center"/>
    </xf>
    <xf numFmtId="0" fontId="53" fillId="82" borderId="64" xfId="0" applyFont="1" applyFill="1" applyBorder="1" applyAlignment="1">
      <alignment horizontal="left"/>
    </xf>
    <xf numFmtId="0" fontId="23" fillId="39" borderId="64" xfId="1" applyFont="1" applyFill="1" applyBorder="1" applyAlignment="1">
      <alignment horizontal="center" vertical="center"/>
    </xf>
    <xf numFmtId="0" fontId="21" fillId="0" borderId="90" xfId="0" applyFont="1" applyBorder="1" applyAlignment="1">
      <alignment horizontal="left" vertical="center"/>
    </xf>
    <xf numFmtId="0" fontId="58" fillId="40" borderId="41" xfId="0" applyFont="1" applyFill="1" applyBorder="1" applyAlignment="1">
      <alignment horizontal="center"/>
    </xf>
    <xf numFmtId="0" fontId="21" fillId="37" borderId="41" xfId="0" applyFont="1" applyFill="1" applyBorder="1" applyAlignment="1">
      <alignment wrapText="1"/>
    </xf>
    <xf numFmtId="0" fontId="34" fillId="37" borderId="41" xfId="0" applyFont="1" applyFill="1" applyBorder="1" applyAlignment="1">
      <alignment horizontal="center"/>
    </xf>
    <xf numFmtId="0" fontId="35" fillId="37" borderId="41" xfId="0" applyFont="1" applyFill="1" applyBorder="1" applyAlignment="1">
      <alignment horizontal="center" vertical="center"/>
    </xf>
    <xf numFmtId="0" fontId="62" fillId="37" borderId="41" xfId="0" applyFont="1" applyFill="1" applyBorder="1" applyAlignment="1">
      <alignment horizontal="center" vertical="center"/>
    </xf>
    <xf numFmtId="0" fontId="62" fillId="37" borderId="41" xfId="0" applyFont="1" applyFill="1" applyBorder="1" applyAlignment="1">
      <alignment vertical="center"/>
    </xf>
    <xf numFmtId="0" fontId="77" fillId="39" borderId="64" xfId="0" applyFont="1" applyFill="1" applyBorder="1" applyAlignment="1">
      <alignment horizontal="center" vertical="center"/>
    </xf>
    <xf numFmtId="0" fontId="62" fillId="42" borderId="64" xfId="0" applyFont="1" applyFill="1" applyBorder="1" applyAlignment="1">
      <alignment vertical="center"/>
    </xf>
    <xf numFmtId="0" fontId="77" fillId="40" borderId="41" xfId="0" applyFont="1" applyFill="1" applyBorder="1" applyAlignment="1">
      <alignment horizontal="center" vertical="center"/>
    </xf>
    <xf numFmtId="0" fontId="91" fillId="40" borderId="41" xfId="0" applyFont="1" applyFill="1" applyBorder="1" applyAlignment="1">
      <alignment horizontal="left" vertical="center"/>
    </xf>
    <xf numFmtId="0" fontId="91" fillId="40" borderId="41" xfId="0" applyFont="1" applyFill="1" applyBorder="1" applyAlignment="1">
      <alignment horizontal="left" vertical="center" wrapText="1"/>
    </xf>
    <xf numFmtId="0" fontId="77" fillId="40" borderId="41" xfId="0" applyFont="1" applyFill="1" applyBorder="1" applyAlignment="1">
      <alignment vertical="center"/>
    </xf>
    <xf numFmtId="0" fontId="91" fillId="40" borderId="41" xfId="0" applyFont="1" applyFill="1" applyBorder="1" applyAlignment="1">
      <alignment vertical="center" wrapText="1"/>
    </xf>
    <xf numFmtId="0" fontId="91" fillId="40" borderId="41" xfId="0" applyFont="1" applyFill="1" applyBorder="1" applyAlignment="1">
      <alignment vertical="center"/>
    </xf>
    <xf numFmtId="0" fontId="131" fillId="40" borderId="41" xfId="0" applyFont="1" applyFill="1" applyBorder="1"/>
    <xf numFmtId="0" fontId="91" fillId="37" borderId="41" xfId="0" applyFont="1" applyFill="1" applyBorder="1" applyAlignment="1">
      <alignment vertical="center"/>
    </xf>
    <xf numFmtId="0" fontId="21" fillId="42" borderId="41" xfId="0" applyFont="1" applyFill="1" applyBorder="1" applyAlignment="1">
      <alignment horizontal="center"/>
    </xf>
    <xf numFmtId="0" fontId="53" fillId="40" borderId="41" xfId="0" applyFont="1" applyFill="1" applyBorder="1" applyAlignment="1">
      <alignment horizontal="left"/>
    </xf>
    <xf numFmtId="0" fontId="53" fillId="40" borderId="63" xfId="0" applyFont="1" applyFill="1" applyBorder="1" applyAlignment="1">
      <alignment horizontal="left"/>
    </xf>
    <xf numFmtId="0" fontId="21" fillId="42" borderId="63" xfId="0" applyFont="1" applyFill="1" applyBorder="1" applyAlignment="1">
      <alignment horizontal="center"/>
    </xf>
    <xf numFmtId="0" fontId="22" fillId="42" borderId="63" xfId="0" applyFont="1" applyFill="1" applyBorder="1" applyAlignment="1">
      <alignment horizontal="center" vertical="center"/>
    </xf>
    <xf numFmtId="0" fontId="22" fillId="42" borderId="63" xfId="0" applyFont="1" applyFill="1" applyBorder="1"/>
    <xf numFmtId="0" fontId="22" fillId="37" borderId="63" xfId="0" applyFont="1" applyFill="1" applyBorder="1" applyAlignment="1">
      <alignment vertical="center"/>
    </xf>
    <xf numFmtId="0" fontId="120" fillId="40" borderId="41" xfId="0" applyFont="1" applyFill="1" applyBorder="1" applyAlignment="1">
      <alignment horizontal="left"/>
    </xf>
    <xf numFmtId="0" fontId="134" fillId="47" borderId="79" xfId="0" applyFont="1" applyFill="1" applyBorder="1" applyAlignment="1">
      <alignment horizontal="center" vertical="center"/>
    </xf>
    <xf numFmtId="0" fontId="52" fillId="40" borderId="41" xfId="0" applyFont="1" applyFill="1" applyBorder="1" applyAlignment="1">
      <alignment horizontal="left"/>
    </xf>
    <xf numFmtId="0" fontId="53" fillId="90" borderId="64" xfId="0" applyFont="1" applyFill="1" applyBorder="1" applyAlignment="1">
      <alignment horizontal="center"/>
    </xf>
    <xf numFmtId="0" fontId="53" fillId="91" borderId="64" xfId="0" applyFont="1" applyFill="1" applyBorder="1" applyAlignment="1">
      <alignment horizontal="center"/>
    </xf>
    <xf numFmtId="0" fontId="53" fillId="92" borderId="64" xfId="0" applyFont="1" applyFill="1" applyBorder="1" applyAlignment="1">
      <alignment horizontal="center"/>
    </xf>
    <xf numFmtId="0" fontId="53" fillId="93" borderId="64" xfId="0" applyFont="1" applyFill="1" applyBorder="1" applyAlignment="1">
      <alignment horizontal="center"/>
    </xf>
    <xf numFmtId="0" fontId="53" fillId="82" borderId="64" xfId="0" applyFont="1" applyFill="1" applyBorder="1" applyAlignment="1">
      <alignment horizontal="center"/>
    </xf>
    <xf numFmtId="0" fontId="22" fillId="81" borderId="64" xfId="0" applyFont="1" applyFill="1" applyBorder="1" applyAlignment="1">
      <alignment horizontal="center" vertical="center"/>
    </xf>
    <xf numFmtId="0" fontId="22" fillId="42" borderId="41" xfId="0" applyFont="1" applyFill="1" applyBorder="1" applyAlignment="1">
      <alignment vertical="center"/>
    </xf>
    <xf numFmtId="0" fontId="53" fillId="85" borderId="64" xfId="0" applyFont="1" applyFill="1" applyBorder="1" applyAlignment="1">
      <alignment horizontal="center" vertical="center"/>
    </xf>
    <xf numFmtId="0" fontId="23" fillId="83" borderId="88" xfId="0" applyFont="1" applyFill="1" applyBorder="1" applyAlignment="1">
      <alignment horizontal="center"/>
    </xf>
    <xf numFmtId="10" fontId="22" fillId="42" borderId="64" xfId="2" applyNumberFormat="1" applyFont="1" applyFill="1" applyBorder="1" applyAlignment="1">
      <alignment horizontal="center" vertical="center"/>
    </xf>
    <xf numFmtId="0" fontId="120" fillId="37" borderId="41" xfId="0" applyFont="1" applyFill="1" applyBorder="1"/>
    <xf numFmtId="0" fontId="24" fillId="37" borderId="41" xfId="0" applyFont="1" applyFill="1" applyBorder="1"/>
    <xf numFmtId="0" fontId="21" fillId="42" borderId="67" xfId="0" applyFont="1" applyFill="1" applyBorder="1"/>
    <xf numFmtId="0" fontId="128" fillId="39" borderId="68" xfId="0" applyFont="1" applyFill="1" applyBorder="1" applyAlignment="1">
      <alignment horizontal="left"/>
    </xf>
    <xf numFmtId="0" fontId="21" fillId="42" borderId="68" xfId="0" applyFont="1" applyFill="1" applyBorder="1"/>
    <xf numFmtId="0" fontId="21" fillId="42" borderId="69" xfId="0" applyFont="1" applyFill="1" applyBorder="1"/>
    <xf numFmtId="0" fontId="21" fillId="42" borderId="70" xfId="0" applyFont="1" applyFill="1" applyBorder="1"/>
    <xf numFmtId="0" fontId="21" fillId="42" borderId="66" xfId="0" applyFont="1" applyFill="1" applyBorder="1"/>
    <xf numFmtId="0" fontId="23" fillId="42" borderId="41" xfId="0" applyFont="1" applyFill="1" applyBorder="1" applyAlignment="1">
      <alignment horizontal="left" vertical="center"/>
    </xf>
    <xf numFmtId="0" fontId="79" fillId="42" borderId="41" xfId="0" applyFont="1" applyFill="1" applyBorder="1"/>
    <xf numFmtId="0" fontId="22" fillId="37" borderId="66" xfId="0" applyFont="1" applyFill="1" applyBorder="1" applyAlignment="1">
      <alignment horizontal="center" vertical="center"/>
    </xf>
    <xf numFmtId="0" fontId="21" fillId="42" borderId="66" xfId="0" applyFont="1" applyFill="1" applyBorder="1" applyAlignment="1">
      <alignment horizontal="center" vertical="center"/>
    </xf>
    <xf numFmtId="0" fontId="21" fillId="42" borderId="105" xfId="0" applyFont="1" applyFill="1" applyBorder="1"/>
    <xf numFmtId="0" fontId="21" fillId="42" borderId="106" xfId="0" applyFont="1" applyFill="1" applyBorder="1"/>
    <xf numFmtId="0" fontId="22" fillId="37" borderId="66" xfId="0" applyFont="1" applyFill="1" applyBorder="1" applyAlignment="1">
      <alignment vertical="center"/>
    </xf>
    <xf numFmtId="0" fontId="21" fillId="42" borderId="71" xfId="0" applyFont="1" applyFill="1" applyBorder="1"/>
    <xf numFmtId="0" fontId="21" fillId="42" borderId="72" xfId="0" applyFont="1" applyFill="1" applyBorder="1"/>
    <xf numFmtId="0" fontId="21" fillId="42" borderId="73" xfId="0" applyFont="1" applyFill="1" applyBorder="1"/>
    <xf numFmtId="0" fontId="70" fillId="39" borderId="64" xfId="0" applyFont="1" applyFill="1" applyBorder="1" applyAlignment="1">
      <alignment horizontal="left"/>
    </xf>
    <xf numFmtId="0" fontId="70" fillId="39" borderId="77" xfId="0" applyFont="1" applyFill="1" applyBorder="1"/>
    <xf numFmtId="0" fontId="59" fillId="40" borderId="77" xfId="0" applyFont="1" applyFill="1" applyBorder="1" applyAlignment="1">
      <alignment horizontal="left" vertical="center"/>
    </xf>
    <xf numFmtId="0" fontId="127" fillId="40" borderId="77" xfId="0" applyFont="1" applyFill="1" applyBorder="1" applyAlignment="1">
      <alignment horizontal="left"/>
    </xf>
    <xf numFmtId="0" fontId="94" fillId="40" borderId="77" xfId="0" applyFont="1" applyFill="1" applyBorder="1" applyAlignment="1">
      <alignment horizontal="left"/>
    </xf>
    <xf numFmtId="0" fontId="136" fillId="42" borderId="41" xfId="0" applyFont="1" applyFill="1" applyBorder="1" applyAlignment="1">
      <alignment vertical="center"/>
    </xf>
    <xf numFmtId="0" fontId="137" fillId="42" borderId="0" xfId="0" applyFont="1" applyFill="1"/>
    <xf numFmtId="0" fontId="21" fillId="78" borderId="64" xfId="0" applyFont="1" applyFill="1" applyBorder="1" applyAlignment="1">
      <alignment horizontal="center"/>
    </xf>
    <xf numFmtId="0" fontId="68" fillId="78" borderId="64" xfId="0" applyFont="1" applyFill="1" applyBorder="1" applyAlignment="1">
      <alignment horizontal="center"/>
    </xf>
    <xf numFmtId="0" fontId="0" fillId="0" borderId="82" xfId="0" applyBorder="1" applyAlignment="1">
      <alignment vertical="top"/>
    </xf>
    <xf numFmtId="0" fontId="0" fillId="0" borderId="85" xfId="0" applyBorder="1"/>
    <xf numFmtId="0" fontId="0" fillId="0" borderId="41" xfId="0" applyBorder="1" applyAlignment="1">
      <alignment vertical="top"/>
    </xf>
    <xf numFmtId="0" fontId="0" fillId="0" borderId="86" xfId="0" applyBorder="1"/>
    <xf numFmtId="0" fontId="0" fillId="0" borderId="63" xfId="0" applyBorder="1" applyAlignment="1">
      <alignment vertical="top"/>
    </xf>
    <xf numFmtId="0" fontId="0" fillId="0" borderId="84" xfId="0" applyBorder="1"/>
    <xf numFmtId="0" fontId="0" fillId="0" borderId="90" xfId="0" applyBorder="1"/>
    <xf numFmtId="0" fontId="0" fillId="0" borderId="83" xfId="0" applyBorder="1"/>
    <xf numFmtId="0" fontId="1" fillId="0" borderId="82" xfId="0" applyFont="1" applyBorder="1"/>
    <xf numFmtId="0" fontId="1" fillId="0" borderId="41" xfId="0" applyFont="1" applyBorder="1"/>
    <xf numFmtId="0" fontId="1" fillId="0" borderId="63" xfId="0" applyFont="1" applyBorder="1"/>
    <xf numFmtId="0" fontId="0" fillId="0" borderId="81" xfId="0" applyBorder="1"/>
    <xf numFmtId="0" fontId="0" fillId="0" borderId="82" xfId="0" applyBorder="1"/>
    <xf numFmtId="0" fontId="96" fillId="0" borderId="81" xfId="0" applyFont="1" applyBorder="1" applyAlignment="1">
      <alignment vertical="top" wrapText="1"/>
    </xf>
    <xf numFmtId="0" fontId="96" fillId="0" borderId="90" xfId="0" applyFont="1" applyBorder="1" applyAlignment="1">
      <alignment vertical="top" wrapText="1"/>
    </xf>
    <xf numFmtId="0" fontId="96" fillId="0" borderId="83" xfId="0" applyFont="1" applyBorder="1" applyAlignment="1">
      <alignment vertical="top" wrapText="1"/>
    </xf>
    <xf numFmtId="0" fontId="2" fillId="42" borderId="63" xfId="0" applyFont="1" applyFill="1" applyBorder="1" applyAlignment="1">
      <alignment vertical="top"/>
    </xf>
    <xf numFmtId="0" fontId="21" fillId="0" borderId="90" xfId="0" applyFont="1" applyBorder="1" applyAlignment="1">
      <alignment vertical="center"/>
    </xf>
    <xf numFmtId="0" fontId="138" fillId="0" borderId="90" xfId="0" applyFont="1" applyBorder="1" applyAlignment="1">
      <alignment horizontal="left" vertical="top"/>
    </xf>
    <xf numFmtId="0" fontId="138" fillId="0" borderId="83" xfId="0" applyFont="1" applyBorder="1" applyAlignment="1">
      <alignment horizontal="left" vertical="top"/>
    </xf>
    <xf numFmtId="0" fontId="138" fillId="0" borderId="41" xfId="0" applyFont="1" applyBorder="1" applyAlignment="1">
      <alignment horizontal="left" vertical="top"/>
    </xf>
    <xf numFmtId="0" fontId="4" fillId="0" borderId="85" xfId="0" applyFont="1" applyBorder="1" applyAlignment="1">
      <alignment vertical="top" wrapText="1"/>
    </xf>
    <xf numFmtId="0" fontId="21" fillId="0" borderId="90" xfId="0" applyFont="1" applyBorder="1" applyAlignment="1">
      <alignment horizontal="left" vertical="center" indent="3" readingOrder="1"/>
    </xf>
    <xf numFmtId="0" fontId="4" fillId="0" borderId="86" xfId="0" applyFont="1" applyBorder="1" applyAlignment="1">
      <alignment vertical="top" wrapText="1"/>
    </xf>
    <xf numFmtId="0" fontId="21" fillId="0" borderId="83" xfId="0" applyFont="1" applyBorder="1" applyAlignment="1">
      <alignment horizontal="left" vertical="center" indent="3" readingOrder="1"/>
    </xf>
    <xf numFmtId="0" fontId="21" fillId="0" borderId="63" xfId="0" applyFont="1" applyBorder="1" applyAlignment="1">
      <alignment vertical="top" wrapText="1"/>
    </xf>
    <xf numFmtId="0" fontId="4" fillId="0" borderId="63" xfId="0" applyFont="1" applyBorder="1" applyAlignment="1">
      <alignment vertical="top" wrapText="1"/>
    </xf>
    <xf numFmtId="0" fontId="4" fillId="0" borderId="84" xfId="0" applyFont="1" applyBorder="1" applyAlignment="1">
      <alignment vertical="top" wrapText="1"/>
    </xf>
    <xf numFmtId="0" fontId="110" fillId="37" borderId="41" xfId="1" applyFont="1" applyFill="1" applyAlignment="1">
      <alignment vertical="center"/>
    </xf>
    <xf numFmtId="0" fontId="53" fillId="0" borderId="0" xfId="0" applyFont="1" applyAlignment="1">
      <alignment horizontal="left" vertical="center" readingOrder="1"/>
    </xf>
    <xf numFmtId="0" fontId="77" fillId="66" borderId="82" xfId="0" applyFont="1" applyFill="1" applyBorder="1"/>
    <xf numFmtId="0" fontId="59" fillId="0" borderId="90" xfId="0" applyFont="1" applyBorder="1" applyAlignment="1">
      <alignment horizontal="left" vertical="center" indent="3" readingOrder="1"/>
    </xf>
    <xf numFmtId="0" fontId="21" fillId="0" borderId="63" xfId="0" applyFont="1" applyBorder="1" applyAlignment="1">
      <alignment vertical="center" readingOrder="1"/>
    </xf>
    <xf numFmtId="0" fontId="21" fillId="0" borderId="81" xfId="0" applyFont="1" applyBorder="1" applyAlignment="1">
      <alignment vertical="center"/>
    </xf>
    <xf numFmtId="0" fontId="22" fillId="83" borderId="64" xfId="0" applyFont="1" applyFill="1" applyBorder="1" applyAlignment="1">
      <alignment horizontal="center" vertical="center"/>
    </xf>
    <xf numFmtId="0" fontId="70" fillId="39" borderId="90" xfId="1" applyFont="1" applyFill="1" applyBorder="1" applyAlignment="1">
      <alignment horizontal="center" vertical="center"/>
    </xf>
    <xf numFmtId="0" fontId="35" fillId="83" borderId="64" xfId="0" applyFont="1" applyFill="1" applyBorder="1" applyAlignment="1">
      <alignment horizontal="center"/>
    </xf>
    <xf numFmtId="1" fontId="91" fillId="37" borderId="84" xfId="0" applyNumberFormat="1" applyFont="1" applyFill="1" applyBorder="1" applyAlignment="1">
      <alignment horizontal="center" vertical="center"/>
    </xf>
    <xf numFmtId="1" fontId="77" fillId="37" borderId="84" xfId="0" applyNumberFormat="1" applyFont="1" applyFill="1" applyBorder="1" applyAlignment="1">
      <alignment horizontal="center" vertical="center"/>
    </xf>
    <xf numFmtId="0" fontId="22" fillId="83" borderId="64" xfId="0" applyFont="1" applyFill="1" applyBorder="1" applyAlignment="1">
      <alignment vertical="center"/>
    </xf>
    <xf numFmtId="0" fontId="21" fillId="83" borderId="64" xfId="0" applyFont="1" applyFill="1" applyBorder="1" applyAlignment="1">
      <alignment vertical="center"/>
    </xf>
    <xf numFmtId="0" fontId="35" fillId="83" borderId="80" xfId="0" applyFont="1" applyFill="1" applyBorder="1" applyAlignment="1">
      <alignment horizontal="center"/>
    </xf>
    <xf numFmtId="0" fontId="23" fillId="42" borderId="64" xfId="0" applyFont="1" applyFill="1" applyBorder="1" applyAlignment="1">
      <alignment horizontal="center" vertical="center"/>
    </xf>
    <xf numFmtId="0" fontId="22" fillId="83" borderId="63" xfId="0" applyFont="1" applyFill="1" applyBorder="1" applyAlignment="1">
      <alignment horizontal="center" vertical="center"/>
    </xf>
    <xf numFmtId="0" fontId="21" fillId="83" borderId="64" xfId="0" applyFont="1" applyFill="1" applyBorder="1" applyAlignment="1">
      <alignment horizontal="center"/>
    </xf>
    <xf numFmtId="0" fontId="23" fillId="94" borderId="64" xfId="0" applyFont="1" applyFill="1" applyBorder="1"/>
    <xf numFmtId="0" fontId="21" fillId="94" borderId="64" xfId="0" applyFont="1" applyFill="1" applyBorder="1"/>
    <xf numFmtId="0" fontId="21" fillId="83" borderId="64" xfId="0" applyFont="1" applyFill="1" applyBorder="1"/>
    <xf numFmtId="0" fontId="21" fillId="83" borderId="80" xfId="0" applyFont="1" applyFill="1" applyBorder="1"/>
    <xf numFmtId="10" fontId="23" fillId="83" borderId="64" xfId="2" applyNumberFormat="1" applyFont="1" applyFill="1" applyBorder="1" applyAlignment="1">
      <alignment horizontal="center"/>
    </xf>
    <xf numFmtId="0" fontId="70" fillId="82" borderId="64" xfId="0" applyFont="1" applyFill="1" applyBorder="1" applyAlignment="1">
      <alignment horizontal="left"/>
    </xf>
    <xf numFmtId="0" fontId="70" fillId="82" borderId="64" xfId="0" applyFont="1" applyFill="1" applyBorder="1" applyAlignment="1">
      <alignment horizontal="center"/>
    </xf>
    <xf numFmtId="0" fontId="94" fillId="0" borderId="90" xfId="0" applyFont="1" applyBorder="1" applyAlignment="1">
      <alignment horizontal="left" vertical="center" wrapText="1" readingOrder="1"/>
    </xf>
    <xf numFmtId="0" fontId="70" fillId="82" borderId="84" xfId="0" applyFont="1" applyFill="1" applyBorder="1" applyAlignment="1">
      <alignment horizontal="center"/>
    </xf>
    <xf numFmtId="0" fontId="21" fillId="0" borderId="83" xfId="0" applyFont="1" applyBorder="1" applyAlignment="1">
      <alignment horizontal="left" vertical="top" wrapText="1" readingOrder="1"/>
    </xf>
    <xf numFmtId="0" fontId="21" fillId="0" borderId="63" xfId="0" applyFont="1" applyBorder="1" applyAlignment="1">
      <alignment horizontal="left" vertical="top" wrapText="1" readingOrder="1"/>
    </xf>
    <xf numFmtId="0" fontId="6" fillId="44" borderId="65" xfId="0" applyFont="1" applyFill="1" applyBorder="1" applyAlignment="1">
      <alignment horizontal="center" vertical="center"/>
    </xf>
    <xf numFmtId="0" fontId="97" fillId="35" borderId="64" xfId="0" applyFont="1" applyFill="1" applyBorder="1" applyAlignment="1">
      <alignment horizontal="center" vertical="center"/>
    </xf>
    <xf numFmtId="0" fontId="47" fillId="48" borderId="77" xfId="0" applyFont="1" applyFill="1" applyBorder="1" applyAlignment="1">
      <alignment horizontal="center" vertical="center"/>
    </xf>
    <xf numFmtId="0" fontId="6" fillId="44" borderId="83" xfId="0" applyFont="1" applyFill="1" applyBorder="1" applyAlignment="1">
      <alignment horizontal="center" vertical="center"/>
    </xf>
    <xf numFmtId="0" fontId="94" fillId="0" borderId="90" xfId="0" applyFont="1" applyBorder="1" applyAlignment="1">
      <alignment horizontal="left" vertical="center" readingOrder="1"/>
    </xf>
    <xf numFmtId="0" fontId="94" fillId="0" borderId="41" xfId="0" applyFont="1" applyBorder="1" applyAlignment="1">
      <alignment horizontal="left" vertical="center" readingOrder="1"/>
    </xf>
    <xf numFmtId="0" fontId="92" fillId="95" borderId="64" xfId="0" applyFont="1" applyFill="1" applyBorder="1" applyAlignment="1">
      <alignment horizontal="center" vertical="center"/>
    </xf>
    <xf numFmtId="0" fontId="3" fillId="3" borderId="64" xfId="0" applyFont="1" applyFill="1" applyBorder="1" applyAlignment="1">
      <alignment horizontal="center"/>
    </xf>
    <xf numFmtId="0" fontId="5" fillId="5" borderId="64" xfId="0" applyFont="1" applyFill="1" applyBorder="1" applyAlignment="1">
      <alignment horizontal="center"/>
    </xf>
    <xf numFmtId="0" fontId="96" fillId="0" borderId="82" xfId="0" applyFont="1" applyBorder="1" applyAlignment="1">
      <alignment horizontal="left" vertical="top" wrapText="1"/>
    </xf>
    <xf numFmtId="0" fontId="92" fillId="95" borderId="14" xfId="0" applyFont="1" applyFill="1" applyBorder="1" applyAlignment="1">
      <alignment horizontal="center" vertical="center"/>
    </xf>
    <xf numFmtId="0" fontId="3" fillId="3" borderId="45" xfId="0" applyFont="1" applyFill="1" applyBorder="1" applyAlignment="1">
      <alignment horizontal="left"/>
    </xf>
    <xf numFmtId="0" fontId="5" fillId="5" borderId="103" xfId="0" applyFont="1" applyFill="1" applyBorder="1" applyAlignment="1">
      <alignment horizontal="center"/>
    </xf>
    <xf numFmtId="0" fontId="6" fillId="0" borderId="37" xfId="0" applyFont="1" applyBorder="1" applyAlignment="1">
      <alignment horizontal="center" vertical="center"/>
    </xf>
    <xf numFmtId="0" fontId="22" fillId="41" borderId="45" xfId="0" applyFont="1" applyFill="1" applyBorder="1" applyAlignment="1">
      <alignment horizontal="center" vertical="center"/>
    </xf>
    <xf numFmtId="0" fontId="22" fillId="76" borderId="79" xfId="0" applyFont="1" applyFill="1" applyBorder="1" applyAlignment="1">
      <alignment horizontal="center" vertical="center"/>
    </xf>
    <xf numFmtId="0" fontId="22" fillId="76" borderId="77" xfId="0" applyFont="1" applyFill="1" applyBorder="1" applyAlignment="1">
      <alignment horizontal="center" vertical="center"/>
    </xf>
    <xf numFmtId="0" fontId="97" fillId="0" borderId="81" xfId="0" applyFont="1" applyBorder="1" applyAlignment="1">
      <alignment horizontal="center" vertical="center"/>
    </xf>
    <xf numFmtId="0" fontId="97" fillId="0" borderId="77" xfId="0" applyFont="1" applyBorder="1" applyAlignment="1">
      <alignment horizontal="center" vertical="center"/>
    </xf>
    <xf numFmtId="0" fontId="6" fillId="0" borderId="104" xfId="0" applyFont="1" applyBorder="1" applyAlignment="1">
      <alignment horizontal="center" vertical="center"/>
    </xf>
    <xf numFmtId="0" fontId="22" fillId="65" borderId="104" xfId="0" applyFont="1" applyFill="1" applyBorder="1" applyAlignment="1">
      <alignment horizontal="center" vertical="center"/>
    </xf>
    <xf numFmtId="0" fontId="22" fillId="64" borderId="79" xfId="0" applyFont="1" applyFill="1" applyBorder="1" applyAlignment="1">
      <alignment horizontal="center" vertical="center"/>
    </xf>
    <xf numFmtId="0" fontId="22" fillId="64" borderId="78" xfId="0" applyFont="1" applyFill="1" applyBorder="1" applyAlignment="1">
      <alignment horizontal="center" vertical="center"/>
    </xf>
    <xf numFmtId="0" fontId="22" fillId="64" borderId="77" xfId="0" applyFont="1" applyFill="1" applyBorder="1" applyAlignment="1">
      <alignment horizontal="center" vertical="center"/>
    </xf>
    <xf numFmtId="0" fontId="6" fillId="0" borderId="79" xfId="0" applyFont="1" applyBorder="1" applyAlignment="1">
      <alignment horizontal="center" vertical="center"/>
    </xf>
    <xf numFmtId="0" fontId="6" fillId="0" borderId="78" xfId="0" applyFont="1" applyBorder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0" fontId="35" fillId="37" borderId="41" xfId="1" applyFont="1" applyFill="1" applyAlignment="1">
      <alignment horizontal="center" vertical="center"/>
    </xf>
    <xf numFmtId="0" fontId="63" fillId="37" borderId="81" xfId="1" applyFont="1" applyFill="1" applyBorder="1" applyAlignment="1">
      <alignment horizontal="center" vertical="center"/>
    </xf>
    <xf numFmtId="0" fontId="63" fillId="37" borderId="82" xfId="1" applyFont="1" applyFill="1" applyBorder="1" applyAlignment="1">
      <alignment horizontal="center" vertical="center"/>
    </xf>
    <xf numFmtId="0" fontId="63" fillId="37" borderId="85" xfId="1" applyFont="1" applyFill="1" applyBorder="1" applyAlignment="1">
      <alignment horizontal="center" vertical="center"/>
    </xf>
    <xf numFmtId="0" fontId="63" fillId="37" borderId="83" xfId="1" applyFont="1" applyFill="1" applyBorder="1" applyAlignment="1">
      <alignment horizontal="center" vertical="center"/>
    </xf>
    <xf numFmtId="0" fontId="63" fillId="37" borderId="63" xfId="1" applyFont="1" applyFill="1" applyBorder="1" applyAlignment="1">
      <alignment horizontal="center" vertical="center"/>
    </xf>
    <xf numFmtId="0" fontId="63" fillId="37" borderId="84" xfId="1" applyFont="1" applyFill="1" applyBorder="1" applyAlignment="1">
      <alignment horizontal="center" vertical="center"/>
    </xf>
    <xf numFmtId="0" fontId="23" fillId="37" borderId="64" xfId="1" applyFont="1" applyFill="1" applyBorder="1" applyAlignment="1">
      <alignment horizontal="center" vertical="center"/>
    </xf>
    <xf numFmtId="0" fontId="48" fillId="59" borderId="41" xfId="1" applyFont="1" applyFill="1" applyAlignment="1">
      <alignment horizontal="left" vertical="top"/>
    </xf>
    <xf numFmtId="0" fontId="77" fillId="40" borderId="41" xfId="1" applyFont="1" applyFill="1" applyAlignment="1">
      <alignment horizontal="center" vertical="center"/>
    </xf>
    <xf numFmtId="0" fontId="35" fillId="34" borderId="41" xfId="1" applyFont="1" applyFill="1" applyAlignment="1">
      <alignment horizontal="center"/>
    </xf>
    <xf numFmtId="0" fontId="23" fillId="37" borderId="65" xfId="1" applyFont="1" applyFill="1" applyBorder="1" applyAlignment="1">
      <alignment horizontal="center" vertical="center"/>
    </xf>
    <xf numFmtId="0" fontId="23" fillId="37" borderId="80" xfId="1" applyFont="1" applyFill="1" applyBorder="1" applyAlignment="1">
      <alignment horizontal="center" vertical="center"/>
    </xf>
    <xf numFmtId="0" fontId="23" fillId="37" borderId="65" xfId="1" applyFont="1" applyFill="1" applyBorder="1" applyAlignment="1">
      <alignment horizontal="center"/>
    </xf>
    <xf numFmtId="0" fontId="23" fillId="37" borderId="80" xfId="1" applyFont="1" applyFill="1" applyBorder="1" applyAlignment="1">
      <alignment horizontal="center"/>
    </xf>
    <xf numFmtId="0" fontId="23" fillId="37" borderId="74" xfId="1" applyFont="1" applyFill="1" applyBorder="1" applyAlignment="1">
      <alignment horizontal="center"/>
    </xf>
    <xf numFmtId="0" fontId="23" fillId="37" borderId="74" xfId="1" applyFont="1" applyFill="1" applyBorder="1" applyAlignment="1">
      <alignment horizontal="center" vertical="center"/>
    </xf>
    <xf numFmtId="0" fontId="35" fillId="37" borderId="41" xfId="1" applyFont="1" applyFill="1" applyAlignment="1">
      <alignment horizontal="center"/>
    </xf>
    <xf numFmtId="0" fontId="23" fillId="37" borderId="79" xfId="1" applyFont="1" applyFill="1" applyBorder="1" applyAlignment="1">
      <alignment horizontal="right" vertical="center"/>
    </xf>
    <xf numFmtId="0" fontId="23" fillId="37" borderId="77" xfId="1" applyFont="1" applyFill="1" applyBorder="1" applyAlignment="1">
      <alignment horizontal="right" vertical="center"/>
    </xf>
    <xf numFmtId="0" fontId="23" fillId="37" borderId="81" xfId="1" applyFont="1" applyFill="1" applyBorder="1" applyAlignment="1">
      <alignment horizontal="center" vertical="center"/>
    </xf>
    <xf numFmtId="0" fontId="23" fillId="37" borderId="85" xfId="1" applyFont="1" applyFill="1" applyBorder="1" applyAlignment="1">
      <alignment horizontal="center" vertical="center"/>
    </xf>
    <xf numFmtId="0" fontId="23" fillId="37" borderId="83" xfId="1" applyFont="1" applyFill="1" applyBorder="1" applyAlignment="1">
      <alignment horizontal="center" vertical="center"/>
    </xf>
    <xf numFmtId="0" fontId="23" fillId="37" borderId="84" xfId="1" applyFont="1" applyFill="1" applyBorder="1" applyAlignment="1">
      <alignment horizontal="center" vertical="center"/>
    </xf>
    <xf numFmtId="0" fontId="63" fillId="37" borderId="79" xfId="1" applyFont="1" applyFill="1" applyBorder="1" applyAlignment="1">
      <alignment horizontal="center" vertical="center"/>
    </xf>
    <xf numFmtId="0" fontId="63" fillId="37" borderId="77" xfId="1" applyFont="1" applyFill="1" applyBorder="1" applyAlignment="1">
      <alignment horizontal="center" vertical="center"/>
    </xf>
    <xf numFmtId="0" fontId="22" fillId="37" borderId="41" xfId="1" applyFont="1" applyFill="1" applyAlignment="1">
      <alignment horizontal="left"/>
    </xf>
    <xf numFmtId="0" fontId="77" fillId="49" borderId="65" xfId="1" applyFont="1" applyFill="1" applyBorder="1" applyAlignment="1">
      <alignment horizontal="center"/>
    </xf>
    <xf numFmtId="0" fontId="77" fillId="49" borderId="74" xfId="1" applyFont="1" applyFill="1" applyBorder="1" applyAlignment="1">
      <alignment horizontal="center"/>
    </xf>
    <xf numFmtId="0" fontId="77" fillId="49" borderId="80" xfId="1" applyFont="1" applyFill="1" applyBorder="1" applyAlignment="1">
      <alignment horizontal="center"/>
    </xf>
    <xf numFmtId="0" fontId="59" fillId="49" borderId="65" xfId="1" applyFont="1" applyFill="1" applyBorder="1" applyAlignment="1">
      <alignment horizontal="center"/>
    </xf>
    <xf numFmtId="0" fontId="59" fillId="49" borderId="74" xfId="1" applyFont="1" applyFill="1" applyBorder="1" applyAlignment="1">
      <alignment horizontal="center"/>
    </xf>
    <xf numFmtId="0" fontId="59" fillId="49" borderId="80" xfId="1" applyFont="1" applyFill="1" applyBorder="1" applyAlignment="1">
      <alignment horizontal="center"/>
    </xf>
    <xf numFmtId="0" fontId="70" fillId="39" borderId="65" xfId="1" applyFont="1" applyFill="1" applyBorder="1" applyAlignment="1">
      <alignment horizontal="center"/>
    </xf>
    <xf numFmtId="0" fontId="70" fillId="39" borderId="74" xfId="1" applyFont="1" applyFill="1" applyBorder="1" applyAlignment="1">
      <alignment horizontal="center"/>
    </xf>
    <xf numFmtId="0" fontId="70" fillId="39" borderId="80" xfId="1" applyFont="1" applyFill="1" applyBorder="1" applyAlignment="1">
      <alignment horizontal="center"/>
    </xf>
    <xf numFmtId="0" fontId="77" fillId="49" borderId="64" xfId="1" applyFont="1" applyFill="1" applyBorder="1" applyAlignment="1">
      <alignment horizontal="center"/>
    </xf>
    <xf numFmtId="0" fontId="63" fillId="42" borderId="64" xfId="1" applyFont="1" applyFill="1" applyBorder="1" applyAlignment="1">
      <alignment horizontal="center" vertical="center"/>
    </xf>
    <xf numFmtId="0" fontId="23" fillId="42" borderId="64" xfId="1" applyFont="1" applyFill="1" applyBorder="1" applyAlignment="1">
      <alignment horizontal="center" vertical="center"/>
    </xf>
    <xf numFmtId="0" fontId="22" fillId="43" borderId="64" xfId="1" applyFont="1" applyFill="1" applyBorder="1" applyAlignment="1">
      <alignment horizontal="center" vertical="center"/>
    </xf>
    <xf numFmtId="0" fontId="23" fillId="39" borderId="64" xfId="1" applyFont="1" applyFill="1" applyBorder="1" applyAlignment="1">
      <alignment horizontal="center" vertical="center"/>
    </xf>
    <xf numFmtId="0" fontId="23" fillId="39" borderId="64" xfId="1" applyFont="1" applyFill="1" applyBorder="1" applyAlignment="1">
      <alignment horizontal="center" vertical="center" wrapText="1"/>
    </xf>
    <xf numFmtId="0" fontId="58" fillId="43" borderId="64" xfId="1" applyFont="1" applyFill="1" applyBorder="1" applyAlignment="1">
      <alignment horizontal="center" vertical="center"/>
    </xf>
    <xf numFmtId="0" fontId="110" fillId="37" borderId="41" xfId="1" applyFont="1" applyFill="1" applyAlignment="1">
      <alignment horizontal="left" vertical="center"/>
    </xf>
    <xf numFmtId="0" fontId="23" fillId="83" borderId="64" xfId="1" applyFont="1" applyFill="1" applyBorder="1" applyAlignment="1">
      <alignment horizontal="center"/>
    </xf>
    <xf numFmtId="0" fontId="23" fillId="50" borderId="81" xfId="1" applyFont="1" applyFill="1" applyBorder="1" applyAlignment="1">
      <alignment horizontal="center" vertical="center"/>
    </xf>
    <xf numFmtId="0" fontId="23" fillId="50" borderId="85" xfId="1" applyFont="1" applyFill="1" applyBorder="1" applyAlignment="1">
      <alignment horizontal="center" vertical="center"/>
    </xf>
    <xf numFmtId="0" fontId="63" fillId="37" borderId="64" xfId="1" applyFont="1" applyFill="1" applyBorder="1" applyAlignment="1">
      <alignment horizontal="center"/>
    </xf>
    <xf numFmtId="0" fontId="70" fillId="39" borderId="41" xfId="1" applyFont="1" applyFill="1" applyAlignment="1">
      <alignment horizontal="center"/>
    </xf>
    <xf numFmtId="0" fontId="70" fillId="40" borderId="41" xfId="1" applyFont="1" applyFill="1" applyAlignment="1">
      <alignment horizontal="center"/>
    </xf>
    <xf numFmtId="0" fontId="70" fillId="40" borderId="66" xfId="1" applyFont="1" applyFill="1" applyBorder="1" applyAlignment="1">
      <alignment horizontal="center"/>
    </xf>
    <xf numFmtId="0" fontId="70" fillId="40" borderId="66" xfId="1" applyFont="1" applyFill="1" applyBorder="1" applyAlignment="1">
      <alignment horizontal="center" vertical="center"/>
    </xf>
    <xf numFmtId="0" fontId="58" fillId="49" borderId="65" xfId="1" applyFont="1" applyFill="1" applyBorder="1" applyAlignment="1">
      <alignment horizontal="center"/>
    </xf>
    <xf numFmtId="0" fontId="58" fillId="49" borderId="74" xfId="1" applyFont="1" applyFill="1" applyBorder="1" applyAlignment="1">
      <alignment horizontal="center"/>
    </xf>
    <xf numFmtId="0" fontId="58" fillId="49" borderId="80" xfId="1" applyFont="1" applyFill="1" applyBorder="1" applyAlignment="1">
      <alignment horizontal="center"/>
    </xf>
    <xf numFmtId="0" fontId="23" fillId="37" borderId="64" xfId="1" applyFont="1" applyFill="1" applyBorder="1" applyAlignment="1">
      <alignment horizontal="left" vertical="center"/>
    </xf>
    <xf numFmtId="0" fontId="23" fillId="37" borderId="65" xfId="1" applyFont="1" applyFill="1" applyBorder="1" applyAlignment="1">
      <alignment horizontal="left" vertical="center"/>
    </xf>
    <xf numFmtId="0" fontId="23" fillId="37" borderId="74" xfId="1" applyFont="1" applyFill="1" applyBorder="1" applyAlignment="1">
      <alignment horizontal="left" vertical="center"/>
    </xf>
    <xf numFmtId="0" fontId="23" fillId="37" borderId="80" xfId="1" applyFont="1" applyFill="1" applyBorder="1" applyAlignment="1">
      <alignment horizontal="left" vertical="center"/>
    </xf>
    <xf numFmtId="0" fontId="114" fillId="39" borderId="65" xfId="0" applyFont="1" applyFill="1" applyBorder="1" applyAlignment="1">
      <alignment horizontal="left"/>
    </xf>
    <xf numFmtId="0" fontId="114" fillId="39" borderId="112" xfId="0" applyFont="1" applyFill="1" applyBorder="1" applyAlignment="1">
      <alignment horizontal="left"/>
    </xf>
    <xf numFmtId="0" fontId="63" fillId="37" borderId="65" xfId="1" applyFont="1" applyFill="1" applyBorder="1" applyAlignment="1">
      <alignment horizontal="center"/>
    </xf>
    <xf numFmtId="0" fontId="63" fillId="37" borderId="74" xfId="1" applyFont="1" applyFill="1" applyBorder="1" applyAlignment="1">
      <alignment horizontal="center"/>
    </xf>
    <xf numFmtId="0" fontId="63" fillId="37" borderId="80" xfId="1" applyFont="1" applyFill="1" applyBorder="1" applyAlignment="1">
      <alignment horizontal="center"/>
    </xf>
    <xf numFmtId="0" fontId="115" fillId="37" borderId="64" xfId="1" applyFont="1" applyFill="1" applyBorder="1" applyAlignment="1">
      <alignment horizontal="left"/>
    </xf>
    <xf numFmtId="0" fontId="22" fillId="37" borderId="64" xfId="1" applyFont="1" applyFill="1" applyBorder="1" applyAlignment="1">
      <alignment horizontal="left"/>
    </xf>
    <xf numFmtId="0" fontId="115" fillId="37" borderId="65" xfId="1" applyFont="1" applyFill="1" applyBorder="1" applyAlignment="1">
      <alignment horizontal="left"/>
    </xf>
    <xf numFmtId="0" fontId="115" fillId="37" borderId="80" xfId="1" applyFont="1" applyFill="1" applyBorder="1" applyAlignment="1">
      <alignment horizontal="left"/>
    </xf>
    <xf numFmtId="0" fontId="23" fillId="50" borderId="64" xfId="1" applyFont="1" applyFill="1" applyBorder="1" applyAlignment="1">
      <alignment horizontal="center" vertical="center"/>
    </xf>
    <xf numFmtId="0" fontId="114" fillId="39" borderId="81" xfId="1" applyFont="1" applyFill="1" applyBorder="1" applyAlignment="1">
      <alignment horizontal="left" vertical="top"/>
    </xf>
    <xf numFmtId="0" fontId="114" fillId="39" borderId="82" xfId="1" applyFont="1" applyFill="1" applyBorder="1" applyAlignment="1">
      <alignment horizontal="left" vertical="top"/>
    </xf>
    <xf numFmtId="0" fontId="114" fillId="39" borderId="85" xfId="1" applyFont="1" applyFill="1" applyBorder="1" applyAlignment="1">
      <alignment horizontal="left" vertical="top"/>
    </xf>
    <xf numFmtId="0" fontId="114" fillId="39" borderId="90" xfId="1" applyFont="1" applyFill="1" applyBorder="1" applyAlignment="1">
      <alignment horizontal="left" vertical="top"/>
    </xf>
    <xf numFmtId="0" fontId="114" fillId="39" borderId="41" xfId="1" applyFont="1" applyFill="1" applyAlignment="1">
      <alignment horizontal="left" vertical="top"/>
    </xf>
    <xf numFmtId="0" fontId="114" fillId="39" borderId="86" xfId="1" applyFont="1" applyFill="1" applyBorder="1" applyAlignment="1">
      <alignment horizontal="left" vertical="top"/>
    </xf>
    <xf numFmtId="0" fontId="114" fillId="39" borderId="83" xfId="1" applyFont="1" applyFill="1" applyBorder="1" applyAlignment="1">
      <alignment horizontal="left" vertical="top"/>
    </xf>
    <xf numFmtId="0" fontId="114" fillId="39" borderId="63" xfId="1" applyFont="1" applyFill="1" applyBorder="1" applyAlignment="1">
      <alignment horizontal="left" vertical="top"/>
    </xf>
    <xf numFmtId="0" fontId="114" fillId="39" borderId="84" xfId="1" applyFont="1" applyFill="1" applyBorder="1" applyAlignment="1">
      <alignment horizontal="left" vertical="top"/>
    </xf>
    <xf numFmtId="0" fontId="58" fillId="43" borderId="41" xfId="1" applyFont="1" applyFill="1" applyAlignment="1">
      <alignment horizontal="left" vertical="center"/>
    </xf>
    <xf numFmtId="49" fontId="43" fillId="57" borderId="41" xfId="1" applyNumberFormat="1" applyFont="1" applyFill="1" applyAlignment="1">
      <alignment horizontal="left" vertical="top" wrapText="1"/>
    </xf>
    <xf numFmtId="0" fontId="36" fillId="37" borderId="41" xfId="1" applyFont="1" applyFill="1"/>
    <xf numFmtId="49" fontId="43" fillId="57" borderId="41" xfId="1" applyNumberFormat="1" applyFont="1" applyFill="1" applyAlignment="1">
      <alignment horizontal="center" vertical="top" wrapText="1"/>
    </xf>
    <xf numFmtId="0" fontId="35" fillId="54" borderId="41" xfId="1" applyFont="1" applyFill="1" applyAlignment="1">
      <alignment horizontal="center"/>
    </xf>
    <xf numFmtId="0" fontId="25" fillId="37" borderId="41" xfId="1" applyFont="1" applyFill="1" applyAlignment="1">
      <alignment horizontal="left" vertical="top" wrapText="1"/>
    </xf>
    <xf numFmtId="0" fontId="29" fillId="37" borderId="41" xfId="1" applyFont="1" applyFill="1"/>
    <xf numFmtId="0" fontId="21" fillId="38" borderId="41" xfId="1" applyFont="1" applyFill="1" applyAlignment="1">
      <alignment horizontal="center"/>
    </xf>
    <xf numFmtId="0" fontId="22" fillId="37" borderId="41" xfId="1" applyFont="1" applyFill="1" applyAlignment="1">
      <alignment horizontal="left" vertical="center"/>
    </xf>
    <xf numFmtId="49" fontId="21" fillId="37" borderId="41" xfId="1" applyNumberFormat="1" applyFont="1" applyFill="1" applyAlignment="1">
      <alignment horizontal="left" vertical="top" wrapText="1"/>
    </xf>
    <xf numFmtId="0" fontId="35" fillId="54" borderId="41" xfId="1" applyFont="1" applyFill="1" applyAlignment="1">
      <alignment horizontal="left" vertical="center"/>
    </xf>
    <xf numFmtId="0" fontId="21" fillId="56" borderId="41" xfId="1" applyFont="1" applyFill="1" applyAlignment="1">
      <alignment horizontal="center" vertical="center"/>
    </xf>
    <xf numFmtId="49" fontId="21" fillId="38" borderId="41" xfId="1" applyNumberFormat="1" applyFont="1" applyFill="1" applyAlignment="1">
      <alignment horizontal="left" vertical="top" wrapText="1"/>
    </xf>
    <xf numFmtId="49" fontId="21" fillId="38" borderId="41" xfId="1" applyNumberFormat="1" applyFont="1" applyFill="1" applyAlignment="1">
      <alignment horizontal="center" vertical="top" wrapText="1"/>
    </xf>
    <xf numFmtId="49" fontId="43" fillId="57" borderId="41" xfId="1" quotePrefix="1" applyNumberFormat="1" applyFont="1" applyFill="1" applyAlignment="1">
      <alignment horizontal="center" vertical="top" wrapText="1"/>
    </xf>
    <xf numFmtId="14" fontId="21" fillId="38" borderId="41" xfId="1" applyNumberFormat="1" applyFont="1" applyFill="1" applyAlignment="1">
      <alignment horizontal="left" vertical="top"/>
    </xf>
    <xf numFmtId="14" fontId="24" fillId="38" borderId="41" xfId="1" applyNumberFormat="1" applyFont="1" applyFill="1" applyAlignment="1">
      <alignment horizontal="left" vertical="top"/>
    </xf>
    <xf numFmtId="14" fontId="43" fillId="38" borderId="41" xfId="1" applyNumberFormat="1" applyFont="1" applyFill="1" applyAlignment="1">
      <alignment horizontal="left" vertical="top"/>
    </xf>
    <xf numFmtId="0" fontId="37" fillId="37" borderId="41" xfId="1" applyFont="1" applyFill="1" applyAlignment="1">
      <alignment horizontal="left" wrapText="1"/>
    </xf>
    <xf numFmtId="0" fontId="23" fillId="50" borderId="82" xfId="1" applyFont="1" applyFill="1" applyBorder="1" applyAlignment="1">
      <alignment horizontal="center" vertical="center"/>
    </xf>
    <xf numFmtId="0" fontId="23" fillId="50" borderId="65" xfId="1" applyFont="1" applyFill="1" applyBorder="1" applyAlignment="1">
      <alignment horizontal="center" vertical="center"/>
    </xf>
    <xf numFmtId="0" fontId="23" fillId="50" borderId="74" xfId="1" applyFont="1" applyFill="1" applyBorder="1" applyAlignment="1">
      <alignment horizontal="center" vertical="center"/>
    </xf>
    <xf numFmtId="0" fontId="23" fillId="50" borderId="80" xfId="1" applyFont="1" applyFill="1" applyBorder="1" applyAlignment="1">
      <alignment horizontal="center" vertical="center"/>
    </xf>
    <xf numFmtId="0" fontId="22" fillId="37" borderId="74" xfId="1" applyFont="1" applyFill="1" applyBorder="1" applyAlignment="1">
      <alignment horizontal="center" vertical="center"/>
    </xf>
    <xf numFmtId="0" fontId="22" fillId="37" borderId="80" xfId="1" applyFont="1" applyFill="1" applyBorder="1" applyAlignment="1">
      <alignment horizontal="center" vertical="center"/>
    </xf>
    <xf numFmtId="0" fontId="77" fillId="39" borderId="41" xfId="1" applyFont="1" applyFill="1" applyAlignment="1">
      <alignment horizontal="left"/>
    </xf>
    <xf numFmtId="0" fontId="77" fillId="39" borderId="86" xfId="1" applyFont="1" applyFill="1" applyBorder="1" applyAlignment="1">
      <alignment horizontal="left"/>
    </xf>
    <xf numFmtId="0" fontId="23" fillId="46" borderId="64" xfId="1" applyFont="1" applyFill="1" applyBorder="1" applyAlignment="1">
      <alignment horizontal="center" vertical="center"/>
    </xf>
    <xf numFmtId="0" fontId="35" fillId="42" borderId="41" xfId="1" applyFont="1" applyFill="1" applyAlignment="1">
      <alignment horizontal="center"/>
    </xf>
    <xf numFmtId="0" fontId="58" fillId="82" borderId="65" xfId="1" applyFont="1" applyFill="1" applyBorder="1" applyAlignment="1">
      <alignment horizontal="center" vertical="center"/>
    </xf>
    <xf numFmtId="0" fontId="58" fillId="82" borderId="80" xfId="1" applyFont="1" applyFill="1" applyBorder="1" applyAlignment="1">
      <alignment horizontal="center" vertical="center"/>
    </xf>
    <xf numFmtId="0" fontId="70" fillId="43" borderId="41" xfId="1" applyFont="1" applyFill="1" applyAlignment="1">
      <alignment horizontal="center" vertical="center"/>
    </xf>
    <xf numFmtId="0" fontId="58" fillId="39" borderId="41" xfId="1" applyFont="1" applyFill="1" applyAlignment="1">
      <alignment horizontal="center"/>
    </xf>
    <xf numFmtId="0" fontId="21" fillId="37" borderId="65" xfId="1" applyFont="1" applyFill="1" applyBorder="1" applyAlignment="1">
      <alignment horizontal="center"/>
    </xf>
    <xf numFmtId="0" fontId="21" fillId="37" borderId="74" xfId="1" applyFont="1" applyFill="1" applyBorder="1" applyAlignment="1">
      <alignment horizontal="center"/>
    </xf>
    <xf numFmtId="0" fontId="21" fillId="37" borderId="80" xfId="1" applyFont="1" applyFill="1" applyBorder="1" applyAlignment="1">
      <alignment horizontal="center"/>
    </xf>
    <xf numFmtId="0" fontId="63" fillId="37" borderId="65" xfId="1" applyFont="1" applyFill="1" applyBorder="1" applyAlignment="1">
      <alignment horizontal="center" vertical="center"/>
    </xf>
    <xf numFmtId="0" fontId="63" fillId="37" borderId="74" xfId="1" applyFont="1" applyFill="1" applyBorder="1" applyAlignment="1">
      <alignment horizontal="center" vertical="center"/>
    </xf>
    <xf numFmtId="0" fontId="63" fillId="37" borderId="80" xfId="1" applyFont="1" applyFill="1" applyBorder="1" applyAlignment="1">
      <alignment horizontal="center" vertical="center"/>
    </xf>
    <xf numFmtId="0" fontId="35" fillId="37" borderId="41" xfId="1" applyFont="1" applyFill="1" applyAlignment="1">
      <alignment horizontal="right"/>
    </xf>
    <xf numFmtId="0" fontId="70" fillId="0" borderId="65" xfId="1" applyFont="1" applyBorder="1" applyAlignment="1">
      <alignment horizontal="left"/>
    </xf>
    <xf numFmtId="0" fontId="70" fillId="0" borderId="74" xfId="1" applyFont="1" applyBorder="1" applyAlignment="1">
      <alignment horizontal="left"/>
    </xf>
    <xf numFmtId="0" fontId="70" fillId="0" borderId="80" xfId="1" applyFont="1" applyBorder="1" applyAlignment="1">
      <alignment horizontal="left"/>
    </xf>
    <xf numFmtId="0" fontId="58" fillId="82" borderId="64" xfId="1" applyFont="1" applyFill="1" applyBorder="1" applyAlignment="1">
      <alignment horizontal="center"/>
    </xf>
    <xf numFmtId="0" fontId="77" fillId="39" borderId="41" xfId="1" applyFont="1" applyFill="1" applyAlignment="1">
      <alignment horizontal="right" wrapText="1"/>
    </xf>
    <xf numFmtId="0" fontId="70" fillId="0" borderId="65" xfId="1" applyFont="1" applyBorder="1" applyAlignment="1">
      <alignment horizontal="center" vertical="center"/>
    </xf>
    <xf numFmtId="0" fontId="70" fillId="0" borderId="74" xfId="1" applyFont="1" applyBorder="1" applyAlignment="1">
      <alignment horizontal="center" vertical="center"/>
    </xf>
    <xf numFmtId="0" fontId="70" fillId="0" borderId="80" xfId="1" applyFont="1" applyBorder="1" applyAlignment="1">
      <alignment horizontal="center" vertical="center"/>
    </xf>
    <xf numFmtId="0" fontId="29" fillId="37" borderId="65" xfId="1" applyFont="1" applyFill="1" applyBorder="1" applyAlignment="1">
      <alignment horizontal="center"/>
    </xf>
    <xf numFmtId="0" fontId="29" fillId="37" borderId="80" xfId="1" applyFont="1" applyFill="1" applyBorder="1" applyAlignment="1">
      <alignment horizontal="center"/>
    </xf>
    <xf numFmtId="0" fontId="22" fillId="83" borderId="64" xfId="1" applyFont="1" applyFill="1" applyBorder="1" applyAlignment="1">
      <alignment horizontal="center"/>
    </xf>
    <xf numFmtId="0" fontId="77" fillId="49" borderId="41" xfId="1" applyFont="1" applyFill="1" applyAlignment="1">
      <alignment horizontal="center"/>
    </xf>
    <xf numFmtId="0" fontId="64" fillId="82" borderId="65" xfId="1" applyFont="1" applyFill="1" applyBorder="1" applyAlignment="1">
      <alignment horizontal="center" vertical="center"/>
    </xf>
    <xf numFmtId="0" fontId="64" fillId="82" borderId="74" xfId="1" applyFont="1" applyFill="1" applyBorder="1" applyAlignment="1">
      <alignment horizontal="center" vertical="center"/>
    </xf>
    <xf numFmtId="0" fontId="64" fillId="82" borderId="80" xfId="1" applyFont="1" applyFill="1" applyBorder="1" applyAlignment="1">
      <alignment horizontal="center" vertical="center"/>
    </xf>
    <xf numFmtId="10" fontId="23" fillId="37" borderId="64" xfId="2" applyNumberFormat="1" applyFont="1" applyFill="1" applyBorder="1" applyAlignment="1">
      <alignment horizontal="center" vertical="center"/>
    </xf>
    <xf numFmtId="10" fontId="23" fillId="39" borderId="64" xfId="2" applyNumberFormat="1" applyFont="1" applyFill="1" applyBorder="1" applyAlignment="1">
      <alignment horizontal="center" vertical="center"/>
    </xf>
    <xf numFmtId="10" fontId="70" fillId="39" borderId="64" xfId="2" applyNumberFormat="1" applyFont="1" applyFill="1" applyBorder="1" applyAlignment="1">
      <alignment horizontal="center" vertical="center"/>
    </xf>
    <xf numFmtId="10" fontId="70" fillId="39" borderId="79" xfId="2" applyNumberFormat="1" applyFont="1" applyFill="1" applyBorder="1" applyAlignment="1">
      <alignment horizontal="center" vertical="center"/>
    </xf>
    <xf numFmtId="10" fontId="70" fillId="39" borderId="77" xfId="2" applyNumberFormat="1" applyFont="1" applyFill="1" applyBorder="1" applyAlignment="1">
      <alignment horizontal="center" vertical="center"/>
    </xf>
    <xf numFmtId="0" fontId="64" fillId="0" borderId="41" xfId="1" applyFont="1" applyAlignment="1">
      <alignment horizontal="center"/>
    </xf>
    <xf numFmtId="0" fontId="35" fillId="83" borderId="65" xfId="1" applyFont="1" applyFill="1" applyBorder="1" applyAlignment="1">
      <alignment horizontal="center" vertical="center"/>
    </xf>
    <xf numFmtId="0" fontId="35" fillId="83" borderId="80" xfId="1" applyFont="1" applyFill="1" applyBorder="1" applyAlignment="1">
      <alignment horizontal="center" vertical="center"/>
    </xf>
    <xf numFmtId="0" fontId="77" fillId="39" borderId="41" xfId="1" applyFont="1" applyFill="1" applyAlignment="1">
      <alignment horizontal="right"/>
    </xf>
    <xf numFmtId="0" fontId="22" fillId="37" borderId="65" xfId="1" applyFont="1" applyFill="1" applyBorder="1" applyAlignment="1">
      <alignment horizontal="center" vertical="center"/>
    </xf>
    <xf numFmtId="0" fontId="77" fillId="39" borderId="41" xfId="1" applyFont="1" applyFill="1" applyAlignment="1">
      <alignment horizontal="center"/>
    </xf>
    <xf numFmtId="0" fontId="70" fillId="39" borderId="64" xfId="1" applyFont="1" applyFill="1" applyBorder="1" applyAlignment="1">
      <alignment horizontal="center" vertical="center"/>
    </xf>
    <xf numFmtId="0" fontId="70" fillId="39" borderId="77" xfId="1" applyFont="1" applyFill="1" applyBorder="1" applyAlignment="1">
      <alignment horizontal="center" vertical="center"/>
    </xf>
    <xf numFmtId="0" fontId="59" fillId="39" borderId="86" xfId="1" applyFont="1" applyFill="1" applyBorder="1" applyAlignment="1">
      <alignment horizontal="center"/>
    </xf>
    <xf numFmtId="0" fontId="59" fillId="39" borderId="84" xfId="1" applyFont="1" applyFill="1" applyBorder="1" applyAlignment="1">
      <alignment horizontal="center"/>
    </xf>
    <xf numFmtId="0" fontId="59" fillId="39" borderId="79" xfId="1" applyFont="1" applyFill="1" applyBorder="1" applyAlignment="1">
      <alignment horizontal="center"/>
    </xf>
    <xf numFmtId="0" fontId="59" fillId="39" borderId="77" xfId="1" applyFont="1" applyFill="1" applyBorder="1" applyAlignment="1">
      <alignment horizontal="center"/>
    </xf>
    <xf numFmtId="0" fontId="70" fillId="82" borderId="64" xfId="1" applyFont="1" applyFill="1" applyBorder="1" applyAlignment="1">
      <alignment horizontal="center" vertical="center" wrapText="1"/>
    </xf>
    <xf numFmtId="0" fontId="58" fillId="39" borderId="64" xfId="1" applyFont="1" applyFill="1" applyBorder="1" applyAlignment="1">
      <alignment horizontal="center" vertical="center"/>
    </xf>
    <xf numFmtId="0" fontId="63" fillId="40" borderId="41" xfId="1" applyFont="1" applyFill="1" applyAlignment="1">
      <alignment horizontal="center" vertical="center"/>
    </xf>
    <xf numFmtId="0" fontId="58" fillId="85" borderId="65" xfId="0" applyFont="1" applyFill="1" applyBorder="1" applyAlignment="1">
      <alignment horizontal="center" vertical="center"/>
    </xf>
    <xf numFmtId="0" fontId="58" fillId="85" borderId="74" xfId="0" applyFont="1" applyFill="1" applyBorder="1" applyAlignment="1">
      <alignment horizontal="center" vertical="center"/>
    </xf>
    <xf numFmtId="0" fontId="58" fillId="85" borderId="112" xfId="0" applyFont="1" applyFill="1" applyBorder="1" applyAlignment="1">
      <alignment horizontal="center" vertical="center"/>
    </xf>
    <xf numFmtId="0" fontId="22" fillId="81" borderId="65" xfId="0" applyFont="1" applyFill="1" applyBorder="1" applyAlignment="1">
      <alignment horizontal="center" vertical="center"/>
    </xf>
    <xf numFmtId="0" fontId="22" fillId="81" borderId="74" xfId="0" applyFont="1" applyFill="1" applyBorder="1" applyAlignment="1">
      <alignment horizontal="center" vertical="center"/>
    </xf>
    <xf numFmtId="0" fontId="22" fillId="81" borderId="80" xfId="0" applyFont="1" applyFill="1" applyBorder="1" applyAlignment="1">
      <alignment horizontal="center" vertical="center"/>
    </xf>
    <xf numFmtId="0" fontId="22" fillId="81" borderId="64" xfId="0" applyFont="1" applyFill="1" applyBorder="1" applyAlignment="1">
      <alignment horizontal="center"/>
    </xf>
    <xf numFmtId="0" fontId="21" fillId="37" borderId="64" xfId="0" applyFont="1" applyFill="1" applyBorder="1" applyAlignment="1">
      <alignment horizontal="center"/>
    </xf>
    <xf numFmtId="0" fontId="22" fillId="37" borderId="65" xfId="0" applyFont="1" applyFill="1" applyBorder="1" applyAlignment="1">
      <alignment horizontal="center"/>
    </xf>
    <xf numFmtId="0" fontId="22" fillId="37" borderId="74" xfId="0" applyFont="1" applyFill="1" applyBorder="1" applyAlignment="1">
      <alignment horizontal="center"/>
    </xf>
    <xf numFmtId="0" fontId="22" fillId="37" borderId="80" xfId="0" applyFont="1" applyFill="1" applyBorder="1" applyAlignment="1">
      <alignment horizontal="center"/>
    </xf>
    <xf numFmtId="0" fontId="22" fillId="37" borderId="41" xfId="0" applyFont="1" applyFill="1" applyBorder="1" applyAlignment="1">
      <alignment horizontal="center"/>
    </xf>
    <xf numFmtId="0" fontId="21" fillId="37" borderId="65" xfId="0" applyFont="1" applyFill="1" applyBorder="1" applyAlignment="1">
      <alignment horizontal="center"/>
    </xf>
    <xf numFmtId="0" fontId="21" fillId="37" borderId="74" xfId="0" applyFont="1" applyFill="1" applyBorder="1" applyAlignment="1">
      <alignment horizontal="center"/>
    </xf>
    <xf numFmtId="0" fontId="21" fillId="37" borderId="80" xfId="0" applyFont="1" applyFill="1" applyBorder="1" applyAlignment="1">
      <alignment horizontal="center"/>
    </xf>
    <xf numFmtId="0" fontId="22" fillId="83" borderId="64" xfId="0" applyFont="1" applyFill="1" applyBorder="1" applyAlignment="1">
      <alignment horizontal="center" vertical="center"/>
    </xf>
    <xf numFmtId="0" fontId="22" fillId="83" borderId="64" xfId="0" applyFont="1" applyFill="1" applyBorder="1" applyAlignment="1">
      <alignment horizontal="center"/>
    </xf>
    <xf numFmtId="0" fontId="22" fillId="0" borderId="64" xfId="0" applyFont="1" applyBorder="1" applyAlignment="1">
      <alignment horizontal="center"/>
    </xf>
    <xf numFmtId="0" fontId="22" fillId="81" borderId="65" xfId="0" applyFont="1" applyFill="1" applyBorder="1" applyAlignment="1">
      <alignment horizontal="center"/>
    </xf>
    <xf numFmtId="0" fontId="22" fillId="81" borderId="74" xfId="0" applyFont="1" applyFill="1" applyBorder="1" applyAlignment="1">
      <alignment horizontal="center"/>
    </xf>
    <xf numFmtId="0" fontId="22" fillId="81" borderId="80" xfId="0" applyFont="1" applyFill="1" applyBorder="1" applyAlignment="1">
      <alignment horizontal="center"/>
    </xf>
    <xf numFmtId="0" fontId="22" fillId="37" borderId="86" xfId="0" applyFont="1" applyFill="1" applyBorder="1" applyAlignment="1">
      <alignment horizontal="center"/>
    </xf>
    <xf numFmtId="0" fontId="21" fillId="0" borderId="64" xfId="0" applyFont="1" applyBorder="1" applyAlignment="1">
      <alignment horizontal="center"/>
    </xf>
    <xf numFmtId="0" fontId="22" fillId="37" borderId="64" xfId="0" applyFont="1" applyFill="1" applyBorder="1" applyAlignment="1">
      <alignment horizontal="center"/>
    </xf>
    <xf numFmtId="0" fontId="77" fillId="39" borderId="79" xfId="0" applyFont="1" applyFill="1" applyBorder="1" applyAlignment="1">
      <alignment horizontal="center" vertical="center"/>
    </xf>
    <xf numFmtId="0" fontId="77" fillId="39" borderId="77" xfId="0" applyFont="1" applyFill="1" applyBorder="1" applyAlignment="1">
      <alignment horizontal="center" vertical="center"/>
    </xf>
    <xf numFmtId="0" fontId="91" fillId="39" borderId="81" xfId="0" applyFont="1" applyFill="1" applyBorder="1" applyAlignment="1">
      <alignment horizontal="left" vertical="center"/>
    </xf>
    <xf numFmtId="0" fontId="91" fillId="39" borderId="85" xfId="0" applyFont="1" applyFill="1" applyBorder="1" applyAlignment="1">
      <alignment horizontal="left" vertical="center"/>
    </xf>
    <xf numFmtId="0" fontId="91" fillId="39" borderId="83" xfId="0" applyFont="1" applyFill="1" applyBorder="1" applyAlignment="1">
      <alignment horizontal="left" vertical="center"/>
    </xf>
    <xf numFmtId="0" fontId="91" fillId="39" borderId="84" xfId="0" applyFont="1" applyFill="1" applyBorder="1" applyAlignment="1">
      <alignment horizontal="left" vertical="center"/>
    </xf>
    <xf numFmtId="0" fontId="62" fillId="37" borderId="81" xfId="0" applyFont="1" applyFill="1" applyBorder="1" applyAlignment="1">
      <alignment horizontal="left" vertical="center"/>
    </xf>
    <xf numFmtId="0" fontId="62" fillId="37" borderId="85" xfId="0" applyFont="1" applyFill="1" applyBorder="1" applyAlignment="1">
      <alignment horizontal="left" vertical="center"/>
    </xf>
    <xf numFmtId="0" fontId="62" fillId="37" borderId="83" xfId="0" applyFont="1" applyFill="1" applyBorder="1" applyAlignment="1">
      <alignment horizontal="left" vertical="center"/>
    </xf>
    <xf numFmtId="0" fontId="62" fillId="37" borderId="84" xfId="0" applyFont="1" applyFill="1" applyBorder="1" applyAlignment="1">
      <alignment horizontal="left" vertical="center"/>
    </xf>
    <xf numFmtId="0" fontId="91" fillId="39" borderId="64" xfId="0" applyFont="1" applyFill="1" applyBorder="1" applyAlignment="1">
      <alignment horizontal="left" vertical="center" wrapText="1"/>
    </xf>
    <xf numFmtId="0" fontId="91" fillId="39" borderId="64" xfId="0" applyFont="1" applyFill="1" applyBorder="1" applyAlignment="1">
      <alignment horizontal="left" vertical="center"/>
    </xf>
    <xf numFmtId="0" fontId="35" fillId="81" borderId="79" xfId="0" applyFont="1" applyFill="1" applyBorder="1" applyAlignment="1">
      <alignment horizontal="center" vertical="center"/>
    </xf>
    <xf numFmtId="0" fontId="35" fillId="81" borderId="78" xfId="0" applyFont="1" applyFill="1" applyBorder="1" applyAlignment="1">
      <alignment horizontal="center" vertical="center"/>
    </xf>
    <xf numFmtId="0" fontId="35" fillId="81" borderId="77" xfId="0" applyFont="1" applyFill="1" applyBorder="1" applyAlignment="1">
      <alignment horizontal="center" vertical="center"/>
    </xf>
    <xf numFmtId="0" fontId="62" fillId="42" borderId="65" xfId="0" applyFont="1" applyFill="1" applyBorder="1" applyAlignment="1">
      <alignment horizontal="left" vertical="center"/>
    </xf>
    <xf numFmtId="0" fontId="62" fillId="42" borderId="80" xfId="0" applyFont="1" applyFill="1" applyBorder="1" applyAlignment="1">
      <alignment horizontal="left" vertical="center"/>
    </xf>
    <xf numFmtId="0" fontId="62" fillId="42" borderId="64" xfId="0" applyFont="1" applyFill="1" applyBorder="1" applyAlignment="1">
      <alignment horizontal="left" vertical="center"/>
    </xf>
    <xf numFmtId="0" fontId="35" fillId="37" borderId="41" xfId="0" applyFont="1" applyFill="1" applyBorder="1" applyAlignment="1">
      <alignment horizontal="center" vertical="center"/>
    </xf>
    <xf numFmtId="0" fontId="62" fillId="37" borderId="41" xfId="0" applyFont="1" applyFill="1" applyBorder="1" applyAlignment="1">
      <alignment horizontal="center" vertical="center" wrapText="1"/>
    </xf>
    <xf numFmtId="0" fontId="62" fillId="37" borderId="41" xfId="0" applyFont="1" applyFill="1" applyBorder="1" applyAlignment="1">
      <alignment horizontal="center" vertical="center"/>
    </xf>
    <xf numFmtId="0" fontId="34" fillId="37" borderId="41" xfId="0" applyFont="1" applyFill="1" applyBorder="1" applyAlignment="1">
      <alignment horizontal="center"/>
    </xf>
    <xf numFmtId="0" fontId="91" fillId="39" borderId="90" xfId="0" applyFont="1" applyFill="1" applyBorder="1" applyAlignment="1">
      <alignment horizontal="left" vertical="center"/>
    </xf>
    <xf numFmtId="0" fontId="91" fillId="39" borderId="86" xfId="0" applyFont="1" applyFill="1" applyBorder="1" applyAlignment="1">
      <alignment horizontal="left" vertical="center"/>
    </xf>
    <xf numFmtId="0" fontId="91" fillId="39" borderId="81" xfId="0" applyFont="1" applyFill="1" applyBorder="1" applyAlignment="1">
      <alignment horizontal="left" vertical="center" wrapText="1"/>
    </xf>
    <xf numFmtId="0" fontId="91" fillId="39" borderId="85" xfId="0" applyFont="1" applyFill="1" applyBorder="1" applyAlignment="1">
      <alignment horizontal="left" vertical="center" wrapText="1"/>
    </xf>
    <xf numFmtId="0" fontId="91" fillId="39" borderId="90" xfId="0" applyFont="1" applyFill="1" applyBorder="1" applyAlignment="1">
      <alignment horizontal="left" vertical="center" wrapText="1"/>
    </xf>
    <xf numFmtId="0" fontId="91" fillId="39" borderId="86" xfId="0" applyFont="1" applyFill="1" applyBorder="1" applyAlignment="1">
      <alignment horizontal="left" vertical="center" wrapText="1"/>
    </xf>
    <xf numFmtId="0" fontId="22" fillId="34" borderId="41" xfId="1" applyFont="1" applyFill="1" applyAlignment="1">
      <alignment horizontal="center"/>
    </xf>
    <xf numFmtId="0" fontId="23" fillId="37" borderId="41" xfId="0" applyFont="1" applyFill="1" applyBorder="1" applyAlignment="1">
      <alignment horizontal="center" vertical="center"/>
    </xf>
    <xf numFmtId="0" fontId="35" fillId="83" borderId="79" xfId="0" applyFont="1" applyFill="1" applyBorder="1" applyAlignment="1">
      <alignment horizontal="center" vertical="center"/>
    </xf>
    <xf numFmtId="0" fontId="35" fillId="83" borderId="64" xfId="0" applyFont="1" applyFill="1" applyBorder="1" applyAlignment="1">
      <alignment horizontal="center" vertical="center"/>
    </xf>
    <xf numFmtId="0" fontId="23" fillId="37" borderId="79" xfId="0" applyFont="1" applyFill="1" applyBorder="1" applyAlignment="1">
      <alignment horizontal="center" vertical="center"/>
    </xf>
    <xf numFmtId="0" fontId="23" fillId="37" borderId="78" xfId="0" applyFont="1" applyFill="1" applyBorder="1" applyAlignment="1">
      <alignment horizontal="center" vertical="center"/>
    </xf>
    <xf numFmtId="0" fontId="23" fillId="37" borderId="77" xfId="0" applyFont="1" applyFill="1" applyBorder="1" applyAlignment="1">
      <alignment horizontal="center" vertical="center"/>
    </xf>
    <xf numFmtId="0" fontId="64" fillId="37" borderId="65" xfId="0" applyFont="1" applyFill="1" applyBorder="1" applyAlignment="1">
      <alignment horizontal="center" vertical="center"/>
    </xf>
    <xf numFmtId="0" fontId="64" fillId="37" borderId="74" xfId="0" applyFont="1" applyFill="1" applyBorder="1" applyAlignment="1">
      <alignment horizontal="center" vertical="center"/>
    </xf>
    <xf numFmtId="0" fontId="64" fillId="37" borderId="80" xfId="0" applyFont="1" applyFill="1" applyBorder="1" applyAlignment="1">
      <alignment horizontal="center" vertical="center"/>
    </xf>
    <xf numFmtId="0" fontId="73" fillId="39" borderId="81" xfId="0" applyFont="1" applyFill="1" applyBorder="1" applyAlignment="1">
      <alignment horizontal="left" vertical="center"/>
    </xf>
    <xf numFmtId="0" fontId="73" fillId="39" borderId="79" xfId="0" applyFont="1" applyFill="1" applyBorder="1" applyAlignment="1">
      <alignment horizontal="left" vertical="center"/>
    </xf>
    <xf numFmtId="0" fontId="73" fillId="39" borderId="90" xfId="0" applyFont="1" applyFill="1" applyBorder="1" applyAlignment="1">
      <alignment horizontal="left" vertical="center"/>
    </xf>
    <xf numFmtId="0" fontId="73" fillId="39" borderId="78" xfId="0" applyFont="1" applyFill="1" applyBorder="1" applyAlignment="1">
      <alignment horizontal="left" vertical="center"/>
    </xf>
    <xf numFmtId="0" fontId="73" fillId="39" borderId="90" xfId="0" applyFont="1" applyFill="1" applyBorder="1" applyAlignment="1">
      <alignment horizontal="left"/>
    </xf>
    <xf numFmtId="0" fontId="73" fillId="39" borderId="78" xfId="0" applyFont="1" applyFill="1" applyBorder="1" applyAlignment="1">
      <alignment horizontal="left"/>
    </xf>
    <xf numFmtId="0" fontId="89" fillId="85" borderId="79" xfId="0" applyFont="1" applyFill="1" applyBorder="1" applyAlignment="1">
      <alignment horizontal="center" vertical="center"/>
    </xf>
    <xf numFmtId="0" fontId="89" fillId="82" borderId="79" xfId="0" applyFont="1" applyFill="1" applyBorder="1" applyAlignment="1">
      <alignment horizontal="center" vertical="center"/>
    </xf>
    <xf numFmtId="0" fontId="77" fillId="40" borderId="104" xfId="0" applyFont="1" applyFill="1" applyBorder="1" applyAlignment="1">
      <alignment horizontal="center" vertical="center"/>
    </xf>
    <xf numFmtId="1" fontId="77" fillId="39" borderId="79" xfId="0" applyNumberFormat="1" applyFont="1" applyFill="1" applyBorder="1" applyAlignment="1">
      <alignment horizontal="center" vertical="center"/>
    </xf>
    <xf numFmtId="0" fontId="77" fillId="39" borderId="86" xfId="0" applyFont="1" applyFill="1" applyBorder="1" applyAlignment="1">
      <alignment horizontal="center"/>
    </xf>
    <xf numFmtId="0" fontId="70" fillId="85" borderId="79" xfId="0" applyFont="1" applyFill="1" applyBorder="1" applyAlignment="1">
      <alignment horizontal="center" vertical="center"/>
    </xf>
    <xf numFmtId="1" fontId="77" fillId="40" borderId="79" xfId="0" applyNumberFormat="1" applyFont="1" applyFill="1" applyBorder="1" applyAlignment="1">
      <alignment horizontal="right" vertical="center"/>
    </xf>
    <xf numFmtId="1" fontId="77" fillId="82" borderId="79" xfId="0" applyNumberFormat="1" applyFont="1" applyFill="1" applyBorder="1" applyAlignment="1">
      <alignment horizontal="right" vertical="center"/>
    </xf>
    <xf numFmtId="0" fontId="77" fillId="82" borderId="64" xfId="0" applyFont="1" applyFill="1" applyBorder="1" applyAlignment="1">
      <alignment horizontal="center" vertical="center"/>
    </xf>
    <xf numFmtId="1" fontId="77" fillId="82" borderId="79" xfId="0" applyNumberFormat="1" applyFont="1" applyFill="1" applyBorder="1" applyAlignment="1">
      <alignment horizontal="center" vertical="center"/>
    </xf>
    <xf numFmtId="1" fontId="77" fillId="82" borderId="64" xfId="0" applyNumberFormat="1" applyFont="1" applyFill="1" applyBorder="1" applyAlignment="1">
      <alignment horizontal="center" vertical="center"/>
    </xf>
    <xf numFmtId="0" fontId="77" fillId="40" borderId="79" xfId="0" applyFont="1" applyFill="1" applyBorder="1" applyAlignment="1">
      <alignment horizontal="center" vertical="center"/>
    </xf>
    <xf numFmtId="1" fontId="77" fillId="82" borderId="64" xfId="0" applyNumberFormat="1" applyFont="1" applyFill="1" applyBorder="1" applyAlignment="1">
      <alignment horizontal="right" vertical="center"/>
    </xf>
    <xf numFmtId="0" fontId="35" fillId="76" borderId="81" xfId="0" applyFont="1" applyFill="1" applyBorder="1" applyAlignment="1">
      <alignment horizontal="center" vertical="center"/>
    </xf>
    <xf numFmtId="0" fontId="35" fillId="76" borderId="90" xfId="0" applyFont="1" applyFill="1" applyBorder="1" applyAlignment="1">
      <alignment horizontal="center" vertical="center"/>
    </xf>
    <xf numFmtId="0" fontId="35" fillId="76" borderId="83" xfId="0" applyFont="1" applyFill="1" applyBorder="1" applyAlignment="1">
      <alignment horizontal="center" vertical="center"/>
    </xf>
    <xf numFmtId="0" fontId="62" fillId="42" borderId="81" xfId="0" applyFont="1" applyFill="1" applyBorder="1" applyAlignment="1">
      <alignment horizontal="center" vertical="center" wrapText="1"/>
    </xf>
    <xf numFmtId="0" fontId="62" fillId="42" borderId="82" xfId="0" applyFont="1" applyFill="1" applyBorder="1" applyAlignment="1">
      <alignment horizontal="center" vertical="center" wrapText="1"/>
    </xf>
    <xf numFmtId="0" fontId="62" fillId="42" borderId="85" xfId="0" applyFont="1" applyFill="1" applyBorder="1" applyAlignment="1">
      <alignment horizontal="center" vertical="center" wrapText="1"/>
    </xf>
    <xf numFmtId="0" fontId="62" fillId="42" borderId="90" xfId="0" applyFont="1" applyFill="1" applyBorder="1" applyAlignment="1">
      <alignment horizontal="center" vertical="center" wrapText="1"/>
    </xf>
    <xf numFmtId="0" fontId="62" fillId="42" borderId="41" xfId="0" applyFont="1" applyFill="1" applyBorder="1" applyAlignment="1">
      <alignment horizontal="center" vertical="center" wrapText="1"/>
    </xf>
    <xf numFmtId="0" fontId="62" fillId="42" borderId="86" xfId="0" applyFont="1" applyFill="1" applyBorder="1" applyAlignment="1">
      <alignment horizontal="center" vertical="center" wrapText="1"/>
    </xf>
    <xf numFmtId="0" fontId="62" fillId="42" borderId="83" xfId="0" applyFont="1" applyFill="1" applyBorder="1" applyAlignment="1">
      <alignment horizontal="center" vertical="center" wrapText="1"/>
    </xf>
    <xf numFmtId="0" fontId="62" fillId="42" borderId="63" xfId="0" applyFont="1" applyFill="1" applyBorder="1" applyAlignment="1">
      <alignment horizontal="center" vertical="center" wrapText="1"/>
    </xf>
    <xf numFmtId="0" fontId="62" fillId="42" borderId="84" xfId="0" applyFont="1" applyFill="1" applyBorder="1" applyAlignment="1">
      <alignment horizontal="center" vertical="center" wrapText="1"/>
    </xf>
    <xf numFmtId="0" fontId="93" fillId="37" borderId="0" xfId="0" applyFont="1" applyFill="1" applyAlignment="1">
      <alignment horizontal="left"/>
    </xf>
    <xf numFmtId="0" fontId="108" fillId="47" borderId="64" xfId="0" applyFont="1" applyFill="1" applyBorder="1" applyAlignment="1">
      <alignment horizontal="center" vertical="center"/>
    </xf>
    <xf numFmtId="0" fontId="35" fillId="78" borderId="81" xfId="0" applyFont="1" applyFill="1" applyBorder="1" applyAlignment="1">
      <alignment horizontal="center" vertical="center"/>
    </xf>
    <xf numFmtId="0" fontId="35" fillId="78" borderId="90" xfId="0" applyFont="1" applyFill="1" applyBorder="1" applyAlignment="1">
      <alignment horizontal="center" vertical="center"/>
    </xf>
    <xf numFmtId="0" fontId="35" fillId="78" borderId="83" xfId="0" applyFont="1" applyFill="1" applyBorder="1" applyAlignment="1">
      <alignment horizontal="center" vertical="center"/>
    </xf>
    <xf numFmtId="0" fontId="62" fillId="42" borderId="64" xfId="0" applyFont="1" applyFill="1" applyBorder="1" applyAlignment="1">
      <alignment horizontal="center" vertical="center" wrapText="1"/>
    </xf>
    <xf numFmtId="0" fontId="131" fillId="89" borderId="64" xfId="0" applyFont="1" applyFill="1" applyBorder="1" applyAlignment="1">
      <alignment horizontal="center" vertical="center"/>
    </xf>
    <xf numFmtId="0" fontId="77" fillId="39" borderId="101" xfId="0" applyFont="1" applyFill="1" applyBorder="1" applyAlignment="1">
      <alignment horizontal="center" vertical="center"/>
    </xf>
    <xf numFmtId="0" fontId="91" fillId="0" borderId="81" xfId="0" applyFont="1" applyBorder="1" applyAlignment="1">
      <alignment horizontal="left" vertical="center"/>
    </xf>
    <xf numFmtId="0" fontId="91" fillId="0" borderId="115" xfId="0" applyFont="1" applyBorder="1" applyAlignment="1">
      <alignment horizontal="left" vertical="center"/>
    </xf>
    <xf numFmtId="0" fontId="91" fillId="0" borderId="83" xfId="0" applyFont="1" applyBorder="1" applyAlignment="1">
      <alignment horizontal="left" vertical="center"/>
    </xf>
    <xf numFmtId="0" fontId="91" fillId="0" borderId="116" xfId="0" applyFont="1" applyBorder="1" applyAlignment="1">
      <alignment horizontal="left" vertical="center"/>
    </xf>
    <xf numFmtId="0" fontId="77" fillId="39" borderId="104" xfId="0" applyFont="1" applyFill="1" applyBorder="1" applyAlignment="1">
      <alignment horizontal="center" vertical="center"/>
    </xf>
    <xf numFmtId="0" fontId="91" fillId="39" borderId="83" xfId="0" applyFont="1" applyFill="1" applyBorder="1" applyAlignment="1">
      <alignment horizontal="left" vertical="center" wrapText="1"/>
    </xf>
    <xf numFmtId="0" fontId="91" fillId="39" borderId="84" xfId="0" applyFont="1" applyFill="1" applyBorder="1" applyAlignment="1">
      <alignment horizontal="left" vertical="center" wrapText="1"/>
    </xf>
    <xf numFmtId="0" fontId="91" fillId="39" borderId="115" xfId="0" applyFont="1" applyFill="1" applyBorder="1" applyAlignment="1">
      <alignment horizontal="left" vertical="center"/>
    </xf>
    <xf numFmtId="0" fontId="91" fillId="39" borderId="116" xfId="0" applyFont="1" applyFill="1" applyBorder="1" applyAlignment="1">
      <alignment horizontal="left" vertical="center"/>
    </xf>
    <xf numFmtId="0" fontId="91" fillId="39" borderId="115" xfId="0" applyFont="1" applyFill="1" applyBorder="1" applyAlignment="1">
      <alignment horizontal="left" vertical="center" wrapText="1"/>
    </xf>
    <xf numFmtId="0" fontId="91" fillId="39" borderId="116" xfId="0" applyFont="1" applyFill="1" applyBorder="1" applyAlignment="1">
      <alignment horizontal="left" vertical="center" wrapText="1"/>
    </xf>
    <xf numFmtId="0" fontId="35" fillId="41" borderId="81" xfId="0" applyFont="1" applyFill="1" applyBorder="1" applyAlignment="1">
      <alignment horizontal="center" vertical="center" wrapText="1"/>
    </xf>
    <xf numFmtId="0" fontId="35" fillId="41" borderId="90" xfId="0" applyFont="1" applyFill="1" applyBorder="1" applyAlignment="1">
      <alignment horizontal="center" vertical="center" wrapText="1"/>
    </xf>
    <xf numFmtId="0" fontId="35" fillId="79" borderId="65" xfId="0" applyFont="1" applyFill="1" applyBorder="1" applyAlignment="1">
      <alignment horizontal="center" vertical="center"/>
    </xf>
    <xf numFmtId="0" fontId="23" fillId="79" borderId="64" xfId="0" applyFont="1" applyFill="1" applyBorder="1" applyAlignment="1">
      <alignment horizontal="center" vertical="center"/>
    </xf>
    <xf numFmtId="14" fontId="22" fillId="39" borderId="41" xfId="0" applyNumberFormat="1" applyFont="1" applyFill="1" applyBorder="1" applyAlignment="1">
      <alignment horizontal="left"/>
    </xf>
    <xf numFmtId="0" fontId="77" fillId="39" borderId="64" xfId="0" applyFont="1" applyFill="1" applyBorder="1" applyAlignment="1">
      <alignment horizontal="center" vertical="center"/>
    </xf>
    <xf numFmtId="0" fontId="62" fillId="42" borderId="81" xfId="0" applyFont="1" applyFill="1" applyBorder="1" applyAlignment="1">
      <alignment horizontal="left" vertical="center"/>
    </xf>
    <xf numFmtId="0" fontId="62" fillId="42" borderId="85" xfId="0" applyFont="1" applyFill="1" applyBorder="1" applyAlignment="1">
      <alignment horizontal="left" vertical="center"/>
    </xf>
    <xf numFmtId="0" fontId="62" fillId="42" borderId="83" xfId="0" applyFont="1" applyFill="1" applyBorder="1" applyAlignment="1">
      <alignment horizontal="left" vertical="center"/>
    </xf>
    <xf numFmtId="0" fontId="62" fillId="42" borderId="84" xfId="0" applyFont="1" applyFill="1" applyBorder="1" applyAlignment="1">
      <alignment horizontal="left" vertical="center"/>
    </xf>
    <xf numFmtId="0" fontId="23" fillId="78" borderId="65" xfId="0" applyFont="1" applyFill="1" applyBorder="1" applyAlignment="1">
      <alignment horizontal="center" vertical="center"/>
    </xf>
    <xf numFmtId="0" fontId="23" fillId="78" borderId="74" xfId="0" applyFont="1" applyFill="1" applyBorder="1" applyAlignment="1">
      <alignment horizontal="center" vertical="center"/>
    </xf>
    <xf numFmtId="0" fontId="23" fillId="78" borderId="80" xfId="0" applyFont="1" applyFill="1" applyBorder="1" applyAlignment="1">
      <alignment horizontal="center" vertical="center"/>
    </xf>
    <xf numFmtId="0" fontId="23" fillId="76" borderId="65" xfId="0" applyFont="1" applyFill="1" applyBorder="1" applyAlignment="1">
      <alignment horizontal="center" vertical="center"/>
    </xf>
    <xf numFmtId="0" fontId="23" fillId="76" borderId="74" xfId="0" applyFont="1" applyFill="1" applyBorder="1" applyAlignment="1">
      <alignment horizontal="center" vertical="center"/>
    </xf>
    <xf numFmtId="0" fontId="23" fillId="76" borderId="80" xfId="0" applyFont="1" applyFill="1" applyBorder="1" applyAlignment="1">
      <alignment horizontal="center" vertical="center"/>
    </xf>
    <xf numFmtId="0" fontId="23" fillId="41" borderId="65" xfId="0" applyFont="1" applyFill="1" applyBorder="1" applyAlignment="1">
      <alignment horizontal="center" vertical="center"/>
    </xf>
    <xf numFmtId="0" fontId="23" fillId="41" borderId="74" xfId="0" applyFont="1" applyFill="1" applyBorder="1" applyAlignment="1">
      <alignment horizontal="center" vertical="center"/>
    </xf>
    <xf numFmtId="0" fontId="23" fillId="41" borderId="80" xfId="0" applyFont="1" applyFill="1" applyBorder="1" applyAlignment="1">
      <alignment horizontal="center" vertical="center"/>
    </xf>
    <xf numFmtId="0" fontId="35" fillId="81" borderId="64" xfId="0" applyFont="1" applyFill="1" applyBorder="1" applyAlignment="1">
      <alignment horizontal="center" vertical="center"/>
    </xf>
    <xf numFmtId="0" fontId="77" fillId="40" borderId="41" xfId="0" applyFont="1" applyFill="1" applyBorder="1" applyAlignment="1">
      <alignment horizontal="center" vertical="center"/>
    </xf>
    <xf numFmtId="0" fontId="91" fillId="40" borderId="41" xfId="0" applyFont="1" applyFill="1" applyBorder="1" applyAlignment="1">
      <alignment horizontal="left" vertical="center"/>
    </xf>
    <xf numFmtId="0" fontId="91" fillId="40" borderId="41" xfId="0" applyFont="1" applyFill="1" applyBorder="1" applyAlignment="1">
      <alignment horizontal="left" vertical="center" wrapText="1"/>
    </xf>
    <xf numFmtId="0" fontId="131" fillId="89" borderId="64" xfId="0" applyFont="1" applyFill="1" applyBorder="1" applyAlignment="1">
      <alignment horizontal="center"/>
    </xf>
    <xf numFmtId="0" fontId="23" fillId="81" borderId="81" xfId="0" applyFont="1" applyFill="1" applyBorder="1" applyAlignment="1">
      <alignment horizontal="center" vertical="center"/>
    </xf>
    <xf numFmtId="0" fontId="23" fillId="81" borderId="82" xfId="0" applyFont="1" applyFill="1" applyBorder="1" applyAlignment="1">
      <alignment horizontal="center" vertical="center"/>
    </xf>
    <xf numFmtId="0" fontId="23" fillId="81" borderId="85" xfId="0" applyFont="1" applyFill="1" applyBorder="1" applyAlignment="1">
      <alignment horizontal="center" vertical="center"/>
    </xf>
    <xf numFmtId="0" fontId="23" fillId="81" borderId="64" xfId="0" applyFont="1" applyFill="1" applyBorder="1" applyAlignment="1">
      <alignment horizontal="center" vertical="center"/>
    </xf>
    <xf numFmtId="0" fontId="35" fillId="37" borderId="79" xfId="0" applyFont="1" applyFill="1" applyBorder="1" applyAlignment="1">
      <alignment horizontal="center" vertical="center"/>
    </xf>
    <xf numFmtId="0" fontId="35" fillId="37" borderId="64" xfId="0" applyFont="1" applyFill="1" applyBorder="1" applyAlignment="1">
      <alignment horizontal="center" vertical="center"/>
    </xf>
    <xf numFmtId="0" fontId="93" fillId="37" borderId="41" xfId="0" applyFont="1" applyFill="1" applyBorder="1" applyAlignment="1">
      <alignment horizontal="left"/>
    </xf>
    <xf numFmtId="0" fontId="108" fillId="47" borderId="90" xfId="0" applyFont="1" applyFill="1" applyBorder="1" applyAlignment="1">
      <alignment horizontal="center" vertical="center"/>
    </xf>
    <xf numFmtId="0" fontId="108" fillId="47" borderId="41" xfId="0" applyFont="1" applyFill="1" applyBorder="1" applyAlignment="1">
      <alignment horizontal="center" vertical="center"/>
    </xf>
    <xf numFmtId="0" fontId="22" fillId="42" borderId="64" xfId="0" applyFont="1" applyFill="1" applyBorder="1" applyAlignment="1">
      <alignment horizontal="center"/>
    </xf>
    <xf numFmtId="0" fontId="22" fillId="37" borderId="64" xfId="0" applyFont="1" applyFill="1" applyBorder="1" applyAlignment="1">
      <alignment horizontal="center" vertical="center"/>
    </xf>
    <xf numFmtId="0" fontId="22" fillId="42" borderId="64" xfId="0" applyFont="1" applyFill="1" applyBorder="1" applyAlignment="1">
      <alignment horizontal="center" vertical="center"/>
    </xf>
    <xf numFmtId="0" fontId="22" fillId="94" borderId="64" xfId="0" applyFont="1" applyFill="1" applyBorder="1" applyAlignment="1">
      <alignment horizontal="center" vertical="center"/>
    </xf>
    <xf numFmtId="0" fontId="22" fillId="78" borderId="64" xfId="0" applyFont="1" applyFill="1" applyBorder="1" applyAlignment="1">
      <alignment horizontal="center" vertical="center"/>
    </xf>
    <xf numFmtId="0" fontId="22" fillId="76" borderId="64" xfId="0" applyFont="1" applyFill="1" applyBorder="1" applyAlignment="1">
      <alignment horizontal="center" vertical="center"/>
    </xf>
    <xf numFmtId="0" fontId="22" fillId="41" borderId="64" xfId="0" applyFont="1" applyFill="1" applyBorder="1" applyAlignment="1">
      <alignment horizontal="center" vertical="center"/>
    </xf>
    <xf numFmtId="0" fontId="22" fillId="79" borderId="64" xfId="0" applyFont="1" applyFill="1" applyBorder="1" applyAlignment="1">
      <alignment horizontal="center" vertical="center"/>
    </xf>
    <xf numFmtId="0" fontId="58" fillId="39" borderId="65" xfId="0" applyFont="1" applyFill="1" applyBorder="1" applyAlignment="1">
      <alignment horizontal="center" vertical="center"/>
    </xf>
    <xf numFmtId="0" fontId="58" fillId="39" borderId="80" xfId="0" applyFont="1" applyFill="1" applyBorder="1" applyAlignment="1">
      <alignment horizontal="center" vertical="center"/>
    </xf>
    <xf numFmtId="0" fontId="58" fillId="39" borderId="65" xfId="0" applyFont="1" applyFill="1" applyBorder="1" applyAlignment="1">
      <alignment horizontal="center"/>
    </xf>
    <xf numFmtId="0" fontId="58" fillId="39" borderId="80" xfId="0" applyFont="1" applyFill="1" applyBorder="1" applyAlignment="1">
      <alignment horizontal="center"/>
    </xf>
    <xf numFmtId="0" fontId="22" fillId="37" borderId="65" xfId="0" applyFont="1" applyFill="1" applyBorder="1" applyAlignment="1">
      <alignment horizontal="left" vertical="center"/>
    </xf>
    <xf numFmtId="0" fontId="22" fillId="37" borderId="80" xfId="0" applyFont="1" applyFill="1" applyBorder="1" applyAlignment="1">
      <alignment horizontal="left" vertical="center"/>
    </xf>
    <xf numFmtId="0" fontId="53" fillId="82" borderId="65" xfId="0" applyFont="1" applyFill="1" applyBorder="1" applyAlignment="1">
      <alignment horizontal="center"/>
    </xf>
    <xf numFmtId="0" fontId="53" fillId="82" borderId="80" xfId="0" applyFont="1" applyFill="1" applyBorder="1" applyAlignment="1">
      <alignment horizontal="center"/>
    </xf>
    <xf numFmtId="0" fontId="22" fillId="81" borderId="64" xfId="0" applyFont="1" applyFill="1" applyBorder="1" applyAlignment="1">
      <alignment horizontal="center" vertical="center"/>
    </xf>
    <xf numFmtId="0" fontId="22" fillId="37" borderId="41" xfId="0" applyFont="1" applyFill="1" applyBorder="1" applyAlignment="1">
      <alignment horizontal="center" vertical="center"/>
    </xf>
    <xf numFmtId="0" fontId="22" fillId="37" borderId="64" xfId="0" applyFont="1" applyFill="1" applyBorder="1" applyAlignment="1">
      <alignment horizontal="left" vertical="center"/>
    </xf>
    <xf numFmtId="0" fontId="21" fillId="37" borderId="64" xfId="0" applyFont="1" applyFill="1" applyBorder="1" applyAlignment="1">
      <alignment horizontal="center" vertical="center"/>
    </xf>
    <xf numFmtId="0" fontId="22" fillId="37" borderId="65" xfId="0" applyFont="1" applyFill="1" applyBorder="1" applyAlignment="1">
      <alignment horizontal="center" vertical="center"/>
    </xf>
    <xf numFmtId="0" fontId="22" fillId="37" borderId="80" xfId="0" applyFont="1" applyFill="1" applyBorder="1" applyAlignment="1">
      <alignment horizontal="center" vertical="center"/>
    </xf>
    <xf numFmtId="0" fontId="21" fillId="37" borderId="64" xfId="0" applyFont="1" applyFill="1" applyBorder="1" applyAlignment="1">
      <alignment horizontal="left" vertical="center"/>
    </xf>
    <xf numFmtId="0" fontId="134" fillId="71" borderId="90" xfId="0" applyFont="1" applyFill="1" applyBorder="1" applyAlignment="1">
      <alignment horizontal="center" vertical="center"/>
    </xf>
    <xf numFmtId="0" fontId="134" fillId="71" borderId="41" xfId="0" applyFont="1" applyFill="1" applyBorder="1" applyAlignment="1">
      <alignment horizontal="center" vertical="center"/>
    </xf>
    <xf numFmtId="0" fontId="53" fillId="85" borderId="64" xfId="0" applyFont="1" applyFill="1" applyBorder="1" applyAlignment="1">
      <alignment horizontal="center"/>
    </xf>
    <xf numFmtId="0" fontId="135" fillId="89" borderId="65" xfId="0" applyFont="1" applyFill="1" applyBorder="1" applyAlignment="1">
      <alignment horizontal="center" vertical="center"/>
    </xf>
    <xf numFmtId="0" fontId="135" fillId="89" borderId="74" xfId="0" applyFont="1" applyFill="1" applyBorder="1" applyAlignment="1">
      <alignment horizontal="center" vertical="center"/>
    </xf>
    <xf numFmtId="0" fontId="135" fillId="89" borderId="80" xfId="0" applyFont="1" applyFill="1" applyBorder="1" applyAlignment="1">
      <alignment horizontal="center" vertical="center"/>
    </xf>
    <xf numFmtId="0" fontId="58" fillId="39" borderId="64" xfId="0" applyFont="1" applyFill="1" applyBorder="1" applyAlignment="1">
      <alignment horizontal="center" vertical="center"/>
    </xf>
    <xf numFmtId="0" fontId="134" fillId="71" borderId="64" xfId="0" applyFont="1" applyFill="1" applyBorder="1" applyAlignment="1">
      <alignment horizontal="center" vertical="center"/>
    </xf>
    <xf numFmtId="0" fontId="22" fillId="37" borderId="81" xfId="0" applyFont="1" applyFill="1" applyBorder="1" applyAlignment="1">
      <alignment horizontal="center" vertical="center"/>
    </xf>
    <xf numFmtId="0" fontId="22" fillId="37" borderId="85" xfId="0" applyFont="1" applyFill="1" applyBorder="1" applyAlignment="1">
      <alignment horizontal="center" vertical="center"/>
    </xf>
    <xf numFmtId="0" fontId="22" fillId="37" borderId="90" xfId="0" applyFont="1" applyFill="1" applyBorder="1" applyAlignment="1">
      <alignment horizontal="center" vertical="center"/>
    </xf>
    <xf numFmtId="0" fontId="22" fillId="37" borderId="86" xfId="0" applyFont="1" applyFill="1" applyBorder="1" applyAlignment="1">
      <alignment horizontal="center" vertical="center"/>
    </xf>
    <xf numFmtId="0" fontId="22" fillId="37" borderId="83" xfId="0" applyFont="1" applyFill="1" applyBorder="1" applyAlignment="1">
      <alignment horizontal="center" vertical="center"/>
    </xf>
    <xf numFmtId="0" fontId="22" fillId="37" borderId="84" xfId="0" applyFont="1" applyFill="1" applyBorder="1" applyAlignment="1">
      <alignment horizontal="center" vertical="center"/>
    </xf>
    <xf numFmtId="0" fontId="22" fillId="37" borderId="74" xfId="0" applyFont="1" applyFill="1" applyBorder="1" applyAlignment="1">
      <alignment horizontal="center" vertical="center"/>
    </xf>
    <xf numFmtId="0" fontId="62" fillId="37" borderId="41" xfId="0" applyFont="1" applyFill="1" applyBorder="1" applyAlignment="1">
      <alignment horizontal="left" vertical="center"/>
    </xf>
    <xf numFmtId="0" fontId="131" fillId="40" borderId="41" xfId="0" applyFont="1" applyFill="1" applyBorder="1" applyAlignment="1">
      <alignment horizontal="center" vertical="center"/>
    </xf>
    <xf numFmtId="0" fontId="131" fillId="40" borderId="41" xfId="0" applyFont="1" applyFill="1" applyBorder="1" applyAlignment="1">
      <alignment horizontal="center"/>
    </xf>
    <xf numFmtId="0" fontId="91" fillId="37" borderId="41" xfId="0" applyFont="1" applyFill="1" applyBorder="1" applyAlignment="1">
      <alignment horizontal="left" vertical="center"/>
    </xf>
    <xf numFmtId="0" fontId="21" fillId="42" borderId="65" xfId="0" applyFont="1" applyFill="1" applyBorder="1" applyAlignment="1">
      <alignment horizontal="center" vertical="center"/>
    </xf>
    <xf numFmtId="0" fontId="21" fillId="42" borderId="80" xfId="0" applyFont="1" applyFill="1" applyBorder="1" applyAlignment="1">
      <alignment horizontal="center" vertical="center"/>
    </xf>
    <xf numFmtId="0" fontId="22" fillId="83" borderId="65" xfId="0" applyFont="1" applyFill="1" applyBorder="1" applyAlignment="1">
      <alignment horizontal="right"/>
    </xf>
    <xf numFmtId="0" fontId="22" fillId="83" borderId="80" xfId="0" applyFont="1" applyFill="1" applyBorder="1" applyAlignment="1">
      <alignment horizontal="right"/>
    </xf>
    <xf numFmtId="0" fontId="23" fillId="78" borderId="64" xfId="0" applyFont="1" applyFill="1" applyBorder="1" applyAlignment="1">
      <alignment horizontal="center" vertical="center"/>
    </xf>
    <xf numFmtId="0" fontId="23" fillId="76" borderId="64" xfId="0" applyFont="1" applyFill="1" applyBorder="1" applyAlignment="1">
      <alignment horizontal="center" vertical="center"/>
    </xf>
    <xf numFmtId="0" fontId="23" fillId="41" borderId="64" xfId="0" applyFont="1" applyFill="1" applyBorder="1" applyAlignment="1">
      <alignment horizontal="center" vertical="center" wrapText="1"/>
    </xf>
    <xf numFmtId="0" fontId="134" fillId="47" borderId="90" xfId="0" applyFont="1" applyFill="1" applyBorder="1" applyAlignment="1">
      <alignment horizontal="center" vertical="center"/>
    </xf>
    <xf numFmtId="0" fontId="134" fillId="47" borderId="41" xfId="0" applyFont="1" applyFill="1" applyBorder="1" applyAlignment="1">
      <alignment horizontal="center" vertical="center"/>
    </xf>
    <xf numFmtId="0" fontId="63" fillId="42" borderId="64" xfId="0" applyFont="1" applyFill="1" applyBorder="1" applyAlignment="1">
      <alignment horizontal="center" vertical="center" wrapText="1"/>
    </xf>
    <xf numFmtId="0" fontId="21" fillId="42" borderId="64" xfId="0" applyFont="1" applyFill="1" applyBorder="1" applyAlignment="1">
      <alignment horizontal="center" vertical="center"/>
    </xf>
    <xf numFmtId="0" fontId="129" fillId="31" borderId="0" xfId="0" applyFont="1" applyFill="1" applyAlignment="1">
      <alignment horizontal="center" vertical="center"/>
    </xf>
    <xf numFmtId="0" fontId="21" fillId="42" borderId="64" xfId="0" applyFont="1" applyFill="1" applyBorder="1" applyAlignment="1">
      <alignment horizontal="center"/>
    </xf>
    <xf numFmtId="0" fontId="22" fillId="83" borderId="80" xfId="0" applyFont="1" applyFill="1" applyBorder="1" applyAlignment="1">
      <alignment horizontal="center" vertical="center"/>
    </xf>
    <xf numFmtId="0" fontId="31" fillId="31" borderId="0" xfId="0" applyFont="1" applyFill="1" applyAlignment="1">
      <alignment horizontal="center" vertical="center"/>
    </xf>
    <xf numFmtId="0" fontId="79" fillId="42" borderId="65" xfId="0" applyFont="1" applyFill="1" applyBorder="1" applyAlignment="1">
      <alignment horizontal="center" vertical="center"/>
    </xf>
    <xf numFmtId="0" fontId="79" fillId="42" borderId="80" xfId="0" applyFont="1" applyFill="1" applyBorder="1" applyAlignment="1">
      <alignment horizontal="center" vertical="center"/>
    </xf>
    <xf numFmtId="0" fontId="22" fillId="88" borderId="64" xfId="0" applyFont="1" applyFill="1" applyBorder="1" applyAlignment="1">
      <alignment horizontal="center" vertical="center"/>
    </xf>
    <xf numFmtId="0" fontId="22" fillId="83" borderId="79" xfId="0" applyFont="1" applyFill="1" applyBorder="1" applyAlignment="1">
      <alignment horizontal="center" vertical="center"/>
    </xf>
    <xf numFmtId="0" fontId="22" fillId="83" borderId="77" xfId="0" applyFont="1" applyFill="1" applyBorder="1" applyAlignment="1">
      <alignment horizontal="center" vertical="center"/>
    </xf>
    <xf numFmtId="0" fontId="22" fillId="88" borderId="65" xfId="0" applyFont="1" applyFill="1" applyBorder="1" applyAlignment="1">
      <alignment horizontal="center" vertical="center"/>
    </xf>
    <xf numFmtId="0" fontId="22" fillId="88" borderId="80" xfId="0" applyFont="1" applyFill="1" applyBorder="1" applyAlignment="1">
      <alignment horizontal="center" vertical="center"/>
    </xf>
    <xf numFmtId="0" fontId="22" fillId="83" borderId="65" xfId="0" applyFont="1" applyFill="1" applyBorder="1" applyAlignment="1">
      <alignment horizontal="center" vertical="center"/>
    </xf>
    <xf numFmtId="0" fontId="21" fillId="42" borderId="74" xfId="0" applyFont="1" applyFill="1" applyBorder="1" applyAlignment="1">
      <alignment horizontal="center"/>
    </xf>
    <xf numFmtId="0" fontId="21" fillId="42" borderId="80" xfId="0" applyFont="1" applyFill="1" applyBorder="1" applyAlignment="1">
      <alignment horizontal="center"/>
    </xf>
    <xf numFmtId="0" fontId="29" fillId="0" borderId="64" xfId="0" applyFont="1" applyBorder="1" applyAlignment="1">
      <alignment horizontal="center"/>
    </xf>
    <xf numFmtId="0" fontId="23" fillId="81" borderId="65" xfId="0" applyFont="1" applyFill="1" applyBorder="1" applyAlignment="1">
      <alignment horizontal="center"/>
    </xf>
    <xf numFmtId="0" fontId="23" fillId="81" borderId="74" xfId="0" applyFont="1" applyFill="1" applyBorder="1" applyAlignment="1">
      <alignment horizontal="center"/>
    </xf>
    <xf numFmtId="0" fontId="23" fillId="81" borderId="80" xfId="0" applyFont="1" applyFill="1" applyBorder="1" applyAlignment="1">
      <alignment horizontal="center"/>
    </xf>
    <xf numFmtId="0" fontId="23" fillId="37" borderId="65" xfId="0" applyFont="1" applyFill="1" applyBorder="1" applyAlignment="1">
      <alignment horizontal="center"/>
    </xf>
    <xf numFmtId="0" fontId="23" fillId="37" borderId="74" xfId="0" applyFont="1" applyFill="1" applyBorder="1" applyAlignment="1">
      <alignment horizontal="center"/>
    </xf>
    <xf numFmtId="0" fontId="23" fillId="37" borderId="80" xfId="0" applyFont="1" applyFill="1" applyBorder="1" applyAlignment="1">
      <alignment horizontal="center"/>
    </xf>
    <xf numFmtId="0" fontId="23" fillId="81" borderId="64" xfId="0" applyFont="1" applyFill="1" applyBorder="1" applyAlignment="1">
      <alignment horizontal="center"/>
    </xf>
    <xf numFmtId="0" fontId="70" fillId="39" borderId="65" xfId="0" applyFont="1" applyFill="1" applyBorder="1" applyAlignment="1">
      <alignment horizontal="left"/>
    </xf>
    <xf numFmtId="0" fontId="70" fillId="39" borderId="80" xfId="0" applyFont="1" applyFill="1" applyBorder="1" applyAlignment="1">
      <alignment horizontal="left"/>
    </xf>
    <xf numFmtId="0" fontId="70" fillId="83" borderId="64" xfId="0" applyFont="1" applyFill="1" applyBorder="1" applyAlignment="1">
      <alignment horizontal="left" vertical="center"/>
    </xf>
    <xf numFmtId="0" fontId="70" fillId="39" borderId="79" xfId="0" applyFont="1" applyFill="1" applyBorder="1" applyAlignment="1">
      <alignment horizontal="center" vertical="center"/>
    </xf>
    <xf numFmtId="0" fontId="70" fillId="39" borderId="78" xfId="0" applyFont="1" applyFill="1" applyBorder="1" applyAlignment="1">
      <alignment horizontal="center" vertical="center"/>
    </xf>
    <xf numFmtId="0" fontId="70" fillId="39" borderId="101" xfId="0" applyFont="1" applyFill="1" applyBorder="1" applyAlignment="1">
      <alignment horizontal="center" vertical="center"/>
    </xf>
    <xf numFmtId="0" fontId="23" fillId="81" borderId="64" xfId="0" applyFont="1" applyFill="1" applyBorder="1" applyAlignment="1">
      <alignment horizontal="center" vertical="center" wrapText="1"/>
    </xf>
    <xf numFmtId="0" fontId="23" fillId="37" borderId="64" xfId="0" applyFont="1" applyFill="1" applyBorder="1" applyAlignment="1">
      <alignment horizontal="center" vertical="center"/>
    </xf>
    <xf numFmtId="0" fontId="23" fillId="36" borderId="64" xfId="0" applyFont="1" applyFill="1" applyBorder="1" applyAlignment="1">
      <alignment horizontal="center"/>
    </xf>
    <xf numFmtId="0" fontId="70" fillId="82" borderId="65" xfId="0" applyFont="1" applyFill="1" applyBorder="1" applyAlignment="1">
      <alignment horizontal="center"/>
    </xf>
    <xf numFmtId="0" fontId="70" fillId="82" borderId="80" xfId="0" applyFont="1" applyFill="1" applyBorder="1" applyAlignment="1">
      <alignment horizontal="center"/>
    </xf>
    <xf numFmtId="0" fontId="23" fillId="37" borderId="79" xfId="0" applyFont="1" applyFill="1" applyBorder="1" applyAlignment="1">
      <alignment horizontal="center" vertical="center" wrapText="1"/>
    </xf>
    <xf numFmtId="0" fontId="23" fillId="37" borderId="78" xfId="0" applyFont="1" applyFill="1" applyBorder="1" applyAlignment="1">
      <alignment horizontal="center" vertical="center" wrapText="1"/>
    </xf>
    <xf numFmtId="0" fontId="23" fillId="37" borderId="77" xfId="0" applyFont="1" applyFill="1" applyBorder="1" applyAlignment="1">
      <alignment horizontal="center" vertical="center" wrapText="1"/>
    </xf>
    <xf numFmtId="0" fontId="63" fillId="37" borderId="81" xfId="0" applyFont="1" applyFill="1" applyBorder="1" applyAlignment="1">
      <alignment horizontal="left"/>
    </xf>
    <xf numFmtId="0" fontId="63" fillId="37" borderId="85" xfId="0" applyFont="1" applyFill="1" applyBorder="1" applyAlignment="1">
      <alignment horizontal="left"/>
    </xf>
    <xf numFmtId="0" fontId="102" fillId="47" borderId="64" xfId="0" applyFont="1" applyFill="1" applyBorder="1" applyAlignment="1">
      <alignment horizontal="center"/>
    </xf>
    <xf numFmtId="0" fontId="63" fillId="37" borderId="80" xfId="0" applyFont="1" applyFill="1" applyBorder="1" applyAlignment="1">
      <alignment horizontal="center" vertical="center"/>
    </xf>
    <xf numFmtId="0" fontId="63" fillId="37" borderId="64" xfId="0" applyFont="1" applyFill="1" applyBorder="1" applyAlignment="1">
      <alignment horizontal="center" vertical="center"/>
    </xf>
    <xf numFmtId="0" fontId="63" fillId="37" borderId="81" xfId="0" applyFont="1" applyFill="1" applyBorder="1" applyAlignment="1">
      <alignment horizontal="center" vertical="center"/>
    </xf>
    <xf numFmtId="0" fontId="63" fillId="37" borderId="85" xfId="0" applyFont="1" applyFill="1" applyBorder="1" applyAlignment="1">
      <alignment horizontal="center" vertical="center"/>
    </xf>
    <xf numFmtId="0" fontId="63" fillId="37" borderId="90" xfId="0" applyFont="1" applyFill="1" applyBorder="1" applyAlignment="1">
      <alignment horizontal="center" vertical="center"/>
    </xf>
    <xf numFmtId="0" fontId="63" fillId="37" borderId="86" xfId="0" applyFont="1" applyFill="1" applyBorder="1" applyAlignment="1">
      <alignment horizontal="center" vertical="center"/>
    </xf>
    <xf numFmtId="0" fontId="63" fillId="37" borderId="83" xfId="0" applyFont="1" applyFill="1" applyBorder="1" applyAlignment="1">
      <alignment horizontal="center" vertical="center"/>
    </xf>
    <xf numFmtId="0" fontId="63" fillId="37" borderId="84" xfId="0" applyFont="1" applyFill="1" applyBorder="1" applyAlignment="1">
      <alignment horizontal="center" vertical="center"/>
    </xf>
    <xf numFmtId="0" fontId="63" fillId="37" borderId="41" xfId="0" applyFont="1" applyFill="1" applyBorder="1" applyAlignment="1">
      <alignment horizontal="center" vertical="center"/>
    </xf>
    <xf numFmtId="0" fontId="63" fillId="37" borderId="81" xfId="0" applyFont="1" applyFill="1" applyBorder="1" applyAlignment="1">
      <alignment horizontal="center" vertical="center" wrapText="1"/>
    </xf>
    <xf numFmtId="0" fontId="63" fillId="37" borderId="85" xfId="0" applyFont="1" applyFill="1" applyBorder="1" applyAlignment="1">
      <alignment horizontal="center" vertical="center" wrapText="1"/>
    </xf>
    <xf numFmtId="0" fontId="63" fillId="37" borderId="90" xfId="0" applyFont="1" applyFill="1" applyBorder="1" applyAlignment="1">
      <alignment horizontal="center" vertical="center" wrapText="1"/>
    </xf>
    <xf numFmtId="0" fontId="63" fillId="37" borderId="86" xfId="0" applyFont="1" applyFill="1" applyBorder="1" applyAlignment="1">
      <alignment horizontal="center" vertical="center" wrapText="1"/>
    </xf>
    <xf numFmtId="0" fontId="63" fillId="37" borderId="83" xfId="0" applyFont="1" applyFill="1" applyBorder="1" applyAlignment="1">
      <alignment horizontal="center" vertical="center" wrapText="1"/>
    </xf>
    <xf numFmtId="0" fontId="63" fillId="37" borderId="84" xfId="0" applyFont="1" applyFill="1" applyBorder="1" applyAlignment="1">
      <alignment horizontal="center" vertical="center" wrapText="1"/>
    </xf>
    <xf numFmtId="0" fontId="63" fillId="37" borderId="81" xfId="0" applyFont="1" applyFill="1" applyBorder="1" applyAlignment="1">
      <alignment horizontal="left" vertical="center" wrapText="1"/>
    </xf>
    <xf numFmtId="0" fontId="63" fillId="37" borderId="85" xfId="0" applyFont="1" applyFill="1" applyBorder="1" applyAlignment="1">
      <alignment horizontal="left" vertical="center"/>
    </xf>
    <xf numFmtId="0" fontId="63" fillId="37" borderId="90" xfId="0" applyFont="1" applyFill="1" applyBorder="1" applyAlignment="1">
      <alignment horizontal="left" vertical="center"/>
    </xf>
    <xf numFmtId="0" fontId="63" fillId="37" borderId="86" xfId="0" applyFont="1" applyFill="1" applyBorder="1" applyAlignment="1">
      <alignment horizontal="left" vertical="center"/>
    </xf>
    <xf numFmtId="0" fontId="63" fillId="37" borderId="83" xfId="0" applyFont="1" applyFill="1" applyBorder="1" applyAlignment="1">
      <alignment horizontal="left" vertical="center"/>
    </xf>
    <xf numFmtId="0" fontId="63" fillId="37" borderId="84" xfId="0" applyFont="1" applyFill="1" applyBorder="1" applyAlignment="1">
      <alignment horizontal="left" vertical="center"/>
    </xf>
    <xf numFmtId="0" fontId="23" fillId="37" borderId="81" xfId="0" applyFont="1" applyFill="1" applyBorder="1" applyAlignment="1">
      <alignment horizontal="center" vertical="center" wrapText="1"/>
    </xf>
    <xf numFmtId="0" fontId="23" fillId="37" borderId="90" xfId="0" applyFont="1" applyFill="1" applyBorder="1" applyAlignment="1">
      <alignment horizontal="center" vertical="center" wrapText="1"/>
    </xf>
    <xf numFmtId="0" fontId="23" fillId="37" borderId="83" xfId="0" applyFont="1" applyFill="1" applyBorder="1" applyAlignment="1">
      <alignment horizontal="center" vertical="center" wrapText="1"/>
    </xf>
    <xf numFmtId="0" fontId="23" fillId="37" borderId="65" xfId="0" applyFont="1" applyFill="1" applyBorder="1" applyAlignment="1">
      <alignment horizontal="left"/>
    </xf>
    <xf numFmtId="0" fontId="23" fillId="37" borderId="80" xfId="0" applyFont="1" applyFill="1" applyBorder="1" applyAlignment="1">
      <alignment horizontal="left"/>
    </xf>
    <xf numFmtId="0" fontId="23" fillId="83" borderId="65" xfId="0" applyFont="1" applyFill="1" applyBorder="1" applyAlignment="1">
      <alignment horizontal="center"/>
    </xf>
    <xf numFmtId="0" fontId="23" fillId="83" borderId="80" xfId="0" applyFont="1" applyFill="1" applyBorder="1" applyAlignment="1">
      <alignment horizontal="center"/>
    </xf>
    <xf numFmtId="0" fontId="71" fillId="37" borderId="63" xfId="0" applyFont="1" applyFill="1" applyBorder="1" applyAlignment="1">
      <alignment horizontal="center" vertical="center"/>
    </xf>
    <xf numFmtId="0" fontId="70" fillId="40" borderId="79" xfId="0" applyFont="1" applyFill="1" applyBorder="1" applyAlignment="1">
      <alignment horizontal="center" vertical="center" wrapText="1"/>
    </xf>
    <xf numFmtId="0" fontId="70" fillId="40" borderId="78" xfId="0" applyFont="1" applyFill="1" applyBorder="1" applyAlignment="1">
      <alignment horizontal="center" vertical="center"/>
    </xf>
    <xf numFmtId="0" fontId="70" fillId="40" borderId="77" xfId="0" applyFont="1" applyFill="1" applyBorder="1" applyAlignment="1">
      <alignment horizontal="center" vertical="center"/>
    </xf>
    <xf numFmtId="0" fontId="72" fillId="0" borderId="79" xfId="0" applyFont="1" applyBorder="1" applyAlignment="1">
      <alignment horizontal="left" vertical="center"/>
    </xf>
    <xf numFmtId="0" fontId="72" fillId="0" borderId="78" xfId="0" applyFont="1" applyBorder="1" applyAlignment="1">
      <alignment horizontal="left" vertical="center"/>
    </xf>
    <xf numFmtId="0" fontId="72" fillId="0" borderId="77" xfId="0" applyFont="1" applyBorder="1" applyAlignment="1">
      <alignment horizontal="left" vertical="center"/>
    </xf>
    <xf numFmtId="0" fontId="22" fillId="0" borderId="81" xfId="0" applyFont="1" applyBorder="1" applyAlignment="1">
      <alignment horizontal="left" vertical="center"/>
    </xf>
    <xf numFmtId="0" fontId="22" fillId="0" borderId="90" xfId="0" applyFont="1" applyBorder="1" applyAlignment="1">
      <alignment horizontal="left" vertical="center"/>
    </xf>
    <xf numFmtId="0" fontId="22" fillId="0" borderId="83" xfId="0" applyFont="1" applyBorder="1" applyAlignment="1">
      <alignment horizontal="left" vertical="center"/>
    </xf>
    <xf numFmtId="0" fontId="58" fillId="0" borderId="81" xfId="0" applyFont="1" applyBorder="1" applyAlignment="1">
      <alignment horizontal="left" vertical="center"/>
    </xf>
    <xf numFmtId="0" fontId="58" fillId="0" borderId="90" xfId="0" applyFont="1" applyBorder="1" applyAlignment="1">
      <alignment horizontal="left" vertical="center"/>
    </xf>
    <xf numFmtId="0" fontId="58" fillId="0" borderId="108" xfId="0" applyFont="1" applyBorder="1" applyAlignment="1">
      <alignment horizontal="left" vertical="center"/>
    </xf>
    <xf numFmtId="0" fontId="58" fillId="0" borderId="109" xfId="0" applyFont="1" applyBorder="1" applyAlignment="1">
      <alignment horizontal="left" vertical="center"/>
    </xf>
    <xf numFmtId="0" fontId="58" fillId="0" borderId="83" xfId="0" applyFont="1" applyBorder="1" applyAlignment="1">
      <alignment horizontal="left" vertical="center"/>
    </xf>
    <xf numFmtId="0" fontId="21" fillId="37" borderId="41" xfId="0" applyFont="1" applyFill="1" applyBorder="1" applyAlignment="1">
      <alignment horizontal="left" wrapText="1"/>
    </xf>
    <xf numFmtId="0" fontId="21" fillId="37" borderId="41" xfId="0" applyFont="1" applyFill="1" applyBorder="1" applyAlignment="1">
      <alignment horizontal="left"/>
    </xf>
    <xf numFmtId="0" fontId="22" fillId="37" borderId="41" xfId="0" applyFont="1" applyFill="1" applyBorder="1" applyAlignment="1">
      <alignment horizontal="center" vertical="center" wrapText="1"/>
    </xf>
    <xf numFmtId="0" fontId="21" fillId="37" borderId="41" xfId="0" applyFont="1" applyFill="1" applyBorder="1" applyAlignment="1">
      <alignment horizontal="left" vertical="center" wrapText="1"/>
    </xf>
    <xf numFmtId="0" fontId="21" fillId="37" borderId="41" xfId="0" applyFont="1" applyFill="1" applyBorder="1" applyAlignment="1">
      <alignment horizontal="left" vertical="center"/>
    </xf>
    <xf numFmtId="0" fontId="24" fillId="37" borderId="81" xfId="0" applyFont="1" applyFill="1" applyBorder="1" applyAlignment="1">
      <alignment horizontal="left" vertical="top"/>
    </xf>
    <xf numFmtId="0" fontId="24" fillId="37" borderId="82" xfId="0" applyFont="1" applyFill="1" applyBorder="1" applyAlignment="1">
      <alignment horizontal="left" vertical="top"/>
    </xf>
    <xf numFmtId="0" fontId="24" fillId="37" borderId="85" xfId="0" applyFont="1" applyFill="1" applyBorder="1" applyAlignment="1">
      <alignment horizontal="left" vertical="top"/>
    </xf>
    <xf numFmtId="0" fontId="24" fillId="37" borderId="90" xfId="0" applyFont="1" applyFill="1" applyBorder="1" applyAlignment="1">
      <alignment horizontal="left" vertical="top"/>
    </xf>
    <xf numFmtId="0" fontId="24" fillId="37" borderId="41" xfId="0" applyFont="1" applyFill="1" applyBorder="1" applyAlignment="1">
      <alignment horizontal="left" vertical="top"/>
    </xf>
    <xf numFmtId="0" fontId="24" fillId="37" borderId="86" xfId="0" applyFont="1" applyFill="1" applyBorder="1" applyAlignment="1">
      <alignment horizontal="left" vertical="top"/>
    </xf>
    <xf numFmtId="0" fontId="24" fillId="37" borderId="83" xfId="0" applyFont="1" applyFill="1" applyBorder="1" applyAlignment="1">
      <alignment horizontal="left" vertical="top"/>
    </xf>
    <xf numFmtId="0" fontId="24" fillId="37" borderId="63" xfId="0" applyFont="1" applyFill="1" applyBorder="1" applyAlignment="1">
      <alignment horizontal="left" vertical="top"/>
    </xf>
    <xf numFmtId="0" fontId="24" fillId="37" borderId="84" xfId="0" applyFont="1" applyFill="1" applyBorder="1" applyAlignment="1">
      <alignment horizontal="left" vertical="top"/>
    </xf>
    <xf numFmtId="0" fontId="21" fillId="0" borderId="81" xfId="0" applyFont="1" applyBorder="1" applyAlignment="1">
      <alignment horizontal="left" vertical="center" wrapText="1"/>
    </xf>
    <xf numFmtId="0" fontId="21" fillId="0" borderId="82" xfId="0" applyFont="1" applyBorder="1" applyAlignment="1">
      <alignment horizontal="left" vertical="center"/>
    </xf>
    <xf numFmtId="0" fontId="21" fillId="0" borderId="85" xfId="0" applyFont="1" applyBorder="1" applyAlignment="1">
      <alignment horizontal="left" vertical="center"/>
    </xf>
    <xf numFmtId="0" fontId="21" fillId="0" borderId="90" xfId="0" applyFont="1" applyBorder="1" applyAlignment="1">
      <alignment horizontal="left" vertical="center"/>
    </xf>
    <xf numFmtId="0" fontId="21" fillId="0" borderId="41" xfId="0" applyFont="1" applyBorder="1" applyAlignment="1">
      <alignment horizontal="left" vertical="center"/>
    </xf>
    <xf numFmtId="0" fontId="21" fillId="0" borderId="86" xfId="0" applyFont="1" applyBorder="1" applyAlignment="1">
      <alignment horizontal="left" vertical="center"/>
    </xf>
    <xf numFmtId="0" fontId="21" fillId="0" borderId="83" xfId="0" applyFont="1" applyBorder="1" applyAlignment="1">
      <alignment horizontal="left" vertical="center"/>
    </xf>
    <xf numFmtId="0" fontId="21" fillId="0" borderId="63" xfId="0" applyFont="1" applyBorder="1" applyAlignment="1">
      <alignment horizontal="left" vertical="center"/>
    </xf>
    <xf numFmtId="0" fontId="21" fillId="0" borderId="84" xfId="0" applyFont="1" applyBorder="1" applyAlignment="1">
      <alignment horizontal="left" vertical="center"/>
    </xf>
    <xf numFmtId="0" fontId="31" fillId="71" borderId="41" xfId="0" applyFont="1" applyFill="1" applyBorder="1" applyAlignment="1">
      <alignment horizontal="left"/>
    </xf>
    <xf numFmtId="0" fontId="71" fillId="42" borderId="0" xfId="0" applyFont="1" applyFill="1" applyAlignment="1">
      <alignment horizontal="center" vertical="center"/>
    </xf>
    <xf numFmtId="0" fontId="22" fillId="83" borderId="74" xfId="0" applyFont="1" applyFill="1" applyBorder="1" applyAlignment="1">
      <alignment horizontal="center" vertical="center"/>
    </xf>
    <xf numFmtId="0" fontId="22" fillId="83" borderId="65" xfId="0" applyFont="1" applyFill="1" applyBorder="1" applyAlignment="1">
      <alignment horizontal="center" wrapText="1"/>
    </xf>
    <xf numFmtId="0" fontId="22" fillId="83" borderId="74" xfId="0" applyFont="1" applyFill="1" applyBorder="1" applyAlignment="1">
      <alignment horizontal="center" wrapText="1"/>
    </xf>
    <xf numFmtId="0" fontId="22" fillId="83" borderId="80" xfId="0" applyFont="1" applyFill="1" applyBorder="1" applyAlignment="1">
      <alignment horizontal="center" wrapText="1"/>
    </xf>
    <xf numFmtId="0" fontId="59" fillId="0" borderId="81" xfId="0" applyFont="1" applyBorder="1" applyAlignment="1">
      <alignment horizontal="left" vertical="center" wrapText="1"/>
    </xf>
    <xf numFmtId="0" fontId="59" fillId="0" borderId="82" xfId="0" applyFont="1" applyBorder="1" applyAlignment="1">
      <alignment horizontal="left" vertical="center"/>
    </xf>
    <xf numFmtId="0" fontId="59" fillId="0" borderId="85" xfId="0" applyFont="1" applyBorder="1" applyAlignment="1">
      <alignment horizontal="left" vertical="center"/>
    </xf>
    <xf numFmtId="0" fontId="59" fillId="0" borderId="90" xfId="0" applyFont="1" applyBorder="1" applyAlignment="1">
      <alignment horizontal="left" vertical="center"/>
    </xf>
    <xf numFmtId="0" fontId="59" fillId="0" borderId="41" xfId="0" applyFont="1" applyBorder="1" applyAlignment="1">
      <alignment horizontal="left" vertical="center"/>
    </xf>
    <xf numFmtId="0" fontId="59" fillId="0" borderId="86" xfId="0" applyFont="1" applyBorder="1" applyAlignment="1">
      <alignment horizontal="left" vertical="center"/>
    </xf>
    <xf numFmtId="0" fontId="59" fillId="0" borderId="83" xfId="0" applyFont="1" applyBorder="1" applyAlignment="1">
      <alignment horizontal="left" vertical="center"/>
    </xf>
    <xf numFmtId="0" fontId="59" fillId="0" borderId="63" xfId="0" applyFont="1" applyBorder="1" applyAlignment="1">
      <alignment horizontal="left" vertical="center"/>
    </xf>
    <xf numFmtId="0" fontId="59" fillId="0" borderId="84" xfId="0" applyFont="1" applyBorder="1" applyAlignment="1">
      <alignment horizontal="left" vertical="center"/>
    </xf>
    <xf numFmtId="0" fontId="21" fillId="0" borderId="82" xfId="0" applyFont="1" applyBorder="1" applyAlignment="1">
      <alignment horizontal="left" vertical="center" wrapText="1"/>
    </xf>
    <xf numFmtId="0" fontId="21" fillId="0" borderId="85" xfId="0" applyFont="1" applyBorder="1" applyAlignment="1">
      <alignment horizontal="left" vertical="center" wrapText="1"/>
    </xf>
    <xf numFmtId="0" fontId="21" fillId="0" borderId="90" xfId="0" applyFont="1" applyBorder="1" applyAlignment="1">
      <alignment horizontal="left" vertical="center" wrapText="1"/>
    </xf>
    <xf numFmtId="0" fontId="21" fillId="0" borderId="41" xfId="0" applyFont="1" applyBorder="1" applyAlignment="1">
      <alignment horizontal="left" vertical="center" wrapText="1"/>
    </xf>
    <xf numFmtId="0" fontId="21" fillId="0" borderId="86" xfId="0" applyFont="1" applyBorder="1" applyAlignment="1">
      <alignment horizontal="left" vertical="center" wrapText="1"/>
    </xf>
    <xf numFmtId="0" fontId="21" fillId="0" borderId="83" xfId="0" applyFont="1" applyBorder="1" applyAlignment="1">
      <alignment horizontal="left" vertical="center" wrapText="1"/>
    </xf>
    <xf numFmtId="0" fontId="21" fillId="0" borderId="63" xfId="0" applyFont="1" applyBorder="1" applyAlignment="1">
      <alignment horizontal="left" vertical="center" wrapText="1"/>
    </xf>
    <xf numFmtId="0" fontId="21" fillId="0" borderId="84" xfId="0" applyFont="1" applyBorder="1" applyAlignment="1">
      <alignment horizontal="left" vertical="center" wrapText="1"/>
    </xf>
    <xf numFmtId="0" fontId="21" fillId="0" borderId="81" xfId="0" applyFont="1" applyBorder="1" applyAlignment="1">
      <alignment horizontal="left" wrapText="1"/>
    </xf>
    <xf numFmtId="0" fontId="21" fillId="0" borderId="82" xfId="0" applyFont="1" applyBorder="1" applyAlignment="1">
      <alignment horizontal="left" wrapText="1"/>
    </xf>
    <xf numFmtId="0" fontId="21" fillId="0" borderId="85" xfId="0" applyFont="1" applyBorder="1" applyAlignment="1">
      <alignment horizontal="left" wrapText="1"/>
    </xf>
    <xf numFmtId="0" fontId="21" fillId="0" borderId="90" xfId="0" applyFont="1" applyBorder="1" applyAlignment="1">
      <alignment horizontal="left" wrapText="1"/>
    </xf>
    <xf numFmtId="0" fontId="21" fillId="0" borderId="41" xfId="0" applyFont="1" applyBorder="1" applyAlignment="1">
      <alignment horizontal="left" wrapText="1"/>
    </xf>
    <xf numFmtId="0" fontId="21" fillId="0" borderId="86" xfId="0" applyFont="1" applyBorder="1" applyAlignment="1">
      <alignment horizontal="left" wrapText="1"/>
    </xf>
    <xf numFmtId="0" fontId="21" fillId="0" borderId="83" xfId="0" applyFont="1" applyBorder="1" applyAlignment="1">
      <alignment horizontal="left" wrapText="1"/>
    </xf>
    <xf numFmtId="0" fontId="21" fillId="0" borderId="63" xfId="0" applyFont="1" applyBorder="1" applyAlignment="1">
      <alignment horizontal="left" wrapText="1"/>
    </xf>
    <xf numFmtId="0" fontId="21" fillId="0" borderId="84" xfId="0" applyFont="1" applyBorder="1" applyAlignment="1">
      <alignment horizontal="left" wrapText="1"/>
    </xf>
    <xf numFmtId="0" fontId="59" fillId="0" borderId="82" xfId="0" applyFont="1" applyBorder="1" applyAlignment="1">
      <alignment horizontal="left" vertical="center" wrapText="1"/>
    </xf>
    <xf numFmtId="0" fontId="59" fillId="0" borderId="85" xfId="0" applyFont="1" applyBorder="1" applyAlignment="1">
      <alignment horizontal="left" vertical="center" wrapText="1"/>
    </xf>
    <xf numFmtId="0" fontId="59" fillId="0" borderId="90" xfId="0" applyFont="1" applyBorder="1" applyAlignment="1">
      <alignment horizontal="left" vertical="center" wrapText="1"/>
    </xf>
    <xf numFmtId="0" fontId="59" fillId="0" borderId="41" xfId="0" applyFont="1" applyBorder="1" applyAlignment="1">
      <alignment horizontal="left" vertical="center" wrapText="1"/>
    </xf>
    <xf numFmtId="0" fontId="59" fillId="0" borderId="86" xfId="0" applyFont="1" applyBorder="1" applyAlignment="1">
      <alignment horizontal="left" vertical="center" wrapText="1"/>
    </xf>
    <xf numFmtId="0" fontId="59" fillId="0" borderId="83" xfId="0" applyFont="1" applyBorder="1" applyAlignment="1">
      <alignment horizontal="left" vertical="center" wrapText="1"/>
    </xf>
    <xf numFmtId="0" fontId="59" fillId="0" borderId="63" xfId="0" applyFont="1" applyBorder="1" applyAlignment="1">
      <alignment horizontal="left" vertical="center" wrapText="1"/>
    </xf>
    <xf numFmtId="0" fontId="59" fillId="0" borderId="84" xfId="0" applyFont="1" applyBorder="1" applyAlignment="1">
      <alignment horizontal="left" vertical="center" wrapText="1"/>
    </xf>
    <xf numFmtId="0" fontId="24" fillId="37" borderId="0" xfId="0" applyFont="1" applyFill="1" applyAlignment="1">
      <alignment horizontal="left" vertical="top"/>
    </xf>
    <xf numFmtId="0" fontId="21" fillId="36" borderId="44" xfId="0" applyFont="1" applyFill="1" applyBorder="1" applyAlignment="1">
      <alignment horizontal="center"/>
    </xf>
    <xf numFmtId="0" fontId="21" fillId="36" borderId="25" xfId="0" applyFont="1" applyFill="1" applyBorder="1" applyAlignment="1">
      <alignment horizontal="center"/>
    </xf>
    <xf numFmtId="0" fontId="21" fillId="36" borderId="26" xfId="0" applyFont="1" applyFill="1" applyBorder="1" applyAlignment="1">
      <alignment horizontal="center"/>
    </xf>
    <xf numFmtId="0" fontId="22" fillId="36" borderId="6" xfId="0" applyFont="1" applyFill="1" applyBorder="1" applyAlignment="1">
      <alignment horizontal="center" vertical="center" wrapText="1"/>
    </xf>
    <xf numFmtId="0" fontId="36" fillId="36" borderId="8" xfId="0" applyFont="1" applyFill="1" applyBorder="1"/>
    <xf numFmtId="0" fontId="103" fillId="37" borderId="41" xfId="0" applyFont="1" applyFill="1" applyBorder="1" applyAlignment="1">
      <alignment horizontal="left" vertical="center"/>
    </xf>
    <xf numFmtId="0" fontId="21" fillId="0" borderId="65" xfId="0" applyFont="1" applyBorder="1" applyAlignment="1">
      <alignment horizontal="center" vertical="center"/>
    </xf>
    <xf numFmtId="0" fontId="21" fillId="0" borderId="74" xfId="0" applyFont="1" applyBorder="1" applyAlignment="1">
      <alignment horizontal="center" vertical="center"/>
    </xf>
    <xf numFmtId="0" fontId="21" fillId="0" borderId="80" xfId="0" applyFont="1" applyBorder="1" applyAlignment="1">
      <alignment horizontal="center" vertical="center"/>
    </xf>
    <xf numFmtId="0" fontId="21" fillId="36" borderId="75" xfId="0" applyFont="1" applyFill="1" applyBorder="1" applyAlignment="1">
      <alignment horizontal="center"/>
    </xf>
    <xf numFmtId="0" fontId="21" fillId="36" borderId="100" xfId="0" applyFont="1" applyFill="1" applyBorder="1" applyAlignment="1">
      <alignment horizontal="center"/>
    </xf>
    <xf numFmtId="0" fontId="21" fillId="36" borderId="94" xfId="0" applyFont="1" applyFill="1" applyBorder="1" applyAlignment="1">
      <alignment horizontal="center"/>
    </xf>
    <xf numFmtId="0" fontId="60" fillId="0" borderId="41" xfId="0" applyFont="1" applyBorder="1" applyAlignment="1">
      <alignment horizontal="left"/>
    </xf>
    <xf numFmtId="0" fontId="60" fillId="0" borderId="86" xfId="0" applyFont="1" applyBorder="1" applyAlignment="1">
      <alignment horizontal="left"/>
    </xf>
    <xf numFmtId="0" fontId="23" fillId="37" borderId="81" xfId="0" applyFont="1" applyFill="1" applyBorder="1" applyAlignment="1">
      <alignment horizontal="center" vertical="center"/>
    </xf>
    <xf numFmtId="0" fontId="23" fillId="37" borderId="82" xfId="0" applyFont="1" applyFill="1" applyBorder="1" applyAlignment="1">
      <alignment horizontal="center" vertical="center"/>
    </xf>
    <xf numFmtId="0" fontId="23" fillId="37" borderId="85" xfId="0" applyFont="1" applyFill="1" applyBorder="1" applyAlignment="1">
      <alignment horizontal="center" vertical="center"/>
    </xf>
    <xf numFmtId="0" fontId="23" fillId="37" borderId="90" xfId="0" applyFont="1" applyFill="1" applyBorder="1" applyAlignment="1">
      <alignment horizontal="center" vertical="center"/>
    </xf>
    <xf numFmtId="0" fontId="23" fillId="37" borderId="0" xfId="0" applyFont="1" applyFill="1" applyAlignment="1">
      <alignment horizontal="center" vertical="center"/>
    </xf>
    <xf numFmtId="0" fontId="23" fillId="37" borderId="86" xfId="0" applyFont="1" applyFill="1" applyBorder="1" applyAlignment="1">
      <alignment horizontal="center" vertical="center"/>
    </xf>
    <xf numFmtId="0" fontId="23" fillId="37" borderId="83" xfId="0" applyFont="1" applyFill="1" applyBorder="1" applyAlignment="1">
      <alignment horizontal="center" vertical="center"/>
    </xf>
    <xf numFmtId="0" fontId="23" fillId="37" borderId="63" xfId="0" applyFont="1" applyFill="1" applyBorder="1" applyAlignment="1">
      <alignment horizontal="center" vertical="center"/>
    </xf>
    <xf numFmtId="0" fontId="23" fillId="37" borderId="84" xfId="0" applyFont="1" applyFill="1" applyBorder="1" applyAlignment="1">
      <alignment horizontal="center" vertical="center"/>
    </xf>
    <xf numFmtId="0" fontId="66" fillId="0" borderId="64" xfId="0" applyFont="1" applyBorder="1" applyAlignment="1">
      <alignment horizontal="center"/>
    </xf>
    <xf numFmtId="0" fontId="29" fillId="0" borderId="65" xfId="0" applyFont="1" applyBorder="1" applyAlignment="1">
      <alignment horizontal="center"/>
    </xf>
    <xf numFmtId="0" fontId="29" fillId="0" borderId="74" xfId="0" applyFont="1" applyBorder="1" applyAlignment="1">
      <alignment horizontal="center"/>
    </xf>
    <xf numFmtId="0" fontId="29" fillId="0" borderId="80" xfId="0" applyFont="1" applyBorder="1" applyAlignment="1">
      <alignment horizontal="center"/>
    </xf>
    <xf numFmtId="0" fontId="72" fillId="36" borderId="84" xfId="0" applyFont="1" applyFill="1" applyBorder="1" applyAlignment="1">
      <alignment horizontal="center"/>
    </xf>
    <xf numFmtId="0" fontId="72" fillId="36" borderId="77" xfId="0" applyFont="1" applyFill="1" applyBorder="1" applyAlignment="1">
      <alignment horizontal="center"/>
    </xf>
    <xf numFmtId="0" fontId="72" fillId="36" borderId="80" xfId="0" applyFont="1" applyFill="1" applyBorder="1" applyAlignment="1">
      <alignment horizontal="center"/>
    </xf>
    <xf numFmtId="0" fontId="72" fillId="36" borderId="64" xfId="0" applyFont="1" applyFill="1" applyBorder="1" applyAlignment="1">
      <alignment horizontal="center"/>
    </xf>
    <xf numFmtId="0" fontId="22" fillId="2" borderId="89" xfId="0" applyFont="1" applyFill="1" applyBorder="1" applyAlignment="1">
      <alignment horizontal="center"/>
    </xf>
    <xf numFmtId="0" fontId="22" fillId="2" borderId="7" xfId="0" applyFont="1" applyFill="1" applyBorder="1" applyAlignment="1">
      <alignment horizontal="center"/>
    </xf>
    <xf numFmtId="0" fontId="22" fillId="2" borderId="8" xfId="0" applyFont="1" applyFill="1" applyBorder="1" applyAlignment="1">
      <alignment horizontal="center"/>
    </xf>
    <xf numFmtId="0" fontId="60" fillId="0" borderId="41" xfId="0" applyFont="1" applyBorder="1" applyAlignment="1">
      <alignment horizontal="center" vertical="center"/>
    </xf>
    <xf numFmtId="0" fontId="60" fillId="0" borderId="86" xfId="0" applyFont="1" applyBorder="1" applyAlignment="1">
      <alignment horizontal="center" vertical="center"/>
    </xf>
    <xf numFmtId="0" fontId="66" fillId="0" borderId="92" xfId="0" applyFont="1" applyBorder="1" applyAlignment="1">
      <alignment horizontal="center" vertical="center"/>
    </xf>
    <xf numFmtId="0" fontId="66" fillId="0" borderId="93" xfId="0" applyFont="1" applyBorder="1" applyAlignment="1">
      <alignment horizontal="center" vertical="center"/>
    </xf>
    <xf numFmtId="0" fontId="29" fillId="36" borderId="77" xfId="0" applyFont="1" applyFill="1" applyBorder="1" applyAlignment="1">
      <alignment horizontal="center" vertical="center"/>
    </xf>
    <xf numFmtId="0" fontId="29" fillId="36" borderId="64" xfId="0" applyFont="1" applyFill="1" applyBorder="1" applyAlignment="1">
      <alignment horizontal="center" vertical="center"/>
    </xf>
    <xf numFmtId="0" fontId="29" fillId="36" borderId="98" xfId="0" applyFont="1" applyFill="1" applyBorder="1" applyAlignment="1">
      <alignment horizontal="center"/>
    </xf>
    <xf numFmtId="0" fontId="29" fillId="36" borderId="97" xfId="0" applyFont="1" applyFill="1" applyBorder="1" applyAlignment="1">
      <alignment horizontal="center"/>
    </xf>
    <xf numFmtId="0" fontId="22" fillId="15" borderId="6" xfId="0" applyFont="1" applyFill="1" applyBorder="1" applyAlignment="1">
      <alignment horizontal="center"/>
    </xf>
    <xf numFmtId="0" fontId="36" fillId="0" borderId="7" xfId="0" applyFont="1" applyBorder="1"/>
    <xf numFmtId="0" fontId="36" fillId="0" borderId="8" xfId="0" applyFont="1" applyBorder="1"/>
    <xf numFmtId="0" fontId="22" fillId="0" borderId="41" xfId="0" applyFont="1" applyBorder="1" applyAlignment="1">
      <alignment horizontal="center" vertical="center" wrapText="1"/>
    </xf>
    <xf numFmtId="0" fontId="36" fillId="0" borderId="41" xfId="0" applyFont="1" applyBorder="1"/>
    <xf numFmtId="0" fontId="72" fillId="0" borderId="92" xfId="0" applyFont="1" applyBorder="1" applyAlignment="1">
      <alignment horizontal="center"/>
    </xf>
    <xf numFmtId="0" fontId="72" fillId="0" borderId="114" xfId="0" applyFont="1" applyBorder="1" applyAlignment="1">
      <alignment horizontal="center"/>
    </xf>
    <xf numFmtId="0" fontId="72" fillId="0" borderId="102" xfId="0" applyFont="1" applyBorder="1" applyAlignment="1">
      <alignment horizontal="center"/>
    </xf>
    <xf numFmtId="0" fontId="72" fillId="0" borderId="93" xfId="0" applyFont="1" applyBorder="1" applyAlignment="1">
      <alignment horizontal="center"/>
    </xf>
    <xf numFmtId="0" fontId="22" fillId="36" borderId="67" xfId="0" applyFont="1" applyFill="1" applyBorder="1" applyAlignment="1">
      <alignment horizontal="center" vertical="center" wrapText="1"/>
    </xf>
    <xf numFmtId="0" fontId="22" fillId="36" borderId="68" xfId="0" applyFont="1" applyFill="1" applyBorder="1" applyAlignment="1">
      <alignment horizontal="center" vertical="center" wrapText="1"/>
    </xf>
    <xf numFmtId="0" fontId="22" fillId="36" borderId="69" xfId="0" applyFont="1" applyFill="1" applyBorder="1" applyAlignment="1">
      <alignment horizontal="center" vertical="center" wrapText="1"/>
    </xf>
    <xf numFmtId="0" fontId="22" fillId="36" borderId="70" xfId="0" applyFont="1" applyFill="1" applyBorder="1" applyAlignment="1">
      <alignment horizontal="center" vertical="center" wrapText="1"/>
    </xf>
    <xf numFmtId="0" fontId="22" fillId="36" borderId="41" xfId="0" applyFont="1" applyFill="1" applyBorder="1" applyAlignment="1">
      <alignment horizontal="center" vertical="center" wrapText="1"/>
    </xf>
    <xf numFmtId="0" fontId="22" fillId="36" borderId="66" xfId="0" applyFont="1" applyFill="1" applyBorder="1" applyAlignment="1">
      <alignment horizontal="center" vertical="center" wrapText="1"/>
    </xf>
    <xf numFmtId="0" fontId="22" fillId="36" borderId="71" xfId="0" applyFont="1" applyFill="1" applyBorder="1" applyAlignment="1">
      <alignment horizontal="center" vertical="center" wrapText="1"/>
    </xf>
    <xf numFmtId="0" fontId="22" fillId="36" borderId="72" xfId="0" applyFont="1" applyFill="1" applyBorder="1" applyAlignment="1">
      <alignment horizontal="center" vertical="center" wrapText="1"/>
    </xf>
    <xf numFmtId="0" fontId="22" fillId="36" borderId="73" xfId="0" applyFont="1" applyFill="1" applyBorder="1" applyAlignment="1">
      <alignment horizontal="center" vertical="center" wrapText="1"/>
    </xf>
    <xf numFmtId="0" fontId="71" fillId="42" borderId="0" xfId="0" applyFont="1" applyFill="1" applyAlignment="1">
      <alignment horizontal="center" vertical="top"/>
    </xf>
    <xf numFmtId="0" fontId="22" fillId="78" borderId="79" xfId="0" applyFont="1" applyFill="1" applyBorder="1" applyAlignment="1">
      <alignment horizontal="center" vertical="center"/>
    </xf>
    <xf numFmtId="0" fontId="22" fillId="78" borderId="78" xfId="0" applyFont="1" applyFill="1" applyBorder="1" applyAlignment="1">
      <alignment horizontal="center" vertical="center"/>
    </xf>
    <xf numFmtId="0" fontId="22" fillId="78" borderId="77" xfId="0" applyFont="1" applyFill="1" applyBorder="1" applyAlignment="1">
      <alignment horizontal="center" vertical="center"/>
    </xf>
    <xf numFmtId="0" fontId="22" fillId="41" borderId="79" xfId="0" applyFont="1" applyFill="1" applyBorder="1" applyAlignment="1">
      <alignment horizontal="center" vertical="center"/>
    </xf>
    <xf numFmtId="0" fontId="22" fillId="41" borderId="78" xfId="0" applyFont="1" applyFill="1" applyBorder="1" applyAlignment="1">
      <alignment horizontal="center" vertical="center"/>
    </xf>
    <xf numFmtId="0" fontId="22" fillId="41" borderId="77" xfId="0" applyFont="1" applyFill="1" applyBorder="1" applyAlignment="1">
      <alignment horizontal="center" vertical="center"/>
    </xf>
    <xf numFmtId="0" fontId="21" fillId="0" borderId="41" xfId="0" applyFont="1" applyBorder="1" applyAlignment="1">
      <alignment horizontal="center"/>
    </xf>
    <xf numFmtId="0" fontId="105" fillId="47" borderId="65" xfId="0" applyFont="1" applyFill="1" applyBorder="1" applyAlignment="1">
      <alignment horizontal="center" vertical="center"/>
    </xf>
    <xf numFmtId="0" fontId="105" fillId="47" borderId="74" xfId="0" applyFont="1" applyFill="1" applyBorder="1" applyAlignment="1">
      <alignment horizontal="center" vertical="center"/>
    </xf>
    <xf numFmtId="0" fontId="105" fillId="47" borderId="80" xfId="0" applyFont="1" applyFill="1" applyBorder="1" applyAlignment="1">
      <alignment horizontal="center" vertical="center"/>
    </xf>
    <xf numFmtId="0" fontId="21" fillId="42" borderId="81" xfId="0" applyFont="1" applyFill="1" applyBorder="1" applyAlignment="1">
      <alignment horizontal="center" vertical="center" wrapText="1"/>
    </xf>
    <xf numFmtId="0" fontId="21" fillId="42" borderId="82" xfId="0" applyFont="1" applyFill="1" applyBorder="1" applyAlignment="1">
      <alignment horizontal="center" vertical="center" wrapText="1"/>
    </xf>
    <xf numFmtId="0" fontId="21" fillId="42" borderId="85" xfId="0" applyFont="1" applyFill="1" applyBorder="1" applyAlignment="1">
      <alignment horizontal="center" vertical="center" wrapText="1"/>
    </xf>
    <xf numFmtId="0" fontId="21" fillId="42" borderId="90" xfId="0" applyFont="1" applyFill="1" applyBorder="1" applyAlignment="1">
      <alignment horizontal="center" vertical="center" wrapText="1"/>
    </xf>
    <xf numFmtId="0" fontId="21" fillId="42" borderId="41" xfId="0" applyFont="1" applyFill="1" applyBorder="1" applyAlignment="1">
      <alignment horizontal="center" vertical="center" wrapText="1"/>
    </xf>
    <xf numFmtId="0" fontId="21" fillId="42" borderId="86" xfId="0" applyFont="1" applyFill="1" applyBorder="1" applyAlignment="1">
      <alignment horizontal="center" vertical="center" wrapText="1"/>
    </xf>
    <xf numFmtId="0" fontId="21" fillId="42" borderId="83" xfId="0" applyFont="1" applyFill="1" applyBorder="1" applyAlignment="1">
      <alignment horizontal="center" vertical="center" wrapText="1"/>
    </xf>
    <xf numFmtId="0" fontId="21" fillId="42" borderId="63" xfId="0" applyFont="1" applyFill="1" applyBorder="1" applyAlignment="1">
      <alignment horizontal="center" vertical="center" wrapText="1"/>
    </xf>
    <xf numFmtId="0" fontId="21" fillId="42" borderId="84" xfId="0" applyFont="1" applyFill="1" applyBorder="1" applyAlignment="1">
      <alignment horizontal="center" vertical="center" wrapText="1"/>
    </xf>
    <xf numFmtId="0" fontId="22" fillId="80" borderId="79" xfId="0" applyFont="1" applyFill="1" applyBorder="1" applyAlignment="1">
      <alignment horizontal="center" vertical="center"/>
    </xf>
    <xf numFmtId="0" fontId="22" fillId="80" borderId="78" xfId="0" applyFont="1" applyFill="1" applyBorder="1" applyAlignment="1">
      <alignment horizontal="center" vertical="center"/>
    </xf>
    <xf numFmtId="0" fontId="22" fillId="80" borderId="77" xfId="0" applyFont="1" applyFill="1" applyBorder="1" applyAlignment="1">
      <alignment horizontal="center" vertical="center"/>
    </xf>
    <xf numFmtId="0" fontId="101" fillId="42" borderId="0" xfId="0" applyFont="1" applyFill="1" applyAlignment="1">
      <alignment horizontal="center" vertical="center"/>
    </xf>
    <xf numFmtId="0" fontId="27" fillId="37" borderId="79" xfId="0" applyFont="1" applyFill="1" applyBorder="1" applyAlignment="1">
      <alignment horizontal="left" vertical="center" wrapText="1"/>
    </xf>
    <xf numFmtId="0" fontId="27" fillId="37" borderId="77" xfId="0" applyFont="1" applyFill="1" applyBorder="1" applyAlignment="1">
      <alignment horizontal="left" vertical="center" wrapText="1"/>
    </xf>
    <xf numFmtId="0" fontId="21" fillId="37" borderId="79" xfId="0" applyFont="1" applyFill="1" applyBorder="1" applyAlignment="1">
      <alignment horizontal="left" vertical="center" wrapText="1"/>
    </xf>
    <xf numFmtId="0" fontId="21" fillId="37" borderId="77" xfId="0" applyFont="1" applyFill="1" applyBorder="1" applyAlignment="1">
      <alignment horizontal="left" vertical="center" wrapText="1"/>
    </xf>
    <xf numFmtId="0" fontId="21" fillId="0" borderId="79" xfId="0" applyFont="1" applyBorder="1" applyAlignment="1">
      <alignment horizontal="left" vertical="center" wrapText="1"/>
    </xf>
    <xf numFmtId="0" fontId="21" fillId="0" borderId="77" xfId="0" applyFont="1" applyBorder="1" applyAlignment="1">
      <alignment horizontal="left" vertical="center" wrapText="1"/>
    </xf>
    <xf numFmtId="0" fontId="97" fillId="37" borderId="64" xfId="0" applyFont="1" applyFill="1" applyBorder="1" applyAlignment="1">
      <alignment horizontal="center"/>
    </xf>
    <xf numFmtId="0" fontId="112" fillId="37" borderId="64" xfId="0" applyFont="1" applyFill="1" applyBorder="1" applyAlignment="1">
      <alignment horizontal="center" vertical="center"/>
    </xf>
    <xf numFmtId="0" fontId="29" fillId="0" borderId="65" xfId="0" applyFont="1" applyBorder="1" applyAlignment="1">
      <alignment horizontal="center" vertical="center"/>
    </xf>
    <xf numFmtId="0" fontId="29" fillId="0" borderId="80" xfId="0" applyFont="1" applyBorder="1" applyAlignment="1">
      <alignment horizontal="center" vertical="center"/>
    </xf>
    <xf numFmtId="0" fontId="25" fillId="0" borderId="81" xfId="0" applyFont="1" applyBorder="1" applyAlignment="1">
      <alignment horizontal="center" vertical="center" wrapText="1"/>
    </xf>
    <xf numFmtId="0" fontId="25" fillId="0" borderId="82" xfId="0" applyFont="1" applyBorder="1" applyAlignment="1">
      <alignment horizontal="center" vertical="center" wrapText="1"/>
    </xf>
    <xf numFmtId="0" fontId="25" fillId="0" borderId="85" xfId="0" applyFont="1" applyBorder="1" applyAlignment="1">
      <alignment horizontal="center" vertical="center" wrapText="1"/>
    </xf>
    <xf numFmtId="0" fontId="25" fillId="0" borderId="90" xfId="0" applyFont="1" applyBorder="1" applyAlignment="1">
      <alignment horizontal="center" vertical="center" wrapText="1"/>
    </xf>
    <xf numFmtId="0" fontId="25" fillId="0" borderId="41" xfId="0" applyFont="1" applyBorder="1" applyAlignment="1">
      <alignment horizontal="center" vertical="center" wrapText="1"/>
    </xf>
    <xf numFmtId="0" fontId="25" fillId="0" borderId="86" xfId="0" applyFont="1" applyBorder="1" applyAlignment="1">
      <alignment horizontal="center" vertical="center" wrapText="1"/>
    </xf>
    <xf numFmtId="0" fontId="25" fillId="0" borderId="83" xfId="0" applyFont="1" applyBorder="1" applyAlignment="1">
      <alignment horizontal="center" vertical="center" wrapText="1"/>
    </xf>
    <xf numFmtId="0" fontId="25" fillId="0" borderId="63" xfId="0" applyFont="1" applyBorder="1" applyAlignment="1">
      <alignment horizontal="center" vertical="center" wrapText="1"/>
    </xf>
    <xf numFmtId="0" fontId="25" fillId="0" borderId="84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left" vertical="top" wrapText="1"/>
    </xf>
    <xf numFmtId="0" fontId="99" fillId="37" borderId="79" xfId="0" applyFont="1" applyFill="1" applyBorder="1" applyAlignment="1">
      <alignment horizontal="left" vertical="center" wrapText="1"/>
    </xf>
    <xf numFmtId="0" fontId="99" fillId="37" borderId="77" xfId="0" applyFont="1" applyFill="1" applyBorder="1" applyAlignment="1">
      <alignment horizontal="left" vertical="center" wrapText="1"/>
    </xf>
    <xf numFmtId="0" fontId="22" fillId="0" borderId="65" xfId="0" applyFont="1" applyBorder="1" applyAlignment="1">
      <alignment horizontal="center" vertical="center"/>
    </xf>
    <xf numFmtId="0" fontId="22" fillId="0" borderId="80" xfId="0" applyFont="1" applyBorder="1" applyAlignment="1">
      <alignment horizontal="center" vertical="center"/>
    </xf>
    <xf numFmtId="0" fontId="25" fillId="0" borderId="65" xfId="0" applyFont="1" applyBorder="1" applyAlignment="1">
      <alignment horizontal="center" vertical="center"/>
    </xf>
    <xf numFmtId="0" fontId="25" fillId="0" borderId="80" xfId="0" applyFont="1" applyBorder="1" applyAlignment="1">
      <alignment horizontal="center" vertical="center"/>
    </xf>
    <xf numFmtId="49" fontId="21" fillId="6" borderId="14" xfId="0" applyNumberFormat="1" applyFont="1" applyFill="1" applyBorder="1" applyAlignment="1">
      <alignment vertical="top" wrapText="1"/>
    </xf>
    <xf numFmtId="0" fontId="36" fillId="0" borderId="15" xfId="0" applyFont="1" applyBorder="1"/>
    <xf numFmtId="49" fontId="21" fillId="6" borderId="14" xfId="0" applyNumberFormat="1" applyFont="1" applyFill="1" applyBorder="1" applyAlignment="1">
      <alignment horizontal="center" vertical="top" wrapText="1"/>
    </xf>
    <xf numFmtId="14" fontId="21" fillId="6" borderId="14" xfId="0" applyNumberFormat="1" applyFont="1" applyFill="1" applyBorder="1" applyAlignment="1">
      <alignment horizontal="left" vertical="top"/>
    </xf>
    <xf numFmtId="0" fontId="36" fillId="0" borderId="47" xfId="0" applyFont="1" applyBorder="1"/>
    <xf numFmtId="14" fontId="37" fillId="0" borderId="50" xfId="0" applyNumberFormat="1" applyFont="1" applyBorder="1" applyAlignment="1">
      <alignment horizontal="left" vertical="top"/>
    </xf>
    <xf numFmtId="0" fontId="36" fillId="0" borderId="50" xfId="0" applyFont="1" applyBorder="1"/>
    <xf numFmtId="0" fontId="35" fillId="8" borderId="6" xfId="0" applyFont="1" applyFill="1" applyBorder="1" applyAlignment="1">
      <alignment horizontal="center"/>
    </xf>
    <xf numFmtId="14" fontId="21" fillId="6" borderId="14" xfId="0" applyNumberFormat="1" applyFont="1" applyFill="1" applyBorder="1" applyAlignment="1">
      <alignment horizontal="center"/>
    </xf>
    <xf numFmtId="0" fontId="35" fillId="8" borderId="16" xfId="0" applyFont="1" applyFill="1" applyBorder="1" applyAlignment="1">
      <alignment horizontal="left" vertical="center"/>
    </xf>
    <xf numFmtId="0" fontId="36" fillId="0" borderId="40" xfId="0" applyFont="1" applyBorder="1"/>
    <xf numFmtId="0" fontId="36" fillId="0" borderId="17" xfId="0" applyFont="1" applyBorder="1"/>
    <xf numFmtId="49" fontId="43" fillId="9" borderId="14" xfId="0" applyNumberFormat="1" applyFont="1" applyFill="1" applyBorder="1" applyAlignment="1">
      <alignment horizontal="left" vertical="top" wrapText="1"/>
    </xf>
    <xf numFmtId="49" fontId="43" fillId="9" borderId="14" xfId="0" applyNumberFormat="1" applyFont="1" applyFill="1" applyBorder="1" applyAlignment="1">
      <alignment horizontal="center" vertical="top" wrapText="1"/>
    </xf>
    <xf numFmtId="49" fontId="43" fillId="9" borderId="14" xfId="0" quotePrefix="1" applyNumberFormat="1" applyFont="1" applyFill="1" applyBorder="1" applyAlignment="1">
      <alignment vertical="top" wrapText="1"/>
    </xf>
    <xf numFmtId="49" fontId="43" fillId="9" borderId="14" xfId="0" quotePrefix="1" applyNumberFormat="1" applyFont="1" applyFill="1" applyBorder="1" applyAlignment="1">
      <alignment horizontal="center" vertical="top" wrapText="1"/>
    </xf>
    <xf numFmtId="0" fontId="22" fillId="0" borderId="0" xfId="0" applyFont="1" applyAlignment="1">
      <alignment horizontal="left" vertical="center"/>
    </xf>
    <xf numFmtId="0" fontId="29" fillId="0" borderId="0" xfId="0" applyFont="1"/>
    <xf numFmtId="0" fontId="36" fillId="0" borderId="4" xfId="0" applyFont="1" applyBorder="1"/>
    <xf numFmtId="49" fontId="21" fillId="0" borderId="0" xfId="0" applyNumberFormat="1" applyFont="1" applyAlignment="1">
      <alignment horizontal="left" vertical="top" wrapText="1"/>
    </xf>
    <xf numFmtId="14" fontId="24" fillId="6" borderId="14" xfId="0" applyNumberFormat="1" applyFont="1" applyFill="1" applyBorder="1" applyAlignment="1">
      <alignment horizontal="left" vertical="top"/>
    </xf>
    <xf numFmtId="14" fontId="43" fillId="6" borderId="14" xfId="0" applyNumberFormat="1" applyFont="1" applyFill="1" applyBorder="1" applyAlignment="1">
      <alignment horizontal="left" vertical="top"/>
    </xf>
    <xf numFmtId="0" fontId="21" fillId="6" borderId="14" xfId="0" applyFont="1" applyFill="1" applyBorder="1" applyAlignment="1">
      <alignment horizontal="center" vertical="top"/>
    </xf>
    <xf numFmtId="0" fontId="25" fillId="0" borderId="0" xfId="0" applyFont="1" applyAlignment="1">
      <alignment horizontal="left" vertical="top" wrapText="1"/>
    </xf>
    <xf numFmtId="49" fontId="21" fillId="6" borderId="14" xfId="0" applyNumberFormat="1" applyFont="1" applyFill="1" applyBorder="1" applyAlignment="1">
      <alignment horizontal="left" vertical="top" wrapText="1"/>
    </xf>
    <xf numFmtId="0" fontId="30" fillId="0" borderId="0" xfId="0" applyFont="1" applyAlignment="1">
      <alignment horizontal="left" vertical="center"/>
    </xf>
    <xf numFmtId="0" fontId="35" fillId="29" borderId="6" xfId="0" applyFont="1" applyFill="1" applyBorder="1" applyAlignment="1">
      <alignment horizontal="center"/>
    </xf>
    <xf numFmtId="0" fontId="36" fillId="30" borderId="7" xfId="0" applyFont="1" applyFill="1" applyBorder="1"/>
    <xf numFmtId="0" fontId="36" fillId="30" borderId="8" xfId="0" applyFont="1" applyFill="1" applyBorder="1"/>
    <xf numFmtId="0" fontId="21" fillId="6" borderId="14" xfId="0" applyFont="1" applyFill="1" applyBorder="1" applyAlignment="1">
      <alignment horizontal="left" vertical="top"/>
    </xf>
    <xf numFmtId="0" fontId="37" fillId="0" borderId="45" xfId="0" applyFont="1" applyBorder="1" applyAlignment="1">
      <alignment horizontal="center" vertical="center" wrapText="1"/>
    </xf>
    <xf numFmtId="0" fontId="36" fillId="0" borderId="45" xfId="0" applyFont="1" applyBorder="1"/>
    <xf numFmtId="0" fontId="37" fillId="0" borderId="0" xfId="0" applyFont="1" applyAlignment="1">
      <alignment horizontal="left" wrapText="1"/>
    </xf>
    <xf numFmtId="0" fontId="37" fillId="0" borderId="1" xfId="0" applyFont="1" applyBorder="1" applyAlignment="1">
      <alignment horizontal="left" vertical="top" wrapText="1"/>
    </xf>
    <xf numFmtId="0" fontId="36" fillId="0" borderId="1" xfId="0" applyFont="1" applyBorder="1"/>
    <xf numFmtId="0" fontId="21" fillId="6" borderId="14" xfId="0" applyFont="1" applyFill="1" applyBorder="1" applyAlignment="1">
      <alignment horizontal="center"/>
    </xf>
    <xf numFmtId="0" fontId="21" fillId="13" borderId="14" xfId="0" applyFont="1" applyFill="1" applyBorder="1" applyAlignment="1">
      <alignment horizontal="center" vertical="center"/>
    </xf>
    <xf numFmtId="49" fontId="43" fillId="9" borderId="14" xfId="0" applyNumberFormat="1" applyFont="1" applyFill="1" applyBorder="1" applyAlignment="1">
      <alignment vertical="top" wrapText="1"/>
    </xf>
    <xf numFmtId="2" fontId="21" fillId="0" borderId="6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2" fillId="19" borderId="30" xfId="0" applyFont="1" applyFill="1" applyBorder="1" applyAlignment="1">
      <alignment horizontal="center" vertical="center" wrapText="1"/>
    </xf>
    <xf numFmtId="0" fontId="36" fillId="0" borderId="34" xfId="0" applyFont="1" applyBorder="1"/>
    <xf numFmtId="0" fontId="22" fillId="19" borderId="44" xfId="0" applyFont="1" applyFill="1" applyBorder="1" applyAlignment="1">
      <alignment horizontal="center" vertical="center" wrapText="1"/>
    </xf>
    <xf numFmtId="0" fontId="47" fillId="20" borderId="31" xfId="0" applyFont="1" applyFill="1" applyBorder="1" applyAlignment="1">
      <alignment horizontal="center" vertical="center"/>
    </xf>
    <xf numFmtId="0" fontId="22" fillId="12" borderId="42" xfId="0" applyFont="1" applyFill="1" applyBorder="1" applyAlignment="1">
      <alignment horizontal="center" vertical="top" wrapText="1"/>
    </xf>
    <xf numFmtId="0" fontId="36" fillId="0" borderId="42" xfId="0" applyFont="1" applyBorder="1"/>
    <xf numFmtId="0" fontId="22" fillId="2" borderId="30" xfId="0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 wrapText="1"/>
    </xf>
    <xf numFmtId="0" fontId="36" fillId="0" borderId="37" xfId="0" applyFont="1" applyBorder="1"/>
    <xf numFmtId="0" fontId="28" fillId="2" borderId="31" xfId="0" applyFont="1" applyFill="1" applyBorder="1" applyAlignment="1">
      <alignment horizontal="center"/>
    </xf>
    <xf numFmtId="0" fontId="22" fillId="2" borderId="23" xfId="0" applyFont="1" applyFill="1" applyBorder="1" applyAlignment="1">
      <alignment horizontal="center" vertical="center" wrapText="1"/>
    </xf>
    <xf numFmtId="0" fontId="36" fillId="0" borderId="38" xfId="0" applyFont="1" applyBorder="1"/>
    <xf numFmtId="0" fontId="22" fillId="12" borderId="41" xfId="0" applyFont="1" applyFill="1" applyBorder="1" applyAlignment="1">
      <alignment horizontal="center" vertical="center" wrapText="1"/>
    </xf>
    <xf numFmtId="2" fontId="21" fillId="0" borderId="6" xfId="0" applyNumberFormat="1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36" fillId="0" borderId="13" xfId="0" applyFont="1" applyBorder="1"/>
    <xf numFmtId="0" fontId="22" fillId="2" borderId="30" xfId="0" applyFont="1" applyFill="1" applyBorder="1" applyAlignment="1">
      <alignment horizontal="center" vertical="center" wrapText="1"/>
    </xf>
    <xf numFmtId="0" fontId="36" fillId="0" borderId="35" xfId="0" applyFont="1" applyBorder="1"/>
    <xf numFmtId="0" fontId="22" fillId="2" borderId="31" xfId="0" applyFont="1" applyFill="1" applyBorder="1" applyAlignment="1">
      <alignment horizontal="center"/>
    </xf>
    <xf numFmtId="0" fontId="36" fillId="0" borderId="32" xfId="0" applyFont="1" applyBorder="1"/>
    <xf numFmtId="0" fontId="22" fillId="12" borderId="42" xfId="0" applyFont="1" applyFill="1" applyBorder="1" applyAlignment="1">
      <alignment horizontal="left" vertical="center"/>
    </xf>
    <xf numFmtId="0" fontId="22" fillId="0" borderId="6" xfId="0" applyFont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36" fillId="0" borderId="25" xfId="0" applyFont="1" applyBorder="1"/>
    <xf numFmtId="0" fontId="36" fillId="0" borderId="26" xfId="0" applyFont="1" applyBorder="1"/>
    <xf numFmtId="0" fontId="36" fillId="0" borderId="9" xfId="0" applyFont="1" applyBorder="1"/>
    <xf numFmtId="0" fontId="36" fillId="0" borderId="11" xfId="0" applyFont="1" applyBorder="1"/>
    <xf numFmtId="0" fontId="36" fillId="0" borderId="12" xfId="0" applyFont="1" applyBorder="1"/>
    <xf numFmtId="0" fontId="28" fillId="2" borderId="14" xfId="0" applyFont="1" applyFill="1" applyBorder="1" applyAlignment="1">
      <alignment horizontal="center" vertical="top"/>
    </xf>
    <xf numFmtId="0" fontId="28" fillId="2" borderId="14" xfId="0" applyFont="1" applyFill="1" applyBorder="1" applyAlignment="1">
      <alignment horizontal="center"/>
    </xf>
    <xf numFmtId="0" fontId="6" fillId="21" borderId="14" xfId="0" applyFont="1" applyFill="1" applyBorder="1" applyAlignment="1">
      <alignment horizontal="center" vertical="center" wrapText="1"/>
    </xf>
    <xf numFmtId="0" fontId="2" fillId="0" borderId="47" xfId="0" applyFont="1" applyBorder="1"/>
    <xf numFmtId="0" fontId="6" fillId="12" borderId="49" xfId="0" applyFont="1" applyFill="1" applyBorder="1" applyAlignment="1">
      <alignment horizontal="center" vertical="center" wrapText="1"/>
    </xf>
    <xf numFmtId="0" fontId="2" fillId="0" borderId="50" xfId="0" applyFont="1" applyBorder="1"/>
    <xf numFmtId="0" fontId="2" fillId="0" borderId="15" xfId="0" applyFont="1" applyBorder="1"/>
    <xf numFmtId="0" fontId="2" fillId="0" borderId="51" xfId="0" applyFont="1" applyBorder="1"/>
    <xf numFmtId="0" fontId="6" fillId="21" borderId="49" xfId="0" applyFont="1" applyFill="1" applyBorder="1" applyAlignment="1">
      <alignment horizontal="center" vertical="center" wrapText="1"/>
    </xf>
    <xf numFmtId="0" fontId="20" fillId="0" borderId="56" xfId="0" applyFont="1" applyBorder="1" applyAlignment="1">
      <alignment horizontal="left" vertical="top" wrapText="1"/>
    </xf>
    <xf numFmtId="0" fontId="0" fillId="0" borderId="0" xfId="0"/>
    <xf numFmtId="0" fontId="2" fillId="0" borderId="56" xfId="0" applyFont="1" applyBorder="1"/>
    <xf numFmtId="0" fontId="6" fillId="17" borderId="36" xfId="0" applyFont="1" applyFill="1" applyBorder="1" applyAlignment="1">
      <alignment horizontal="center" vertical="center"/>
    </xf>
    <xf numFmtId="0" fontId="2" fillId="0" borderId="37" xfId="0" applyFont="1" applyBorder="1"/>
    <xf numFmtId="0" fontId="2" fillId="0" borderId="48" xfId="0" applyFont="1" applyBorder="1"/>
    <xf numFmtId="0" fontId="8" fillId="0" borderId="36" xfId="0" applyFont="1" applyBorder="1" applyAlignment="1">
      <alignment horizontal="center" vertical="center"/>
    </xf>
    <xf numFmtId="0" fontId="4" fillId="0" borderId="36" xfId="0" applyFont="1" applyBorder="1" applyAlignment="1">
      <alignment horizontal="left" vertical="top" wrapText="1"/>
    </xf>
    <xf numFmtId="0" fontId="6" fillId="7" borderId="36" xfId="0" applyFont="1" applyFill="1" applyBorder="1" applyAlignment="1">
      <alignment horizontal="center" vertical="center"/>
    </xf>
    <xf numFmtId="0" fontId="17" fillId="18" borderId="36" xfId="0" applyFont="1" applyFill="1" applyBorder="1" applyAlignment="1">
      <alignment horizontal="center" vertical="center"/>
    </xf>
    <xf numFmtId="0" fontId="18" fillId="0" borderId="36" xfId="0" applyFont="1" applyBorder="1" applyAlignment="1">
      <alignment horizontal="center" vertical="center"/>
    </xf>
    <xf numFmtId="0" fontId="4" fillId="0" borderId="49" xfId="0" applyFont="1" applyBorder="1" applyAlignment="1">
      <alignment horizontal="left" vertical="top" wrapText="1"/>
    </xf>
    <xf numFmtId="0" fontId="2" fillId="0" borderId="45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1" xfId="0" applyFont="1" applyBorder="1"/>
    <xf numFmtId="0" fontId="2" fillId="0" borderId="2" xfId="0" applyFont="1" applyBorder="1"/>
    <xf numFmtId="0" fontId="5" fillId="0" borderId="0" xfId="0" applyFont="1" applyAlignment="1">
      <alignment horizontal="center"/>
    </xf>
    <xf numFmtId="0" fontId="6" fillId="9" borderId="14" xfId="0" applyFont="1" applyFill="1" applyBorder="1" applyAlignment="1">
      <alignment horizontal="center"/>
    </xf>
    <xf numFmtId="0" fontId="6" fillId="0" borderId="36" xfId="0" applyFont="1" applyBorder="1" applyAlignment="1">
      <alignment horizontal="center" vertical="center" wrapText="1"/>
    </xf>
    <xf numFmtId="0" fontId="6" fillId="18" borderId="49" xfId="0" applyFont="1" applyFill="1" applyBorder="1" applyAlignment="1">
      <alignment horizontal="center" vertical="center" wrapText="1"/>
    </xf>
    <xf numFmtId="0" fontId="6" fillId="17" borderId="49" xfId="0" applyFont="1" applyFill="1" applyBorder="1" applyAlignment="1">
      <alignment horizontal="center" vertical="center" wrapText="1"/>
    </xf>
    <xf numFmtId="0" fontId="6" fillId="7" borderId="49" xfId="0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10" fillId="23" borderId="52" xfId="0" applyFont="1" applyFill="1" applyBorder="1" applyAlignment="1">
      <alignment horizontal="center" vertical="center"/>
    </xf>
    <xf numFmtId="0" fontId="2" fillId="0" borderId="53" xfId="0" applyFont="1" applyBorder="1"/>
    <xf numFmtId="0" fontId="2" fillId="0" borderId="54" xfId="0" applyFont="1" applyBorder="1"/>
    <xf numFmtId="0" fontId="15" fillId="24" borderId="56" xfId="0" applyFont="1" applyFill="1" applyBorder="1" applyAlignment="1">
      <alignment horizontal="center" wrapText="1"/>
    </xf>
    <xf numFmtId="0" fontId="2" fillId="0" borderId="41" xfId="0" applyFont="1" applyBorder="1"/>
    <xf numFmtId="0" fontId="11" fillId="24" borderId="41" xfId="0" applyFont="1" applyFill="1" applyBorder="1" applyAlignment="1">
      <alignment horizontal="center" wrapText="1"/>
    </xf>
    <xf numFmtId="0" fontId="1" fillId="0" borderId="56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17" fillId="0" borderId="57" xfId="0" applyFont="1" applyBorder="1" applyAlignment="1">
      <alignment horizontal="center" vertical="center"/>
    </xf>
    <xf numFmtId="0" fontId="2" fillId="0" borderId="58" xfId="0" applyFont="1" applyBorder="1"/>
    <xf numFmtId="0" fontId="2" fillId="0" borderId="59" xfId="0" applyFont="1" applyBorder="1"/>
  </cellXfs>
  <cellStyles count="4">
    <cellStyle name="Normal" xfId="0" builtinId="0"/>
    <cellStyle name="Normal 2" xfId="1" xr:uid="{CCE51160-3981-E04B-B723-4730A9A1A3F2}"/>
    <cellStyle name="Normal 3" xfId="3" xr:uid="{AA390275-9C4B-DA4B-82C7-E6C3C7DE5DB5}"/>
    <cellStyle name="Percent" xfId="2" builtinId="5"/>
  </cellStyles>
  <dxfs count="395"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E2EFD9"/>
          <bgColor rgb="FFE2EFD9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4B083"/>
          <bgColor rgb="FFF4B083"/>
        </patternFill>
      </fill>
    </dxf>
    <dxf>
      <fill>
        <patternFill patternType="solid">
          <fgColor rgb="FFFFE598"/>
          <bgColor rgb="FFFFE59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1"/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darkGray"/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>
          <fgColor theme="1"/>
          <bgColor theme="1"/>
        </patternFill>
      </fill>
    </dxf>
    <dxf>
      <numFmt numFmtId="0" formatCode="General"/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3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</dxf>
    <dxf>
      <fill>
        <patternFill>
          <bgColor theme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</dxfs>
  <tableStyles count="0" defaultTableStyle="TableStyleMedium2" defaultPivotStyle="PivotStyleLight16"/>
  <colors>
    <mruColors>
      <color rgb="FFFFE799"/>
      <color rgb="FFDDECF8"/>
      <color rgb="FF006FC0"/>
      <color rgb="FFFF7E79"/>
      <color rgb="FFBDD8EF"/>
      <color rgb="FFFFD579"/>
      <color rgb="FF9437FF"/>
      <color rgb="FF0681FF"/>
      <color rgb="FF00B050"/>
      <color rgb="FF9BC2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114300</xdr:colOff>
      <xdr:row>1</xdr:row>
      <xdr:rowOff>66675</xdr:rowOff>
    </xdr:from>
    <xdr:ext cx="1857375" cy="5048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117328</xdr:colOff>
      <xdr:row>0</xdr:row>
      <xdr:rowOff>55747</xdr:rowOff>
    </xdr:from>
    <xdr:ext cx="1763506" cy="441325"/>
    <xdr:pic>
      <xdr:nvPicPr>
        <xdr:cNvPr id="4" name="image1.png">
          <a:extLst>
            <a:ext uri="{FF2B5EF4-FFF2-40B4-BE49-F238E27FC236}">
              <a16:creationId xmlns:a16="http://schemas.microsoft.com/office/drawing/2014/main" id="{7603E6F1-83E5-3049-8C4F-B0830E76B25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7328" y="55747"/>
          <a:ext cx="1763506" cy="441325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314325</xdr:colOff>
      <xdr:row>1</xdr:row>
      <xdr:rowOff>142875</xdr:rowOff>
    </xdr:from>
    <xdr:ext cx="2543175" cy="419100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079175" y="3575213"/>
          <a:ext cx="2533650" cy="409575"/>
        </a:xfrm>
        <a:prstGeom prst="rect">
          <a:avLst/>
        </a:prstGeom>
        <a:solidFill>
          <a:srgbClr val="1F3864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000" b="1">
              <a:solidFill>
                <a:schemeClr val="lt1"/>
              </a:solidFill>
              <a:latin typeface="TH SarabunPSK" panose="020B0500040200020003" pitchFamily="34" charset="-34"/>
              <a:ea typeface="Sarabun"/>
              <a:cs typeface="TH SarabunPSK" panose="020B0500040200020003" pitchFamily="34" charset="-34"/>
              <a:sym typeface="Sarabun"/>
            </a:rPr>
            <a:t>Version 1.1 - กรกฎาคม 2566 </a:t>
          </a:r>
          <a:endParaRPr sz="2000" b="1">
            <a:solidFill>
              <a:schemeClr val="lt1"/>
            </a:solidFill>
            <a:latin typeface="TH SarabunPSK" panose="020B0500040200020003" pitchFamily="34" charset="-34"/>
            <a:ea typeface="Sarabun"/>
            <a:cs typeface="TH SarabunPSK" panose="020B0500040200020003" pitchFamily="34" charset="-34"/>
            <a:sym typeface="Sarabun"/>
          </a:endParaRPr>
        </a:p>
      </xdr:txBody>
    </xdr:sp>
    <xdr:clientData fLocksWithSheet="0"/>
  </xdr:oneCellAnchor>
  <xdr:oneCellAnchor>
    <xdr:from>
      <xdr:col>1</xdr:col>
      <xdr:colOff>47625</xdr:colOff>
      <xdr:row>1</xdr:row>
      <xdr:rowOff>66675</xdr:rowOff>
    </xdr:from>
    <xdr:ext cx="18192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390525</xdr:colOff>
      <xdr:row>1</xdr:row>
      <xdr:rowOff>66675</xdr:rowOff>
    </xdr:from>
    <xdr:ext cx="1819275" cy="4953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219075</xdr:colOff>
      <xdr:row>6</xdr:row>
      <xdr:rowOff>85725</xdr:rowOff>
    </xdr:from>
    <xdr:ext cx="533400" cy="9429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5081216" y="3311186"/>
          <a:ext cx="529569" cy="937629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5400" b="1" cap="none">
              <a:solidFill>
                <a:schemeClr val="dk1"/>
              </a:solidFill>
            </a:rPr>
            <a:t>=</a:t>
          </a:r>
          <a:endParaRPr sz="1400"/>
        </a:p>
      </xdr:txBody>
    </xdr:sp>
    <xdr:clientData fLocksWithSheet="0"/>
  </xdr:oneCellAnchor>
  <xdr:oneCellAnchor>
    <xdr:from>
      <xdr:col>11</xdr:col>
      <xdr:colOff>142875</xdr:colOff>
      <xdr:row>7</xdr:row>
      <xdr:rowOff>76200</xdr:rowOff>
    </xdr:from>
    <xdr:ext cx="733425" cy="37147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/>
      </xdr:nvSpPr>
      <xdr:spPr>
        <a:xfrm>
          <a:off x="4988813" y="3603788"/>
          <a:ext cx="714375" cy="352425"/>
        </a:xfrm>
        <a:prstGeom prst="leftRight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cap="none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11</xdr:col>
      <xdr:colOff>38100</xdr:colOff>
      <xdr:row>32</xdr:row>
      <xdr:rowOff>76200</xdr:rowOff>
    </xdr:from>
    <xdr:ext cx="7219950" cy="15716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/>
      </xdr:nvSpPr>
      <xdr:spPr>
        <a:xfrm>
          <a:off x="1740788" y="2998950"/>
          <a:ext cx="7210425" cy="1562100"/>
        </a:xfrm>
        <a:prstGeom prst="roundRect">
          <a:avLst>
            <a:gd name="adj" fmla="val 16667"/>
          </a:avLst>
        </a:prstGeom>
        <a:solidFill>
          <a:schemeClr val="accen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11</xdr:col>
      <xdr:colOff>19050</xdr:colOff>
      <xdr:row>32</xdr:row>
      <xdr:rowOff>47625</xdr:rowOff>
    </xdr:from>
    <xdr:ext cx="847725" cy="16002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/>
      </xdr:nvSpPr>
      <xdr:spPr>
        <a:xfrm>
          <a:off x="4926900" y="2984663"/>
          <a:ext cx="838200" cy="1590675"/>
        </a:xfrm>
        <a:prstGeom prst="homePlate">
          <a:avLst>
            <a:gd name="adj" fmla="val 38375"/>
          </a:avLst>
        </a:prstGeom>
        <a:solidFill>
          <a:srgbClr val="00206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2200" b="1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30</xdr:col>
      <xdr:colOff>0</xdr:colOff>
      <xdr:row>32</xdr:row>
      <xdr:rowOff>133350</xdr:rowOff>
    </xdr:from>
    <xdr:ext cx="1781175" cy="142875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/>
      </xdr:nvSpPr>
      <xdr:spPr>
        <a:xfrm>
          <a:off x="4460175" y="3070388"/>
          <a:ext cx="1771650" cy="1419225"/>
        </a:xfrm>
        <a:prstGeom prst="rect">
          <a:avLst/>
        </a:prstGeom>
        <a:solidFill>
          <a:srgbClr val="C4E0B2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0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Monitor risk</a:t>
          </a:r>
          <a:endParaRPr sz="1400"/>
        </a:p>
      </xdr:txBody>
    </xdr:sp>
    <xdr:clientData fLocksWithSheet="0"/>
  </xdr:oneCellAnchor>
  <xdr:oneCellAnchor>
    <xdr:from>
      <xdr:col>30</xdr:col>
      <xdr:colOff>38100</xdr:colOff>
      <xdr:row>35</xdr:row>
      <xdr:rowOff>57150</xdr:rowOff>
    </xdr:from>
    <xdr:ext cx="828675" cy="44767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/>
      </xdr:nvSpPr>
      <xdr:spPr>
        <a:xfrm>
          <a:off x="4936425" y="3560925"/>
          <a:ext cx="819150" cy="438150"/>
        </a:xfrm>
        <a:prstGeom prst="rect">
          <a:avLst/>
        </a:prstGeom>
        <a:solidFill>
          <a:srgbClr val="00B05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ต่ำ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34</xdr:col>
      <xdr:colOff>66675</xdr:colOff>
      <xdr:row>37</xdr:row>
      <xdr:rowOff>76200</xdr:rowOff>
    </xdr:from>
    <xdr:ext cx="847725" cy="3810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4926900" y="3594263"/>
          <a:ext cx="838200" cy="371475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ปานกลาง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39</xdr:col>
      <xdr:colOff>57150</xdr:colOff>
      <xdr:row>35</xdr:row>
      <xdr:rowOff>57150</xdr:rowOff>
    </xdr:from>
    <xdr:ext cx="828675" cy="447675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/>
      </xdr:nvSpPr>
      <xdr:spPr>
        <a:xfrm>
          <a:off x="4936425" y="3560925"/>
          <a:ext cx="819150" cy="438150"/>
        </a:xfrm>
        <a:prstGeom prst="rect">
          <a:avLst/>
        </a:prstGeom>
        <a:solidFill>
          <a:srgbClr val="92D05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ค่อนข้างต่ำ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48</xdr:col>
      <xdr:colOff>28575</xdr:colOff>
      <xdr:row>32</xdr:row>
      <xdr:rowOff>133350</xdr:rowOff>
    </xdr:from>
    <xdr:ext cx="1714500" cy="14382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/>
      </xdr:nvSpPr>
      <xdr:spPr>
        <a:xfrm>
          <a:off x="4493513" y="3065625"/>
          <a:ext cx="1704975" cy="1428750"/>
        </a:xfrm>
        <a:prstGeom prst="rect">
          <a:avLst/>
        </a:prstGeom>
        <a:solidFill>
          <a:srgbClr val="FFC000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0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Reduce risk</a:t>
          </a:r>
          <a:endParaRPr sz="1400"/>
        </a:p>
      </xdr:txBody>
    </xdr:sp>
    <xdr:clientData fLocksWithSheet="0"/>
  </xdr:oneCellAnchor>
  <xdr:oneCellAnchor>
    <xdr:from>
      <xdr:col>48</xdr:col>
      <xdr:colOff>38100</xdr:colOff>
      <xdr:row>35</xdr:row>
      <xdr:rowOff>76200</xdr:rowOff>
    </xdr:from>
    <xdr:ext cx="790575" cy="4476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/>
      </xdr:nvSpPr>
      <xdr:spPr>
        <a:xfrm>
          <a:off x="4955475" y="3560925"/>
          <a:ext cx="781050" cy="438150"/>
        </a:xfrm>
        <a:prstGeom prst="rect">
          <a:avLst/>
        </a:prstGeom>
        <a:solidFill>
          <a:schemeClr val="accent2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ค่อนข้างสูง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52</xdr:col>
      <xdr:colOff>0</xdr:colOff>
      <xdr:row>35</xdr:row>
      <xdr:rowOff>66675</xdr:rowOff>
    </xdr:from>
    <xdr:ext cx="781050" cy="4476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/>
      </xdr:nvSpPr>
      <xdr:spPr>
        <a:xfrm>
          <a:off x="4955475" y="3560925"/>
          <a:ext cx="781050" cy="438150"/>
        </a:xfrm>
        <a:prstGeom prst="rect">
          <a:avLst/>
        </a:prstGeom>
        <a:solidFill>
          <a:srgbClr val="FF000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สูง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12</xdr:col>
      <xdr:colOff>219075</xdr:colOff>
      <xdr:row>35</xdr:row>
      <xdr:rowOff>76200</xdr:rowOff>
    </xdr:from>
    <xdr:ext cx="2809875" cy="9525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12461875" y="8496300"/>
          <a:ext cx="2809875" cy="952500"/>
          <a:chOff x="3941063" y="3303750"/>
          <a:chExt cx="2809875" cy="952500"/>
        </a:xfrm>
      </xdr:grpSpPr>
      <xdr:grpSp>
        <xdr:nvGrpSpPr>
          <xdr:cNvPr id="15" name="Shape 15">
            <a:extLst>
              <a:ext uri="{FF2B5EF4-FFF2-40B4-BE49-F238E27FC236}">
                <a16:creationId xmlns:a16="http://schemas.microsoft.com/office/drawing/2014/main" id="{00000000-0008-0000-0D00-00000F000000}"/>
              </a:ext>
            </a:extLst>
          </xdr:cNvPr>
          <xdr:cNvGrpSpPr/>
        </xdr:nvGrpSpPr>
        <xdr:grpSpPr>
          <a:xfrm>
            <a:off x="3941063" y="3303750"/>
            <a:ext cx="2809875" cy="952500"/>
            <a:chOff x="2606040" y="4752736"/>
            <a:chExt cx="3071126" cy="1028789"/>
          </a:xfrm>
        </xdr:grpSpPr>
        <xdr:sp macro="" textlink="">
          <xdr:nvSpPr>
            <xdr:cNvPr id="16" name="Shape 16">
              <a:extLst>
                <a:ext uri="{FF2B5EF4-FFF2-40B4-BE49-F238E27FC236}">
                  <a16:creationId xmlns:a16="http://schemas.microsoft.com/office/drawing/2014/main" id="{00000000-0008-0000-0D00-000010000000}"/>
                </a:ext>
              </a:extLst>
            </xdr:cNvPr>
            <xdr:cNvSpPr/>
          </xdr:nvSpPr>
          <xdr:spPr>
            <a:xfrm>
              <a:off x="2606040" y="4752736"/>
              <a:ext cx="3071125" cy="10287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pic>
          <xdr:nvPicPr>
            <xdr:cNvPr id="17" name="Shape 17">
              <a:extLst>
                <a:ext uri="{FF2B5EF4-FFF2-40B4-BE49-F238E27FC236}">
                  <a16:creationId xmlns:a16="http://schemas.microsoft.com/office/drawing/2014/main" id="{00000000-0008-0000-0D00-000011000000}"/>
                </a:ext>
              </a:extLst>
            </xdr:cNvPr>
            <xdr:cNvPicPr preferRelativeResize="0"/>
          </xdr:nvPicPr>
          <xdr:blipFill rotWithShape="1">
            <a:blip xmlns:r="http://schemas.openxmlformats.org/officeDocument/2006/relationships" r:embed="rId1">
              <a:alphaModFix/>
            </a:blip>
            <a:srcRect/>
            <a:stretch/>
          </xdr:blipFill>
          <xdr:spPr>
            <a:xfrm>
              <a:off x="3642450" y="4752736"/>
              <a:ext cx="2034716" cy="1028789"/>
            </a:xfrm>
            <a:prstGeom prst="rect">
              <a:avLst/>
            </a:prstGeom>
            <a:noFill/>
            <a:ln>
              <a:noFill/>
            </a:ln>
          </xdr:spPr>
        </xdr:pic>
        <xdr:pic>
          <xdr:nvPicPr>
            <xdr:cNvPr id="18" name="Shape 18">
              <a:extLst>
                <a:ext uri="{FF2B5EF4-FFF2-40B4-BE49-F238E27FC236}">
                  <a16:creationId xmlns:a16="http://schemas.microsoft.com/office/drawing/2014/main" id="{00000000-0008-0000-0D00-000012000000}"/>
                </a:ext>
              </a:extLst>
            </xdr:cNvPr>
            <xdr:cNvPicPr preferRelativeResize="0"/>
          </xdr:nvPicPr>
          <xdr:blipFill rotWithShape="1">
            <a:blip xmlns:r="http://schemas.openxmlformats.org/officeDocument/2006/relationships" r:embed="rId2">
              <a:alphaModFix/>
            </a:blip>
            <a:srcRect/>
            <a:stretch/>
          </xdr:blipFill>
          <xdr:spPr>
            <a:xfrm>
              <a:off x="2606040" y="5164252"/>
              <a:ext cx="1036410" cy="617273"/>
            </a:xfrm>
            <a:prstGeom prst="rect">
              <a:avLst/>
            </a:prstGeom>
            <a:noFill/>
            <a:ln>
              <a:noFill/>
            </a:ln>
          </xdr:spPr>
        </xdr:pic>
      </xdr:grpSp>
    </xdr:grpSp>
    <xdr:clientData fLocksWithSheet="0"/>
  </xdr:oneCellAnchor>
  <xdr:oneCellAnchor>
    <xdr:from>
      <xdr:col>10</xdr:col>
      <xdr:colOff>4029075</xdr:colOff>
      <xdr:row>32</xdr:row>
      <xdr:rowOff>9525</xdr:rowOff>
    </xdr:from>
    <xdr:ext cx="1238250" cy="1704975"/>
    <xdr:sp macro="" textlink="">
      <xdr:nvSpPr>
        <xdr:cNvPr id="19" name="Shape 19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/>
      </xdr:nvSpPr>
      <xdr:spPr>
        <a:xfrm>
          <a:off x="4731638" y="2932275"/>
          <a:ext cx="1228725" cy="1695450"/>
        </a:xfrm>
        <a:prstGeom prst="homePlate">
          <a:avLst>
            <a:gd name="adj" fmla="val 38375"/>
          </a:avLst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200" b="1">
              <a:solidFill>
                <a:schemeClr val="lt1"/>
              </a:solidFill>
              <a:latin typeface="Sarabun"/>
              <a:ea typeface="Sarabun"/>
              <a:cs typeface="Sarabun"/>
              <a:sym typeface="Sarabun"/>
            </a:rPr>
            <a:t>Criteria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215713</xdr:colOff>
      <xdr:row>0</xdr:row>
      <xdr:rowOff>204881</xdr:rowOff>
    </xdr:from>
    <xdr:ext cx="1819275" cy="455519"/>
    <xdr:pic>
      <xdr:nvPicPr>
        <xdr:cNvPr id="2" name="image1.png">
          <a:extLst>
            <a:ext uri="{FF2B5EF4-FFF2-40B4-BE49-F238E27FC236}">
              <a16:creationId xmlns:a16="http://schemas.microsoft.com/office/drawing/2014/main" id="{309DA54E-6164-C348-B64D-1EA950D522C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88246" y="204881"/>
          <a:ext cx="1819275" cy="455519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0</xdr:row>
      <xdr:rowOff>76201</xdr:rowOff>
    </xdr:from>
    <xdr:ext cx="1717675" cy="444500"/>
    <xdr:pic>
      <xdr:nvPicPr>
        <xdr:cNvPr id="2" name="image1.png">
          <a:extLst>
            <a:ext uri="{FF2B5EF4-FFF2-40B4-BE49-F238E27FC236}">
              <a16:creationId xmlns:a16="http://schemas.microsoft.com/office/drawing/2014/main" id="{FA2268B8-315C-6D46-BD6F-C57B23ACE74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96900" y="76201"/>
          <a:ext cx="1717675" cy="4445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146766</xdr:colOff>
      <xdr:row>0</xdr:row>
      <xdr:rowOff>125112</xdr:rowOff>
    </xdr:from>
    <xdr:ext cx="18192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1B447676-A628-F344-BACC-A714607D8DC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6766" y="125112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146766</xdr:colOff>
      <xdr:row>0</xdr:row>
      <xdr:rowOff>125112</xdr:rowOff>
    </xdr:from>
    <xdr:ext cx="18192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B68F7377-FBA6-B948-8EEC-188C61536ED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6766" y="125112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146766</xdr:colOff>
      <xdr:row>0</xdr:row>
      <xdr:rowOff>125112</xdr:rowOff>
    </xdr:from>
    <xdr:ext cx="18192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7BD393EC-BA3C-8543-B86F-E5EC17EEAFF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6766" y="125112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165652</xdr:colOff>
      <xdr:row>0</xdr:row>
      <xdr:rowOff>92029</xdr:rowOff>
    </xdr:from>
    <xdr:ext cx="18192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4C773F2B-D249-4D49-96BB-AF554D1CC5D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5652" y="92029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82020</xdr:colOff>
      <xdr:row>0</xdr:row>
      <xdr:rowOff>270118</xdr:rowOff>
    </xdr:from>
    <xdr:ext cx="2208067" cy="642530"/>
    <xdr:pic>
      <xdr:nvPicPr>
        <xdr:cNvPr id="6" name="image1.png">
          <a:extLst>
            <a:ext uri="{FF2B5EF4-FFF2-40B4-BE49-F238E27FC236}">
              <a16:creationId xmlns:a16="http://schemas.microsoft.com/office/drawing/2014/main" id="{6FF39DEC-68FC-EE4D-9E43-90BBE8EE059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2020" y="270118"/>
          <a:ext cx="2208067" cy="64253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194627</xdr:colOff>
      <xdr:row>0</xdr:row>
      <xdr:rowOff>143952</xdr:rowOff>
    </xdr:from>
    <xdr:ext cx="1798296" cy="598510"/>
    <xdr:pic>
      <xdr:nvPicPr>
        <xdr:cNvPr id="8" name="image1.png">
          <a:extLst>
            <a:ext uri="{FF2B5EF4-FFF2-40B4-BE49-F238E27FC236}">
              <a16:creationId xmlns:a16="http://schemas.microsoft.com/office/drawing/2014/main" id="{651378B1-F379-3245-8F6C-CC26ACA76DD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033574" y="143952"/>
          <a:ext cx="1798296" cy="59851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mailto:Karan_jat@test.com" TargetMode="External"/><Relationship Id="rId2" Type="http://schemas.openxmlformats.org/officeDocument/2006/relationships/hyperlink" Target="mailto:tonrak_mee@test.com" TargetMode="External"/><Relationship Id="rId1" Type="http://schemas.openxmlformats.org/officeDocument/2006/relationships/hyperlink" Target="mailto:phomjai_pak@test.com" TargetMode="External"/><Relationship Id="rId4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Z1000"/>
  <sheetViews>
    <sheetView showGridLines="0" zoomScale="75" workbookViewId="0">
      <selection activeCell="Q5" sqref="Q5"/>
    </sheetView>
  </sheetViews>
  <sheetFormatPr baseColWidth="10" defaultColWidth="14.5" defaultRowHeight="15" customHeight="1"/>
  <cols>
    <col min="1" max="1" width="3.83203125" customWidth="1"/>
    <col min="2" max="2" width="8.83203125" customWidth="1"/>
    <col min="3" max="3" width="24.83203125" customWidth="1"/>
    <col min="4" max="4" width="35.83203125" customWidth="1"/>
    <col min="5" max="5" width="18.1640625" customWidth="1"/>
    <col min="6" max="6" width="79.83203125" customWidth="1"/>
    <col min="7" max="7" width="26.83203125" customWidth="1"/>
    <col min="8" max="8" width="3.6640625" customWidth="1"/>
    <col min="9" max="26" width="8.83203125" customWidth="1"/>
  </cols>
  <sheetData>
    <row r="1" spans="1:26">
      <c r="C1" s="1"/>
      <c r="I1" s="270"/>
      <c r="J1" s="270"/>
      <c r="K1" s="270"/>
      <c r="L1" s="270"/>
      <c r="M1" s="270"/>
      <c r="N1" s="270"/>
    </row>
    <row r="2" spans="1:26" ht="51" customHeight="1">
      <c r="A2" s="2"/>
      <c r="B2" s="1159" t="s">
        <v>1445</v>
      </c>
      <c r="C2" s="1159"/>
      <c r="D2" s="1159"/>
      <c r="E2" s="1159"/>
      <c r="F2" s="1159"/>
      <c r="G2" s="1159"/>
      <c r="H2" s="1159"/>
      <c r="I2" s="1155"/>
      <c r="J2" s="1155"/>
      <c r="K2" s="1155"/>
      <c r="L2" s="1155"/>
      <c r="M2" s="1155"/>
      <c r="N2" s="1155"/>
      <c r="O2" s="270"/>
      <c r="Y2" s="2"/>
      <c r="Z2" s="2"/>
    </row>
    <row r="3" spans="1:26" ht="27">
      <c r="A3" s="2"/>
      <c r="B3" s="1160" t="s">
        <v>0</v>
      </c>
      <c r="C3" s="1160"/>
      <c r="D3" s="1160"/>
      <c r="E3" s="1160"/>
      <c r="F3" s="1160"/>
      <c r="G3" s="1160"/>
      <c r="H3" s="1160"/>
      <c r="I3" s="1156"/>
      <c r="J3" s="1156"/>
      <c r="K3" s="1156"/>
      <c r="L3" s="1156"/>
      <c r="M3" s="1156"/>
      <c r="N3" s="1156"/>
      <c r="O3" s="868"/>
      <c r="P3" s="55"/>
      <c r="Q3" s="55"/>
      <c r="R3" s="55"/>
      <c r="S3" s="55"/>
      <c r="T3" s="55"/>
      <c r="U3" s="55"/>
      <c r="V3" s="3"/>
      <c r="W3" s="3"/>
      <c r="X3" s="3"/>
      <c r="Y3" s="3"/>
      <c r="Z3" s="3"/>
    </row>
    <row r="4" spans="1:26" ht="27">
      <c r="A4" s="2"/>
      <c r="B4" s="429" t="s">
        <v>1</v>
      </c>
      <c r="C4" s="430" t="s">
        <v>2</v>
      </c>
      <c r="D4" s="1161" t="s">
        <v>3</v>
      </c>
      <c r="E4" s="1161"/>
      <c r="F4" s="1161"/>
      <c r="G4" s="1161"/>
      <c r="H4" s="1161"/>
      <c r="I4" s="1157" t="s">
        <v>1430</v>
      </c>
      <c r="J4" s="1157"/>
      <c r="K4" s="1157"/>
      <c r="L4" s="1157"/>
      <c r="M4" s="1157"/>
      <c r="N4" s="1157"/>
      <c r="O4" s="270"/>
      <c r="P4" s="270"/>
    </row>
    <row r="5" spans="1:26" ht="25" customHeight="1">
      <c r="A5" s="2"/>
      <c r="B5" s="1162">
        <v>1</v>
      </c>
      <c r="C5" s="1163" t="s">
        <v>4</v>
      </c>
      <c r="D5" s="671" t="s">
        <v>5</v>
      </c>
      <c r="E5" s="1123"/>
      <c r="F5" s="1123"/>
      <c r="G5" s="1123"/>
      <c r="H5" s="1114"/>
      <c r="I5" s="1126" t="s">
        <v>1431</v>
      </c>
      <c r="J5" s="1093"/>
      <c r="K5" s="1093"/>
      <c r="L5" s="1093"/>
      <c r="M5" s="1094"/>
      <c r="N5" s="1094"/>
      <c r="O5" s="270"/>
    </row>
    <row r="6" spans="1:26" ht="25" customHeight="1">
      <c r="A6" s="2"/>
      <c r="B6" s="1162"/>
      <c r="C6" s="1163"/>
      <c r="D6" s="1115" t="s">
        <v>1446</v>
      </c>
      <c r="E6" s="428"/>
      <c r="F6" s="428"/>
      <c r="G6" s="428"/>
      <c r="H6" s="1116"/>
      <c r="I6" s="1110" t="s">
        <v>1432</v>
      </c>
      <c r="J6" s="1095"/>
      <c r="K6" s="1095"/>
      <c r="L6" s="1095"/>
      <c r="M6" s="270"/>
      <c r="N6" s="1096"/>
      <c r="O6" s="270"/>
    </row>
    <row r="7" spans="1:26" ht="25" customHeight="1">
      <c r="A7" s="2"/>
      <c r="B7" s="1162"/>
      <c r="C7" s="1163"/>
      <c r="D7" s="1115" t="s">
        <v>1447</v>
      </c>
      <c r="E7" s="428"/>
      <c r="F7" s="428"/>
      <c r="G7" s="428"/>
      <c r="H7" s="1116"/>
      <c r="I7" s="1029" t="s">
        <v>1449</v>
      </c>
      <c r="J7" s="1095"/>
      <c r="K7" s="1095"/>
      <c r="L7" s="1095"/>
      <c r="M7" s="270"/>
      <c r="N7" s="1096"/>
      <c r="O7" s="270"/>
    </row>
    <row r="8" spans="1:26" ht="25" customHeight="1">
      <c r="A8" s="2"/>
      <c r="B8" s="1162"/>
      <c r="C8" s="1163"/>
      <c r="D8" s="1115" t="s">
        <v>6</v>
      </c>
      <c r="E8" s="428"/>
      <c r="F8" s="428"/>
      <c r="G8" s="428"/>
      <c r="H8" s="1116"/>
      <c r="I8" s="1110" t="s">
        <v>1452</v>
      </c>
      <c r="J8" s="1095"/>
      <c r="K8" s="1095"/>
      <c r="L8" s="1095"/>
      <c r="M8" s="270"/>
      <c r="N8" s="1096"/>
      <c r="O8" s="270"/>
    </row>
    <row r="9" spans="1:26" ht="23" customHeight="1">
      <c r="A9" s="2"/>
      <c r="B9" s="1162"/>
      <c r="C9" s="1163"/>
      <c r="D9" s="1115" t="s">
        <v>7</v>
      </c>
      <c r="E9" s="419"/>
      <c r="F9" s="419"/>
      <c r="G9" s="418"/>
      <c r="H9" s="1116"/>
      <c r="I9" s="1110" t="s">
        <v>1453</v>
      </c>
      <c r="J9" s="1095"/>
      <c r="K9" s="1095"/>
      <c r="L9" s="1095"/>
      <c r="M9" s="270"/>
      <c r="N9" s="1096"/>
      <c r="O9" s="270"/>
    </row>
    <row r="10" spans="1:26" ht="25" customHeight="1">
      <c r="B10" s="1162"/>
      <c r="C10" s="1163"/>
      <c r="D10" s="1115" t="s">
        <v>8</v>
      </c>
      <c r="E10" s="419"/>
      <c r="F10" s="419"/>
      <c r="G10" s="418"/>
      <c r="H10" s="1116"/>
      <c r="I10" s="1110" t="s">
        <v>1454</v>
      </c>
      <c r="J10" s="1095"/>
      <c r="K10" s="1095"/>
      <c r="L10" s="1095"/>
      <c r="M10" s="270"/>
      <c r="N10" s="1096"/>
      <c r="O10" s="270"/>
    </row>
    <row r="11" spans="1:26" ht="26" customHeight="1">
      <c r="B11" s="1162"/>
      <c r="C11" s="1163"/>
      <c r="D11" s="1115" t="s">
        <v>9</v>
      </c>
      <c r="E11" s="419"/>
      <c r="F11" s="419"/>
      <c r="G11" s="418"/>
      <c r="H11" s="1116"/>
      <c r="I11" s="1111"/>
      <c r="J11" s="1095"/>
      <c r="K11" s="1095"/>
      <c r="L11" s="1095"/>
      <c r="M11" s="270"/>
      <c r="N11" s="1096"/>
      <c r="O11" s="270"/>
    </row>
    <row r="12" spans="1:26" ht="28" customHeight="1">
      <c r="B12" s="1162"/>
      <c r="C12" s="1163"/>
      <c r="D12" s="1117" t="s">
        <v>10</v>
      </c>
      <c r="E12" s="1118"/>
      <c r="F12" s="1118"/>
      <c r="G12" s="1119"/>
      <c r="H12" s="1120"/>
      <c r="I12" s="1112"/>
      <c r="J12" s="1097"/>
      <c r="K12" s="1097"/>
      <c r="L12" s="1097"/>
      <c r="M12" s="426"/>
      <c r="N12" s="1098"/>
      <c r="O12" s="270"/>
    </row>
    <row r="13" spans="1:26" ht="28" customHeight="1">
      <c r="B13" s="1166">
        <v>1.1000000000000001</v>
      </c>
      <c r="C13" s="1164" t="s">
        <v>1437</v>
      </c>
      <c r="D13" s="1122" t="s">
        <v>1439</v>
      </c>
      <c r="E13" s="419"/>
      <c r="F13" s="419"/>
      <c r="G13" s="418"/>
      <c r="H13" s="1116"/>
      <c r="I13" s="1113"/>
      <c r="J13" s="1095"/>
      <c r="K13" s="1095"/>
      <c r="L13" s="1095"/>
      <c r="M13" s="270"/>
      <c r="N13" s="1096"/>
      <c r="O13" s="270"/>
    </row>
    <row r="14" spans="1:26" ht="28" customHeight="1">
      <c r="B14" s="1166"/>
      <c r="C14" s="1164"/>
      <c r="D14" s="1115" t="s">
        <v>1440</v>
      </c>
      <c r="E14" s="419"/>
      <c r="F14" s="419"/>
      <c r="G14" s="418"/>
      <c r="H14" s="1116"/>
      <c r="I14" s="1113"/>
      <c r="J14" s="1095"/>
      <c r="K14" s="1095"/>
      <c r="L14" s="1095"/>
      <c r="M14" s="270"/>
      <c r="N14" s="1096"/>
      <c r="O14" s="270"/>
    </row>
    <row r="15" spans="1:26" ht="28" customHeight="1">
      <c r="B15" s="1166"/>
      <c r="C15" s="1164"/>
      <c r="D15" s="1124" t="s">
        <v>1441</v>
      </c>
      <c r="E15" s="419"/>
      <c r="F15" s="419"/>
      <c r="G15" s="418"/>
      <c r="H15" s="1116"/>
      <c r="I15" s="1113"/>
      <c r="J15" s="1095"/>
      <c r="K15" s="1095"/>
      <c r="L15" s="1095"/>
      <c r="M15" s="270"/>
      <c r="N15" s="1096"/>
      <c r="O15" s="270"/>
    </row>
    <row r="16" spans="1:26" ht="28" customHeight="1">
      <c r="B16" s="1167"/>
      <c r="C16" s="1165"/>
      <c r="D16" s="1115" t="s">
        <v>1442</v>
      </c>
      <c r="E16" s="1118"/>
      <c r="F16" s="1118"/>
      <c r="G16" s="1119"/>
      <c r="H16" s="1120"/>
      <c r="I16" s="1113"/>
      <c r="J16" s="1095"/>
      <c r="K16" s="1095"/>
      <c r="L16" s="1095"/>
      <c r="M16" s="270"/>
      <c r="N16" s="1096"/>
      <c r="O16" s="270"/>
    </row>
    <row r="17" spans="1:15" ht="29" customHeight="1">
      <c r="A17" s="270"/>
      <c r="B17" s="1173">
        <v>2</v>
      </c>
      <c r="C17" s="1170" t="s">
        <v>11</v>
      </c>
      <c r="D17" s="421" t="s">
        <v>1444</v>
      </c>
      <c r="E17" s="422"/>
      <c r="F17" s="422"/>
      <c r="G17" s="422"/>
      <c r="H17" s="1101"/>
      <c r="I17" s="1126" t="s">
        <v>1434</v>
      </c>
      <c r="J17" s="1105"/>
      <c r="K17" s="1105"/>
      <c r="L17" s="1105"/>
      <c r="M17" s="1105"/>
      <c r="N17" s="1094"/>
      <c r="O17" s="270"/>
    </row>
    <row r="18" spans="1:15" ht="24" customHeight="1">
      <c r="A18" s="270"/>
      <c r="B18" s="1174"/>
      <c r="C18" s="1171"/>
      <c r="D18" s="423" t="s">
        <v>12</v>
      </c>
      <c r="E18" s="868"/>
      <c r="F18" s="868"/>
      <c r="G18" s="868"/>
      <c r="H18" s="1102"/>
      <c r="I18" s="1099"/>
      <c r="J18" s="270"/>
      <c r="K18" s="270"/>
      <c r="L18" s="270"/>
      <c r="M18" s="270"/>
      <c r="N18" s="1096"/>
      <c r="O18" s="270"/>
    </row>
    <row r="19" spans="1:15" ht="22" customHeight="1">
      <c r="A19" s="270"/>
      <c r="B19" s="1175"/>
      <c r="C19" s="1172"/>
      <c r="D19" s="1125" t="s">
        <v>1461</v>
      </c>
      <c r="E19" s="426"/>
      <c r="F19" s="426"/>
      <c r="G19" s="426"/>
      <c r="H19" s="1103"/>
      <c r="I19" s="1100"/>
      <c r="J19" s="426"/>
      <c r="K19" s="426"/>
      <c r="L19" s="426"/>
      <c r="M19" s="426"/>
      <c r="N19" s="1098"/>
      <c r="O19" s="270"/>
    </row>
    <row r="20" spans="1:15" ht="21.75" customHeight="1">
      <c r="B20" s="1168">
        <v>3</v>
      </c>
      <c r="C20" s="1169" t="s">
        <v>1435</v>
      </c>
      <c r="D20" s="1158" t="s">
        <v>1438</v>
      </c>
      <c r="E20" s="1158"/>
      <c r="F20" s="1158"/>
      <c r="G20" s="1158"/>
      <c r="H20" s="1158"/>
      <c r="I20" s="1106"/>
      <c r="J20" s="1105"/>
      <c r="K20" s="1105"/>
      <c r="L20" s="1105"/>
      <c r="M20" s="1105"/>
      <c r="N20" s="1094"/>
      <c r="O20" s="270"/>
    </row>
    <row r="21" spans="1:15" ht="1" customHeight="1">
      <c r="B21" s="1168"/>
      <c r="C21" s="1169"/>
      <c r="D21" s="420"/>
      <c r="E21" s="420"/>
      <c r="F21" s="420"/>
      <c r="G21" s="420"/>
      <c r="H21" s="420"/>
      <c r="I21" s="1107"/>
      <c r="J21" s="270"/>
      <c r="K21" s="270"/>
      <c r="L21" s="270"/>
      <c r="M21" s="270"/>
      <c r="N21" s="1096"/>
      <c r="O21" s="270"/>
    </row>
    <row r="22" spans="1:15" ht="22" customHeight="1">
      <c r="B22" s="1168"/>
      <c r="C22" s="1169"/>
      <c r="D22" s="423" t="s">
        <v>13</v>
      </c>
      <c r="E22" s="425"/>
      <c r="F22" s="425"/>
      <c r="G22" s="425"/>
      <c r="H22" s="425"/>
      <c r="I22" s="1108"/>
      <c r="J22" s="426"/>
      <c r="K22" s="426"/>
      <c r="L22" s="426"/>
      <c r="M22" s="426"/>
      <c r="N22" s="1098"/>
      <c r="O22" s="270"/>
    </row>
    <row r="23" spans="1:15" ht="24" customHeight="1">
      <c r="B23" s="1152">
        <v>4</v>
      </c>
      <c r="C23" s="1151" t="s">
        <v>14</v>
      </c>
      <c r="D23" s="427" t="s">
        <v>15</v>
      </c>
      <c r="E23" s="413"/>
      <c r="F23" s="413"/>
      <c r="G23" s="413"/>
      <c r="H23" s="414"/>
      <c r="I23" s="1104"/>
      <c r="J23" s="1105"/>
      <c r="K23" s="1105"/>
      <c r="L23" s="1105"/>
      <c r="M23" s="1105"/>
      <c r="N23" s="1094"/>
    </row>
    <row r="24" spans="1:15" ht="27" customHeight="1">
      <c r="B24" s="1152"/>
      <c r="C24" s="1151"/>
      <c r="D24" s="423" t="s">
        <v>16</v>
      </c>
      <c r="E24" s="413"/>
      <c r="F24" s="413"/>
      <c r="G24" s="413"/>
      <c r="H24" s="414"/>
      <c r="I24" s="1099"/>
      <c r="J24" s="270"/>
      <c r="K24" s="270"/>
      <c r="L24" s="270"/>
      <c r="M24" s="270"/>
      <c r="N24" s="1096"/>
    </row>
    <row r="25" spans="1:15" ht="23.25" customHeight="1">
      <c r="B25" s="1152"/>
      <c r="C25" s="1151"/>
      <c r="D25" s="424" t="s">
        <v>17</v>
      </c>
      <c r="E25" s="413"/>
      <c r="F25" s="413"/>
      <c r="G25" s="413"/>
      <c r="H25" s="414"/>
      <c r="I25" s="1099"/>
      <c r="J25" s="270"/>
      <c r="K25" s="270"/>
      <c r="L25" s="270"/>
      <c r="M25" s="270"/>
      <c r="N25" s="1096"/>
    </row>
    <row r="26" spans="1:15" ht="26" customHeight="1">
      <c r="B26" s="1149">
        <v>5</v>
      </c>
      <c r="C26" s="1150" t="s">
        <v>18</v>
      </c>
      <c r="D26" s="671" t="s">
        <v>19</v>
      </c>
      <c r="E26" s="412"/>
      <c r="F26" s="412"/>
      <c r="G26" s="412"/>
      <c r="H26" s="412"/>
      <c r="I26" s="1104"/>
      <c r="J26" s="1105"/>
      <c r="K26" s="1105"/>
      <c r="L26" s="1105"/>
      <c r="M26" s="1105"/>
      <c r="N26" s="1094"/>
      <c r="O26" s="270"/>
    </row>
    <row r="27" spans="1:15" ht="26" customHeight="1">
      <c r="B27" s="1149"/>
      <c r="C27" s="1150"/>
      <c r="D27" s="1145" t="s">
        <v>20</v>
      </c>
      <c r="E27" s="413"/>
      <c r="F27" s="413"/>
      <c r="G27" s="413"/>
      <c r="H27" s="413"/>
      <c r="I27" s="1099"/>
      <c r="J27" s="270"/>
      <c r="K27" s="270"/>
      <c r="L27" s="270"/>
      <c r="M27" s="270"/>
      <c r="N27" s="1096"/>
      <c r="O27" s="270"/>
    </row>
    <row r="28" spans="1:15" ht="26" customHeight="1">
      <c r="B28" s="1149"/>
      <c r="C28" s="1150"/>
      <c r="D28" s="672" t="s">
        <v>1458</v>
      </c>
      <c r="E28" s="413"/>
      <c r="F28" s="413"/>
      <c r="G28" s="413"/>
      <c r="H28" s="413"/>
      <c r="I28" s="1099"/>
      <c r="J28" s="270"/>
      <c r="K28" s="270"/>
      <c r="L28" s="270"/>
      <c r="M28" s="270"/>
      <c r="N28" s="1096"/>
      <c r="O28" s="270"/>
    </row>
    <row r="29" spans="1:15" ht="26" customHeight="1">
      <c r="B29" s="1149"/>
      <c r="C29" s="1150"/>
      <c r="D29" s="1153" t="s">
        <v>1459</v>
      </c>
      <c r="E29" s="1154"/>
      <c r="F29" s="1154"/>
      <c r="G29" s="413"/>
      <c r="H29" s="413"/>
      <c r="I29" s="1099"/>
      <c r="J29" s="270"/>
      <c r="K29" s="270"/>
      <c r="L29" s="270"/>
      <c r="M29" s="270"/>
      <c r="N29" s="1096"/>
      <c r="O29" s="270"/>
    </row>
    <row r="30" spans="1:15" ht="22" customHeight="1">
      <c r="B30" s="1149"/>
      <c r="C30" s="1150"/>
      <c r="D30" s="1147" t="s">
        <v>1460</v>
      </c>
      <c r="E30" s="1148"/>
      <c r="F30" s="1148"/>
      <c r="G30" s="673"/>
      <c r="H30" s="1109"/>
      <c r="I30" s="1100"/>
      <c r="J30" s="426"/>
      <c r="K30" s="426"/>
      <c r="L30" s="426"/>
      <c r="M30" s="426"/>
      <c r="N30" s="1098"/>
      <c r="O30" s="270"/>
    </row>
    <row r="31" spans="1:15" ht="15.75" customHeight="1">
      <c r="B31" s="409"/>
      <c r="C31" s="404"/>
      <c r="D31" s="405"/>
      <c r="E31" s="404"/>
      <c r="F31" s="405"/>
      <c r="G31" s="404"/>
      <c r="H31" s="402"/>
      <c r="I31" s="270"/>
      <c r="J31" s="270"/>
      <c r="K31" s="270"/>
      <c r="L31" s="270"/>
      <c r="M31" s="270"/>
      <c r="N31" s="270"/>
    </row>
    <row r="32" spans="1:15" ht="15.75" customHeight="1">
      <c r="B32" s="410"/>
      <c r="C32" s="404"/>
      <c r="D32" s="405"/>
      <c r="E32" s="404"/>
      <c r="F32" s="405"/>
      <c r="G32" s="404"/>
      <c r="H32" s="402"/>
    </row>
    <row r="33" spans="1:8" ht="15.75" customHeight="1">
      <c r="B33" s="411"/>
      <c r="C33" s="404"/>
      <c r="D33" s="405"/>
      <c r="E33" s="404"/>
      <c r="F33" s="405"/>
      <c r="G33" s="404"/>
      <c r="H33" s="402"/>
    </row>
    <row r="34" spans="1:8" ht="42.75" customHeight="1">
      <c r="A34" s="2"/>
      <c r="B34" s="408"/>
      <c r="C34" s="404"/>
      <c r="D34" s="407"/>
      <c r="E34" s="404"/>
      <c r="F34" s="406"/>
      <c r="G34" s="404"/>
      <c r="H34" s="402"/>
    </row>
    <row r="35" spans="1:8" ht="15.75" customHeight="1">
      <c r="B35" s="402"/>
      <c r="C35" s="403"/>
      <c r="D35" s="402"/>
      <c r="E35" s="402"/>
      <c r="F35" s="402"/>
      <c r="G35" s="402"/>
      <c r="H35" s="402"/>
    </row>
    <row r="36" spans="1:8" ht="15.75" customHeight="1">
      <c r="B36" s="402"/>
      <c r="C36" s="403"/>
      <c r="D36" s="402"/>
      <c r="E36" s="402"/>
      <c r="F36" s="402"/>
      <c r="G36" s="402"/>
      <c r="H36" s="402"/>
    </row>
    <row r="37" spans="1:8" ht="15.75" customHeight="1">
      <c r="B37" s="402"/>
      <c r="C37" s="403"/>
      <c r="D37" s="402"/>
      <c r="E37" s="402"/>
      <c r="F37" s="402"/>
      <c r="G37" s="402"/>
      <c r="H37" s="402"/>
    </row>
    <row r="38" spans="1:8" ht="15.75" customHeight="1">
      <c r="B38" s="402"/>
      <c r="C38" s="403"/>
      <c r="D38" s="402"/>
      <c r="E38" s="402"/>
      <c r="F38" s="402"/>
      <c r="G38" s="402"/>
      <c r="H38" s="402"/>
    </row>
    <row r="39" spans="1:8" ht="15.75" customHeight="1">
      <c r="B39" s="402"/>
      <c r="C39" s="403"/>
      <c r="D39" s="402"/>
      <c r="E39" s="402"/>
      <c r="F39" s="402"/>
      <c r="G39" s="402"/>
      <c r="H39" s="402"/>
    </row>
    <row r="40" spans="1:8" ht="15.75" customHeight="1">
      <c r="B40" s="402"/>
      <c r="C40" s="403"/>
      <c r="D40" s="402"/>
      <c r="E40" s="402"/>
      <c r="F40" s="402"/>
      <c r="G40" s="402"/>
      <c r="H40" s="402"/>
    </row>
    <row r="41" spans="1:8" ht="15.75" customHeight="1">
      <c r="B41" s="402"/>
      <c r="C41" s="403"/>
      <c r="D41" s="402"/>
      <c r="E41" s="402"/>
      <c r="F41" s="402"/>
      <c r="G41" s="402"/>
      <c r="H41" s="402"/>
    </row>
    <row r="42" spans="1:8" ht="15.75" customHeight="1">
      <c r="B42" s="402"/>
      <c r="C42" s="403"/>
      <c r="D42" s="402"/>
      <c r="E42" s="402"/>
      <c r="F42" s="402"/>
      <c r="G42" s="402"/>
      <c r="H42" s="402"/>
    </row>
    <row r="43" spans="1:8" ht="15.75" customHeight="1">
      <c r="B43" s="402"/>
      <c r="C43" s="403"/>
      <c r="D43" s="402"/>
      <c r="E43" s="402"/>
      <c r="F43" s="402"/>
      <c r="G43" s="402"/>
      <c r="H43" s="402"/>
    </row>
    <row r="44" spans="1:8" ht="15.75" customHeight="1">
      <c r="B44" s="402"/>
      <c r="C44" s="403"/>
      <c r="D44" s="402"/>
      <c r="E44" s="402"/>
      <c r="F44" s="402"/>
      <c r="G44" s="402"/>
      <c r="H44" s="402"/>
    </row>
    <row r="45" spans="1:8" ht="15.75" customHeight="1">
      <c r="B45" s="402"/>
      <c r="C45" s="403"/>
      <c r="D45" s="402"/>
      <c r="E45" s="402"/>
      <c r="F45" s="402"/>
      <c r="G45" s="402"/>
      <c r="H45" s="402"/>
    </row>
    <row r="46" spans="1:8" ht="15.75" customHeight="1">
      <c r="B46" s="402"/>
      <c r="C46" s="403"/>
      <c r="D46" s="402"/>
      <c r="E46" s="402"/>
      <c r="F46" s="402"/>
      <c r="G46" s="402"/>
      <c r="H46" s="402"/>
    </row>
    <row r="47" spans="1:8" ht="15.75" customHeight="1">
      <c r="B47" s="402"/>
      <c r="C47" s="403"/>
      <c r="D47" s="402"/>
      <c r="E47" s="402"/>
      <c r="F47" s="402"/>
      <c r="G47" s="402"/>
      <c r="H47" s="402"/>
    </row>
    <row r="48" spans="1:8" ht="15.75" customHeight="1">
      <c r="B48" s="402"/>
      <c r="C48" s="403"/>
      <c r="D48" s="402"/>
      <c r="E48" s="402"/>
      <c r="F48" s="402"/>
      <c r="G48" s="402"/>
      <c r="H48" s="402"/>
    </row>
    <row r="49" spans="2:8" ht="15.75" customHeight="1">
      <c r="B49" s="402"/>
      <c r="C49" s="403"/>
      <c r="D49" s="402"/>
      <c r="E49" s="402"/>
      <c r="F49" s="402"/>
      <c r="G49" s="402"/>
      <c r="H49" s="402"/>
    </row>
    <row r="50" spans="2:8" ht="15.75" customHeight="1">
      <c r="B50" s="402"/>
      <c r="C50" s="403"/>
      <c r="D50" s="402"/>
      <c r="E50" s="402"/>
      <c r="F50" s="402"/>
      <c r="G50" s="402"/>
      <c r="H50" s="402"/>
    </row>
    <row r="51" spans="2:8" ht="15.75" customHeight="1">
      <c r="B51" s="402"/>
      <c r="C51" s="403"/>
      <c r="D51" s="402"/>
      <c r="E51" s="402"/>
      <c r="F51" s="402"/>
      <c r="G51" s="402"/>
      <c r="H51" s="402"/>
    </row>
    <row r="52" spans="2:8" ht="15.75" customHeight="1">
      <c r="B52" s="402"/>
      <c r="C52" s="403"/>
      <c r="D52" s="402"/>
      <c r="E52" s="402"/>
      <c r="F52" s="402"/>
      <c r="G52" s="402"/>
      <c r="H52" s="402"/>
    </row>
    <row r="53" spans="2:8" ht="15.75" customHeight="1">
      <c r="B53" s="402"/>
      <c r="C53" s="403"/>
      <c r="D53" s="402"/>
      <c r="E53" s="402"/>
      <c r="F53" s="402"/>
      <c r="G53" s="402"/>
      <c r="H53" s="402"/>
    </row>
    <row r="54" spans="2:8" ht="15.75" customHeight="1">
      <c r="B54" s="402"/>
      <c r="C54" s="403"/>
      <c r="D54" s="402"/>
      <c r="E54" s="402"/>
      <c r="F54" s="402"/>
      <c r="G54" s="402"/>
      <c r="H54" s="402"/>
    </row>
    <row r="55" spans="2:8" ht="15.75" customHeight="1">
      <c r="B55" s="402"/>
      <c r="C55" s="403"/>
      <c r="D55" s="402"/>
      <c r="E55" s="402"/>
      <c r="F55" s="402"/>
      <c r="G55" s="402"/>
      <c r="H55" s="402"/>
    </row>
    <row r="56" spans="2:8" ht="15.75" customHeight="1">
      <c r="B56" s="402"/>
      <c r="C56" s="403"/>
      <c r="D56" s="402"/>
      <c r="E56" s="402"/>
      <c r="F56" s="402"/>
      <c r="G56" s="402"/>
      <c r="H56" s="402"/>
    </row>
    <row r="57" spans="2:8" ht="15.75" customHeight="1">
      <c r="B57" s="402"/>
      <c r="C57" s="403"/>
      <c r="D57" s="402"/>
      <c r="E57" s="402"/>
      <c r="F57" s="402"/>
      <c r="G57" s="402"/>
      <c r="H57" s="402"/>
    </row>
    <row r="58" spans="2:8" ht="15.75" customHeight="1">
      <c r="B58" s="402"/>
      <c r="C58" s="403"/>
      <c r="D58" s="402"/>
      <c r="E58" s="402"/>
      <c r="F58" s="402"/>
      <c r="G58" s="402"/>
      <c r="H58" s="402"/>
    </row>
    <row r="59" spans="2:8" ht="15.75" customHeight="1">
      <c r="B59" s="402"/>
      <c r="C59" s="403"/>
      <c r="D59" s="402"/>
      <c r="E59" s="402"/>
      <c r="F59" s="402"/>
      <c r="G59" s="402"/>
      <c r="H59" s="402"/>
    </row>
    <row r="60" spans="2:8" ht="15.75" customHeight="1">
      <c r="B60" s="402"/>
      <c r="C60" s="403"/>
      <c r="D60" s="402"/>
      <c r="E60" s="402"/>
      <c r="F60" s="402"/>
      <c r="G60" s="402"/>
      <c r="H60" s="402"/>
    </row>
    <row r="61" spans="2:8" ht="15.75" customHeight="1">
      <c r="B61" s="402"/>
      <c r="C61" s="403"/>
      <c r="D61" s="402"/>
      <c r="E61" s="402"/>
      <c r="F61" s="402"/>
      <c r="G61" s="402"/>
      <c r="H61" s="402"/>
    </row>
    <row r="62" spans="2:8" ht="15.75" customHeight="1">
      <c r="B62" s="402"/>
      <c r="C62" s="403"/>
      <c r="D62" s="402"/>
      <c r="E62" s="402"/>
      <c r="F62" s="402"/>
      <c r="G62" s="402"/>
      <c r="H62" s="402"/>
    </row>
    <row r="63" spans="2:8" ht="15.75" customHeight="1">
      <c r="B63" s="402"/>
      <c r="C63" s="403"/>
      <c r="D63" s="402"/>
      <c r="E63" s="402"/>
      <c r="F63" s="402"/>
      <c r="G63" s="402"/>
      <c r="H63" s="402"/>
    </row>
    <row r="64" spans="2:8" ht="15.75" customHeight="1">
      <c r="B64" s="402"/>
      <c r="C64" s="403"/>
      <c r="D64" s="402"/>
      <c r="E64" s="402"/>
      <c r="F64" s="402"/>
      <c r="G64" s="402"/>
      <c r="H64" s="402"/>
    </row>
    <row r="65" spans="2:8" ht="15.75" customHeight="1">
      <c r="B65" s="402"/>
      <c r="C65" s="403"/>
      <c r="D65" s="402"/>
      <c r="E65" s="402"/>
      <c r="F65" s="402"/>
      <c r="G65" s="402"/>
      <c r="H65" s="402"/>
    </row>
    <row r="66" spans="2:8" ht="15.75" customHeight="1">
      <c r="B66" s="402"/>
      <c r="C66" s="403"/>
      <c r="D66" s="402"/>
      <c r="E66" s="402"/>
      <c r="F66" s="402"/>
      <c r="G66" s="402"/>
      <c r="H66" s="402"/>
    </row>
    <row r="67" spans="2:8" ht="15.75" customHeight="1">
      <c r="B67" s="402"/>
      <c r="C67" s="403"/>
      <c r="D67" s="402"/>
      <c r="E67" s="402"/>
      <c r="F67" s="402"/>
      <c r="G67" s="402"/>
      <c r="H67" s="402"/>
    </row>
    <row r="68" spans="2:8" ht="15.75" customHeight="1">
      <c r="B68" s="402"/>
      <c r="C68" s="403"/>
      <c r="D68" s="402"/>
      <c r="E68" s="402"/>
      <c r="F68" s="402"/>
      <c r="G68" s="402"/>
      <c r="H68" s="402"/>
    </row>
    <row r="69" spans="2:8" ht="15.75" customHeight="1">
      <c r="B69" s="402"/>
      <c r="C69" s="403"/>
      <c r="D69" s="402"/>
      <c r="E69" s="402"/>
      <c r="F69" s="402"/>
      <c r="G69" s="402"/>
      <c r="H69" s="402"/>
    </row>
    <row r="70" spans="2:8" ht="15.75" customHeight="1">
      <c r="B70" s="402"/>
      <c r="C70" s="403"/>
      <c r="D70" s="402"/>
      <c r="E70" s="402"/>
      <c r="F70" s="402"/>
      <c r="G70" s="402"/>
      <c r="H70" s="402"/>
    </row>
    <row r="71" spans="2:8" ht="15.75" customHeight="1">
      <c r="B71" s="402"/>
      <c r="C71" s="403"/>
      <c r="D71" s="402"/>
      <c r="E71" s="402"/>
      <c r="F71" s="402"/>
      <c r="G71" s="402"/>
      <c r="H71" s="402"/>
    </row>
    <row r="72" spans="2:8" ht="15.75" customHeight="1">
      <c r="B72" s="402"/>
      <c r="C72" s="403"/>
      <c r="D72" s="402"/>
      <c r="E72" s="402"/>
      <c r="F72" s="402"/>
      <c r="G72" s="402"/>
      <c r="H72" s="402"/>
    </row>
    <row r="73" spans="2:8" ht="15.75" customHeight="1">
      <c r="B73" s="402"/>
      <c r="C73" s="403"/>
      <c r="D73" s="402"/>
      <c r="E73" s="402"/>
      <c r="F73" s="402"/>
      <c r="G73" s="402"/>
      <c r="H73" s="402"/>
    </row>
    <row r="74" spans="2:8" ht="15.75" customHeight="1">
      <c r="B74" s="402"/>
      <c r="C74" s="403"/>
      <c r="D74" s="402"/>
      <c r="E74" s="402"/>
      <c r="F74" s="402"/>
      <c r="G74" s="402"/>
      <c r="H74" s="402"/>
    </row>
    <row r="75" spans="2:8" ht="15.75" customHeight="1">
      <c r="B75" s="402"/>
      <c r="C75" s="403"/>
      <c r="D75" s="402"/>
      <c r="E75" s="402"/>
      <c r="F75" s="402"/>
      <c r="G75" s="402"/>
      <c r="H75" s="402"/>
    </row>
    <row r="76" spans="2:8" ht="15.75" customHeight="1">
      <c r="B76" s="402"/>
      <c r="C76" s="403"/>
      <c r="D76" s="402"/>
      <c r="E76" s="402"/>
      <c r="F76" s="402"/>
      <c r="G76" s="402"/>
      <c r="H76" s="402"/>
    </row>
    <row r="77" spans="2:8" ht="15.75" customHeight="1">
      <c r="B77" s="402"/>
      <c r="C77" s="403"/>
      <c r="D77" s="402"/>
      <c r="E77" s="402"/>
      <c r="F77" s="402"/>
      <c r="G77" s="402"/>
      <c r="H77" s="402"/>
    </row>
    <row r="78" spans="2:8" ht="15.75" customHeight="1">
      <c r="B78" s="402"/>
      <c r="C78" s="403"/>
      <c r="D78" s="402"/>
      <c r="E78" s="402"/>
      <c r="F78" s="402"/>
      <c r="G78" s="402"/>
      <c r="H78" s="402"/>
    </row>
    <row r="79" spans="2:8" ht="15.75" customHeight="1">
      <c r="B79" s="402"/>
      <c r="C79" s="403"/>
      <c r="D79" s="402"/>
      <c r="E79" s="402"/>
      <c r="F79" s="402"/>
      <c r="G79" s="402"/>
      <c r="H79" s="402"/>
    </row>
    <row r="80" spans="2:8" ht="15.75" customHeight="1">
      <c r="B80" s="402"/>
      <c r="C80" s="403"/>
      <c r="D80" s="402"/>
      <c r="E80" s="402"/>
      <c r="F80" s="402"/>
      <c r="G80" s="402"/>
      <c r="H80" s="402"/>
    </row>
    <row r="81" spans="2:8" ht="15.75" customHeight="1">
      <c r="B81" s="402"/>
      <c r="C81" s="403"/>
      <c r="D81" s="402"/>
      <c r="E81" s="402"/>
      <c r="F81" s="402"/>
      <c r="G81" s="402"/>
      <c r="H81" s="402"/>
    </row>
    <row r="82" spans="2:8" ht="15.75" customHeight="1">
      <c r="B82" s="402"/>
      <c r="C82" s="403"/>
      <c r="D82" s="402"/>
      <c r="E82" s="402"/>
      <c r="F82" s="402"/>
      <c r="G82" s="402"/>
      <c r="H82" s="402"/>
    </row>
    <row r="83" spans="2:8" ht="15.75" customHeight="1">
      <c r="B83" s="402"/>
      <c r="C83" s="403"/>
      <c r="D83" s="402"/>
      <c r="E83" s="402"/>
      <c r="F83" s="402"/>
      <c r="G83" s="402"/>
      <c r="H83" s="402"/>
    </row>
    <row r="84" spans="2:8" ht="15.75" customHeight="1">
      <c r="B84" s="402"/>
      <c r="C84" s="403"/>
      <c r="D84" s="402"/>
      <c r="E84" s="402"/>
      <c r="F84" s="402"/>
      <c r="G84" s="402"/>
      <c r="H84" s="402"/>
    </row>
    <row r="85" spans="2:8" ht="15.75" customHeight="1">
      <c r="B85" s="402"/>
      <c r="C85" s="403"/>
      <c r="D85" s="402"/>
      <c r="E85" s="402"/>
      <c r="F85" s="402"/>
      <c r="G85" s="402"/>
      <c r="H85" s="402"/>
    </row>
    <row r="86" spans="2:8" ht="15.75" customHeight="1">
      <c r="B86" s="402"/>
      <c r="C86" s="403"/>
      <c r="D86" s="402"/>
      <c r="E86" s="402"/>
      <c r="F86" s="402"/>
      <c r="G86" s="402"/>
      <c r="H86" s="402"/>
    </row>
    <row r="87" spans="2:8" ht="15.75" customHeight="1">
      <c r="B87" s="402"/>
      <c r="C87" s="403"/>
      <c r="D87" s="402"/>
      <c r="E87" s="402"/>
      <c r="F87" s="402"/>
      <c r="G87" s="402"/>
      <c r="H87" s="402"/>
    </row>
    <row r="88" spans="2:8" ht="15.75" customHeight="1">
      <c r="B88" s="402"/>
      <c r="C88" s="403"/>
      <c r="D88" s="402"/>
      <c r="E88" s="402"/>
      <c r="F88" s="402"/>
      <c r="G88" s="402"/>
      <c r="H88" s="402"/>
    </row>
    <row r="89" spans="2:8" ht="15.75" customHeight="1">
      <c r="B89" s="402"/>
      <c r="C89" s="403"/>
      <c r="D89" s="402"/>
      <c r="E89" s="402"/>
      <c r="F89" s="402"/>
      <c r="G89" s="402"/>
      <c r="H89" s="402"/>
    </row>
    <row r="90" spans="2:8" ht="15.75" customHeight="1">
      <c r="B90" s="402"/>
      <c r="C90" s="403"/>
      <c r="D90" s="402"/>
      <c r="E90" s="402"/>
      <c r="F90" s="402"/>
      <c r="G90" s="402"/>
      <c r="H90" s="402"/>
    </row>
    <row r="91" spans="2:8" ht="15.75" customHeight="1">
      <c r="B91" s="402"/>
      <c r="C91" s="403"/>
      <c r="D91" s="402"/>
      <c r="E91" s="402"/>
      <c r="F91" s="402"/>
      <c r="G91" s="402"/>
      <c r="H91" s="402"/>
    </row>
    <row r="92" spans="2:8" ht="15.75" customHeight="1">
      <c r="B92" s="402"/>
      <c r="C92" s="403"/>
      <c r="D92" s="402"/>
      <c r="E92" s="402"/>
      <c r="F92" s="402"/>
      <c r="G92" s="402"/>
      <c r="H92" s="402"/>
    </row>
    <row r="93" spans="2:8" ht="15.75" customHeight="1">
      <c r="B93" s="402"/>
      <c r="C93" s="403"/>
      <c r="D93" s="402"/>
      <c r="E93" s="402"/>
      <c r="F93" s="402"/>
      <c r="G93" s="402"/>
      <c r="H93" s="402"/>
    </row>
    <row r="94" spans="2:8" ht="15.75" customHeight="1">
      <c r="B94" s="402"/>
      <c r="C94" s="403"/>
      <c r="D94" s="402"/>
      <c r="E94" s="402"/>
      <c r="F94" s="402"/>
      <c r="G94" s="402"/>
      <c r="H94" s="402"/>
    </row>
    <row r="95" spans="2:8" ht="15.75" customHeight="1">
      <c r="B95" s="402"/>
      <c r="C95" s="403"/>
      <c r="D95" s="402"/>
      <c r="E95" s="402"/>
      <c r="F95" s="402"/>
      <c r="G95" s="402"/>
      <c r="H95" s="402"/>
    </row>
    <row r="96" spans="2:8" ht="15.75" customHeight="1">
      <c r="B96" s="402"/>
      <c r="C96" s="403"/>
      <c r="D96" s="402"/>
      <c r="E96" s="402"/>
      <c r="F96" s="402"/>
      <c r="G96" s="402"/>
      <c r="H96" s="402"/>
    </row>
    <row r="97" spans="2:8" ht="15.75" customHeight="1">
      <c r="B97" s="402"/>
      <c r="C97" s="403"/>
      <c r="D97" s="402"/>
      <c r="E97" s="402"/>
      <c r="F97" s="402"/>
      <c r="G97" s="402"/>
      <c r="H97" s="402"/>
    </row>
    <row r="98" spans="2:8" ht="15.75" customHeight="1">
      <c r="B98" s="402"/>
      <c r="C98" s="403"/>
      <c r="D98" s="402"/>
      <c r="E98" s="402"/>
      <c r="F98" s="402"/>
      <c r="G98" s="402"/>
      <c r="H98" s="402"/>
    </row>
    <row r="99" spans="2:8" ht="15.75" customHeight="1">
      <c r="B99" s="402"/>
      <c r="C99" s="403"/>
      <c r="D99" s="402"/>
      <c r="E99" s="402"/>
      <c r="F99" s="402"/>
      <c r="G99" s="402"/>
      <c r="H99" s="402"/>
    </row>
    <row r="100" spans="2:8" ht="15.75" customHeight="1">
      <c r="B100" s="402"/>
      <c r="C100" s="403"/>
      <c r="D100" s="402"/>
      <c r="E100" s="402"/>
      <c r="F100" s="402"/>
      <c r="G100" s="402"/>
      <c r="H100" s="402"/>
    </row>
    <row r="101" spans="2:8" ht="15.75" customHeight="1">
      <c r="B101" s="402"/>
      <c r="C101" s="403"/>
      <c r="D101" s="402"/>
      <c r="E101" s="402"/>
      <c r="F101" s="402"/>
      <c r="G101" s="402"/>
      <c r="H101" s="402"/>
    </row>
    <row r="102" spans="2:8" ht="15.75" customHeight="1">
      <c r="B102" s="402"/>
      <c r="C102" s="403"/>
      <c r="D102" s="402"/>
      <c r="E102" s="402"/>
      <c r="F102" s="402"/>
      <c r="G102" s="402"/>
      <c r="H102" s="402"/>
    </row>
    <row r="103" spans="2:8" ht="15.75" customHeight="1">
      <c r="B103" s="402"/>
      <c r="C103" s="403"/>
      <c r="D103" s="402"/>
      <c r="E103" s="402"/>
      <c r="F103" s="402"/>
      <c r="G103" s="402"/>
      <c r="H103" s="402"/>
    </row>
    <row r="104" spans="2:8" ht="15.75" customHeight="1">
      <c r="B104" s="402"/>
      <c r="C104" s="403"/>
      <c r="D104" s="402"/>
      <c r="E104" s="402"/>
      <c r="F104" s="402"/>
      <c r="G104" s="402"/>
      <c r="H104" s="402"/>
    </row>
    <row r="105" spans="2:8" ht="15.75" customHeight="1">
      <c r="B105" s="402"/>
      <c r="C105" s="403"/>
      <c r="D105" s="402"/>
      <c r="E105" s="402"/>
      <c r="F105" s="402"/>
      <c r="G105" s="402"/>
      <c r="H105" s="402"/>
    </row>
    <row r="106" spans="2:8" ht="15.75" customHeight="1">
      <c r="B106" s="402"/>
      <c r="C106" s="403"/>
      <c r="D106" s="402"/>
      <c r="E106" s="402"/>
      <c r="F106" s="402"/>
      <c r="G106" s="402"/>
      <c r="H106" s="402"/>
    </row>
    <row r="107" spans="2:8" ht="15.75" customHeight="1">
      <c r="B107" s="402"/>
      <c r="C107" s="403"/>
      <c r="D107" s="402"/>
      <c r="E107" s="402"/>
      <c r="F107" s="402"/>
      <c r="G107" s="402"/>
      <c r="H107" s="402"/>
    </row>
    <row r="108" spans="2:8" ht="15.75" customHeight="1">
      <c r="B108" s="402"/>
      <c r="C108" s="403"/>
      <c r="D108" s="402"/>
      <c r="E108" s="402"/>
      <c r="F108" s="402"/>
      <c r="G108" s="402"/>
      <c r="H108" s="402"/>
    </row>
    <row r="109" spans="2:8" ht="15.75" customHeight="1">
      <c r="B109" s="402"/>
      <c r="C109" s="403"/>
      <c r="D109" s="402"/>
      <c r="E109" s="402"/>
      <c r="F109" s="402"/>
      <c r="G109" s="402"/>
      <c r="H109" s="402"/>
    </row>
    <row r="110" spans="2:8" ht="15.75" customHeight="1">
      <c r="B110" s="402"/>
      <c r="C110" s="403"/>
      <c r="D110" s="402"/>
      <c r="E110" s="402"/>
      <c r="F110" s="402"/>
      <c r="G110" s="402"/>
      <c r="H110" s="402"/>
    </row>
    <row r="111" spans="2:8" ht="15.75" customHeight="1">
      <c r="B111" s="402"/>
      <c r="C111" s="403"/>
      <c r="D111" s="402"/>
      <c r="E111" s="402"/>
      <c r="F111" s="402"/>
      <c r="G111" s="402"/>
      <c r="H111" s="402"/>
    </row>
    <row r="112" spans="2:8" ht="15.75" customHeight="1">
      <c r="B112" s="402"/>
      <c r="C112" s="403"/>
      <c r="D112" s="402"/>
      <c r="E112" s="402"/>
      <c r="F112" s="402"/>
      <c r="G112" s="402"/>
      <c r="H112" s="402"/>
    </row>
    <row r="113" spans="2:8" ht="15.75" customHeight="1">
      <c r="B113" s="402"/>
      <c r="C113" s="403"/>
      <c r="D113" s="402"/>
      <c r="E113" s="402"/>
      <c r="F113" s="402"/>
      <c r="G113" s="402"/>
      <c r="H113" s="402"/>
    </row>
    <row r="114" spans="2:8" ht="15.75" customHeight="1">
      <c r="B114" s="402"/>
      <c r="C114" s="403"/>
      <c r="D114" s="402"/>
      <c r="E114" s="402"/>
      <c r="F114" s="402"/>
      <c r="G114" s="402"/>
      <c r="H114" s="402"/>
    </row>
    <row r="115" spans="2:8" ht="15.75" customHeight="1">
      <c r="B115" s="402"/>
      <c r="C115" s="403"/>
      <c r="D115" s="402"/>
      <c r="E115" s="402"/>
      <c r="F115" s="402"/>
      <c r="G115" s="402"/>
      <c r="H115" s="402"/>
    </row>
    <row r="116" spans="2:8" ht="15.75" customHeight="1">
      <c r="B116" s="402"/>
      <c r="C116" s="403"/>
      <c r="D116" s="402"/>
      <c r="E116" s="402"/>
      <c r="F116" s="402"/>
      <c r="G116" s="402"/>
      <c r="H116" s="402"/>
    </row>
    <row r="117" spans="2:8" ht="15.75" customHeight="1">
      <c r="B117" s="402"/>
      <c r="C117" s="403"/>
      <c r="D117" s="402"/>
      <c r="E117" s="402"/>
      <c r="F117" s="402"/>
      <c r="G117" s="402"/>
      <c r="H117" s="402"/>
    </row>
    <row r="118" spans="2:8" ht="15.75" customHeight="1">
      <c r="B118" s="402"/>
      <c r="C118" s="403"/>
      <c r="D118" s="402"/>
      <c r="E118" s="402"/>
      <c r="F118" s="402"/>
      <c r="G118" s="402"/>
      <c r="H118" s="402"/>
    </row>
    <row r="119" spans="2:8" ht="15.75" customHeight="1">
      <c r="B119" s="402"/>
      <c r="C119" s="403"/>
      <c r="D119" s="402"/>
      <c r="E119" s="402"/>
      <c r="F119" s="402"/>
      <c r="G119" s="402"/>
      <c r="H119" s="402"/>
    </row>
    <row r="120" spans="2:8" ht="15.75" customHeight="1">
      <c r="B120" s="402"/>
      <c r="C120" s="403"/>
      <c r="D120" s="402"/>
      <c r="E120" s="402"/>
      <c r="F120" s="402"/>
      <c r="G120" s="402"/>
      <c r="H120" s="402"/>
    </row>
    <row r="121" spans="2:8" ht="15.75" customHeight="1">
      <c r="B121" s="402"/>
      <c r="C121" s="403"/>
      <c r="D121" s="402"/>
      <c r="E121" s="402"/>
      <c r="F121" s="402"/>
      <c r="G121" s="402"/>
      <c r="H121" s="402"/>
    </row>
    <row r="122" spans="2:8" ht="15.75" customHeight="1">
      <c r="B122" s="402"/>
      <c r="C122" s="403"/>
      <c r="D122" s="402"/>
      <c r="E122" s="402"/>
      <c r="F122" s="402"/>
      <c r="G122" s="402"/>
      <c r="H122" s="402"/>
    </row>
    <row r="123" spans="2:8" ht="15.75" customHeight="1">
      <c r="B123" s="402"/>
      <c r="C123" s="403"/>
      <c r="D123" s="402"/>
      <c r="E123" s="402"/>
      <c r="F123" s="402"/>
      <c r="G123" s="402"/>
      <c r="H123" s="402"/>
    </row>
    <row r="124" spans="2:8" ht="15.75" customHeight="1">
      <c r="B124" s="402"/>
      <c r="C124" s="403"/>
      <c r="D124" s="402"/>
      <c r="E124" s="402"/>
      <c r="F124" s="402"/>
      <c r="G124" s="402"/>
      <c r="H124" s="402"/>
    </row>
    <row r="125" spans="2:8" ht="15.75" customHeight="1">
      <c r="B125" s="402"/>
      <c r="C125" s="403"/>
      <c r="D125" s="402"/>
      <c r="E125" s="402"/>
      <c r="F125" s="402"/>
      <c r="G125" s="402"/>
      <c r="H125" s="402"/>
    </row>
    <row r="126" spans="2:8" ht="15.75" customHeight="1">
      <c r="B126" s="402"/>
      <c r="C126" s="403"/>
      <c r="D126" s="402"/>
      <c r="E126" s="402"/>
      <c r="F126" s="402"/>
      <c r="G126" s="402"/>
      <c r="H126" s="402"/>
    </row>
    <row r="127" spans="2:8" ht="15.75" customHeight="1">
      <c r="B127" s="402"/>
      <c r="C127" s="403"/>
      <c r="D127" s="402"/>
      <c r="E127" s="402"/>
      <c r="F127" s="402"/>
      <c r="G127" s="402"/>
      <c r="H127" s="402"/>
    </row>
    <row r="128" spans="2:8" ht="15.75" customHeight="1">
      <c r="B128" s="402"/>
      <c r="C128" s="403"/>
      <c r="D128" s="402"/>
      <c r="E128" s="402"/>
      <c r="F128" s="402"/>
      <c r="G128" s="402"/>
      <c r="H128" s="402"/>
    </row>
    <row r="129" spans="2:8" ht="15.75" customHeight="1">
      <c r="B129" s="402"/>
      <c r="C129" s="403"/>
      <c r="D129" s="402"/>
      <c r="E129" s="402"/>
      <c r="F129" s="402"/>
      <c r="G129" s="402"/>
      <c r="H129" s="402"/>
    </row>
    <row r="130" spans="2:8" ht="15.75" customHeight="1">
      <c r="B130" s="402"/>
      <c r="C130" s="403"/>
      <c r="D130" s="402"/>
      <c r="E130" s="402"/>
      <c r="F130" s="402"/>
      <c r="G130" s="402"/>
      <c r="H130" s="402"/>
    </row>
    <row r="131" spans="2:8" ht="15.75" customHeight="1">
      <c r="B131" s="402"/>
      <c r="C131" s="403"/>
      <c r="D131" s="402"/>
      <c r="E131" s="402"/>
      <c r="F131" s="402"/>
      <c r="G131" s="402"/>
      <c r="H131" s="402"/>
    </row>
    <row r="132" spans="2:8" ht="15.75" customHeight="1">
      <c r="B132" s="402"/>
      <c r="C132" s="403"/>
      <c r="D132" s="402"/>
      <c r="E132" s="402"/>
      <c r="F132" s="402"/>
      <c r="G132" s="402"/>
      <c r="H132" s="402"/>
    </row>
    <row r="133" spans="2:8" ht="15.75" customHeight="1">
      <c r="B133" s="402"/>
      <c r="C133" s="403"/>
      <c r="D133" s="402"/>
      <c r="E133" s="402"/>
      <c r="F133" s="402"/>
      <c r="G133" s="402"/>
      <c r="H133" s="402"/>
    </row>
    <row r="134" spans="2:8" ht="15.75" customHeight="1">
      <c r="B134" s="402"/>
      <c r="C134" s="403"/>
      <c r="D134" s="402"/>
      <c r="E134" s="402"/>
      <c r="F134" s="402"/>
      <c r="G134" s="402"/>
      <c r="H134" s="402"/>
    </row>
    <row r="135" spans="2:8" ht="15.75" customHeight="1">
      <c r="B135" s="402"/>
      <c r="C135" s="403"/>
      <c r="D135" s="402"/>
      <c r="E135" s="402"/>
      <c r="F135" s="402"/>
      <c r="G135" s="402"/>
      <c r="H135" s="402"/>
    </row>
    <row r="136" spans="2:8" ht="15.75" customHeight="1">
      <c r="B136" s="402"/>
      <c r="C136" s="403"/>
      <c r="D136" s="402"/>
      <c r="E136" s="402"/>
      <c r="F136" s="402"/>
      <c r="G136" s="402"/>
      <c r="H136" s="402"/>
    </row>
    <row r="137" spans="2:8" ht="15.75" customHeight="1">
      <c r="B137" s="402"/>
      <c r="C137" s="403"/>
      <c r="D137" s="402"/>
      <c r="E137" s="402"/>
      <c r="F137" s="402"/>
      <c r="G137" s="402"/>
      <c r="H137" s="402"/>
    </row>
    <row r="138" spans="2:8" ht="15.75" customHeight="1">
      <c r="B138" s="402"/>
      <c r="C138" s="403"/>
      <c r="D138" s="402"/>
      <c r="E138" s="402"/>
      <c r="F138" s="402"/>
      <c r="G138" s="402"/>
      <c r="H138" s="402"/>
    </row>
    <row r="139" spans="2:8" ht="15.75" customHeight="1">
      <c r="B139" s="402"/>
      <c r="C139" s="403"/>
      <c r="D139" s="402"/>
      <c r="E139" s="402"/>
      <c r="F139" s="402"/>
      <c r="G139" s="402"/>
      <c r="H139" s="402"/>
    </row>
    <row r="140" spans="2:8" ht="15.75" customHeight="1">
      <c r="B140" s="402"/>
      <c r="C140" s="403"/>
      <c r="D140" s="402"/>
      <c r="E140" s="402"/>
      <c r="F140" s="402"/>
      <c r="G140" s="402"/>
      <c r="H140" s="402"/>
    </row>
    <row r="141" spans="2:8" ht="15.75" customHeight="1">
      <c r="B141" s="402"/>
      <c r="C141" s="403"/>
      <c r="D141" s="402"/>
      <c r="E141" s="402"/>
      <c r="F141" s="402"/>
      <c r="G141" s="402"/>
      <c r="H141" s="402"/>
    </row>
    <row r="142" spans="2:8" ht="15.75" customHeight="1">
      <c r="B142" s="402"/>
      <c r="C142" s="403"/>
      <c r="D142" s="402"/>
      <c r="E142" s="402"/>
      <c r="F142" s="402"/>
      <c r="G142" s="402"/>
      <c r="H142" s="402"/>
    </row>
    <row r="143" spans="2:8" ht="15.75" customHeight="1">
      <c r="B143" s="402"/>
      <c r="C143" s="403"/>
      <c r="D143" s="402"/>
      <c r="E143" s="402"/>
      <c r="F143" s="402"/>
      <c r="G143" s="402"/>
      <c r="H143" s="402"/>
    </row>
    <row r="144" spans="2:8" ht="15.75" customHeight="1">
      <c r="B144" s="402"/>
      <c r="C144" s="403"/>
      <c r="D144" s="402"/>
      <c r="E144" s="402"/>
      <c r="F144" s="402"/>
      <c r="G144" s="402"/>
      <c r="H144" s="402"/>
    </row>
    <row r="145" spans="2:8" ht="15.75" customHeight="1">
      <c r="B145" s="402"/>
      <c r="C145" s="403"/>
      <c r="D145" s="402"/>
      <c r="E145" s="402"/>
      <c r="F145" s="402"/>
      <c r="G145" s="402"/>
      <c r="H145" s="402"/>
    </row>
    <row r="146" spans="2:8" ht="15.75" customHeight="1">
      <c r="B146" s="402"/>
      <c r="C146" s="403"/>
      <c r="D146" s="402"/>
      <c r="E146" s="402"/>
      <c r="F146" s="402"/>
      <c r="G146" s="402"/>
      <c r="H146" s="402"/>
    </row>
    <row r="147" spans="2:8" ht="15.75" customHeight="1">
      <c r="B147" s="402"/>
      <c r="C147" s="403"/>
      <c r="D147" s="402"/>
      <c r="E147" s="402"/>
      <c r="F147" s="402"/>
      <c r="G147" s="402"/>
      <c r="H147" s="402"/>
    </row>
    <row r="148" spans="2:8" ht="15.75" customHeight="1">
      <c r="B148" s="402"/>
      <c r="C148" s="403"/>
      <c r="D148" s="402"/>
      <c r="E148" s="402"/>
      <c r="F148" s="402"/>
      <c r="G148" s="402"/>
      <c r="H148" s="402"/>
    </row>
    <row r="149" spans="2:8" ht="15.75" customHeight="1">
      <c r="B149" s="402"/>
      <c r="C149" s="403"/>
      <c r="D149" s="402"/>
      <c r="E149" s="402"/>
      <c r="F149" s="402"/>
      <c r="G149" s="402"/>
      <c r="H149" s="402"/>
    </row>
    <row r="150" spans="2:8" ht="15.75" customHeight="1">
      <c r="B150" s="402"/>
      <c r="C150" s="403"/>
      <c r="D150" s="402"/>
      <c r="E150" s="402"/>
      <c r="F150" s="402"/>
      <c r="G150" s="402"/>
      <c r="H150" s="402"/>
    </row>
    <row r="151" spans="2:8" ht="15.75" customHeight="1">
      <c r="C151" s="1"/>
    </row>
    <row r="152" spans="2:8" ht="15.75" customHeight="1">
      <c r="C152" s="1"/>
    </row>
    <row r="153" spans="2:8" ht="15.75" customHeight="1">
      <c r="C153" s="1"/>
    </row>
    <row r="154" spans="2:8" ht="15.75" customHeight="1">
      <c r="C154" s="1"/>
    </row>
    <row r="155" spans="2:8" ht="15.75" customHeight="1">
      <c r="C155" s="1"/>
    </row>
    <row r="156" spans="2:8" ht="15.75" customHeight="1">
      <c r="C156" s="1"/>
    </row>
    <row r="157" spans="2:8" ht="15.75" customHeight="1">
      <c r="C157" s="1"/>
    </row>
    <row r="158" spans="2:8" ht="15.75" customHeight="1">
      <c r="C158" s="1"/>
    </row>
    <row r="159" spans="2:8" ht="15.75" customHeight="1">
      <c r="C159" s="1"/>
    </row>
    <row r="160" spans="2:8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1">
    <mergeCell ref="I2:N2"/>
    <mergeCell ref="I3:N3"/>
    <mergeCell ref="I4:N4"/>
    <mergeCell ref="D20:H20"/>
    <mergeCell ref="B2:H2"/>
    <mergeCell ref="B3:H3"/>
    <mergeCell ref="D4:H4"/>
    <mergeCell ref="B5:B12"/>
    <mergeCell ref="C5:C12"/>
    <mergeCell ref="C13:C16"/>
    <mergeCell ref="B13:B16"/>
    <mergeCell ref="B20:B22"/>
    <mergeCell ref="C20:C22"/>
    <mergeCell ref="C17:C19"/>
    <mergeCell ref="B17:B19"/>
    <mergeCell ref="D30:F30"/>
    <mergeCell ref="B26:B30"/>
    <mergeCell ref="C26:C30"/>
    <mergeCell ref="C23:C25"/>
    <mergeCell ref="B23:B25"/>
    <mergeCell ref="D29:F29"/>
  </mergeCells>
  <pageMargins left="0.25" right="0.25" top="0.75" bottom="0.75" header="0" footer="0"/>
  <pageSetup paperSize="8" orientation="landscape"/>
  <colBreaks count="1" manualBreakCount="1">
    <brk id="8" man="1"/>
  </col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F1F43-FDCF-E949-87DA-F7FCC3AFC5C0}">
  <sheetPr>
    <tabColor rgb="FF00BE8C"/>
  </sheetPr>
  <dimension ref="A1:H930"/>
  <sheetViews>
    <sheetView showGridLines="0" zoomScale="90" zoomScaleNormal="90" workbookViewId="0">
      <pane ySplit="1" topLeftCell="A2" activePane="bottomLeft" state="frozen"/>
      <selection pane="bottomLeft" activeCell="F30" sqref="F30"/>
    </sheetView>
  </sheetViews>
  <sheetFormatPr baseColWidth="10" defaultColWidth="14.5" defaultRowHeight="15" customHeight="1"/>
  <cols>
    <col min="1" max="1" width="5.33203125" style="62" customWidth="1"/>
    <col min="2" max="2" width="6.6640625" style="62" customWidth="1"/>
    <col min="3" max="3" width="19.5" style="62" customWidth="1"/>
    <col min="4" max="4" width="41.83203125" style="62" customWidth="1"/>
    <col min="5" max="5" width="45.1640625" style="62" customWidth="1"/>
    <col min="6" max="6" width="36.5" style="62" customWidth="1"/>
    <col min="7" max="7" width="30.83203125" style="62" customWidth="1"/>
    <col min="8" max="8" width="4.83203125" style="437" customWidth="1"/>
    <col min="9" max="9" width="11.83203125" style="62" customWidth="1"/>
    <col min="10" max="10" width="8.83203125" style="62" customWidth="1"/>
    <col min="11" max="11" width="28" style="62" customWidth="1"/>
    <col min="12" max="20" width="8.83203125" style="62" customWidth="1"/>
    <col min="21" max="16384" width="14.5" style="62"/>
  </cols>
  <sheetData>
    <row r="1" spans="1:8" s="249" customFormat="1" ht="44" customHeight="1">
      <c r="D1" s="1756" t="s">
        <v>394</v>
      </c>
      <c r="E1" s="1756"/>
      <c r="F1" s="1756"/>
      <c r="H1" s="510"/>
    </row>
    <row r="2" spans="1:8" ht="31" customHeight="1">
      <c r="A2" s="130"/>
      <c r="B2" s="483" t="s">
        <v>395</v>
      </c>
      <c r="C2" s="483"/>
      <c r="D2" s="483"/>
      <c r="E2" s="484"/>
      <c r="F2" s="133"/>
      <c r="G2" s="133"/>
      <c r="H2" s="131"/>
    </row>
    <row r="3" spans="1:8" ht="28" customHeight="1" thickBot="1">
      <c r="A3" s="134"/>
      <c r="B3" s="336"/>
      <c r="C3" s="336"/>
      <c r="D3" s="336"/>
      <c r="E3" s="336"/>
      <c r="F3" s="336"/>
      <c r="G3" s="336"/>
      <c r="H3" s="134"/>
    </row>
    <row r="4" spans="1:8" ht="22" customHeight="1">
      <c r="A4" s="336"/>
      <c r="B4" s="479"/>
      <c r="C4" s="480"/>
      <c r="D4" s="481"/>
      <c r="E4" s="481"/>
      <c r="F4" s="481"/>
      <c r="G4" s="675"/>
      <c r="H4" s="336"/>
    </row>
    <row r="5" spans="1:8" ht="31.5" customHeight="1">
      <c r="A5" s="336"/>
      <c r="B5" s="469"/>
      <c r="C5" s="644" t="s">
        <v>1331</v>
      </c>
      <c r="D5" s="470"/>
      <c r="E5" s="470"/>
      <c r="F5" s="470"/>
      <c r="G5" s="676"/>
      <c r="H5" s="336"/>
    </row>
    <row r="6" spans="1:8" ht="19" customHeight="1">
      <c r="A6" s="336"/>
      <c r="B6" s="469"/>
      <c r="C6" s="644"/>
      <c r="D6" s="470"/>
      <c r="E6" s="470"/>
      <c r="F6" s="470"/>
      <c r="G6" s="676"/>
      <c r="H6" s="336"/>
    </row>
    <row r="7" spans="1:8" ht="31.5" customHeight="1">
      <c r="A7" s="336"/>
      <c r="B7" s="469"/>
      <c r="C7" s="470"/>
      <c r="D7" s="645" t="s">
        <v>396</v>
      </c>
      <c r="E7" s="1763" t="s">
        <v>397</v>
      </c>
      <c r="F7" s="1763"/>
      <c r="G7" s="330"/>
      <c r="H7" s="336"/>
    </row>
    <row r="8" spans="1:8" ht="31.5" customHeight="1">
      <c r="A8" s="336"/>
      <c r="B8" s="469"/>
      <c r="C8" s="470"/>
      <c r="D8" s="1757" t="s">
        <v>1281</v>
      </c>
      <c r="E8" s="1764" t="s">
        <v>119</v>
      </c>
      <c r="F8" s="1764"/>
      <c r="G8" s="330"/>
      <c r="H8" s="336"/>
    </row>
    <row r="9" spans="1:8" ht="31.5" customHeight="1">
      <c r="A9" s="336"/>
      <c r="B9" s="469"/>
      <c r="C9" s="470"/>
      <c r="D9" s="1758"/>
      <c r="E9" s="1764"/>
      <c r="F9" s="1764"/>
      <c r="G9" s="330"/>
      <c r="H9" s="336"/>
    </row>
    <row r="10" spans="1:8" ht="31.5" customHeight="1">
      <c r="A10" s="336"/>
      <c r="B10" s="469"/>
      <c r="C10" s="470"/>
      <c r="D10" s="1759" t="s">
        <v>1282</v>
      </c>
      <c r="E10" s="1764" t="s">
        <v>119</v>
      </c>
      <c r="F10" s="1764"/>
      <c r="G10" s="330"/>
      <c r="H10" s="336"/>
    </row>
    <row r="11" spans="1:8" ht="31.5" customHeight="1">
      <c r="A11" s="336"/>
      <c r="B11" s="469"/>
      <c r="C11" s="470"/>
      <c r="D11" s="1760"/>
      <c r="E11" s="1764"/>
      <c r="F11" s="1764"/>
      <c r="G11" s="330"/>
      <c r="H11" s="336"/>
    </row>
    <row r="12" spans="1:8" ht="31.5" customHeight="1">
      <c r="A12" s="336"/>
      <c r="B12" s="469"/>
      <c r="C12" s="470"/>
      <c r="D12" s="1761" t="s">
        <v>1283</v>
      </c>
      <c r="E12" s="1764" t="s">
        <v>119</v>
      </c>
      <c r="F12" s="1764"/>
      <c r="G12" s="330"/>
      <c r="H12" s="336"/>
    </row>
    <row r="13" spans="1:8" ht="31.5" customHeight="1">
      <c r="A13" s="336"/>
      <c r="B13" s="469"/>
      <c r="C13" s="470"/>
      <c r="D13" s="1762"/>
      <c r="E13" s="1764"/>
      <c r="F13" s="1764"/>
      <c r="G13" s="330"/>
      <c r="H13" s="336"/>
    </row>
    <row r="14" spans="1:8" ht="31.5" customHeight="1">
      <c r="A14" s="336"/>
      <c r="B14" s="469"/>
      <c r="C14" s="470"/>
      <c r="D14" s="1759" t="s">
        <v>1284</v>
      </c>
      <c r="E14" s="1764" t="s">
        <v>119</v>
      </c>
      <c r="F14" s="1764"/>
      <c r="G14" s="330"/>
      <c r="H14" s="336"/>
    </row>
    <row r="15" spans="1:8" ht="31.5" customHeight="1">
      <c r="A15" s="336"/>
      <c r="B15" s="469"/>
      <c r="C15" s="470"/>
      <c r="D15" s="1760"/>
      <c r="E15" s="1764"/>
      <c r="F15" s="1764"/>
      <c r="G15" s="330"/>
      <c r="H15" s="336"/>
    </row>
    <row r="16" spans="1:8" ht="31.5" customHeight="1">
      <c r="A16" s="336"/>
      <c r="B16" s="469"/>
      <c r="C16" s="470"/>
      <c r="D16" s="1777" t="s">
        <v>398</v>
      </c>
      <c r="E16" s="1764" t="s">
        <v>119</v>
      </c>
      <c r="F16" s="1764"/>
      <c r="G16" s="330"/>
      <c r="H16" s="336"/>
    </row>
    <row r="17" spans="1:8" ht="31.5" customHeight="1">
      <c r="A17" s="336"/>
      <c r="B17" s="469"/>
      <c r="C17" s="470"/>
      <c r="D17" s="1778"/>
      <c r="E17" s="1764"/>
      <c r="F17" s="1764"/>
      <c r="G17" s="330"/>
      <c r="H17" s="336"/>
    </row>
    <row r="18" spans="1:8" ht="31.5" customHeight="1">
      <c r="A18" s="336"/>
      <c r="B18" s="469"/>
      <c r="C18" s="470"/>
      <c r="D18" s="924"/>
      <c r="E18" s="864"/>
      <c r="F18" s="470"/>
      <c r="G18" s="330"/>
      <c r="H18" s="336"/>
    </row>
    <row r="19" spans="1:8" ht="31.5" customHeight="1">
      <c r="A19" s="336"/>
      <c r="B19" s="469"/>
      <c r="C19" s="865" t="s">
        <v>410</v>
      </c>
      <c r="D19" s="924"/>
      <c r="E19" s="864"/>
      <c r="F19" s="470"/>
      <c r="G19" s="330"/>
      <c r="H19" s="336"/>
    </row>
    <row r="20" spans="1:8" ht="31.5" customHeight="1">
      <c r="A20" s="336"/>
      <c r="B20" s="469"/>
      <c r="C20" s="470"/>
      <c r="D20" s="924"/>
      <c r="E20" s="864"/>
      <c r="F20" s="470"/>
      <c r="G20" s="330"/>
      <c r="H20" s="336"/>
    </row>
    <row r="21" spans="1:8" ht="31.5" customHeight="1">
      <c r="A21" s="336"/>
      <c r="B21" s="469"/>
      <c r="C21" s="470"/>
      <c r="D21" s="283" t="s">
        <v>411</v>
      </c>
      <c r="E21" s="1779" t="s">
        <v>1352</v>
      </c>
      <c r="F21" s="1780"/>
      <c r="G21" s="330"/>
      <c r="H21" s="336"/>
    </row>
    <row r="22" spans="1:8" ht="31.5" customHeight="1">
      <c r="A22" s="336"/>
      <c r="B22" s="469"/>
      <c r="C22" s="470"/>
      <c r="D22" s="899" t="s">
        <v>412</v>
      </c>
      <c r="E22" s="1781" t="s">
        <v>119</v>
      </c>
      <c r="F22" s="1782"/>
      <c r="G22" s="330"/>
      <c r="H22" s="336"/>
    </row>
    <row r="23" spans="1:8" ht="31.5" customHeight="1">
      <c r="A23" s="336"/>
      <c r="B23" s="469"/>
      <c r="C23" s="470"/>
      <c r="D23" s="899" t="s">
        <v>413</v>
      </c>
      <c r="E23" s="1781" t="s">
        <v>119</v>
      </c>
      <c r="F23" s="1782"/>
      <c r="G23" s="330"/>
      <c r="H23" s="336"/>
    </row>
    <row r="24" spans="1:8" ht="31.5" customHeight="1">
      <c r="A24" s="336"/>
      <c r="B24" s="469"/>
      <c r="C24" s="470"/>
      <c r="D24" s="899" t="s">
        <v>414</v>
      </c>
      <c r="E24" s="1781" t="s">
        <v>119</v>
      </c>
      <c r="F24" s="1782"/>
      <c r="G24" s="330"/>
      <c r="H24" s="336"/>
    </row>
    <row r="25" spans="1:8" ht="31.5" customHeight="1">
      <c r="A25" s="336"/>
      <c r="B25" s="469"/>
      <c r="C25" s="470"/>
      <c r="D25" s="899" t="s">
        <v>415</v>
      </c>
      <c r="E25" s="1781" t="s">
        <v>119</v>
      </c>
      <c r="F25" s="1782"/>
      <c r="G25" s="330"/>
      <c r="H25" s="336"/>
    </row>
    <row r="26" spans="1:8" ht="31.5" customHeight="1">
      <c r="A26" s="336"/>
      <c r="B26" s="469"/>
      <c r="C26" s="470"/>
      <c r="D26" s="899" t="s">
        <v>398</v>
      </c>
      <c r="E26" s="1781" t="s">
        <v>119</v>
      </c>
      <c r="F26" s="1782"/>
      <c r="G26" s="330"/>
      <c r="H26" s="336"/>
    </row>
    <row r="27" spans="1:8" ht="31.5" customHeight="1">
      <c r="A27" s="336"/>
      <c r="B27" s="469"/>
      <c r="C27" s="470"/>
      <c r="D27" s="710"/>
      <c r="E27" s="1765"/>
      <c r="F27" s="1766"/>
      <c r="G27" s="330"/>
      <c r="H27" s="336"/>
    </row>
    <row r="28" spans="1:8" ht="31.5" customHeight="1">
      <c r="A28" s="336"/>
      <c r="B28" s="469"/>
      <c r="C28" s="470"/>
      <c r="D28" s="710"/>
      <c r="E28" s="1765"/>
      <c r="F28" s="1766"/>
      <c r="G28" s="330"/>
      <c r="H28" s="336"/>
    </row>
    <row r="29" spans="1:8" ht="31.5" customHeight="1" thickBot="1">
      <c r="A29" s="336"/>
      <c r="B29" s="469"/>
      <c r="C29" s="470"/>
      <c r="D29" s="924"/>
      <c r="E29" s="864"/>
      <c r="F29" s="470"/>
      <c r="G29" s="330"/>
      <c r="H29" s="336"/>
    </row>
    <row r="30" spans="1:8" ht="28" customHeight="1" thickBot="1">
      <c r="A30" s="336"/>
      <c r="B30" s="329"/>
      <c r="C30" s="335" t="s">
        <v>399</v>
      </c>
      <c r="D30" s="335"/>
      <c r="E30" s="335"/>
      <c r="F30" s="338" t="s">
        <v>386</v>
      </c>
      <c r="G30" s="679"/>
      <c r="H30" s="336"/>
    </row>
    <row r="31" spans="1:8" ht="21.75" customHeight="1">
      <c r="A31" s="336"/>
      <c r="B31" s="329"/>
      <c r="C31" s="249"/>
      <c r="D31" s="249"/>
      <c r="E31" s="249"/>
      <c r="F31" s="249"/>
      <c r="G31" s="330"/>
      <c r="H31" s="336"/>
    </row>
    <row r="32" spans="1:8" ht="33" customHeight="1">
      <c r="A32" s="336"/>
      <c r="B32" s="337"/>
      <c r="C32" s="249"/>
      <c r="D32" s="663" t="s">
        <v>400</v>
      </c>
      <c r="E32" s="663" t="s">
        <v>401</v>
      </c>
      <c r="F32" s="663" t="s">
        <v>402</v>
      </c>
      <c r="G32" s="677"/>
      <c r="H32" s="336"/>
    </row>
    <row r="33" spans="1:8" ht="21.75" customHeight="1">
      <c r="A33" s="336"/>
      <c r="B33" s="329"/>
      <c r="C33" s="249"/>
      <c r="D33" s="898" t="s">
        <v>403</v>
      </c>
      <c r="E33" s="662"/>
      <c r="F33" s="711"/>
      <c r="G33" s="678"/>
      <c r="H33" s="336"/>
    </row>
    <row r="34" spans="1:8" ht="21.75" customHeight="1">
      <c r="A34" s="336"/>
      <c r="B34" s="329"/>
      <c r="C34" s="249"/>
      <c r="D34" s="898" t="s">
        <v>404</v>
      </c>
      <c r="E34" s="662"/>
      <c r="F34" s="711"/>
      <c r="G34" s="678"/>
      <c r="H34" s="336"/>
    </row>
    <row r="35" spans="1:8" ht="21.75" customHeight="1">
      <c r="A35" s="336"/>
      <c r="B35" s="329"/>
      <c r="C35" s="249"/>
      <c r="D35" s="898" t="s">
        <v>405</v>
      </c>
      <c r="E35" s="662"/>
      <c r="F35" s="711"/>
      <c r="G35" s="678"/>
      <c r="H35" s="336"/>
    </row>
    <row r="36" spans="1:8" ht="21.75" customHeight="1">
      <c r="A36" s="336"/>
      <c r="B36" s="329"/>
      <c r="C36" s="249"/>
      <c r="D36" s="898" t="s">
        <v>406</v>
      </c>
      <c r="E36" s="662"/>
      <c r="F36" s="711"/>
      <c r="G36" s="678"/>
      <c r="H36" s="336"/>
    </row>
    <row r="37" spans="1:8" ht="22" customHeight="1">
      <c r="A37" s="336"/>
      <c r="B37" s="329"/>
      <c r="C37" s="249"/>
      <c r="D37" s="898" t="s">
        <v>407</v>
      </c>
      <c r="E37" s="662"/>
      <c r="F37" s="711"/>
      <c r="G37" s="678"/>
      <c r="H37" s="336"/>
    </row>
    <row r="38" spans="1:8" ht="23" customHeight="1">
      <c r="A38" s="336"/>
      <c r="B38" s="329"/>
      <c r="C38" s="249"/>
      <c r="D38" s="708" t="s">
        <v>408</v>
      </c>
      <c r="E38" s="283"/>
      <c r="F38" s="283"/>
      <c r="G38" s="678"/>
      <c r="H38" s="336"/>
    </row>
    <row r="39" spans="1:8" ht="24" customHeight="1">
      <c r="A39" s="336"/>
      <c r="B39" s="329"/>
      <c r="C39" s="249"/>
      <c r="D39" s="708" t="s">
        <v>409</v>
      </c>
      <c r="E39" s="283"/>
      <c r="F39" s="662"/>
      <c r="G39" s="680"/>
      <c r="H39" s="336"/>
    </row>
    <row r="40" spans="1:8" ht="24" customHeight="1">
      <c r="A40" s="336"/>
      <c r="B40" s="329"/>
      <c r="C40" s="249"/>
      <c r="D40" s="708" t="s">
        <v>277</v>
      </c>
      <c r="E40" s="283"/>
      <c r="F40" s="662"/>
      <c r="G40" s="680"/>
      <c r="H40" s="336"/>
    </row>
    <row r="41" spans="1:8" ht="33" customHeight="1">
      <c r="A41" s="336"/>
      <c r="B41" s="329"/>
      <c r="C41" s="328"/>
      <c r="D41" s="328"/>
      <c r="E41" s="328"/>
      <c r="F41" s="327"/>
      <c r="G41" s="681"/>
      <c r="H41" s="336"/>
    </row>
    <row r="42" spans="1:8" ht="23" customHeight="1">
      <c r="A42" s="336"/>
      <c r="B42" s="329"/>
      <c r="C42" s="1776" t="s">
        <v>416</v>
      </c>
      <c r="D42" s="1776"/>
      <c r="E42" s="1776"/>
      <c r="F42" s="1776"/>
      <c r="G42" s="680"/>
      <c r="H42" s="336"/>
    </row>
    <row r="43" spans="1:8" ht="23" customHeight="1">
      <c r="A43" s="336"/>
      <c r="B43" s="329"/>
      <c r="C43" s="331"/>
      <c r="D43" s="866"/>
      <c r="E43" s="867"/>
      <c r="F43" s="867"/>
      <c r="G43" s="680"/>
      <c r="H43" s="336"/>
    </row>
    <row r="44" spans="1:8" ht="23" customHeight="1">
      <c r="A44" s="336"/>
      <c r="B44" s="329"/>
      <c r="C44" s="331"/>
      <c r="D44" s="1767"/>
      <c r="E44" s="1768"/>
      <c r="F44" s="1769"/>
      <c r="G44" s="680"/>
      <c r="H44" s="336"/>
    </row>
    <row r="45" spans="1:8" ht="23" customHeight="1">
      <c r="A45" s="336"/>
      <c r="B45" s="329"/>
      <c r="C45" s="331"/>
      <c r="D45" s="1770"/>
      <c r="E45" s="1771"/>
      <c r="F45" s="1772"/>
      <c r="G45" s="680"/>
      <c r="H45" s="336"/>
    </row>
    <row r="46" spans="1:8" ht="23" customHeight="1">
      <c r="A46" s="336"/>
      <c r="B46" s="329"/>
      <c r="C46" s="331"/>
      <c r="D46" s="1770"/>
      <c r="E46" s="1771"/>
      <c r="F46" s="1772"/>
      <c r="G46" s="680"/>
      <c r="H46" s="336"/>
    </row>
    <row r="47" spans="1:8" ht="23" customHeight="1">
      <c r="A47" s="336"/>
      <c r="B47" s="329"/>
      <c r="C47" s="331"/>
      <c r="D47" s="1770"/>
      <c r="E47" s="1771"/>
      <c r="F47" s="1772"/>
      <c r="G47" s="680"/>
      <c r="H47" s="336"/>
    </row>
    <row r="48" spans="1:8" ht="23" customHeight="1">
      <c r="A48" s="336"/>
      <c r="B48" s="329"/>
      <c r="C48" s="331"/>
      <c r="D48" s="1770"/>
      <c r="E48" s="1771"/>
      <c r="F48" s="1772"/>
      <c r="G48" s="680"/>
      <c r="H48" s="336"/>
    </row>
    <row r="49" spans="1:8" ht="23" customHeight="1">
      <c r="A49" s="336"/>
      <c r="B49" s="329"/>
      <c r="C49" s="331"/>
      <c r="D49" s="1770"/>
      <c r="E49" s="1771"/>
      <c r="F49" s="1772"/>
      <c r="G49" s="680"/>
      <c r="H49" s="336"/>
    </row>
    <row r="50" spans="1:8" ht="23" customHeight="1">
      <c r="A50" s="336"/>
      <c r="B50" s="329"/>
      <c r="C50" s="331"/>
      <c r="D50" s="1773"/>
      <c r="E50" s="1774"/>
      <c r="F50" s="1775"/>
      <c r="G50" s="680"/>
      <c r="H50" s="336"/>
    </row>
    <row r="51" spans="1:8" ht="21.75" customHeight="1" thickBot="1">
      <c r="A51" s="336"/>
      <c r="B51" s="332"/>
      <c r="C51" s="682"/>
      <c r="D51" s="682"/>
      <c r="E51" s="683"/>
      <c r="F51" s="683"/>
      <c r="G51" s="684"/>
      <c r="H51" s="336"/>
    </row>
    <row r="52" spans="1:8" ht="27" customHeight="1">
      <c r="A52" s="482"/>
      <c r="B52" s="482"/>
      <c r="C52" s="482"/>
      <c r="D52" s="482"/>
      <c r="E52" s="482"/>
      <c r="F52" s="482"/>
      <c r="G52" s="482"/>
      <c r="H52" s="482"/>
    </row>
    <row r="53" spans="1:8" ht="21.75" customHeight="1">
      <c r="H53" s="442"/>
    </row>
    <row r="54" spans="1:8" ht="21.75" customHeight="1">
      <c r="C54" s="712"/>
      <c r="H54" s="442"/>
    </row>
    <row r="55" spans="1:8" ht="21.75" customHeight="1">
      <c r="H55" s="442"/>
    </row>
    <row r="56" spans="1:8" ht="21.75" customHeight="1">
      <c r="H56" s="442"/>
    </row>
    <row r="57" spans="1:8" ht="21.75" customHeight="1">
      <c r="H57" s="442"/>
    </row>
    <row r="58" spans="1:8" ht="21.75" customHeight="1">
      <c r="H58" s="442"/>
    </row>
    <row r="59" spans="1:8" ht="21.75" customHeight="1">
      <c r="H59" s="442"/>
    </row>
    <row r="60" spans="1:8" ht="21.75" customHeight="1">
      <c r="H60" s="442"/>
    </row>
    <row r="61" spans="1:8" ht="21.75" customHeight="1">
      <c r="H61" s="442"/>
    </row>
    <row r="62" spans="1:8" ht="21.75" customHeight="1">
      <c r="H62" s="442"/>
    </row>
    <row r="63" spans="1:8" ht="21.75" customHeight="1">
      <c r="H63" s="442"/>
    </row>
    <row r="64" spans="1:8" ht="21.75" customHeight="1">
      <c r="H64" s="442"/>
    </row>
    <row r="65" spans="8:8" ht="21.75" customHeight="1">
      <c r="H65" s="442"/>
    </row>
    <row r="66" spans="8:8" ht="21.75" customHeight="1">
      <c r="H66" s="442"/>
    </row>
    <row r="67" spans="8:8" ht="21.75" customHeight="1">
      <c r="H67" s="442"/>
    </row>
    <row r="68" spans="8:8" ht="21.75" customHeight="1">
      <c r="H68" s="442"/>
    </row>
    <row r="69" spans="8:8" ht="21.75" customHeight="1">
      <c r="H69" s="442"/>
    </row>
    <row r="70" spans="8:8" ht="21.75" customHeight="1">
      <c r="H70" s="442"/>
    </row>
    <row r="71" spans="8:8" ht="21.75" customHeight="1">
      <c r="H71" s="442"/>
    </row>
    <row r="72" spans="8:8" ht="21.75" customHeight="1">
      <c r="H72" s="442"/>
    </row>
    <row r="73" spans="8:8" ht="21.75" customHeight="1">
      <c r="H73" s="442"/>
    </row>
    <row r="74" spans="8:8" ht="21.75" customHeight="1">
      <c r="H74" s="442"/>
    </row>
    <row r="75" spans="8:8" ht="21.75" customHeight="1">
      <c r="H75" s="442"/>
    </row>
    <row r="76" spans="8:8" ht="21.75" customHeight="1">
      <c r="H76" s="442"/>
    </row>
    <row r="77" spans="8:8" ht="21.75" customHeight="1">
      <c r="H77" s="442"/>
    </row>
    <row r="78" spans="8:8" ht="21.75" customHeight="1">
      <c r="H78" s="442"/>
    </row>
    <row r="79" spans="8:8" ht="21.75" customHeight="1">
      <c r="H79" s="442"/>
    </row>
    <row r="80" spans="8:8" ht="21.75" customHeight="1">
      <c r="H80" s="442"/>
    </row>
    <row r="81" spans="8:8" ht="21.75" customHeight="1">
      <c r="H81" s="442"/>
    </row>
    <row r="82" spans="8:8" ht="21.75" customHeight="1">
      <c r="H82" s="442"/>
    </row>
    <row r="83" spans="8:8" ht="21.75" customHeight="1">
      <c r="H83" s="442"/>
    </row>
    <row r="84" spans="8:8" ht="21.75" customHeight="1">
      <c r="H84" s="442"/>
    </row>
    <row r="85" spans="8:8" ht="21.75" customHeight="1">
      <c r="H85" s="442"/>
    </row>
    <row r="86" spans="8:8" ht="21.75" customHeight="1">
      <c r="H86" s="442"/>
    </row>
    <row r="87" spans="8:8" ht="21.75" customHeight="1">
      <c r="H87" s="442"/>
    </row>
    <row r="88" spans="8:8" ht="21.75" customHeight="1">
      <c r="H88" s="442"/>
    </row>
    <row r="89" spans="8:8" ht="21.75" customHeight="1">
      <c r="H89" s="442"/>
    </row>
    <row r="90" spans="8:8" ht="21.75" customHeight="1">
      <c r="H90" s="442"/>
    </row>
    <row r="91" spans="8:8" ht="21.75" customHeight="1">
      <c r="H91" s="442"/>
    </row>
    <row r="92" spans="8:8" ht="21.75" customHeight="1">
      <c r="H92" s="442"/>
    </row>
    <row r="93" spans="8:8" ht="21.75" customHeight="1">
      <c r="H93" s="442"/>
    </row>
    <row r="94" spans="8:8" ht="21.75" customHeight="1">
      <c r="H94" s="442"/>
    </row>
    <row r="95" spans="8:8" ht="21.75" customHeight="1">
      <c r="H95" s="442"/>
    </row>
    <row r="96" spans="8:8" ht="21.75" customHeight="1">
      <c r="H96" s="442"/>
    </row>
    <row r="97" spans="8:8" ht="21.75" customHeight="1">
      <c r="H97" s="442"/>
    </row>
    <row r="98" spans="8:8" ht="21.75" customHeight="1">
      <c r="H98" s="442"/>
    </row>
    <row r="99" spans="8:8" ht="21.75" customHeight="1">
      <c r="H99" s="442"/>
    </row>
    <row r="100" spans="8:8" ht="21.75" customHeight="1">
      <c r="H100" s="442"/>
    </row>
    <row r="101" spans="8:8" ht="21.75" customHeight="1">
      <c r="H101" s="442"/>
    </row>
    <row r="102" spans="8:8" ht="21.75" customHeight="1">
      <c r="H102" s="442"/>
    </row>
    <row r="103" spans="8:8" ht="21.75" customHeight="1">
      <c r="H103" s="442"/>
    </row>
    <row r="104" spans="8:8" ht="21.75" customHeight="1">
      <c r="H104" s="442"/>
    </row>
    <row r="105" spans="8:8" ht="21.75" customHeight="1">
      <c r="H105" s="442"/>
    </row>
    <row r="106" spans="8:8" ht="21.75" customHeight="1">
      <c r="H106" s="442"/>
    </row>
    <row r="107" spans="8:8" ht="21.75" customHeight="1">
      <c r="H107" s="442"/>
    </row>
    <row r="108" spans="8:8" ht="21.75" customHeight="1">
      <c r="H108" s="442"/>
    </row>
    <row r="109" spans="8:8" ht="21.75" customHeight="1">
      <c r="H109" s="442"/>
    </row>
    <row r="110" spans="8:8" ht="21.75" customHeight="1">
      <c r="H110" s="442"/>
    </row>
    <row r="111" spans="8:8" ht="21.75" customHeight="1">
      <c r="H111" s="442"/>
    </row>
    <row r="112" spans="8:8" ht="21.75" customHeight="1">
      <c r="H112" s="442"/>
    </row>
    <row r="113" spans="8:8" ht="21.75" customHeight="1">
      <c r="H113" s="442"/>
    </row>
    <row r="114" spans="8:8" ht="21.75" customHeight="1">
      <c r="H114" s="442"/>
    </row>
    <row r="115" spans="8:8" ht="21.75" customHeight="1">
      <c r="H115" s="442"/>
    </row>
    <row r="116" spans="8:8" ht="21.75" customHeight="1">
      <c r="H116" s="442"/>
    </row>
    <row r="117" spans="8:8" ht="21.75" customHeight="1">
      <c r="H117" s="442"/>
    </row>
    <row r="118" spans="8:8" ht="21.75" customHeight="1">
      <c r="H118" s="442"/>
    </row>
    <row r="119" spans="8:8" ht="21.75" customHeight="1">
      <c r="H119" s="442"/>
    </row>
    <row r="120" spans="8:8" ht="21.75" customHeight="1">
      <c r="H120" s="442"/>
    </row>
    <row r="121" spans="8:8" ht="21.75" customHeight="1">
      <c r="H121" s="442"/>
    </row>
    <row r="122" spans="8:8" ht="21.75" customHeight="1">
      <c r="H122" s="442"/>
    </row>
    <row r="123" spans="8:8" ht="21.75" customHeight="1">
      <c r="H123" s="442"/>
    </row>
    <row r="124" spans="8:8" ht="21.75" customHeight="1">
      <c r="H124" s="442"/>
    </row>
    <row r="125" spans="8:8" ht="21.75" customHeight="1">
      <c r="H125" s="442"/>
    </row>
    <row r="126" spans="8:8" ht="21.75" customHeight="1">
      <c r="H126" s="442"/>
    </row>
    <row r="127" spans="8:8" ht="21.75" customHeight="1">
      <c r="H127" s="442"/>
    </row>
    <row r="128" spans="8:8" ht="21.75" customHeight="1">
      <c r="H128" s="442"/>
    </row>
    <row r="129" spans="8:8" ht="21.75" customHeight="1">
      <c r="H129" s="442"/>
    </row>
    <row r="130" spans="8:8" ht="21.75" customHeight="1">
      <c r="H130" s="442"/>
    </row>
    <row r="131" spans="8:8" ht="21.75" customHeight="1">
      <c r="H131" s="442"/>
    </row>
    <row r="132" spans="8:8" ht="21.75" customHeight="1">
      <c r="H132" s="442"/>
    </row>
    <row r="133" spans="8:8" ht="21.75" customHeight="1">
      <c r="H133" s="442"/>
    </row>
    <row r="134" spans="8:8" ht="21.75" customHeight="1">
      <c r="H134" s="442"/>
    </row>
    <row r="135" spans="8:8" ht="21.75" customHeight="1">
      <c r="H135" s="442"/>
    </row>
    <row r="136" spans="8:8" ht="21.75" customHeight="1">
      <c r="H136" s="442"/>
    </row>
    <row r="137" spans="8:8" ht="21.75" customHeight="1">
      <c r="H137" s="442"/>
    </row>
    <row r="138" spans="8:8" ht="21.75" customHeight="1">
      <c r="H138" s="442"/>
    </row>
    <row r="139" spans="8:8" ht="21.75" customHeight="1">
      <c r="H139" s="442"/>
    </row>
    <row r="140" spans="8:8" ht="21.75" customHeight="1">
      <c r="H140" s="442"/>
    </row>
    <row r="141" spans="8:8" ht="21.75" customHeight="1">
      <c r="H141" s="442"/>
    </row>
    <row r="142" spans="8:8" ht="21.75" customHeight="1">
      <c r="H142" s="442"/>
    </row>
    <row r="143" spans="8:8" ht="21.75" customHeight="1">
      <c r="H143" s="442"/>
    </row>
    <row r="144" spans="8:8" ht="21.75" customHeight="1">
      <c r="H144" s="442"/>
    </row>
    <row r="145" spans="8:8" ht="21.75" customHeight="1">
      <c r="H145" s="442"/>
    </row>
    <row r="146" spans="8:8" ht="21.75" customHeight="1">
      <c r="H146" s="442"/>
    </row>
    <row r="147" spans="8:8" ht="21.75" customHeight="1">
      <c r="H147" s="442"/>
    </row>
    <row r="148" spans="8:8" ht="21.75" customHeight="1">
      <c r="H148" s="442"/>
    </row>
    <row r="149" spans="8:8" ht="21.75" customHeight="1">
      <c r="H149" s="442"/>
    </row>
    <row r="150" spans="8:8" ht="21.75" customHeight="1">
      <c r="H150" s="442"/>
    </row>
    <row r="151" spans="8:8" ht="21.75" customHeight="1">
      <c r="H151" s="442"/>
    </row>
    <row r="152" spans="8:8" ht="21.75" customHeight="1">
      <c r="H152" s="442"/>
    </row>
    <row r="153" spans="8:8" ht="21.75" customHeight="1">
      <c r="H153" s="442"/>
    </row>
    <row r="154" spans="8:8" ht="21.75" customHeight="1">
      <c r="H154" s="442"/>
    </row>
    <row r="155" spans="8:8" ht="21.75" customHeight="1">
      <c r="H155" s="442"/>
    </row>
    <row r="156" spans="8:8" ht="21.75" customHeight="1">
      <c r="H156" s="442"/>
    </row>
    <row r="157" spans="8:8" ht="21.75" customHeight="1">
      <c r="H157" s="442"/>
    </row>
    <row r="158" spans="8:8" ht="21.75" customHeight="1">
      <c r="H158" s="442"/>
    </row>
    <row r="159" spans="8:8" ht="21.75" customHeight="1">
      <c r="H159" s="442"/>
    </row>
    <row r="160" spans="8:8" ht="21.75" customHeight="1">
      <c r="H160" s="442"/>
    </row>
    <row r="161" spans="8:8" ht="21.75" customHeight="1">
      <c r="H161" s="442"/>
    </row>
    <row r="162" spans="8:8" ht="21.75" customHeight="1">
      <c r="H162" s="442"/>
    </row>
    <row r="163" spans="8:8" ht="21.75" customHeight="1">
      <c r="H163" s="442"/>
    </row>
    <row r="164" spans="8:8" ht="21.75" customHeight="1">
      <c r="H164" s="442"/>
    </row>
    <row r="165" spans="8:8" ht="21.75" customHeight="1">
      <c r="H165" s="442"/>
    </row>
    <row r="166" spans="8:8" ht="21.75" customHeight="1">
      <c r="H166" s="442"/>
    </row>
    <row r="167" spans="8:8" ht="21.75" customHeight="1">
      <c r="H167" s="442"/>
    </row>
    <row r="168" spans="8:8" ht="21.75" customHeight="1">
      <c r="H168" s="442"/>
    </row>
    <row r="169" spans="8:8" ht="21.75" customHeight="1">
      <c r="H169" s="442"/>
    </row>
    <row r="170" spans="8:8" ht="21.75" customHeight="1">
      <c r="H170" s="442"/>
    </row>
    <row r="171" spans="8:8" ht="21.75" customHeight="1">
      <c r="H171" s="442"/>
    </row>
    <row r="172" spans="8:8" ht="21.75" customHeight="1">
      <c r="H172" s="442"/>
    </row>
    <row r="173" spans="8:8" ht="21.75" customHeight="1">
      <c r="H173" s="442"/>
    </row>
    <row r="174" spans="8:8" ht="21.75" customHeight="1">
      <c r="H174" s="442"/>
    </row>
    <row r="175" spans="8:8" ht="21.75" customHeight="1">
      <c r="H175" s="442"/>
    </row>
    <row r="176" spans="8:8" ht="21.75" customHeight="1">
      <c r="H176" s="442"/>
    </row>
    <row r="177" spans="8:8" ht="21.75" customHeight="1">
      <c r="H177" s="442"/>
    </row>
    <row r="178" spans="8:8" ht="21.75" customHeight="1">
      <c r="H178" s="442"/>
    </row>
    <row r="179" spans="8:8" ht="21.75" customHeight="1">
      <c r="H179" s="442"/>
    </row>
    <row r="180" spans="8:8" ht="21.75" customHeight="1">
      <c r="H180" s="442"/>
    </row>
    <row r="181" spans="8:8" ht="21.75" customHeight="1">
      <c r="H181" s="442"/>
    </row>
    <row r="182" spans="8:8" ht="21.75" customHeight="1">
      <c r="H182" s="442"/>
    </row>
    <row r="183" spans="8:8" ht="21.75" customHeight="1">
      <c r="H183" s="442"/>
    </row>
    <row r="184" spans="8:8" ht="21.75" customHeight="1">
      <c r="H184" s="442"/>
    </row>
    <row r="185" spans="8:8" ht="21.75" customHeight="1">
      <c r="H185" s="442"/>
    </row>
    <row r="186" spans="8:8" ht="21.75" customHeight="1">
      <c r="H186" s="442"/>
    </row>
    <row r="187" spans="8:8" ht="21.75" customHeight="1">
      <c r="H187" s="442"/>
    </row>
    <row r="188" spans="8:8" ht="21.75" customHeight="1">
      <c r="H188" s="442"/>
    </row>
    <row r="189" spans="8:8" ht="21.75" customHeight="1">
      <c r="H189" s="442"/>
    </row>
    <row r="190" spans="8:8" ht="21.75" customHeight="1">
      <c r="H190" s="442"/>
    </row>
    <row r="191" spans="8:8" ht="21.75" customHeight="1">
      <c r="H191" s="442"/>
    </row>
    <row r="192" spans="8:8" ht="21.75" customHeight="1">
      <c r="H192" s="442"/>
    </row>
    <row r="193" spans="8:8" ht="21.75" customHeight="1">
      <c r="H193" s="442"/>
    </row>
    <row r="194" spans="8:8" ht="21.75" customHeight="1">
      <c r="H194" s="442"/>
    </row>
    <row r="195" spans="8:8" ht="21.75" customHeight="1">
      <c r="H195" s="442"/>
    </row>
    <row r="196" spans="8:8" ht="21.75" customHeight="1">
      <c r="H196" s="442"/>
    </row>
    <row r="197" spans="8:8" ht="21.75" customHeight="1">
      <c r="H197" s="442"/>
    </row>
    <row r="198" spans="8:8" ht="21.75" customHeight="1">
      <c r="H198" s="442"/>
    </row>
    <row r="199" spans="8:8" ht="21.75" customHeight="1">
      <c r="H199" s="442"/>
    </row>
    <row r="200" spans="8:8" ht="21.75" customHeight="1">
      <c r="H200" s="442"/>
    </row>
    <row r="201" spans="8:8" ht="21.75" customHeight="1">
      <c r="H201" s="442"/>
    </row>
    <row r="202" spans="8:8" ht="21.75" customHeight="1">
      <c r="H202" s="442"/>
    </row>
    <row r="203" spans="8:8" ht="21.75" customHeight="1">
      <c r="H203" s="442"/>
    </row>
    <row r="204" spans="8:8" ht="21.75" customHeight="1">
      <c r="H204" s="442"/>
    </row>
    <row r="205" spans="8:8" ht="21.75" customHeight="1">
      <c r="H205" s="442"/>
    </row>
    <row r="206" spans="8:8" ht="21.75" customHeight="1">
      <c r="H206" s="442"/>
    </row>
    <row r="207" spans="8:8" ht="21.75" customHeight="1">
      <c r="H207" s="442"/>
    </row>
    <row r="208" spans="8:8" ht="21.75" customHeight="1">
      <c r="H208" s="442"/>
    </row>
    <row r="209" spans="8:8" ht="21.75" customHeight="1">
      <c r="H209" s="442"/>
    </row>
    <row r="210" spans="8:8" ht="21.75" customHeight="1">
      <c r="H210" s="442"/>
    </row>
    <row r="211" spans="8:8" ht="21.75" customHeight="1">
      <c r="H211" s="442"/>
    </row>
    <row r="212" spans="8:8" ht="21.75" customHeight="1">
      <c r="H212" s="442"/>
    </row>
    <row r="213" spans="8:8" ht="21.75" customHeight="1">
      <c r="H213" s="442"/>
    </row>
    <row r="214" spans="8:8" ht="21.75" customHeight="1">
      <c r="H214" s="442"/>
    </row>
    <row r="215" spans="8:8" ht="21.75" customHeight="1">
      <c r="H215" s="442"/>
    </row>
    <row r="216" spans="8:8" ht="21.75" customHeight="1">
      <c r="H216" s="442"/>
    </row>
    <row r="217" spans="8:8" ht="21.75" customHeight="1">
      <c r="H217" s="442"/>
    </row>
    <row r="218" spans="8:8" ht="21.75" customHeight="1">
      <c r="H218" s="442"/>
    </row>
    <row r="219" spans="8:8" ht="21.75" customHeight="1">
      <c r="H219" s="442"/>
    </row>
    <row r="220" spans="8:8" ht="21.75" customHeight="1">
      <c r="H220" s="442"/>
    </row>
    <row r="221" spans="8:8" ht="21.75" customHeight="1">
      <c r="H221" s="442"/>
    </row>
    <row r="222" spans="8:8" ht="21.75" customHeight="1">
      <c r="H222" s="442"/>
    </row>
    <row r="223" spans="8:8" ht="21.75" customHeight="1">
      <c r="H223" s="442"/>
    </row>
    <row r="224" spans="8:8" ht="21.75" customHeight="1">
      <c r="H224" s="442"/>
    </row>
    <row r="225" spans="8:8" ht="21.75" customHeight="1">
      <c r="H225" s="442"/>
    </row>
    <row r="226" spans="8:8" ht="21.75" customHeight="1">
      <c r="H226" s="442"/>
    </row>
    <row r="227" spans="8:8" ht="21.75" customHeight="1">
      <c r="H227" s="442"/>
    </row>
    <row r="228" spans="8:8" ht="21.75" customHeight="1">
      <c r="H228" s="442"/>
    </row>
    <row r="229" spans="8:8" ht="21.75" customHeight="1">
      <c r="H229" s="442"/>
    </row>
    <row r="230" spans="8:8" ht="21.75" customHeight="1">
      <c r="H230" s="442"/>
    </row>
    <row r="231" spans="8:8" ht="21.75" customHeight="1">
      <c r="H231" s="442"/>
    </row>
    <row r="232" spans="8:8" ht="21.75" customHeight="1">
      <c r="H232" s="442"/>
    </row>
    <row r="233" spans="8:8" ht="21.75" customHeight="1">
      <c r="H233" s="442"/>
    </row>
    <row r="234" spans="8:8" ht="21.75" customHeight="1">
      <c r="H234" s="442"/>
    </row>
    <row r="235" spans="8:8" ht="21.75" customHeight="1">
      <c r="H235" s="442"/>
    </row>
    <row r="236" spans="8:8" ht="21.75" customHeight="1">
      <c r="H236" s="442"/>
    </row>
    <row r="237" spans="8:8" ht="21.75" customHeight="1">
      <c r="H237" s="442"/>
    </row>
    <row r="238" spans="8:8" ht="21.75" customHeight="1">
      <c r="H238" s="442"/>
    </row>
    <row r="239" spans="8:8" ht="21.75" customHeight="1">
      <c r="H239" s="442"/>
    </row>
    <row r="240" spans="8:8" ht="21.75" customHeight="1">
      <c r="H240" s="442"/>
    </row>
    <row r="241" spans="8:8" ht="21.75" customHeight="1">
      <c r="H241" s="442"/>
    </row>
    <row r="242" spans="8:8" ht="21.75" customHeight="1">
      <c r="H242" s="442"/>
    </row>
    <row r="243" spans="8:8" ht="21.75" customHeight="1">
      <c r="H243" s="442"/>
    </row>
    <row r="244" spans="8:8" ht="21.75" customHeight="1">
      <c r="H244" s="442"/>
    </row>
    <row r="245" spans="8:8" ht="21.75" customHeight="1">
      <c r="H245" s="442"/>
    </row>
    <row r="246" spans="8:8" ht="21.75" customHeight="1">
      <c r="H246" s="442"/>
    </row>
    <row r="247" spans="8:8" ht="21.75" customHeight="1">
      <c r="H247" s="442"/>
    </row>
    <row r="248" spans="8:8" ht="21.75" customHeight="1">
      <c r="H248" s="442"/>
    </row>
    <row r="249" spans="8:8" ht="21.75" customHeight="1">
      <c r="H249" s="442"/>
    </row>
    <row r="250" spans="8:8" ht="21.75" customHeight="1">
      <c r="H250" s="442"/>
    </row>
    <row r="251" spans="8:8" ht="21.75" customHeight="1">
      <c r="H251" s="442"/>
    </row>
    <row r="252" spans="8:8" ht="21.75" customHeight="1">
      <c r="H252" s="442"/>
    </row>
    <row r="253" spans="8:8" ht="21.75" customHeight="1">
      <c r="H253" s="442"/>
    </row>
    <row r="254" spans="8:8" ht="21.75" customHeight="1">
      <c r="H254" s="442"/>
    </row>
    <row r="255" spans="8:8" ht="21.75" customHeight="1">
      <c r="H255" s="442"/>
    </row>
    <row r="256" spans="8:8" ht="21.75" customHeight="1">
      <c r="H256" s="442"/>
    </row>
    <row r="257" spans="8:8" ht="21.75" customHeight="1">
      <c r="H257" s="442"/>
    </row>
    <row r="258" spans="8:8" ht="21.75" customHeight="1">
      <c r="H258" s="442"/>
    </row>
    <row r="259" spans="8:8" ht="21.75" customHeight="1">
      <c r="H259" s="442"/>
    </row>
    <row r="260" spans="8:8" ht="21.75" customHeight="1">
      <c r="H260" s="442"/>
    </row>
    <row r="261" spans="8:8" ht="21.75" customHeight="1">
      <c r="H261" s="442"/>
    </row>
    <row r="262" spans="8:8" ht="21.75" customHeight="1">
      <c r="H262" s="442"/>
    </row>
    <row r="263" spans="8:8" ht="21.75" customHeight="1">
      <c r="H263" s="442"/>
    </row>
    <row r="264" spans="8:8" ht="21.75" customHeight="1">
      <c r="H264" s="442"/>
    </row>
    <row r="265" spans="8:8" ht="21.75" customHeight="1">
      <c r="H265" s="442"/>
    </row>
    <row r="266" spans="8:8" ht="21.75" customHeight="1">
      <c r="H266" s="442"/>
    </row>
    <row r="267" spans="8:8" ht="21.75" customHeight="1">
      <c r="H267" s="442"/>
    </row>
    <row r="268" spans="8:8" ht="21.75" customHeight="1">
      <c r="H268" s="442"/>
    </row>
    <row r="269" spans="8:8" ht="21.75" customHeight="1">
      <c r="H269" s="442"/>
    </row>
    <row r="270" spans="8:8" ht="21.75" customHeight="1">
      <c r="H270" s="442"/>
    </row>
    <row r="271" spans="8:8" ht="21.75" customHeight="1">
      <c r="H271" s="442"/>
    </row>
    <row r="272" spans="8:8" ht="21.75" customHeight="1">
      <c r="H272" s="442"/>
    </row>
    <row r="273" spans="8:8" ht="21.75" customHeight="1">
      <c r="H273" s="442"/>
    </row>
    <row r="274" spans="8:8" ht="21.75" customHeight="1">
      <c r="H274" s="442"/>
    </row>
    <row r="275" spans="8:8" ht="21.75" customHeight="1">
      <c r="H275" s="442"/>
    </row>
    <row r="276" spans="8:8" ht="21.75" customHeight="1">
      <c r="H276" s="442"/>
    </row>
    <row r="277" spans="8:8" ht="21.75" customHeight="1">
      <c r="H277" s="442"/>
    </row>
    <row r="278" spans="8:8" ht="21.75" customHeight="1">
      <c r="H278" s="442"/>
    </row>
    <row r="279" spans="8:8" ht="21.75" customHeight="1">
      <c r="H279" s="442"/>
    </row>
    <row r="280" spans="8:8" ht="21.75" customHeight="1">
      <c r="H280" s="442"/>
    </row>
    <row r="281" spans="8:8" ht="21.75" customHeight="1">
      <c r="H281" s="442"/>
    </row>
    <row r="282" spans="8:8" ht="21.75" customHeight="1">
      <c r="H282" s="442"/>
    </row>
    <row r="283" spans="8:8" ht="21.75" customHeight="1">
      <c r="H283" s="442"/>
    </row>
    <row r="284" spans="8:8" ht="21.75" customHeight="1">
      <c r="H284" s="442"/>
    </row>
    <row r="285" spans="8:8" ht="21.75" customHeight="1">
      <c r="H285" s="442"/>
    </row>
    <row r="286" spans="8:8" ht="21.75" customHeight="1">
      <c r="H286" s="442"/>
    </row>
    <row r="287" spans="8:8" ht="21.75" customHeight="1">
      <c r="H287" s="442"/>
    </row>
    <row r="288" spans="8:8" ht="21.75" customHeight="1">
      <c r="H288" s="442"/>
    </row>
    <row r="289" spans="8:8" ht="21.75" customHeight="1">
      <c r="H289" s="442"/>
    </row>
    <row r="290" spans="8:8" ht="21.75" customHeight="1">
      <c r="H290" s="442"/>
    </row>
    <row r="291" spans="8:8" ht="21.75" customHeight="1">
      <c r="H291" s="442"/>
    </row>
    <row r="292" spans="8:8" ht="21.75" customHeight="1">
      <c r="H292" s="442"/>
    </row>
    <row r="293" spans="8:8" ht="21.75" customHeight="1">
      <c r="H293" s="442"/>
    </row>
    <row r="294" spans="8:8" ht="21.75" customHeight="1">
      <c r="H294" s="442"/>
    </row>
    <row r="295" spans="8:8" ht="21.75" customHeight="1">
      <c r="H295" s="442"/>
    </row>
    <row r="296" spans="8:8" ht="21.75" customHeight="1">
      <c r="H296" s="442"/>
    </row>
    <row r="297" spans="8:8" ht="21.75" customHeight="1">
      <c r="H297" s="442"/>
    </row>
    <row r="298" spans="8:8" ht="21.75" customHeight="1">
      <c r="H298" s="442"/>
    </row>
    <row r="299" spans="8:8" ht="21.75" customHeight="1">
      <c r="H299" s="442"/>
    </row>
    <row r="300" spans="8:8" ht="21.75" customHeight="1">
      <c r="H300" s="442"/>
    </row>
    <row r="301" spans="8:8" ht="21.75" customHeight="1">
      <c r="H301" s="442"/>
    </row>
    <row r="302" spans="8:8" ht="21.75" customHeight="1">
      <c r="H302" s="442"/>
    </row>
    <row r="303" spans="8:8" ht="21.75" customHeight="1">
      <c r="H303" s="442"/>
    </row>
    <row r="304" spans="8:8" ht="21.75" customHeight="1">
      <c r="H304" s="442"/>
    </row>
    <row r="305" spans="8:8" ht="21.75" customHeight="1">
      <c r="H305" s="442"/>
    </row>
    <row r="306" spans="8:8" ht="21.75" customHeight="1">
      <c r="H306" s="442"/>
    </row>
    <row r="307" spans="8:8" ht="21.75" customHeight="1">
      <c r="H307" s="442"/>
    </row>
    <row r="308" spans="8:8" ht="21.75" customHeight="1">
      <c r="H308" s="442"/>
    </row>
    <row r="309" spans="8:8" ht="21.75" customHeight="1">
      <c r="H309" s="442"/>
    </row>
    <row r="310" spans="8:8" ht="21.75" customHeight="1">
      <c r="H310" s="442"/>
    </row>
    <row r="311" spans="8:8" ht="21.75" customHeight="1">
      <c r="H311" s="442"/>
    </row>
    <row r="312" spans="8:8" ht="21.75" customHeight="1">
      <c r="H312" s="442"/>
    </row>
    <row r="313" spans="8:8" ht="21.75" customHeight="1">
      <c r="H313" s="442"/>
    </row>
    <row r="314" spans="8:8" ht="21.75" customHeight="1">
      <c r="H314" s="442"/>
    </row>
    <row r="315" spans="8:8" ht="21.75" customHeight="1">
      <c r="H315" s="442"/>
    </row>
    <row r="316" spans="8:8" ht="21.75" customHeight="1">
      <c r="H316" s="442"/>
    </row>
    <row r="317" spans="8:8" ht="21.75" customHeight="1">
      <c r="H317" s="442"/>
    </row>
    <row r="318" spans="8:8" ht="21.75" customHeight="1">
      <c r="H318" s="442"/>
    </row>
    <row r="319" spans="8:8" ht="21.75" customHeight="1">
      <c r="H319" s="442"/>
    </row>
    <row r="320" spans="8:8" ht="21.75" customHeight="1">
      <c r="H320" s="442"/>
    </row>
    <row r="321" spans="8:8" ht="21.75" customHeight="1">
      <c r="H321" s="442"/>
    </row>
    <row r="322" spans="8:8" ht="21.75" customHeight="1">
      <c r="H322" s="442"/>
    </row>
    <row r="323" spans="8:8" ht="21.75" customHeight="1">
      <c r="H323" s="442"/>
    </row>
    <row r="324" spans="8:8" ht="21.75" customHeight="1">
      <c r="H324" s="442"/>
    </row>
    <row r="325" spans="8:8" ht="21.75" customHeight="1">
      <c r="H325" s="442"/>
    </row>
    <row r="326" spans="8:8" ht="21.75" customHeight="1">
      <c r="H326" s="442"/>
    </row>
    <row r="327" spans="8:8" ht="21.75" customHeight="1">
      <c r="H327" s="442"/>
    </row>
    <row r="328" spans="8:8" ht="21.75" customHeight="1">
      <c r="H328" s="442"/>
    </row>
    <row r="329" spans="8:8" ht="21.75" customHeight="1">
      <c r="H329" s="442"/>
    </row>
    <row r="330" spans="8:8" ht="21.75" customHeight="1">
      <c r="H330" s="442"/>
    </row>
    <row r="331" spans="8:8" ht="21.75" customHeight="1">
      <c r="H331" s="442"/>
    </row>
    <row r="332" spans="8:8" ht="21.75" customHeight="1">
      <c r="H332" s="442"/>
    </row>
    <row r="333" spans="8:8" ht="21.75" customHeight="1">
      <c r="H333" s="442"/>
    </row>
    <row r="334" spans="8:8" ht="21.75" customHeight="1">
      <c r="H334" s="442"/>
    </row>
    <row r="335" spans="8:8" ht="21.75" customHeight="1">
      <c r="H335" s="442"/>
    </row>
    <row r="336" spans="8:8" ht="21.75" customHeight="1">
      <c r="H336" s="442"/>
    </row>
    <row r="337" spans="8:8" ht="21.75" customHeight="1">
      <c r="H337" s="442"/>
    </row>
    <row r="338" spans="8:8" ht="21.75" customHeight="1">
      <c r="H338" s="442"/>
    </row>
    <row r="339" spans="8:8" ht="21.75" customHeight="1">
      <c r="H339" s="442"/>
    </row>
    <row r="340" spans="8:8" ht="21.75" customHeight="1">
      <c r="H340" s="442"/>
    </row>
    <row r="341" spans="8:8" ht="21.75" customHeight="1">
      <c r="H341" s="442"/>
    </row>
    <row r="342" spans="8:8" ht="21.75" customHeight="1">
      <c r="H342" s="442"/>
    </row>
    <row r="343" spans="8:8" ht="21.75" customHeight="1">
      <c r="H343" s="442"/>
    </row>
    <row r="344" spans="8:8" ht="21.75" customHeight="1">
      <c r="H344" s="442"/>
    </row>
    <row r="345" spans="8:8" ht="21.75" customHeight="1">
      <c r="H345" s="442"/>
    </row>
    <row r="346" spans="8:8" ht="21.75" customHeight="1">
      <c r="H346" s="442"/>
    </row>
    <row r="347" spans="8:8" ht="21.75" customHeight="1">
      <c r="H347" s="442"/>
    </row>
    <row r="348" spans="8:8" ht="21.75" customHeight="1">
      <c r="H348" s="442"/>
    </row>
    <row r="349" spans="8:8" ht="21.75" customHeight="1">
      <c r="H349" s="442"/>
    </row>
    <row r="350" spans="8:8" ht="21.75" customHeight="1">
      <c r="H350" s="442"/>
    </row>
    <row r="351" spans="8:8" ht="21.75" customHeight="1">
      <c r="H351" s="442"/>
    </row>
    <row r="352" spans="8:8" ht="21.75" customHeight="1">
      <c r="H352" s="442"/>
    </row>
    <row r="353" spans="8:8" ht="21.75" customHeight="1">
      <c r="H353" s="442"/>
    </row>
    <row r="354" spans="8:8" ht="21.75" customHeight="1">
      <c r="H354" s="442"/>
    </row>
    <row r="355" spans="8:8" ht="21.75" customHeight="1">
      <c r="H355" s="442"/>
    </row>
    <row r="356" spans="8:8" ht="21.75" customHeight="1">
      <c r="H356" s="442"/>
    </row>
    <row r="357" spans="8:8" ht="21.75" customHeight="1">
      <c r="H357" s="442"/>
    </row>
    <row r="358" spans="8:8" ht="21.75" customHeight="1">
      <c r="H358" s="442"/>
    </row>
    <row r="359" spans="8:8" ht="21.75" customHeight="1">
      <c r="H359" s="442"/>
    </row>
    <row r="360" spans="8:8" ht="21.75" customHeight="1">
      <c r="H360" s="442"/>
    </row>
    <row r="361" spans="8:8" ht="21.75" customHeight="1">
      <c r="H361" s="442"/>
    </row>
    <row r="362" spans="8:8" ht="21.75" customHeight="1">
      <c r="H362" s="442"/>
    </row>
    <row r="363" spans="8:8" ht="21.75" customHeight="1">
      <c r="H363" s="442"/>
    </row>
    <row r="364" spans="8:8" ht="21.75" customHeight="1">
      <c r="H364" s="442"/>
    </row>
    <row r="365" spans="8:8" ht="21.75" customHeight="1">
      <c r="H365" s="442"/>
    </row>
    <row r="366" spans="8:8" ht="21.75" customHeight="1">
      <c r="H366" s="442"/>
    </row>
    <row r="367" spans="8:8" ht="21.75" customHeight="1">
      <c r="H367" s="442"/>
    </row>
    <row r="368" spans="8:8" ht="21.75" customHeight="1">
      <c r="H368" s="442"/>
    </row>
    <row r="369" spans="8:8" ht="21.75" customHeight="1">
      <c r="H369" s="442"/>
    </row>
    <row r="370" spans="8:8" ht="21.75" customHeight="1">
      <c r="H370" s="442"/>
    </row>
    <row r="371" spans="8:8" ht="21.75" customHeight="1">
      <c r="H371" s="442"/>
    </row>
    <row r="372" spans="8:8" ht="21.75" customHeight="1">
      <c r="H372" s="442"/>
    </row>
    <row r="373" spans="8:8" ht="21.75" customHeight="1">
      <c r="H373" s="442"/>
    </row>
    <row r="374" spans="8:8" ht="21.75" customHeight="1">
      <c r="H374" s="442"/>
    </row>
    <row r="375" spans="8:8" ht="21.75" customHeight="1">
      <c r="H375" s="442"/>
    </row>
    <row r="376" spans="8:8" ht="21.75" customHeight="1">
      <c r="H376" s="442"/>
    </row>
    <row r="377" spans="8:8" ht="21.75" customHeight="1">
      <c r="H377" s="442"/>
    </row>
    <row r="378" spans="8:8" ht="21.75" customHeight="1">
      <c r="H378" s="442"/>
    </row>
    <row r="379" spans="8:8" ht="21.75" customHeight="1">
      <c r="H379" s="442"/>
    </row>
    <row r="380" spans="8:8" ht="21.75" customHeight="1">
      <c r="H380" s="442"/>
    </row>
    <row r="381" spans="8:8" ht="21.75" customHeight="1">
      <c r="H381" s="442"/>
    </row>
    <row r="382" spans="8:8" ht="21.75" customHeight="1">
      <c r="H382" s="442"/>
    </row>
    <row r="383" spans="8:8" ht="21.75" customHeight="1">
      <c r="H383" s="442"/>
    </row>
    <row r="384" spans="8:8" ht="21.75" customHeight="1">
      <c r="H384" s="442"/>
    </row>
    <row r="385" spans="8:8" ht="21.75" customHeight="1">
      <c r="H385" s="442"/>
    </row>
    <row r="386" spans="8:8" ht="21.75" customHeight="1">
      <c r="H386" s="442"/>
    </row>
    <row r="387" spans="8:8" ht="21.75" customHeight="1">
      <c r="H387" s="442"/>
    </row>
    <row r="388" spans="8:8" ht="21.75" customHeight="1">
      <c r="H388" s="442"/>
    </row>
    <row r="389" spans="8:8" ht="21.75" customHeight="1">
      <c r="H389" s="442"/>
    </row>
    <row r="390" spans="8:8" ht="21.75" customHeight="1">
      <c r="H390" s="442"/>
    </row>
    <row r="391" spans="8:8" ht="21.75" customHeight="1">
      <c r="H391" s="442"/>
    </row>
    <row r="392" spans="8:8" ht="21.75" customHeight="1">
      <c r="H392" s="442"/>
    </row>
    <row r="393" spans="8:8" ht="21.75" customHeight="1">
      <c r="H393" s="442"/>
    </row>
    <row r="394" spans="8:8" ht="21.75" customHeight="1">
      <c r="H394" s="442"/>
    </row>
    <row r="395" spans="8:8" ht="21.75" customHeight="1">
      <c r="H395" s="442"/>
    </row>
    <row r="396" spans="8:8" ht="21.75" customHeight="1">
      <c r="H396" s="442"/>
    </row>
    <row r="397" spans="8:8" ht="21.75" customHeight="1">
      <c r="H397" s="442"/>
    </row>
    <row r="398" spans="8:8" ht="21.75" customHeight="1">
      <c r="H398" s="442"/>
    </row>
    <row r="399" spans="8:8" ht="21.75" customHeight="1">
      <c r="H399" s="442"/>
    </row>
    <row r="400" spans="8:8" ht="21.75" customHeight="1">
      <c r="H400" s="442"/>
    </row>
    <row r="401" spans="8:8" ht="21.75" customHeight="1">
      <c r="H401" s="442"/>
    </row>
    <row r="402" spans="8:8" ht="21.75" customHeight="1">
      <c r="H402" s="442"/>
    </row>
    <row r="403" spans="8:8" ht="21.75" customHeight="1">
      <c r="H403" s="442"/>
    </row>
    <row r="404" spans="8:8" ht="21.75" customHeight="1">
      <c r="H404" s="442"/>
    </row>
    <row r="405" spans="8:8" ht="21.75" customHeight="1">
      <c r="H405" s="442"/>
    </row>
    <row r="406" spans="8:8" ht="21.75" customHeight="1">
      <c r="H406" s="442"/>
    </row>
    <row r="407" spans="8:8" ht="21.75" customHeight="1">
      <c r="H407" s="442"/>
    </row>
    <row r="408" spans="8:8" ht="21.75" customHeight="1">
      <c r="H408" s="442"/>
    </row>
    <row r="409" spans="8:8" ht="21.75" customHeight="1">
      <c r="H409" s="442"/>
    </row>
    <row r="410" spans="8:8" ht="21.75" customHeight="1">
      <c r="H410" s="442"/>
    </row>
    <row r="411" spans="8:8" ht="21.75" customHeight="1">
      <c r="H411" s="442"/>
    </row>
    <row r="412" spans="8:8" ht="21.75" customHeight="1">
      <c r="H412" s="442"/>
    </row>
    <row r="413" spans="8:8" ht="21.75" customHeight="1">
      <c r="H413" s="442"/>
    </row>
    <row r="414" spans="8:8" ht="21.75" customHeight="1">
      <c r="H414" s="442"/>
    </row>
    <row r="415" spans="8:8" ht="21.75" customHeight="1">
      <c r="H415" s="442"/>
    </row>
    <row r="416" spans="8:8" ht="21.75" customHeight="1">
      <c r="H416" s="442"/>
    </row>
    <row r="417" spans="8:8" ht="21.75" customHeight="1">
      <c r="H417" s="442"/>
    </row>
    <row r="418" spans="8:8" ht="21.75" customHeight="1">
      <c r="H418" s="442"/>
    </row>
    <row r="419" spans="8:8" ht="21.75" customHeight="1">
      <c r="H419" s="442"/>
    </row>
    <row r="420" spans="8:8" ht="21.75" customHeight="1">
      <c r="H420" s="442"/>
    </row>
    <row r="421" spans="8:8" ht="21.75" customHeight="1">
      <c r="H421" s="442"/>
    </row>
    <row r="422" spans="8:8" ht="21.75" customHeight="1">
      <c r="H422" s="442"/>
    </row>
    <row r="423" spans="8:8" ht="21.75" customHeight="1">
      <c r="H423" s="442"/>
    </row>
    <row r="424" spans="8:8" ht="21.75" customHeight="1">
      <c r="H424" s="442"/>
    </row>
    <row r="425" spans="8:8" ht="21.75" customHeight="1">
      <c r="H425" s="442"/>
    </row>
    <row r="426" spans="8:8" ht="21.75" customHeight="1">
      <c r="H426" s="442"/>
    </row>
    <row r="427" spans="8:8" ht="21.75" customHeight="1">
      <c r="H427" s="442"/>
    </row>
    <row r="428" spans="8:8" ht="21.75" customHeight="1">
      <c r="H428" s="442"/>
    </row>
    <row r="429" spans="8:8" ht="21.75" customHeight="1">
      <c r="H429" s="442"/>
    </row>
    <row r="430" spans="8:8" ht="21.75" customHeight="1">
      <c r="H430" s="442"/>
    </row>
    <row r="431" spans="8:8" ht="21.75" customHeight="1">
      <c r="H431" s="442"/>
    </row>
    <row r="432" spans="8:8" ht="21.75" customHeight="1">
      <c r="H432" s="442"/>
    </row>
    <row r="433" spans="8:8" ht="21.75" customHeight="1">
      <c r="H433" s="442"/>
    </row>
    <row r="434" spans="8:8" ht="21.75" customHeight="1">
      <c r="H434" s="442"/>
    </row>
    <row r="435" spans="8:8" ht="21.75" customHeight="1">
      <c r="H435" s="442"/>
    </row>
    <row r="436" spans="8:8" ht="21.75" customHeight="1">
      <c r="H436" s="442"/>
    </row>
    <row r="437" spans="8:8" ht="21.75" customHeight="1">
      <c r="H437" s="442"/>
    </row>
    <row r="438" spans="8:8" ht="21.75" customHeight="1">
      <c r="H438" s="442"/>
    </row>
    <row r="439" spans="8:8" ht="21.75" customHeight="1">
      <c r="H439" s="442"/>
    </row>
    <row r="440" spans="8:8" ht="21.75" customHeight="1">
      <c r="H440" s="442"/>
    </row>
    <row r="441" spans="8:8" ht="21.75" customHeight="1">
      <c r="H441" s="442"/>
    </row>
    <row r="442" spans="8:8" ht="21.75" customHeight="1">
      <c r="H442" s="442"/>
    </row>
    <row r="443" spans="8:8" ht="21.75" customHeight="1">
      <c r="H443" s="442"/>
    </row>
    <row r="444" spans="8:8" ht="21.75" customHeight="1">
      <c r="H444" s="442"/>
    </row>
    <row r="445" spans="8:8" ht="21.75" customHeight="1">
      <c r="H445" s="442"/>
    </row>
    <row r="446" spans="8:8" ht="21.75" customHeight="1">
      <c r="H446" s="442"/>
    </row>
    <row r="447" spans="8:8" ht="21.75" customHeight="1">
      <c r="H447" s="442"/>
    </row>
    <row r="448" spans="8:8" ht="21.75" customHeight="1">
      <c r="H448" s="442"/>
    </row>
    <row r="449" spans="8:8" ht="21.75" customHeight="1">
      <c r="H449" s="442"/>
    </row>
    <row r="450" spans="8:8" ht="21.75" customHeight="1">
      <c r="H450" s="442"/>
    </row>
    <row r="451" spans="8:8" ht="21.75" customHeight="1">
      <c r="H451" s="442"/>
    </row>
    <row r="452" spans="8:8" ht="21.75" customHeight="1">
      <c r="H452" s="442"/>
    </row>
    <row r="453" spans="8:8" ht="21.75" customHeight="1">
      <c r="H453" s="442"/>
    </row>
    <row r="454" spans="8:8" ht="21.75" customHeight="1">
      <c r="H454" s="442"/>
    </row>
    <row r="455" spans="8:8" ht="21.75" customHeight="1">
      <c r="H455" s="442"/>
    </row>
    <row r="456" spans="8:8" ht="21.75" customHeight="1">
      <c r="H456" s="442"/>
    </row>
    <row r="457" spans="8:8" ht="21.75" customHeight="1">
      <c r="H457" s="442"/>
    </row>
    <row r="458" spans="8:8" ht="21.75" customHeight="1">
      <c r="H458" s="442"/>
    </row>
    <row r="459" spans="8:8" ht="21.75" customHeight="1">
      <c r="H459" s="442"/>
    </row>
    <row r="460" spans="8:8" ht="21.75" customHeight="1">
      <c r="H460" s="442"/>
    </row>
    <row r="461" spans="8:8" ht="21.75" customHeight="1">
      <c r="H461" s="442"/>
    </row>
    <row r="462" spans="8:8" ht="21.75" customHeight="1">
      <c r="H462" s="442"/>
    </row>
    <row r="463" spans="8:8" ht="21.75" customHeight="1">
      <c r="H463" s="442"/>
    </row>
    <row r="464" spans="8:8" ht="21.75" customHeight="1">
      <c r="H464" s="442"/>
    </row>
    <row r="465" spans="8:8" ht="21.75" customHeight="1">
      <c r="H465" s="442"/>
    </row>
    <row r="466" spans="8:8" ht="21.75" customHeight="1">
      <c r="H466" s="442"/>
    </row>
    <row r="467" spans="8:8" ht="21.75" customHeight="1">
      <c r="H467" s="442"/>
    </row>
    <row r="468" spans="8:8" ht="21.75" customHeight="1">
      <c r="H468" s="442"/>
    </row>
    <row r="469" spans="8:8" ht="21.75" customHeight="1">
      <c r="H469" s="442"/>
    </row>
    <row r="470" spans="8:8" ht="21.75" customHeight="1">
      <c r="H470" s="442"/>
    </row>
    <row r="471" spans="8:8" ht="21.75" customHeight="1">
      <c r="H471" s="442"/>
    </row>
    <row r="472" spans="8:8" ht="21.75" customHeight="1">
      <c r="H472" s="442"/>
    </row>
    <row r="473" spans="8:8" ht="21.75" customHeight="1">
      <c r="H473" s="442"/>
    </row>
    <row r="474" spans="8:8" ht="21.75" customHeight="1">
      <c r="H474" s="442"/>
    </row>
    <row r="475" spans="8:8" ht="21.75" customHeight="1">
      <c r="H475" s="442"/>
    </row>
    <row r="476" spans="8:8" ht="21.75" customHeight="1">
      <c r="H476" s="442"/>
    </row>
    <row r="477" spans="8:8" ht="21.75" customHeight="1">
      <c r="H477" s="442"/>
    </row>
    <row r="478" spans="8:8" ht="21.75" customHeight="1">
      <c r="H478" s="442"/>
    </row>
    <row r="479" spans="8:8" ht="21.75" customHeight="1">
      <c r="H479" s="442"/>
    </row>
    <row r="480" spans="8:8" ht="21.75" customHeight="1">
      <c r="H480" s="442"/>
    </row>
    <row r="481" spans="8:8" ht="21.75" customHeight="1">
      <c r="H481" s="442"/>
    </row>
    <row r="482" spans="8:8" ht="21.75" customHeight="1">
      <c r="H482" s="442"/>
    </row>
    <row r="483" spans="8:8" ht="21.75" customHeight="1">
      <c r="H483" s="442"/>
    </row>
    <row r="484" spans="8:8" ht="21.75" customHeight="1">
      <c r="H484" s="442"/>
    </row>
    <row r="485" spans="8:8" ht="21.75" customHeight="1">
      <c r="H485" s="442"/>
    </row>
    <row r="486" spans="8:8" ht="21.75" customHeight="1">
      <c r="H486" s="442"/>
    </row>
    <row r="487" spans="8:8" ht="21.75" customHeight="1">
      <c r="H487" s="442"/>
    </row>
    <row r="488" spans="8:8" ht="21.75" customHeight="1">
      <c r="H488" s="442"/>
    </row>
    <row r="489" spans="8:8" ht="21.75" customHeight="1">
      <c r="H489" s="442"/>
    </row>
    <row r="490" spans="8:8" ht="21.75" customHeight="1">
      <c r="H490" s="442"/>
    </row>
    <row r="491" spans="8:8" ht="21.75" customHeight="1">
      <c r="H491" s="442"/>
    </row>
    <row r="492" spans="8:8" ht="21.75" customHeight="1">
      <c r="H492" s="442"/>
    </row>
    <row r="493" spans="8:8" ht="21.75" customHeight="1">
      <c r="H493" s="442"/>
    </row>
    <row r="494" spans="8:8" ht="21.75" customHeight="1">
      <c r="H494" s="442"/>
    </row>
    <row r="495" spans="8:8" ht="21.75" customHeight="1">
      <c r="H495" s="442"/>
    </row>
    <row r="496" spans="8:8" ht="21.75" customHeight="1">
      <c r="H496" s="442"/>
    </row>
    <row r="497" spans="8:8" ht="21.75" customHeight="1">
      <c r="H497" s="442"/>
    </row>
    <row r="498" spans="8:8" ht="21.75" customHeight="1">
      <c r="H498" s="442"/>
    </row>
    <row r="499" spans="8:8" ht="21.75" customHeight="1">
      <c r="H499" s="442"/>
    </row>
    <row r="500" spans="8:8" ht="21.75" customHeight="1">
      <c r="H500" s="442"/>
    </row>
    <row r="501" spans="8:8" ht="21.75" customHeight="1">
      <c r="H501" s="442"/>
    </row>
    <row r="502" spans="8:8" ht="21.75" customHeight="1">
      <c r="H502" s="442"/>
    </row>
    <row r="503" spans="8:8" ht="21.75" customHeight="1">
      <c r="H503" s="442"/>
    </row>
    <row r="504" spans="8:8" ht="21.75" customHeight="1">
      <c r="H504" s="442"/>
    </row>
    <row r="505" spans="8:8" ht="21.75" customHeight="1">
      <c r="H505" s="442"/>
    </row>
    <row r="506" spans="8:8" ht="21.75" customHeight="1">
      <c r="H506" s="442"/>
    </row>
    <row r="507" spans="8:8" ht="21.75" customHeight="1">
      <c r="H507" s="442"/>
    </row>
    <row r="508" spans="8:8" ht="21.75" customHeight="1">
      <c r="H508" s="442"/>
    </row>
    <row r="509" spans="8:8" ht="21.75" customHeight="1">
      <c r="H509" s="442"/>
    </row>
    <row r="510" spans="8:8" ht="21.75" customHeight="1">
      <c r="H510" s="442"/>
    </row>
    <row r="511" spans="8:8" ht="21.75" customHeight="1">
      <c r="H511" s="442"/>
    </row>
    <row r="512" spans="8:8" ht="21.75" customHeight="1">
      <c r="H512" s="442"/>
    </row>
    <row r="513" spans="8:8" ht="21.75" customHeight="1">
      <c r="H513" s="442"/>
    </row>
    <row r="514" spans="8:8" ht="21.75" customHeight="1">
      <c r="H514" s="442"/>
    </row>
    <row r="515" spans="8:8" ht="21.75" customHeight="1">
      <c r="H515" s="442"/>
    </row>
    <row r="516" spans="8:8" ht="21.75" customHeight="1">
      <c r="H516" s="442"/>
    </row>
    <row r="517" spans="8:8" ht="21.75" customHeight="1">
      <c r="H517" s="442"/>
    </row>
    <row r="518" spans="8:8" ht="21.75" customHeight="1">
      <c r="H518" s="442"/>
    </row>
    <row r="519" spans="8:8" ht="21.75" customHeight="1">
      <c r="H519" s="442"/>
    </row>
    <row r="520" spans="8:8" ht="21.75" customHeight="1">
      <c r="H520" s="442"/>
    </row>
    <row r="521" spans="8:8" ht="21.75" customHeight="1">
      <c r="H521" s="442"/>
    </row>
    <row r="522" spans="8:8" ht="21.75" customHeight="1">
      <c r="H522" s="442"/>
    </row>
    <row r="523" spans="8:8" ht="21.75" customHeight="1">
      <c r="H523" s="442"/>
    </row>
    <row r="524" spans="8:8" ht="21.75" customHeight="1">
      <c r="H524" s="442"/>
    </row>
    <row r="525" spans="8:8" ht="21.75" customHeight="1">
      <c r="H525" s="442"/>
    </row>
    <row r="526" spans="8:8" ht="21.75" customHeight="1">
      <c r="H526" s="442"/>
    </row>
    <row r="527" spans="8:8" ht="21.75" customHeight="1">
      <c r="H527" s="442"/>
    </row>
    <row r="528" spans="8:8" ht="21.75" customHeight="1">
      <c r="H528" s="442"/>
    </row>
    <row r="529" spans="8:8" ht="21.75" customHeight="1">
      <c r="H529" s="442"/>
    </row>
    <row r="530" spans="8:8" ht="21.75" customHeight="1">
      <c r="H530" s="442"/>
    </row>
    <row r="531" spans="8:8" ht="21.75" customHeight="1">
      <c r="H531" s="442"/>
    </row>
    <row r="532" spans="8:8" ht="21.75" customHeight="1">
      <c r="H532" s="442"/>
    </row>
    <row r="533" spans="8:8" ht="21.75" customHeight="1">
      <c r="H533" s="442"/>
    </row>
    <row r="534" spans="8:8" ht="21.75" customHeight="1">
      <c r="H534" s="442"/>
    </row>
    <row r="535" spans="8:8" ht="21.75" customHeight="1">
      <c r="H535" s="442"/>
    </row>
    <row r="536" spans="8:8" ht="21.75" customHeight="1">
      <c r="H536" s="442"/>
    </row>
    <row r="537" spans="8:8" ht="21.75" customHeight="1">
      <c r="H537" s="442"/>
    </row>
    <row r="538" spans="8:8" ht="21.75" customHeight="1">
      <c r="H538" s="442"/>
    </row>
    <row r="539" spans="8:8" ht="21.75" customHeight="1">
      <c r="H539" s="442"/>
    </row>
    <row r="540" spans="8:8" ht="21.75" customHeight="1">
      <c r="H540" s="442"/>
    </row>
    <row r="541" spans="8:8" ht="21.75" customHeight="1">
      <c r="H541" s="442"/>
    </row>
    <row r="542" spans="8:8" ht="21.75" customHeight="1">
      <c r="H542" s="442"/>
    </row>
    <row r="543" spans="8:8" ht="21.75" customHeight="1">
      <c r="H543" s="442"/>
    </row>
    <row r="544" spans="8:8" ht="21.75" customHeight="1">
      <c r="H544" s="442"/>
    </row>
    <row r="545" spans="8:8" ht="21.75" customHeight="1">
      <c r="H545" s="442"/>
    </row>
    <row r="546" spans="8:8" ht="21.75" customHeight="1">
      <c r="H546" s="442"/>
    </row>
    <row r="547" spans="8:8" ht="21.75" customHeight="1">
      <c r="H547" s="442"/>
    </row>
    <row r="548" spans="8:8" ht="21.75" customHeight="1">
      <c r="H548" s="442"/>
    </row>
    <row r="549" spans="8:8" ht="21.75" customHeight="1">
      <c r="H549" s="442"/>
    </row>
    <row r="550" spans="8:8" ht="21.75" customHeight="1">
      <c r="H550" s="442"/>
    </row>
    <row r="551" spans="8:8" ht="21.75" customHeight="1">
      <c r="H551" s="442"/>
    </row>
    <row r="552" spans="8:8" ht="21.75" customHeight="1">
      <c r="H552" s="442"/>
    </row>
    <row r="553" spans="8:8" ht="21.75" customHeight="1">
      <c r="H553" s="442"/>
    </row>
    <row r="554" spans="8:8" ht="21.75" customHeight="1">
      <c r="H554" s="442"/>
    </row>
    <row r="555" spans="8:8" ht="21.75" customHeight="1">
      <c r="H555" s="442"/>
    </row>
    <row r="556" spans="8:8" ht="21.75" customHeight="1">
      <c r="H556" s="442"/>
    </row>
    <row r="557" spans="8:8" ht="21.75" customHeight="1">
      <c r="H557" s="442"/>
    </row>
    <row r="558" spans="8:8" ht="21.75" customHeight="1">
      <c r="H558" s="442"/>
    </row>
    <row r="559" spans="8:8" ht="21.75" customHeight="1">
      <c r="H559" s="442"/>
    </row>
    <row r="560" spans="8:8" ht="21.75" customHeight="1">
      <c r="H560" s="442"/>
    </row>
    <row r="561" spans="8:8" ht="21.75" customHeight="1">
      <c r="H561" s="442"/>
    </row>
    <row r="562" spans="8:8" ht="21.75" customHeight="1">
      <c r="H562" s="442"/>
    </row>
    <row r="563" spans="8:8" ht="21.75" customHeight="1">
      <c r="H563" s="442"/>
    </row>
    <row r="564" spans="8:8" ht="21.75" customHeight="1">
      <c r="H564" s="442"/>
    </row>
    <row r="565" spans="8:8" ht="21.75" customHeight="1">
      <c r="H565" s="442"/>
    </row>
    <row r="566" spans="8:8" ht="21.75" customHeight="1">
      <c r="H566" s="442"/>
    </row>
    <row r="567" spans="8:8" ht="21.75" customHeight="1">
      <c r="H567" s="442"/>
    </row>
    <row r="568" spans="8:8" ht="21.75" customHeight="1">
      <c r="H568" s="442"/>
    </row>
    <row r="569" spans="8:8" ht="21.75" customHeight="1">
      <c r="H569" s="442"/>
    </row>
    <row r="570" spans="8:8" ht="21.75" customHeight="1">
      <c r="H570" s="442"/>
    </row>
    <row r="571" spans="8:8" ht="21.75" customHeight="1">
      <c r="H571" s="442"/>
    </row>
    <row r="572" spans="8:8" ht="21.75" customHeight="1">
      <c r="H572" s="442"/>
    </row>
    <row r="573" spans="8:8" ht="21.75" customHeight="1">
      <c r="H573" s="442"/>
    </row>
    <row r="574" spans="8:8" ht="21.75" customHeight="1">
      <c r="H574" s="442"/>
    </row>
    <row r="575" spans="8:8" ht="21.75" customHeight="1">
      <c r="H575" s="442"/>
    </row>
    <row r="576" spans="8:8" ht="21.75" customHeight="1">
      <c r="H576" s="442"/>
    </row>
    <row r="577" spans="8:8" ht="21.75" customHeight="1">
      <c r="H577" s="442"/>
    </row>
    <row r="578" spans="8:8" ht="21.75" customHeight="1">
      <c r="H578" s="442"/>
    </row>
    <row r="579" spans="8:8" ht="21.75" customHeight="1">
      <c r="H579" s="442"/>
    </row>
    <row r="580" spans="8:8" ht="21.75" customHeight="1">
      <c r="H580" s="442"/>
    </row>
    <row r="581" spans="8:8" ht="21.75" customHeight="1">
      <c r="H581" s="442"/>
    </row>
    <row r="582" spans="8:8" ht="21.75" customHeight="1">
      <c r="H582" s="442"/>
    </row>
    <row r="583" spans="8:8" ht="21.75" customHeight="1">
      <c r="H583" s="442"/>
    </row>
    <row r="584" spans="8:8" ht="21.75" customHeight="1">
      <c r="H584" s="442"/>
    </row>
    <row r="585" spans="8:8" ht="21.75" customHeight="1">
      <c r="H585" s="442"/>
    </row>
    <row r="586" spans="8:8" ht="21.75" customHeight="1">
      <c r="H586" s="442"/>
    </row>
    <row r="587" spans="8:8" ht="21.75" customHeight="1">
      <c r="H587" s="442"/>
    </row>
    <row r="588" spans="8:8" ht="21.75" customHeight="1">
      <c r="H588" s="442"/>
    </row>
    <row r="589" spans="8:8" ht="21.75" customHeight="1">
      <c r="H589" s="442"/>
    </row>
    <row r="590" spans="8:8" ht="21.75" customHeight="1">
      <c r="H590" s="442"/>
    </row>
    <row r="591" spans="8:8" ht="21.75" customHeight="1">
      <c r="H591" s="442"/>
    </row>
    <row r="592" spans="8:8" ht="21.75" customHeight="1">
      <c r="H592" s="442"/>
    </row>
    <row r="593" spans="8:8" ht="21.75" customHeight="1">
      <c r="H593" s="442"/>
    </row>
    <row r="594" spans="8:8" ht="21.75" customHeight="1">
      <c r="H594" s="442"/>
    </row>
    <row r="595" spans="8:8" ht="21.75" customHeight="1">
      <c r="H595" s="442"/>
    </row>
    <row r="596" spans="8:8" ht="21.75" customHeight="1">
      <c r="H596" s="442"/>
    </row>
    <row r="597" spans="8:8" ht="21.75" customHeight="1">
      <c r="H597" s="442"/>
    </row>
    <row r="598" spans="8:8" ht="21.75" customHeight="1">
      <c r="H598" s="442"/>
    </row>
    <row r="599" spans="8:8" ht="21.75" customHeight="1">
      <c r="H599" s="442"/>
    </row>
    <row r="600" spans="8:8" ht="21.75" customHeight="1">
      <c r="H600" s="442"/>
    </row>
    <row r="601" spans="8:8" ht="21.75" customHeight="1">
      <c r="H601" s="442"/>
    </row>
    <row r="602" spans="8:8" ht="21.75" customHeight="1">
      <c r="H602" s="442"/>
    </row>
    <row r="603" spans="8:8" ht="21.75" customHeight="1">
      <c r="H603" s="442"/>
    </row>
    <row r="604" spans="8:8" ht="21.75" customHeight="1">
      <c r="H604" s="442"/>
    </row>
    <row r="605" spans="8:8" ht="21.75" customHeight="1">
      <c r="H605" s="442"/>
    </row>
    <row r="606" spans="8:8" ht="21.75" customHeight="1">
      <c r="H606" s="442"/>
    </row>
    <row r="607" spans="8:8" ht="21.75" customHeight="1">
      <c r="H607" s="442"/>
    </row>
    <row r="608" spans="8:8" ht="21.75" customHeight="1">
      <c r="H608" s="442"/>
    </row>
    <row r="609" spans="8:8" ht="21.75" customHeight="1">
      <c r="H609" s="442"/>
    </row>
    <row r="610" spans="8:8" ht="21.75" customHeight="1">
      <c r="H610" s="442"/>
    </row>
    <row r="611" spans="8:8" ht="21.75" customHeight="1">
      <c r="H611" s="442"/>
    </row>
    <row r="612" spans="8:8" ht="21.75" customHeight="1">
      <c r="H612" s="442"/>
    </row>
    <row r="613" spans="8:8" ht="21.75" customHeight="1">
      <c r="H613" s="442"/>
    </row>
    <row r="614" spans="8:8" ht="21.75" customHeight="1">
      <c r="H614" s="442"/>
    </row>
    <row r="615" spans="8:8" ht="21.75" customHeight="1">
      <c r="H615" s="442"/>
    </row>
    <row r="616" spans="8:8" ht="21.75" customHeight="1">
      <c r="H616" s="442"/>
    </row>
    <row r="617" spans="8:8" ht="21.75" customHeight="1">
      <c r="H617" s="442"/>
    </row>
    <row r="618" spans="8:8" ht="21.75" customHeight="1">
      <c r="H618" s="442"/>
    </row>
    <row r="619" spans="8:8" ht="21.75" customHeight="1">
      <c r="H619" s="442"/>
    </row>
    <row r="620" spans="8:8" ht="21.75" customHeight="1">
      <c r="H620" s="442"/>
    </row>
    <row r="621" spans="8:8" ht="21.75" customHeight="1"/>
    <row r="622" spans="8:8" ht="21.75" customHeight="1"/>
    <row r="623" spans="8:8" ht="21.75" customHeight="1"/>
    <row r="624" spans="8:8" ht="21.75" customHeight="1"/>
    <row r="625" ht="21.75" customHeight="1"/>
    <row r="626" ht="21.75" customHeight="1"/>
    <row r="627" ht="21.75" customHeight="1"/>
    <row r="628" ht="21.75" customHeight="1"/>
    <row r="629" ht="21.75" customHeight="1"/>
    <row r="630" ht="21.75" customHeight="1"/>
    <row r="631" ht="21.75" customHeight="1"/>
    <row r="632" ht="21.75" customHeight="1"/>
    <row r="633" ht="21.75" customHeight="1"/>
    <row r="634" ht="21.75" customHeight="1"/>
    <row r="635" ht="21.75" customHeight="1"/>
    <row r="636" ht="21.75" customHeight="1"/>
    <row r="637" ht="21.75" customHeight="1"/>
    <row r="638" ht="21.75" customHeight="1"/>
    <row r="639" ht="21.75" customHeight="1"/>
    <row r="640" ht="21.75" customHeight="1"/>
    <row r="641" ht="21.75" customHeight="1"/>
    <row r="642" ht="21.75" customHeight="1"/>
    <row r="643" ht="21.75" customHeight="1"/>
    <row r="644" ht="21.75" customHeight="1"/>
    <row r="645" ht="21.75" customHeight="1"/>
    <row r="646" ht="21.75" customHeight="1"/>
    <row r="647" ht="21.75" customHeight="1"/>
    <row r="648" ht="21.75" customHeight="1"/>
    <row r="649" ht="21.75" customHeight="1"/>
    <row r="650" ht="21.75" customHeight="1"/>
    <row r="651" ht="21.75" customHeight="1"/>
    <row r="652" ht="21.75" customHeight="1"/>
    <row r="653" ht="21.75" customHeight="1"/>
    <row r="654" ht="21.75" customHeight="1"/>
    <row r="655" ht="21.75" customHeight="1"/>
    <row r="656" ht="21.75" customHeight="1"/>
    <row r="657" ht="21.75" customHeight="1"/>
    <row r="658" ht="21.75" customHeight="1"/>
    <row r="659" ht="21.75" customHeight="1"/>
    <row r="660" ht="21.75" customHeight="1"/>
    <row r="661" ht="21.75" customHeight="1"/>
    <row r="662" ht="21.75" customHeight="1"/>
    <row r="663" ht="21.75" customHeight="1"/>
    <row r="664" ht="21.75" customHeight="1"/>
    <row r="665" ht="21.75" customHeight="1"/>
    <row r="666" ht="21.75" customHeight="1"/>
    <row r="667" ht="21.75" customHeight="1"/>
    <row r="668" ht="21.75" customHeight="1"/>
    <row r="669" ht="21.75" customHeight="1"/>
    <row r="670" ht="21.75" customHeight="1"/>
    <row r="671" ht="21.75" customHeight="1"/>
    <row r="672" ht="21.75" customHeight="1"/>
    <row r="673" ht="21.75" customHeight="1"/>
    <row r="674" ht="21.75" customHeight="1"/>
    <row r="675" ht="21.75" customHeight="1"/>
    <row r="676" ht="21.75" customHeight="1"/>
    <row r="677" ht="21.75" customHeight="1"/>
    <row r="678" ht="21.75" customHeight="1"/>
    <row r="679" ht="21.75" customHeight="1"/>
    <row r="680" ht="21.75" customHeight="1"/>
    <row r="681" ht="21.75" customHeight="1"/>
    <row r="682" ht="21.75" customHeight="1"/>
    <row r="683" ht="21.75" customHeight="1"/>
    <row r="684" ht="21.75" customHeight="1"/>
    <row r="685" ht="21.75" customHeight="1"/>
    <row r="686" ht="21.75" customHeight="1"/>
    <row r="687" ht="21.75" customHeight="1"/>
    <row r="688" ht="21.75" customHeight="1"/>
    <row r="689" ht="21.75" customHeight="1"/>
    <row r="690" ht="21.75" customHeight="1"/>
    <row r="691" ht="21.75" customHeight="1"/>
    <row r="692" ht="21.75" customHeight="1"/>
    <row r="693" ht="21.75" customHeight="1"/>
    <row r="694" ht="21.75" customHeight="1"/>
    <row r="695" ht="21.75" customHeight="1"/>
    <row r="696" ht="21.75" customHeight="1"/>
    <row r="697" ht="21.75" customHeight="1"/>
    <row r="698" ht="21.75" customHeight="1"/>
    <row r="699" ht="21.75" customHeight="1"/>
    <row r="700" ht="21.75" customHeight="1"/>
    <row r="701" ht="21.75" customHeight="1"/>
    <row r="702" ht="21.75" customHeight="1"/>
    <row r="703" ht="21.75" customHeight="1"/>
    <row r="704" ht="21.75" customHeight="1"/>
    <row r="705" ht="21.75" customHeight="1"/>
    <row r="706" ht="21.75" customHeight="1"/>
    <row r="707" ht="21.75" customHeight="1"/>
    <row r="708" ht="21.75" customHeight="1"/>
    <row r="709" ht="21.75" customHeight="1"/>
    <row r="710" ht="21.75" customHeight="1"/>
    <row r="711" ht="21.75" customHeight="1"/>
    <row r="712" ht="21.75" customHeight="1"/>
    <row r="713" ht="21.75" customHeight="1"/>
    <row r="714" ht="21.75" customHeight="1"/>
    <row r="715" ht="21.75" customHeight="1"/>
    <row r="716" ht="21.75" customHeight="1"/>
    <row r="717" ht="21.75" customHeight="1"/>
    <row r="718" ht="21.75" customHeight="1"/>
    <row r="719" ht="21.75" customHeight="1"/>
    <row r="720" ht="21.75" customHeight="1"/>
    <row r="721" ht="21.75" customHeight="1"/>
    <row r="722" ht="21.75" customHeight="1"/>
    <row r="723" ht="21.75" customHeight="1"/>
    <row r="724" ht="21.75" customHeight="1"/>
    <row r="725" ht="21.75" customHeight="1"/>
    <row r="726" ht="21.75" customHeight="1"/>
    <row r="727" ht="21.75" customHeight="1"/>
    <row r="728" ht="21.75" customHeight="1"/>
    <row r="729" ht="21.75" customHeight="1"/>
    <row r="730" ht="21.75" customHeight="1"/>
    <row r="731" ht="21.75" customHeight="1"/>
    <row r="732" ht="21.75" customHeight="1"/>
    <row r="733" ht="21.75" customHeight="1"/>
    <row r="734" ht="21.75" customHeight="1"/>
    <row r="735" ht="21.75" customHeight="1"/>
    <row r="736" ht="21.75" customHeight="1"/>
    <row r="737" ht="21.75" customHeight="1"/>
    <row r="738" ht="21.75" customHeight="1"/>
    <row r="739" ht="21.75" customHeight="1"/>
    <row r="740" ht="21.75" customHeight="1"/>
    <row r="741" ht="21.75" customHeight="1"/>
    <row r="742" ht="21.75" customHeight="1"/>
    <row r="743" ht="21.75" customHeight="1"/>
    <row r="744" ht="21.75" customHeight="1"/>
    <row r="745" ht="21.75" customHeight="1"/>
    <row r="746" ht="21.75" customHeight="1"/>
    <row r="747" ht="21.75" customHeight="1"/>
    <row r="748" ht="21.75" customHeight="1"/>
    <row r="749" ht="21.75" customHeight="1"/>
    <row r="750" ht="21.75" customHeight="1"/>
    <row r="751" ht="21.75" customHeight="1"/>
    <row r="752" ht="21.75" customHeight="1"/>
    <row r="753" ht="21.75" customHeight="1"/>
    <row r="754" ht="21.75" customHeight="1"/>
    <row r="755" ht="21.75" customHeight="1"/>
    <row r="756" ht="21.75" customHeight="1"/>
    <row r="757" ht="21.75" customHeight="1"/>
    <row r="758" ht="21.75" customHeight="1"/>
    <row r="759" ht="21.75" customHeight="1"/>
    <row r="760" ht="21.75" customHeight="1"/>
    <row r="761" ht="21.75" customHeight="1"/>
    <row r="762" ht="21.75" customHeight="1"/>
    <row r="763" ht="21.75" customHeight="1"/>
    <row r="764" ht="21.75" customHeight="1"/>
    <row r="765" ht="21.75" customHeight="1"/>
    <row r="766" ht="21.75" customHeight="1"/>
    <row r="767" ht="21.75" customHeight="1"/>
    <row r="768" ht="21.75" customHeight="1"/>
    <row r="769" ht="21.75" customHeight="1"/>
    <row r="770" ht="21.75" customHeight="1"/>
    <row r="771" ht="21.75" customHeight="1"/>
    <row r="772" ht="21.75" customHeight="1"/>
    <row r="773" ht="21.75" customHeight="1"/>
    <row r="774" ht="21.75" customHeight="1"/>
    <row r="775" ht="21.75" customHeight="1"/>
    <row r="776" ht="21.75" customHeight="1"/>
    <row r="777" ht="21.75" customHeight="1"/>
    <row r="778" ht="21.75" customHeight="1"/>
    <row r="779" ht="21.75" customHeight="1"/>
    <row r="780" ht="21.75" customHeight="1"/>
    <row r="781" ht="21.75" customHeight="1"/>
    <row r="782" ht="21.75" customHeight="1"/>
    <row r="783" ht="21.75" customHeight="1"/>
    <row r="784" ht="21.75" customHeight="1"/>
    <row r="785" ht="21.75" customHeight="1"/>
    <row r="786" ht="21.75" customHeight="1"/>
    <row r="787" ht="21.75" customHeight="1"/>
    <row r="788" ht="21.75" customHeight="1"/>
    <row r="789" ht="21.75" customHeight="1"/>
    <row r="790" ht="21.75" customHeight="1"/>
    <row r="791" ht="21.75" customHeight="1"/>
    <row r="792" ht="21.75" customHeight="1"/>
    <row r="793" ht="21.75" customHeight="1"/>
    <row r="794" ht="21.75" customHeight="1"/>
    <row r="795" ht="21.75" customHeight="1"/>
    <row r="796" ht="21.75" customHeight="1"/>
    <row r="797" ht="21.75" customHeight="1"/>
    <row r="798" ht="21.75" customHeight="1"/>
    <row r="799" ht="21.75" customHeight="1"/>
    <row r="800" ht="21.75" customHeight="1"/>
    <row r="801" ht="21.75" customHeight="1"/>
    <row r="802" ht="21.75" customHeight="1"/>
    <row r="803" ht="21.75" customHeight="1"/>
    <row r="804" ht="21.75" customHeight="1"/>
    <row r="805" ht="21.75" customHeight="1"/>
    <row r="806" ht="21.75" customHeight="1"/>
    <row r="807" ht="21.75" customHeight="1"/>
    <row r="808" ht="21.75" customHeight="1"/>
    <row r="809" ht="21.75" customHeight="1"/>
    <row r="810" ht="21.75" customHeight="1"/>
    <row r="811" ht="21.75" customHeight="1"/>
    <row r="812" ht="21.75" customHeight="1"/>
    <row r="813" ht="21.75" customHeight="1"/>
    <row r="814" ht="21.75" customHeight="1"/>
    <row r="815" ht="21.75" customHeight="1"/>
    <row r="816" ht="21.75" customHeight="1"/>
    <row r="817" ht="21.75" customHeight="1"/>
    <row r="818" ht="21.75" customHeight="1"/>
    <row r="819" ht="21.75" customHeight="1"/>
    <row r="820" ht="21.75" customHeight="1"/>
    <row r="821" ht="21.75" customHeight="1"/>
    <row r="822" ht="21.75" customHeight="1"/>
    <row r="823" ht="21.75" customHeight="1"/>
    <row r="824" ht="21.75" customHeight="1"/>
    <row r="825" ht="21.75" customHeight="1"/>
    <row r="826" ht="21.75" customHeight="1"/>
    <row r="827" ht="21.75" customHeight="1"/>
    <row r="828" ht="21.75" customHeight="1"/>
    <row r="829" ht="21.75" customHeight="1"/>
    <row r="830" ht="21.75" customHeight="1"/>
    <row r="831" ht="21.75" customHeight="1"/>
    <row r="832" ht="21.75" customHeight="1"/>
    <row r="833" ht="21.75" customHeight="1"/>
    <row r="834" ht="21.75" customHeight="1"/>
    <row r="835" ht="21.75" customHeight="1"/>
    <row r="836" ht="21.75" customHeight="1"/>
    <row r="837" ht="21.75" customHeight="1"/>
    <row r="838" ht="21.75" customHeight="1"/>
    <row r="839" ht="21.75" customHeight="1"/>
    <row r="840" ht="21.75" customHeight="1"/>
    <row r="841" ht="21.75" customHeight="1"/>
    <row r="842" ht="21.75" customHeight="1"/>
    <row r="843" ht="21.75" customHeight="1"/>
    <row r="844" ht="21.75" customHeight="1"/>
    <row r="845" ht="21.75" customHeight="1"/>
    <row r="846" ht="21.75" customHeight="1"/>
    <row r="847" ht="21.75" customHeight="1"/>
    <row r="848" ht="21.75" customHeight="1"/>
    <row r="849" ht="21.75" customHeight="1"/>
    <row r="850" ht="21.75" customHeight="1"/>
    <row r="851" ht="21.75" customHeight="1"/>
    <row r="852" ht="21.75" customHeight="1"/>
    <row r="853" ht="21.75" customHeight="1"/>
    <row r="854" ht="21.75" customHeight="1"/>
    <row r="855" ht="21.75" customHeight="1"/>
    <row r="856" ht="21.75" customHeight="1"/>
    <row r="857" ht="21.75" customHeight="1"/>
    <row r="858" ht="21.75" customHeight="1"/>
    <row r="859" ht="21.75" customHeight="1"/>
    <row r="860" ht="21.75" customHeight="1"/>
    <row r="861" ht="21.75" customHeight="1"/>
    <row r="862" ht="21.75" customHeight="1"/>
    <row r="863" ht="21.75" customHeight="1"/>
    <row r="864" ht="21.75" customHeight="1"/>
    <row r="865" ht="21.75" customHeight="1"/>
    <row r="866" ht="21.75" customHeight="1"/>
    <row r="867" ht="21.75" customHeight="1"/>
    <row r="868" ht="21.75" customHeight="1"/>
    <row r="869" ht="21.75" customHeight="1"/>
    <row r="870" ht="21.75" customHeight="1"/>
    <row r="871" ht="21.75" customHeight="1"/>
    <row r="872" ht="21.75" customHeight="1"/>
    <row r="873" ht="21.75" customHeight="1"/>
    <row r="874" ht="21.75" customHeight="1"/>
    <row r="875" ht="21.75" customHeight="1"/>
    <row r="876" ht="21.75" customHeight="1"/>
    <row r="877" ht="21.75" customHeight="1"/>
    <row r="878" ht="21.75" customHeight="1"/>
    <row r="879" ht="21.75" customHeight="1"/>
    <row r="880" ht="21.75" customHeight="1"/>
    <row r="881" ht="21.75" customHeight="1"/>
    <row r="882" ht="21.75" customHeight="1"/>
    <row r="883" ht="21.75" customHeight="1"/>
    <row r="884" ht="21.75" customHeight="1"/>
    <row r="885" ht="21.75" customHeight="1"/>
    <row r="886" ht="21.75" customHeight="1"/>
    <row r="887" ht="21.75" customHeight="1"/>
    <row r="888" ht="21.75" customHeight="1"/>
    <row r="889" ht="21.75" customHeight="1"/>
    <row r="890" ht="21.75" customHeight="1"/>
    <row r="891" ht="21.75" customHeight="1"/>
    <row r="892" ht="21.75" customHeight="1"/>
    <row r="893" ht="21.75" customHeight="1"/>
    <row r="894" ht="21.75" customHeight="1"/>
    <row r="895" ht="21.75" customHeight="1"/>
    <row r="896" ht="21.75" customHeight="1"/>
    <row r="897" ht="21.75" customHeight="1"/>
    <row r="898" ht="21.75" customHeight="1"/>
    <row r="899" ht="21.75" customHeight="1"/>
    <row r="900" ht="21.75" customHeight="1"/>
    <row r="901" ht="21.75" customHeight="1"/>
    <row r="902" ht="21.75" customHeight="1"/>
    <row r="903" ht="21.75" customHeight="1"/>
    <row r="904" ht="21.75" customHeight="1"/>
    <row r="905" ht="21.75" customHeight="1"/>
    <row r="906" ht="21.75" customHeight="1"/>
    <row r="907" ht="21.75" customHeight="1"/>
    <row r="908" ht="21.75" customHeight="1"/>
    <row r="909" ht="21.75" customHeight="1"/>
    <row r="910" ht="21.75" customHeight="1"/>
    <row r="911" ht="21.75" customHeight="1"/>
    <row r="912" ht="21.75" customHeight="1"/>
    <row r="913" ht="21.75" customHeight="1"/>
    <row r="914" ht="21.75" customHeight="1"/>
    <row r="915" ht="21.75" customHeight="1"/>
    <row r="916" ht="21.75" customHeight="1"/>
    <row r="917" ht="21.75" customHeight="1"/>
    <row r="918" ht="21.75" customHeight="1"/>
    <row r="919" ht="21.75" customHeight="1"/>
    <row r="920" ht="21.75" customHeight="1"/>
    <row r="921" ht="21.75" customHeight="1"/>
    <row r="922" ht="21.75" customHeight="1"/>
    <row r="923" ht="21.75" customHeight="1"/>
    <row r="924" ht="21.75" customHeight="1"/>
    <row r="925" ht="21.75" customHeight="1"/>
    <row r="926" ht="21.75" customHeight="1"/>
    <row r="927" ht="21.75" customHeight="1"/>
    <row r="928" ht="21.75" customHeight="1"/>
    <row r="929" ht="21.75" customHeight="1"/>
    <row r="930" ht="21.75" customHeight="1"/>
  </sheetData>
  <mergeCells count="22">
    <mergeCell ref="D44:F50"/>
    <mergeCell ref="C42:F42"/>
    <mergeCell ref="D16:D17"/>
    <mergeCell ref="E21:F21"/>
    <mergeCell ref="E22:F22"/>
    <mergeCell ref="E23:F23"/>
    <mergeCell ref="E24:F24"/>
    <mergeCell ref="E25:F25"/>
    <mergeCell ref="E26:F26"/>
    <mergeCell ref="D14:D15"/>
    <mergeCell ref="E27:F27"/>
    <mergeCell ref="E28:F28"/>
    <mergeCell ref="E14:F15"/>
    <mergeCell ref="E16:F17"/>
    <mergeCell ref="D1:F1"/>
    <mergeCell ref="D8:D9"/>
    <mergeCell ref="D10:D11"/>
    <mergeCell ref="D12:D13"/>
    <mergeCell ref="E7:F7"/>
    <mergeCell ref="E8:F9"/>
    <mergeCell ref="E10:F11"/>
    <mergeCell ref="E12:F13"/>
  </mergeCells>
  <conditionalFormatting sqref="D32:F40">
    <cfRule type="expression" dxfId="86" priority="4">
      <formula>$F$30="ไม่มี"</formula>
    </cfRule>
    <cfRule type="expression" dxfId="85" priority="5">
      <formula>$F$30="มี"</formula>
    </cfRule>
    <cfRule type="expression" dxfId="84" priority="6">
      <formula>$F$30="&gt;&gt;เลือก&lt;&lt;"</formula>
    </cfRule>
  </conditionalFormatting>
  <dataValidations count="1">
    <dataValidation type="list" allowBlank="1" showInputMessage="1" showErrorMessage="1" sqref="F30" xr:uid="{1E356327-2F70-2442-97B7-5AB495CD207D}">
      <formula1>"&gt;&gt;เลือก&lt;&lt; , มี, ไม่มี"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000"/>
  <sheetViews>
    <sheetView showGridLines="0" workbookViewId="0">
      <selection sqref="A1:XFD1048576"/>
    </sheetView>
  </sheetViews>
  <sheetFormatPr baseColWidth="10" defaultColWidth="14.5" defaultRowHeight="15" customHeight="1"/>
  <cols>
    <col min="1" max="1" width="2.5" style="62" customWidth="1"/>
    <col min="2" max="2" width="9.33203125" style="62" customWidth="1"/>
    <col min="3" max="3" width="7.83203125" style="62" customWidth="1"/>
    <col min="4" max="4" width="4.1640625" style="62" customWidth="1"/>
    <col min="5" max="5" width="14.6640625" style="62" customWidth="1"/>
    <col min="6" max="6" width="36.5" style="62" customWidth="1"/>
    <col min="7" max="7" width="11.1640625" style="62" customWidth="1"/>
    <col min="8" max="8" width="38" style="62" customWidth="1"/>
    <col min="9" max="9" width="13.83203125" style="62" customWidth="1"/>
    <col min="10" max="10" width="17.1640625" style="62" customWidth="1"/>
    <col min="11" max="11" width="7" style="62" customWidth="1"/>
    <col min="12" max="12" width="24.1640625" style="62" customWidth="1"/>
    <col min="13" max="13" width="14.5" style="62" customWidth="1"/>
    <col min="14" max="14" width="4.1640625" style="62" customWidth="1"/>
    <col min="15" max="15" width="11.83203125" style="62" customWidth="1"/>
    <col min="16" max="16" width="8.83203125" style="62" customWidth="1"/>
    <col min="17" max="17" width="28" style="62" customWidth="1"/>
    <col min="18" max="26" width="8.83203125" style="62" customWidth="1"/>
    <col min="27" max="16384" width="14.5" style="62"/>
  </cols>
  <sheetData>
    <row r="1" spans="1:14" ht="10.5" customHeight="1"/>
    <row r="2" spans="1:14" ht="27.75" customHeight="1">
      <c r="B2" s="63"/>
      <c r="E2" s="63"/>
      <c r="F2" s="1808" t="s">
        <v>417</v>
      </c>
      <c r="G2" s="1800"/>
      <c r="H2" s="1800"/>
      <c r="I2" s="1800"/>
      <c r="J2" s="1800"/>
      <c r="K2" s="1800"/>
      <c r="L2" s="1800"/>
      <c r="M2" s="1800"/>
      <c r="N2" s="1800"/>
    </row>
    <row r="3" spans="1:14" ht="31.5" customHeight="1">
      <c r="E3" s="63"/>
      <c r="F3" s="1800"/>
      <c r="G3" s="1800"/>
      <c r="H3" s="1800"/>
      <c r="I3" s="1800"/>
      <c r="J3" s="1800"/>
      <c r="K3" s="1800"/>
      <c r="L3" s="1800"/>
      <c r="M3" s="1800"/>
      <c r="N3" s="1800"/>
    </row>
    <row r="4" spans="1:14" ht="39" customHeight="1">
      <c r="A4" s="130" t="s">
        <v>418</v>
      </c>
      <c r="B4" s="131"/>
      <c r="C4" s="131"/>
      <c r="D4" s="131"/>
      <c r="E4" s="132"/>
      <c r="F4" s="133"/>
      <c r="G4" s="133"/>
      <c r="H4" s="133"/>
      <c r="I4" s="133"/>
      <c r="J4" s="133"/>
      <c r="K4" s="133"/>
      <c r="L4" s="133"/>
      <c r="M4" s="131"/>
      <c r="N4" s="131"/>
    </row>
    <row r="5" spans="1:14" ht="21.75" customHeight="1">
      <c r="A5" s="134"/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</row>
    <row r="6" spans="1:14" ht="31.5" customHeight="1">
      <c r="A6" s="68"/>
      <c r="B6" s="1809" t="s">
        <v>419</v>
      </c>
      <c r="C6" s="1810"/>
      <c r="D6" s="1810"/>
      <c r="E6" s="1810"/>
      <c r="F6" s="1810"/>
      <c r="G6" s="1810"/>
      <c r="H6" s="1810"/>
      <c r="I6" s="1810"/>
      <c r="J6" s="1810"/>
      <c r="K6" s="1810"/>
      <c r="L6" s="1810"/>
      <c r="M6" s="1811"/>
      <c r="N6" s="68"/>
    </row>
    <row r="7" spans="1:14" ht="21.75" customHeight="1">
      <c r="A7" s="68"/>
      <c r="B7" s="69"/>
      <c r="M7" s="70"/>
      <c r="N7" s="68"/>
    </row>
    <row r="8" spans="1:14" ht="21.75" customHeight="1">
      <c r="A8" s="68"/>
      <c r="B8" s="69"/>
      <c r="C8" s="71" t="s">
        <v>420</v>
      </c>
      <c r="D8" s="71"/>
      <c r="F8" s="1812"/>
      <c r="G8" s="1787"/>
      <c r="H8" s="1784"/>
      <c r="M8" s="70"/>
      <c r="N8" s="68"/>
    </row>
    <row r="9" spans="1:14" ht="21.75" customHeight="1">
      <c r="A9" s="68"/>
      <c r="B9" s="72"/>
      <c r="C9" s="73"/>
      <c r="D9" s="73"/>
      <c r="E9" s="73"/>
      <c r="F9" s="73"/>
      <c r="G9" s="73"/>
      <c r="H9" s="73"/>
      <c r="I9" s="73"/>
      <c r="J9" s="73"/>
      <c r="K9" s="73"/>
      <c r="L9" s="73"/>
      <c r="M9" s="74"/>
      <c r="N9" s="68"/>
    </row>
    <row r="10" spans="1:14" ht="33" customHeight="1">
      <c r="A10" s="68"/>
      <c r="B10" s="69"/>
      <c r="C10" s="75" t="s">
        <v>37</v>
      </c>
      <c r="D10" s="75"/>
      <c r="M10" s="70"/>
      <c r="N10" s="68"/>
    </row>
    <row r="11" spans="1:14" ht="21.75" customHeight="1">
      <c r="A11" s="68"/>
      <c r="B11" s="69"/>
      <c r="C11" s="76"/>
      <c r="D11" s="76"/>
      <c r="E11" s="77" t="s">
        <v>38</v>
      </c>
      <c r="F11" s="76" t="s">
        <v>421</v>
      </c>
      <c r="G11" s="76"/>
      <c r="H11" s="76"/>
      <c r="I11" s="78" t="s">
        <v>28</v>
      </c>
      <c r="J11" s="1813" t="s">
        <v>36</v>
      </c>
      <c r="K11" s="1800"/>
      <c r="L11" s="1800"/>
      <c r="M11" s="79"/>
      <c r="N11" s="68"/>
    </row>
    <row r="12" spans="1:14" ht="21.75" customHeight="1">
      <c r="A12" s="68"/>
      <c r="B12" s="69"/>
      <c r="C12" s="76"/>
      <c r="D12" s="76"/>
      <c r="E12" s="77" t="s">
        <v>41</v>
      </c>
      <c r="F12" s="76" t="s">
        <v>422</v>
      </c>
      <c r="G12" s="76"/>
      <c r="H12" s="76"/>
      <c r="I12" s="78" t="s">
        <v>28</v>
      </c>
      <c r="J12" s="1814"/>
      <c r="K12" s="1800"/>
      <c r="L12" s="1800"/>
      <c r="M12" s="70"/>
      <c r="N12" s="68"/>
    </row>
    <row r="13" spans="1:14" ht="21.75" customHeight="1">
      <c r="A13" s="68"/>
      <c r="B13" s="69"/>
      <c r="C13" s="76"/>
      <c r="D13" s="76"/>
      <c r="E13" s="77" t="s">
        <v>42</v>
      </c>
      <c r="F13" s="76" t="s">
        <v>423</v>
      </c>
      <c r="G13" s="76"/>
      <c r="H13" s="76"/>
      <c r="I13" s="78" t="s">
        <v>28</v>
      </c>
      <c r="J13" s="1814"/>
      <c r="K13" s="1800"/>
      <c r="L13" s="1800"/>
      <c r="M13" s="70"/>
      <c r="N13" s="68"/>
    </row>
    <row r="14" spans="1:14" ht="21.75" customHeight="1">
      <c r="A14" s="68"/>
      <c r="B14" s="69"/>
      <c r="C14" s="76"/>
      <c r="D14" s="76"/>
      <c r="E14" s="77" t="s">
        <v>43</v>
      </c>
      <c r="F14" s="76" t="s">
        <v>424</v>
      </c>
      <c r="G14" s="76"/>
      <c r="H14" s="76"/>
      <c r="I14" s="78" t="s">
        <v>28</v>
      </c>
      <c r="J14" s="1814"/>
      <c r="K14" s="1800"/>
      <c r="L14" s="1800"/>
      <c r="M14" s="70"/>
      <c r="N14" s="68"/>
    </row>
    <row r="15" spans="1:14" ht="6" customHeight="1">
      <c r="A15" s="68"/>
      <c r="B15" s="69"/>
      <c r="C15" s="76"/>
      <c r="D15" s="76"/>
      <c r="E15" s="77"/>
      <c r="F15" s="76"/>
      <c r="G15" s="76"/>
      <c r="H15" s="76"/>
      <c r="I15" s="80"/>
      <c r="J15" s="81"/>
      <c r="K15" s="81"/>
      <c r="L15" s="80"/>
      <c r="M15" s="70"/>
      <c r="N15" s="68"/>
    </row>
    <row r="16" spans="1:14" ht="21.75" customHeight="1">
      <c r="A16" s="68"/>
      <c r="B16" s="69"/>
      <c r="C16" s="71"/>
      <c r="D16" s="71"/>
      <c r="E16" s="71"/>
      <c r="F16" s="76"/>
      <c r="G16" s="76"/>
      <c r="H16" s="76"/>
      <c r="I16" s="80"/>
      <c r="J16" s="81"/>
      <c r="K16" s="81"/>
      <c r="L16" s="80"/>
      <c r="M16" s="70"/>
      <c r="N16" s="68"/>
    </row>
    <row r="17" spans="1:14" ht="39.75" customHeight="1">
      <c r="A17" s="68"/>
      <c r="B17" s="69"/>
      <c r="C17" s="71" t="s">
        <v>40</v>
      </c>
      <c r="D17" s="71"/>
      <c r="E17" s="82"/>
      <c r="F17" s="1805"/>
      <c r="G17" s="1787"/>
      <c r="H17" s="1787"/>
      <c r="I17" s="1784"/>
      <c r="J17" s="81"/>
      <c r="K17" s="81"/>
      <c r="L17" s="80"/>
      <c r="M17" s="70"/>
      <c r="N17" s="68"/>
    </row>
    <row r="18" spans="1:14" ht="15" customHeight="1">
      <c r="A18" s="68"/>
      <c r="B18" s="69"/>
      <c r="C18" s="71"/>
      <c r="D18" s="71"/>
      <c r="E18" s="71"/>
      <c r="F18" s="81"/>
      <c r="G18" s="81"/>
      <c r="H18" s="81"/>
      <c r="I18" s="80"/>
      <c r="J18" s="1815" t="s">
        <v>425</v>
      </c>
      <c r="K18" s="1800"/>
      <c r="L18" s="1800"/>
      <c r="M18" s="70"/>
      <c r="N18" s="68"/>
    </row>
    <row r="19" spans="1:14" ht="27.75" customHeight="1">
      <c r="A19" s="68"/>
      <c r="B19" s="69"/>
      <c r="C19" s="75" t="s">
        <v>426</v>
      </c>
      <c r="D19" s="71"/>
      <c r="E19" s="71"/>
      <c r="F19" s="81"/>
      <c r="G19" s="81"/>
      <c r="H19" s="81"/>
      <c r="I19" s="78" t="s">
        <v>39</v>
      </c>
      <c r="J19" s="1800"/>
      <c r="K19" s="1800"/>
      <c r="L19" s="1800"/>
      <c r="M19" s="70"/>
      <c r="N19" s="68"/>
    </row>
    <row r="20" spans="1:14" ht="57.75" customHeight="1">
      <c r="A20" s="68"/>
      <c r="B20" s="72"/>
      <c r="C20" s="1816" t="s">
        <v>427</v>
      </c>
      <c r="D20" s="1817"/>
      <c r="E20" s="1817"/>
      <c r="F20" s="1817"/>
      <c r="G20" s="1817"/>
      <c r="H20" s="1817"/>
      <c r="I20" s="1817"/>
      <c r="J20" s="1817"/>
      <c r="K20" s="1817"/>
      <c r="L20" s="83"/>
      <c r="M20" s="74"/>
      <c r="N20" s="68"/>
    </row>
    <row r="21" spans="1:14" ht="39.75" customHeight="1">
      <c r="A21" s="68"/>
      <c r="B21" s="69"/>
      <c r="C21" s="84" t="s">
        <v>428</v>
      </c>
      <c r="D21" s="84"/>
      <c r="M21" s="70"/>
      <c r="N21" s="68"/>
    </row>
    <row r="22" spans="1:14" ht="21.75" customHeight="1">
      <c r="A22" s="68"/>
      <c r="B22" s="69"/>
      <c r="E22" s="85" t="s">
        <v>429</v>
      </c>
      <c r="F22" s="86"/>
      <c r="G22" s="87" t="s">
        <v>430</v>
      </c>
      <c r="H22" s="86"/>
      <c r="I22" s="87" t="s">
        <v>431</v>
      </c>
      <c r="J22" s="86"/>
      <c r="K22" s="76" t="s">
        <v>432</v>
      </c>
      <c r="L22" s="86"/>
      <c r="M22" s="70"/>
      <c r="N22" s="68"/>
    </row>
    <row r="23" spans="1:14" ht="5.25" customHeight="1">
      <c r="A23" s="68"/>
      <c r="B23" s="69"/>
      <c r="E23" s="85"/>
      <c r="F23" s="76"/>
      <c r="G23" s="87"/>
      <c r="H23" s="76"/>
      <c r="I23" s="87"/>
      <c r="J23" s="76"/>
      <c r="K23" s="76"/>
      <c r="L23" s="76"/>
      <c r="M23" s="70"/>
      <c r="N23" s="68"/>
    </row>
    <row r="24" spans="1:14" ht="21.75" customHeight="1">
      <c r="A24" s="68"/>
      <c r="B24" s="69"/>
      <c r="E24" s="85" t="s">
        <v>433</v>
      </c>
      <c r="F24" s="86"/>
      <c r="G24" s="87" t="s">
        <v>430</v>
      </c>
      <c r="H24" s="86"/>
      <c r="I24" s="87" t="s">
        <v>431</v>
      </c>
      <c r="J24" s="86"/>
      <c r="K24" s="76" t="s">
        <v>432</v>
      </c>
      <c r="L24" s="86"/>
      <c r="M24" s="70"/>
      <c r="N24" s="68"/>
    </row>
    <row r="25" spans="1:14" ht="5.25" customHeight="1">
      <c r="A25" s="68"/>
      <c r="B25" s="69"/>
      <c r="M25" s="70"/>
      <c r="N25" s="68"/>
    </row>
    <row r="26" spans="1:14" ht="21.75" customHeight="1">
      <c r="A26" s="68"/>
      <c r="B26" s="69"/>
      <c r="E26" s="85" t="s">
        <v>434</v>
      </c>
      <c r="F26" s="86"/>
      <c r="G26" s="87" t="s">
        <v>430</v>
      </c>
      <c r="H26" s="86"/>
      <c r="I26" s="87" t="s">
        <v>431</v>
      </c>
      <c r="J26" s="86"/>
      <c r="K26" s="76" t="s">
        <v>432</v>
      </c>
      <c r="L26" s="86"/>
      <c r="M26" s="70"/>
      <c r="N26" s="68"/>
    </row>
    <row r="27" spans="1:14" ht="21.75" customHeight="1">
      <c r="A27" s="68"/>
      <c r="B27" s="72"/>
      <c r="C27" s="88"/>
      <c r="D27" s="88"/>
      <c r="E27" s="89"/>
      <c r="F27" s="89"/>
      <c r="G27" s="89"/>
      <c r="H27" s="90"/>
      <c r="I27" s="91"/>
      <c r="J27" s="73"/>
      <c r="K27" s="73"/>
      <c r="L27" s="73"/>
      <c r="M27" s="74"/>
      <c r="N27" s="68"/>
    </row>
    <row r="28" spans="1:14" ht="14.25" customHeight="1">
      <c r="A28" s="68"/>
      <c r="B28" s="69"/>
      <c r="C28" s="907"/>
      <c r="D28" s="907"/>
      <c r="E28" s="92"/>
      <c r="F28" s="92"/>
      <c r="G28" s="92"/>
      <c r="H28" s="93"/>
      <c r="I28" s="94"/>
      <c r="M28" s="70"/>
      <c r="N28" s="68"/>
    </row>
    <row r="29" spans="1:14" ht="21.75" customHeight="1">
      <c r="A29" s="68"/>
      <c r="B29" s="69"/>
      <c r="C29" s="84" t="s">
        <v>435</v>
      </c>
      <c r="D29" s="84"/>
      <c r="E29" s="92"/>
      <c r="F29" s="92"/>
      <c r="G29" s="92"/>
      <c r="M29" s="70"/>
      <c r="N29" s="68"/>
    </row>
    <row r="30" spans="1:14" ht="21.75" customHeight="1">
      <c r="A30" s="68"/>
      <c r="B30" s="69"/>
      <c r="C30" s="95" t="s">
        <v>436</v>
      </c>
      <c r="D30" s="84"/>
      <c r="E30" s="92"/>
      <c r="F30" s="92"/>
      <c r="G30" s="92"/>
      <c r="H30" s="92"/>
      <c r="J30" s="1818" t="s">
        <v>437</v>
      </c>
      <c r="K30" s="1784"/>
      <c r="L30" s="76" t="s">
        <v>438</v>
      </c>
      <c r="M30" s="70"/>
      <c r="N30" s="68"/>
    </row>
    <row r="31" spans="1:14" ht="25.5" customHeight="1">
      <c r="A31" s="68"/>
      <c r="B31" s="69"/>
      <c r="C31" s="75" t="s">
        <v>439</v>
      </c>
      <c r="D31" s="75"/>
      <c r="M31" s="70"/>
      <c r="N31" s="68"/>
    </row>
    <row r="32" spans="1:14" ht="23.25" customHeight="1">
      <c r="A32" s="68"/>
      <c r="B32" s="69"/>
      <c r="E32" s="85" t="s">
        <v>429</v>
      </c>
      <c r="F32" s="96"/>
      <c r="G32" s="85" t="s">
        <v>430</v>
      </c>
      <c r="H32" s="1805"/>
      <c r="I32" s="1784"/>
      <c r="M32" s="70"/>
      <c r="N32" s="68"/>
    </row>
    <row r="33" spans="1:16" ht="4.5" customHeight="1">
      <c r="A33" s="68"/>
      <c r="B33" s="69"/>
      <c r="M33" s="70"/>
      <c r="N33" s="68"/>
    </row>
    <row r="34" spans="1:16" ht="23.25" customHeight="1">
      <c r="A34" s="68"/>
      <c r="B34" s="69"/>
      <c r="E34" s="85" t="s">
        <v>433</v>
      </c>
      <c r="F34" s="96"/>
      <c r="G34" s="85" t="s">
        <v>430</v>
      </c>
      <c r="H34" s="1805"/>
      <c r="I34" s="1784"/>
      <c r="M34" s="70"/>
      <c r="N34" s="68"/>
    </row>
    <row r="35" spans="1:16" ht="3.75" customHeight="1">
      <c r="A35" s="68"/>
      <c r="B35" s="69"/>
      <c r="M35" s="70"/>
      <c r="N35" s="68"/>
    </row>
    <row r="36" spans="1:16" ht="23.25" customHeight="1">
      <c r="A36" s="68"/>
      <c r="B36" s="69"/>
      <c r="E36" s="85" t="s">
        <v>434</v>
      </c>
      <c r="F36" s="96"/>
      <c r="G36" s="85" t="s">
        <v>430</v>
      </c>
      <c r="H36" s="1805"/>
      <c r="I36" s="1784"/>
      <c r="M36" s="70"/>
      <c r="N36" s="68"/>
    </row>
    <row r="37" spans="1:16" ht="3" customHeight="1">
      <c r="A37" s="68"/>
      <c r="B37" s="69"/>
      <c r="G37" s="63"/>
      <c r="H37" s="63"/>
      <c r="M37" s="70"/>
      <c r="N37" s="68"/>
    </row>
    <row r="38" spans="1:16" ht="23.25" customHeight="1">
      <c r="A38" s="68"/>
      <c r="B38" s="69"/>
      <c r="E38" s="85" t="s">
        <v>440</v>
      </c>
      <c r="F38" s="96"/>
      <c r="G38" s="85" t="s">
        <v>430</v>
      </c>
      <c r="H38" s="1805"/>
      <c r="I38" s="1784"/>
      <c r="M38" s="70"/>
      <c r="N38" s="68"/>
      <c r="P38" s="62" t="s">
        <v>149</v>
      </c>
    </row>
    <row r="39" spans="1:16" ht="4.5" customHeight="1">
      <c r="A39" s="68"/>
      <c r="B39" s="69"/>
      <c r="M39" s="70"/>
      <c r="N39" s="68"/>
    </row>
    <row r="40" spans="1:16" ht="23.25" customHeight="1">
      <c r="A40" s="68"/>
      <c r="B40" s="69"/>
      <c r="E40" s="85" t="s">
        <v>441</v>
      </c>
      <c r="F40" s="96"/>
      <c r="G40" s="85" t="s">
        <v>430</v>
      </c>
      <c r="H40" s="1805"/>
      <c r="I40" s="1784"/>
      <c r="M40" s="70"/>
      <c r="N40" s="68"/>
    </row>
    <row r="41" spans="1:16" ht="3.75" customHeight="1">
      <c r="A41" s="68"/>
      <c r="B41" s="69"/>
      <c r="M41" s="70"/>
      <c r="N41" s="68"/>
    </row>
    <row r="42" spans="1:16" ht="23.25" customHeight="1">
      <c r="A42" s="68"/>
      <c r="B42" s="69"/>
      <c r="E42" s="85" t="s">
        <v>442</v>
      </c>
      <c r="F42" s="96"/>
      <c r="G42" s="85" t="s">
        <v>430</v>
      </c>
      <c r="H42" s="1805"/>
      <c r="I42" s="1784"/>
      <c r="M42" s="70"/>
      <c r="N42" s="68"/>
    </row>
    <row r="43" spans="1:16" ht="3" customHeight="1">
      <c r="A43" s="68"/>
      <c r="B43" s="69"/>
      <c r="E43" s="85"/>
      <c r="F43" s="85"/>
      <c r="G43" s="85"/>
      <c r="H43" s="85"/>
      <c r="I43" s="85"/>
      <c r="M43" s="70"/>
      <c r="N43" s="68"/>
    </row>
    <row r="44" spans="1:16" ht="23.25" customHeight="1">
      <c r="A44" s="68"/>
      <c r="B44" s="69"/>
      <c r="E44" s="85" t="s">
        <v>443</v>
      </c>
      <c r="F44" s="96"/>
      <c r="G44" s="85" t="s">
        <v>430</v>
      </c>
      <c r="H44" s="1805"/>
      <c r="I44" s="1784"/>
      <c r="M44" s="70"/>
      <c r="N44" s="68"/>
    </row>
    <row r="45" spans="1:16" ht="21.75" customHeight="1">
      <c r="A45" s="68"/>
      <c r="B45" s="97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9"/>
      <c r="N45" s="68"/>
    </row>
    <row r="46" spans="1:16" ht="19.5" customHeight="1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</row>
    <row r="47" spans="1:16" ht="39" customHeight="1">
      <c r="A47" s="64" t="s">
        <v>150</v>
      </c>
      <c r="B47" s="65"/>
      <c r="C47" s="65"/>
      <c r="D47" s="65"/>
      <c r="E47" s="66"/>
      <c r="F47" s="67"/>
      <c r="G47" s="67"/>
      <c r="H47" s="67"/>
      <c r="I47" s="67"/>
      <c r="J47" s="67"/>
      <c r="K47" s="67"/>
      <c r="L47" s="67"/>
      <c r="M47" s="65"/>
      <c r="N47" s="65"/>
    </row>
    <row r="48" spans="1:16" ht="21" customHeight="1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</row>
    <row r="49" spans="1:16" ht="31.5" customHeight="1">
      <c r="A49" s="68"/>
      <c r="B49" s="1790" t="s">
        <v>419</v>
      </c>
      <c r="C49" s="1716"/>
      <c r="D49" s="1716"/>
      <c r="E49" s="1716"/>
      <c r="F49" s="1716"/>
      <c r="G49" s="1716"/>
      <c r="H49" s="1716"/>
      <c r="I49" s="1716"/>
      <c r="J49" s="1716"/>
      <c r="K49" s="1716"/>
      <c r="L49" s="1716"/>
      <c r="M49" s="1717"/>
      <c r="N49" s="68"/>
    </row>
    <row r="50" spans="1:16" ht="21.75" customHeight="1">
      <c r="A50" s="68"/>
      <c r="B50" s="69"/>
      <c r="C50" s="1806"/>
      <c r="D50" s="1800"/>
      <c r="E50" s="1800"/>
      <c r="F50" s="1800"/>
      <c r="G50" s="1800"/>
      <c r="H50" s="1800"/>
      <c r="I50" s="100"/>
      <c r="M50" s="70"/>
      <c r="N50" s="68"/>
    </row>
    <row r="51" spans="1:16" ht="21.75" customHeight="1">
      <c r="A51" s="68"/>
      <c r="B51" s="69"/>
      <c r="C51" s="906" t="s">
        <v>444</v>
      </c>
      <c r="D51" s="906"/>
      <c r="E51" s="92"/>
      <c r="F51" s="92"/>
      <c r="G51" s="92"/>
      <c r="H51" s="101"/>
      <c r="I51" s="102">
        <f>IF(AND($I$11="&gt;&gt;เลือก&lt;&lt;",$I$12="&gt;&gt;เลือก&lt;&lt;",$I$13="&gt;&gt;เลือก&lt;&lt;",$I$14="&gt;&gt;เลือก&lt;&lt;"),0,60)+IF(I11="Y",3)+IF(OR(I13="Y",I12="Y"),3)+IF(I14="Y",2)</f>
        <v>0</v>
      </c>
      <c r="J51" s="103" t="s">
        <v>445</v>
      </c>
      <c r="M51" s="70"/>
      <c r="N51" s="68"/>
    </row>
    <row r="52" spans="1:16" ht="21.75" customHeight="1">
      <c r="A52" s="68"/>
      <c r="B52" s="69"/>
      <c r="C52" s="907"/>
      <c r="D52" s="907"/>
      <c r="E52" s="92"/>
      <c r="F52" s="92"/>
      <c r="G52" s="92"/>
      <c r="H52" s="101"/>
      <c r="I52" s="101"/>
      <c r="J52" s="103"/>
      <c r="M52" s="70"/>
      <c r="N52" s="68"/>
    </row>
    <row r="53" spans="1:16" ht="21.75" customHeight="1">
      <c r="A53" s="68"/>
      <c r="B53" s="69"/>
      <c r="C53" s="75" t="s">
        <v>446</v>
      </c>
      <c r="D53" s="76"/>
      <c r="E53" s="77"/>
      <c r="F53" s="76"/>
      <c r="G53" s="76"/>
      <c r="H53" s="104"/>
      <c r="I53" s="82"/>
      <c r="J53" s="76"/>
      <c r="K53" s="76"/>
      <c r="M53" s="70"/>
      <c r="N53" s="68"/>
    </row>
    <row r="54" spans="1:16" ht="22.5" customHeight="1">
      <c r="A54" s="68"/>
      <c r="B54" s="69"/>
      <c r="C54" s="906" t="s">
        <v>447</v>
      </c>
      <c r="D54" s="906"/>
      <c r="E54" s="105"/>
      <c r="F54" s="106" t="s">
        <v>437</v>
      </c>
      <c r="G54" s="76"/>
      <c r="H54" s="906" t="s">
        <v>448</v>
      </c>
      <c r="I54" s="1791" t="s">
        <v>437</v>
      </c>
      <c r="J54" s="1784"/>
      <c r="L54" s="76" t="s">
        <v>438</v>
      </c>
      <c r="M54" s="70"/>
      <c r="N54" s="68"/>
    </row>
    <row r="55" spans="1:16" ht="21.75" customHeight="1">
      <c r="A55" s="68"/>
      <c r="B55" s="69"/>
      <c r="C55" s="907"/>
      <c r="D55" s="907"/>
      <c r="E55" s="92"/>
      <c r="F55" s="92"/>
      <c r="G55" s="92"/>
      <c r="H55" s="101" t="s">
        <v>449</v>
      </c>
      <c r="I55" s="94" t="s">
        <v>450</v>
      </c>
      <c r="J55" s="103"/>
      <c r="M55" s="70"/>
      <c r="N55" s="68"/>
    </row>
    <row r="56" spans="1:16" ht="21.75" customHeight="1">
      <c r="A56" s="68"/>
      <c r="B56" s="69"/>
      <c r="C56" s="907"/>
      <c r="D56" s="907"/>
      <c r="E56" s="92"/>
      <c r="F56" s="92"/>
      <c r="G56" s="92"/>
      <c r="H56" s="93" t="s">
        <v>451</v>
      </c>
      <c r="I56" s="94" t="s">
        <v>452</v>
      </c>
      <c r="J56" s="76"/>
      <c r="M56" s="70"/>
      <c r="N56" s="68"/>
      <c r="P56" s="62" t="s">
        <v>149</v>
      </c>
    </row>
    <row r="57" spans="1:16" ht="21.75" customHeight="1">
      <c r="A57" s="68"/>
      <c r="B57" s="69"/>
      <c r="C57" s="907"/>
      <c r="D57" s="907"/>
      <c r="E57" s="92"/>
      <c r="G57" s="92"/>
      <c r="H57" s="93" t="s">
        <v>453</v>
      </c>
      <c r="I57" s="94" t="s">
        <v>454</v>
      </c>
      <c r="J57" s="76"/>
      <c r="M57" s="70"/>
      <c r="N57" s="68"/>
    </row>
    <row r="58" spans="1:16" ht="13.5" customHeight="1">
      <c r="A58" s="68"/>
      <c r="B58" s="97"/>
      <c r="C58" s="107"/>
      <c r="D58" s="107"/>
      <c r="E58" s="108"/>
      <c r="F58" s="108"/>
      <c r="G58" s="108"/>
      <c r="H58" s="109"/>
      <c r="I58" s="110"/>
      <c r="J58" s="111"/>
      <c r="K58" s="98"/>
      <c r="L58" s="98"/>
      <c r="M58" s="99"/>
      <c r="N58" s="68"/>
    </row>
    <row r="59" spans="1:16" ht="21.75" customHeight="1">
      <c r="A59" s="68"/>
      <c r="B59" s="112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</row>
    <row r="60" spans="1:16" ht="39" customHeight="1">
      <c r="A60" s="64" t="s">
        <v>151</v>
      </c>
      <c r="B60" s="65"/>
      <c r="C60" s="65"/>
      <c r="D60" s="65"/>
      <c r="E60" s="66"/>
      <c r="F60" s="67"/>
      <c r="G60" s="67"/>
      <c r="H60" s="67"/>
      <c r="I60" s="67"/>
      <c r="J60" s="67"/>
      <c r="K60" s="67"/>
      <c r="L60" s="67"/>
      <c r="M60" s="65"/>
      <c r="N60" s="65"/>
    </row>
    <row r="61" spans="1:16" ht="21.75" customHeight="1">
      <c r="A61" s="68"/>
      <c r="B61" s="112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</row>
    <row r="62" spans="1:16" ht="30.75" customHeight="1">
      <c r="A62" s="68"/>
      <c r="B62" s="1790" t="s">
        <v>419</v>
      </c>
      <c r="C62" s="1716"/>
      <c r="D62" s="1716"/>
      <c r="E62" s="1716"/>
      <c r="F62" s="1716"/>
      <c r="G62" s="1716"/>
      <c r="H62" s="1716"/>
      <c r="I62" s="1716"/>
      <c r="J62" s="1716"/>
      <c r="K62" s="1716"/>
      <c r="L62" s="1716"/>
      <c r="M62" s="1717"/>
      <c r="N62" s="68"/>
    </row>
    <row r="63" spans="1:16" ht="21.75" customHeight="1">
      <c r="A63" s="68"/>
      <c r="B63" s="69"/>
      <c r="C63" s="76"/>
      <c r="D63" s="76"/>
      <c r="E63" s="77"/>
      <c r="F63" s="76"/>
      <c r="G63" s="76"/>
      <c r="H63" s="76"/>
      <c r="I63" s="76"/>
      <c r="J63" s="81"/>
      <c r="K63" s="81"/>
      <c r="L63" s="80"/>
      <c r="M63" s="70"/>
      <c r="N63" s="68"/>
    </row>
    <row r="64" spans="1:16" ht="21.75" customHeight="1">
      <c r="A64" s="68"/>
      <c r="B64" s="69"/>
      <c r="C64" s="1799" t="s">
        <v>455</v>
      </c>
      <c r="D64" s="1800"/>
      <c r="E64" s="1800"/>
      <c r="F64" s="1800"/>
      <c r="G64" s="1800"/>
      <c r="H64" s="1800"/>
      <c r="I64" s="1801"/>
      <c r="J64" s="102">
        <f>SUM('2-Result'!$C$41:$C$47)</f>
        <v>4</v>
      </c>
      <c r="K64" s="103" t="s">
        <v>445</v>
      </c>
      <c r="M64" s="70"/>
      <c r="N64" s="68"/>
    </row>
    <row r="65" spans="1:14" ht="21.75" customHeight="1">
      <c r="A65" s="68"/>
      <c r="B65" s="72"/>
      <c r="C65" s="88"/>
      <c r="D65" s="88"/>
      <c r="E65" s="89"/>
      <c r="F65" s="89"/>
      <c r="G65" s="89"/>
      <c r="H65" s="113"/>
      <c r="I65" s="113"/>
      <c r="J65" s="113"/>
      <c r="K65" s="73"/>
      <c r="L65" s="73"/>
      <c r="M65" s="74"/>
      <c r="N65" s="68"/>
    </row>
    <row r="66" spans="1:14" ht="21.75" customHeight="1">
      <c r="A66" s="68"/>
      <c r="B66" s="69"/>
      <c r="C66" s="75" t="s">
        <v>456</v>
      </c>
      <c r="D66" s="75"/>
      <c r="E66" s="77"/>
      <c r="F66" s="76"/>
      <c r="G66" s="76"/>
      <c r="H66" s="76"/>
      <c r="I66" s="76"/>
      <c r="J66" s="76"/>
      <c r="M66" s="70"/>
      <c r="N66" s="68"/>
    </row>
    <row r="67" spans="1:14" ht="69" customHeight="1">
      <c r="A67" s="68"/>
      <c r="B67" s="69"/>
      <c r="C67" s="1802" t="s">
        <v>457</v>
      </c>
      <c r="D67" s="1800"/>
      <c r="E67" s="1800"/>
      <c r="F67" s="1800"/>
      <c r="G67" s="1800"/>
      <c r="H67" s="1800"/>
      <c r="I67" s="1800"/>
      <c r="J67" s="1800"/>
      <c r="K67" s="1800"/>
      <c r="L67" s="1800"/>
      <c r="M67" s="114"/>
      <c r="N67" s="68"/>
    </row>
    <row r="68" spans="1:14" ht="24.75" customHeight="1">
      <c r="A68" s="68"/>
      <c r="B68" s="69"/>
      <c r="C68" s="71" t="s">
        <v>458</v>
      </c>
      <c r="D68" s="71"/>
      <c r="E68" s="77"/>
      <c r="F68" s="76"/>
      <c r="G68" s="76"/>
      <c r="H68" s="76"/>
      <c r="I68" s="76"/>
      <c r="J68" s="76"/>
      <c r="M68" s="70"/>
      <c r="N68" s="68"/>
    </row>
    <row r="69" spans="1:14" ht="168.75" customHeight="1">
      <c r="A69" s="68"/>
      <c r="B69" s="69"/>
      <c r="C69" s="1803" t="s">
        <v>459</v>
      </c>
      <c r="D69" s="1787"/>
      <c r="E69" s="1787"/>
      <c r="F69" s="1787"/>
      <c r="G69" s="1787"/>
      <c r="H69" s="1787"/>
      <c r="I69" s="1787"/>
      <c r="J69" s="1787"/>
      <c r="K69" s="1787"/>
      <c r="L69" s="1784"/>
      <c r="M69" s="70"/>
      <c r="N69" s="68"/>
    </row>
    <row r="70" spans="1:14" ht="3.75" customHeight="1">
      <c r="A70" s="68"/>
      <c r="B70" s="69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70"/>
      <c r="N70" s="68"/>
    </row>
    <row r="71" spans="1:14" ht="22.5" customHeight="1">
      <c r="A71" s="68"/>
      <c r="B71" s="69"/>
      <c r="C71" s="71" t="s">
        <v>460</v>
      </c>
      <c r="D71" s="115"/>
      <c r="E71" s="115"/>
      <c r="F71" s="115"/>
      <c r="G71" s="115"/>
      <c r="H71" s="115"/>
      <c r="I71" s="115"/>
      <c r="J71" s="115"/>
      <c r="K71" s="115"/>
      <c r="L71" s="115"/>
      <c r="M71" s="70"/>
      <c r="N71" s="68"/>
    </row>
    <row r="72" spans="1:14" ht="100.5" customHeight="1">
      <c r="A72" s="68"/>
      <c r="B72" s="69"/>
      <c r="C72" s="1804"/>
      <c r="D72" s="1787"/>
      <c r="E72" s="1787"/>
      <c r="F72" s="1787"/>
      <c r="G72" s="1787"/>
      <c r="H72" s="1787"/>
      <c r="I72" s="1787"/>
      <c r="J72" s="1787"/>
      <c r="K72" s="1787"/>
      <c r="L72" s="1784"/>
      <c r="M72" s="70"/>
      <c r="N72" s="68"/>
    </row>
    <row r="73" spans="1:14" ht="28.5" customHeight="1">
      <c r="A73" s="68"/>
      <c r="B73" s="69"/>
      <c r="C73" s="71" t="s">
        <v>461</v>
      </c>
      <c r="D73" s="71"/>
      <c r="E73" s="77"/>
      <c r="F73" s="76"/>
      <c r="G73" s="76"/>
      <c r="H73" s="76"/>
      <c r="I73" s="76"/>
      <c r="J73" s="76"/>
      <c r="M73" s="70"/>
      <c r="N73" s="68"/>
    </row>
    <row r="74" spans="1:14" ht="24.75" customHeight="1">
      <c r="A74" s="68"/>
      <c r="B74" s="69"/>
      <c r="C74" s="115"/>
      <c r="D74" s="115" t="s">
        <v>462</v>
      </c>
      <c r="E74" s="115"/>
      <c r="F74" s="1786"/>
      <c r="G74" s="1787"/>
      <c r="H74" s="1787"/>
      <c r="I74" s="1787"/>
      <c r="J74" s="1787"/>
      <c r="K74" s="1787"/>
      <c r="L74" s="1784"/>
      <c r="M74" s="70"/>
      <c r="N74" s="68"/>
    </row>
    <row r="75" spans="1:14" ht="6.75" customHeight="1">
      <c r="A75" s="68"/>
      <c r="B75" s="69"/>
      <c r="C75" s="115"/>
      <c r="D75" s="115"/>
      <c r="E75" s="115"/>
      <c r="F75" s="76"/>
      <c r="G75" s="76"/>
      <c r="H75" s="76"/>
      <c r="I75" s="76"/>
      <c r="J75" s="76"/>
      <c r="M75" s="70"/>
      <c r="N75" s="68"/>
    </row>
    <row r="76" spans="1:14" ht="24.75" customHeight="1">
      <c r="A76" s="68"/>
      <c r="B76" s="69"/>
      <c r="C76" s="71"/>
      <c r="D76" s="82" t="s">
        <v>463</v>
      </c>
      <c r="E76" s="82"/>
      <c r="F76" s="1786"/>
      <c r="G76" s="1787"/>
      <c r="H76" s="1787"/>
      <c r="I76" s="1787"/>
      <c r="J76" s="1787"/>
      <c r="K76" s="1787"/>
      <c r="L76" s="1784"/>
      <c r="M76" s="70"/>
      <c r="N76" s="68"/>
    </row>
    <row r="77" spans="1:14" ht="6" customHeight="1">
      <c r="A77" s="68"/>
      <c r="B77" s="69"/>
      <c r="C77" s="71"/>
      <c r="D77" s="82"/>
      <c r="E77" s="82"/>
      <c r="F77" s="76"/>
      <c r="G77" s="76"/>
      <c r="H77" s="76"/>
      <c r="I77" s="76"/>
      <c r="J77" s="76"/>
      <c r="M77" s="70"/>
      <c r="N77" s="68"/>
    </row>
    <row r="78" spans="1:14" ht="21.75" customHeight="1">
      <c r="A78" s="68"/>
      <c r="B78" s="69"/>
      <c r="C78" s="115"/>
      <c r="D78" s="115" t="s">
        <v>464</v>
      </c>
      <c r="E78" s="115"/>
      <c r="F78" s="1786"/>
      <c r="G78" s="1787"/>
      <c r="H78" s="1787"/>
      <c r="I78" s="1787"/>
      <c r="J78" s="1787"/>
      <c r="K78" s="1787"/>
      <c r="L78" s="1784"/>
      <c r="M78" s="70"/>
      <c r="N78" s="68"/>
    </row>
    <row r="79" spans="1:14" ht="6" customHeight="1">
      <c r="A79" s="68"/>
      <c r="B79" s="69"/>
      <c r="C79" s="71"/>
      <c r="D79" s="82"/>
      <c r="E79" s="82"/>
      <c r="F79" s="76"/>
      <c r="G79" s="76"/>
      <c r="H79" s="76"/>
      <c r="I79" s="76"/>
      <c r="J79" s="76"/>
      <c r="M79" s="70"/>
      <c r="N79" s="68"/>
    </row>
    <row r="80" spans="1:14" ht="21.75" customHeight="1">
      <c r="A80" s="68"/>
      <c r="B80" s="69"/>
      <c r="C80" s="115"/>
      <c r="D80" s="115" t="s">
        <v>465</v>
      </c>
      <c r="E80" s="115"/>
      <c r="F80" s="1786"/>
      <c r="G80" s="1787"/>
      <c r="H80" s="1787"/>
      <c r="I80" s="1787"/>
      <c r="J80" s="1787"/>
      <c r="K80" s="1787"/>
      <c r="L80" s="1784"/>
      <c r="M80" s="70"/>
      <c r="N80" s="68"/>
    </row>
    <row r="81" spans="1:14" ht="29.25" customHeight="1">
      <c r="A81" s="68"/>
      <c r="B81" s="69"/>
      <c r="C81" s="115"/>
      <c r="D81" s="115"/>
      <c r="E81" s="115"/>
      <c r="F81" s="116" t="s">
        <v>466</v>
      </c>
      <c r="G81" s="115"/>
      <c r="H81" s="115"/>
      <c r="I81" s="115"/>
      <c r="J81" s="115"/>
      <c r="K81" s="115"/>
      <c r="L81" s="115"/>
      <c r="M81" s="70"/>
      <c r="N81" s="68"/>
    </row>
    <row r="82" spans="1:14" ht="21.75" customHeight="1">
      <c r="A82" s="68"/>
      <c r="B82" s="69"/>
      <c r="C82" s="71" t="s">
        <v>467</v>
      </c>
      <c r="D82" s="115"/>
      <c r="E82" s="115"/>
      <c r="F82" s="1786"/>
      <c r="G82" s="1787"/>
      <c r="H82" s="1787"/>
      <c r="I82" s="1787"/>
      <c r="J82" s="1787"/>
      <c r="K82" s="1787"/>
      <c r="L82" s="1784"/>
      <c r="M82" s="70"/>
      <c r="N82" s="68"/>
    </row>
    <row r="83" spans="1:14" ht="21.75" customHeight="1">
      <c r="A83" s="68"/>
      <c r="B83" s="69"/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70"/>
      <c r="N83" s="68"/>
    </row>
    <row r="84" spans="1:14" ht="21.75" customHeight="1">
      <c r="A84" s="68"/>
      <c r="B84" s="69"/>
      <c r="C84" s="71" t="s">
        <v>468</v>
      </c>
      <c r="D84" s="115"/>
      <c r="E84" s="115"/>
      <c r="F84" s="115"/>
      <c r="G84" s="115"/>
      <c r="H84" s="115"/>
      <c r="I84" s="115"/>
      <c r="J84" s="115"/>
      <c r="K84" s="115"/>
      <c r="L84" s="115"/>
      <c r="M84" s="70"/>
      <c r="N84" s="68"/>
    </row>
    <row r="85" spans="1:14" ht="59.25" customHeight="1">
      <c r="A85" s="68"/>
      <c r="B85" s="69"/>
      <c r="C85" s="71"/>
      <c r="D85" s="115"/>
      <c r="E85" s="115"/>
      <c r="F85" s="1786"/>
      <c r="G85" s="1787"/>
      <c r="H85" s="1787"/>
      <c r="I85" s="1787"/>
      <c r="J85" s="1787"/>
      <c r="K85" s="1787"/>
      <c r="L85" s="1784"/>
      <c r="M85" s="70"/>
      <c r="N85" s="68"/>
    </row>
    <row r="86" spans="1:14" ht="24" customHeight="1">
      <c r="A86" s="68"/>
      <c r="B86" s="69"/>
      <c r="C86" s="71"/>
      <c r="D86" s="115"/>
      <c r="E86" s="115"/>
      <c r="F86" s="1788" t="s">
        <v>469</v>
      </c>
      <c r="G86" s="1789"/>
      <c r="H86" s="1789"/>
      <c r="I86" s="115"/>
      <c r="J86" s="115"/>
      <c r="K86" s="115"/>
      <c r="L86" s="115"/>
      <c r="M86" s="70"/>
      <c r="N86" s="68"/>
    </row>
    <row r="87" spans="1:14" ht="21.75" customHeight="1">
      <c r="A87" s="68"/>
      <c r="B87" s="69"/>
      <c r="C87" s="907"/>
      <c r="D87" s="907"/>
      <c r="E87" s="92"/>
      <c r="F87" s="92"/>
      <c r="G87" s="92"/>
      <c r="H87" s="101"/>
      <c r="I87" s="101" t="s">
        <v>470</v>
      </c>
      <c r="J87" s="94" t="s">
        <v>450</v>
      </c>
      <c r="M87" s="70"/>
      <c r="N87" s="68"/>
    </row>
    <row r="88" spans="1:14" ht="21.75" customHeight="1">
      <c r="A88" s="68"/>
      <c r="B88" s="69"/>
      <c r="C88" s="907"/>
      <c r="D88" s="907"/>
      <c r="E88" s="92"/>
      <c r="F88" s="92"/>
      <c r="G88" s="92"/>
      <c r="H88" s="93"/>
      <c r="I88" s="93" t="s">
        <v>471</v>
      </c>
      <c r="J88" s="94" t="s">
        <v>472</v>
      </c>
      <c r="M88" s="70"/>
      <c r="N88" s="68"/>
    </row>
    <row r="89" spans="1:14" ht="21.75" customHeight="1">
      <c r="A89" s="68"/>
      <c r="B89" s="69"/>
      <c r="C89" s="907"/>
      <c r="D89" s="907"/>
      <c r="E89" s="92"/>
      <c r="F89" s="92"/>
      <c r="G89" s="92"/>
      <c r="H89" s="93"/>
      <c r="I89" s="93"/>
      <c r="J89" s="94" t="s">
        <v>473</v>
      </c>
      <c r="M89" s="70"/>
      <c r="N89" s="68"/>
    </row>
    <row r="90" spans="1:14" ht="21.75" customHeight="1">
      <c r="A90" s="68"/>
      <c r="B90" s="69"/>
      <c r="C90" s="907"/>
      <c r="D90" s="907"/>
      <c r="E90" s="92"/>
      <c r="F90" s="92"/>
      <c r="G90" s="92"/>
      <c r="H90" s="93"/>
      <c r="I90" s="93"/>
      <c r="J90" s="94" t="s">
        <v>474</v>
      </c>
      <c r="M90" s="70"/>
      <c r="N90" s="68"/>
    </row>
    <row r="91" spans="1:14" ht="21.75" customHeight="1">
      <c r="A91" s="68"/>
      <c r="B91" s="69"/>
      <c r="C91" s="907"/>
      <c r="D91" s="907"/>
      <c r="E91" s="92"/>
      <c r="F91" s="92"/>
      <c r="G91" s="92"/>
      <c r="H91" s="93"/>
      <c r="I91" s="93"/>
      <c r="J91" s="94" t="s">
        <v>475</v>
      </c>
      <c r="M91" s="70"/>
      <c r="N91" s="68"/>
    </row>
    <row r="92" spans="1:14" ht="21.75" customHeight="1">
      <c r="A92" s="68"/>
      <c r="B92" s="69"/>
      <c r="C92" s="907"/>
      <c r="D92" s="907"/>
      <c r="E92" s="92"/>
      <c r="F92" s="92"/>
      <c r="G92" s="92"/>
      <c r="H92" s="93"/>
      <c r="I92" s="93"/>
      <c r="J92" s="94" t="s">
        <v>476</v>
      </c>
      <c r="M92" s="70"/>
      <c r="N92" s="68"/>
    </row>
    <row r="93" spans="1:14" ht="21.75" customHeight="1">
      <c r="A93" s="68"/>
      <c r="B93" s="69"/>
      <c r="C93" s="907"/>
      <c r="D93" s="907"/>
      <c r="E93" s="92"/>
      <c r="F93" s="92"/>
      <c r="G93" s="92"/>
      <c r="H93" s="93"/>
      <c r="I93" s="93"/>
      <c r="J93" s="94" t="s">
        <v>477</v>
      </c>
      <c r="M93" s="70"/>
      <c r="N93" s="68"/>
    </row>
    <row r="94" spans="1:14" ht="21.75" customHeight="1">
      <c r="A94" s="68"/>
      <c r="B94" s="69"/>
      <c r="C94" s="907"/>
      <c r="D94" s="907"/>
      <c r="E94" s="92"/>
      <c r="F94" s="92"/>
      <c r="G94" s="92"/>
      <c r="H94" s="93"/>
      <c r="I94" s="93"/>
      <c r="J94" s="94" t="s">
        <v>478</v>
      </c>
      <c r="M94" s="70"/>
      <c r="N94" s="68"/>
    </row>
    <row r="95" spans="1:14" ht="21.75" customHeight="1">
      <c r="A95" s="68"/>
      <c r="B95" s="69"/>
      <c r="C95" s="907"/>
      <c r="D95" s="907"/>
      <c r="E95" s="92"/>
      <c r="F95" s="92"/>
      <c r="G95" s="92"/>
      <c r="H95" s="93"/>
      <c r="I95" s="93" t="s">
        <v>453</v>
      </c>
      <c r="J95" s="94" t="s">
        <v>454</v>
      </c>
      <c r="M95" s="70"/>
      <c r="N95" s="68"/>
    </row>
    <row r="96" spans="1:14" ht="14.25" customHeight="1">
      <c r="A96" s="68"/>
      <c r="B96" s="72"/>
      <c r="C96" s="88"/>
      <c r="D96" s="88"/>
      <c r="E96" s="89"/>
      <c r="F96" s="89"/>
      <c r="G96" s="89"/>
      <c r="H96" s="90"/>
      <c r="I96" s="90"/>
      <c r="J96" s="91"/>
      <c r="K96" s="73"/>
      <c r="L96" s="73"/>
      <c r="M96" s="74"/>
      <c r="N96" s="68"/>
    </row>
    <row r="97" spans="1:17" ht="29.25" customHeight="1">
      <c r="A97" s="68"/>
      <c r="B97" s="1790" t="s">
        <v>479</v>
      </c>
      <c r="C97" s="1716"/>
      <c r="D97" s="1716"/>
      <c r="E97" s="1716"/>
      <c r="F97" s="1716"/>
      <c r="G97" s="1716"/>
      <c r="H97" s="1716"/>
      <c r="I97" s="1716"/>
      <c r="J97" s="1716"/>
      <c r="K97" s="1716"/>
      <c r="L97" s="1716"/>
      <c r="M97" s="1717"/>
      <c r="N97" s="68"/>
    </row>
    <row r="98" spans="1:17" ht="21.75" customHeight="1">
      <c r="A98" s="68"/>
      <c r="B98" s="69"/>
      <c r="C98" s="117"/>
      <c r="D98" s="117"/>
      <c r="E98" s="77"/>
      <c r="F98" s="76"/>
      <c r="I98" s="76"/>
      <c r="J98" s="76"/>
      <c r="K98" s="76"/>
      <c r="L98" s="76"/>
      <c r="M98" s="70"/>
      <c r="N98" s="68"/>
    </row>
    <row r="99" spans="1:17" ht="21.75" customHeight="1">
      <c r="A99" s="68"/>
      <c r="B99" s="69"/>
      <c r="C99" s="117" t="s">
        <v>480</v>
      </c>
      <c r="D99" s="117"/>
      <c r="E99" s="77"/>
      <c r="F99" s="118" t="s">
        <v>481</v>
      </c>
      <c r="H99" s="119" t="s">
        <v>482</v>
      </c>
      <c r="I99" s="120"/>
      <c r="J99" s="121"/>
      <c r="K99" s="121"/>
      <c r="L99" s="122"/>
      <c r="M99" s="79"/>
      <c r="N99" s="68"/>
    </row>
    <row r="100" spans="1:17" ht="24.75" customHeight="1">
      <c r="A100" s="68"/>
      <c r="B100" s="69"/>
      <c r="C100" s="76"/>
      <c r="D100" s="76"/>
      <c r="E100" s="77"/>
      <c r="F100" s="76"/>
      <c r="G100" s="76"/>
      <c r="H100" s="104" t="s">
        <v>483</v>
      </c>
      <c r="I100" s="82"/>
      <c r="J100" s="76"/>
      <c r="K100" s="76"/>
      <c r="M100" s="70"/>
      <c r="N100" s="68"/>
    </row>
    <row r="101" spans="1:17" ht="24.75" customHeight="1">
      <c r="A101" s="68"/>
      <c r="B101" s="69"/>
      <c r="C101" s="75" t="s">
        <v>484</v>
      </c>
      <c r="D101" s="76"/>
      <c r="E101" s="77"/>
      <c r="F101" s="76"/>
      <c r="G101" s="76"/>
      <c r="H101" s="104"/>
      <c r="I101" s="82"/>
      <c r="J101" s="76"/>
      <c r="K101" s="76"/>
      <c r="M101" s="70"/>
      <c r="N101" s="68"/>
    </row>
    <row r="102" spans="1:17" ht="21.75" customHeight="1">
      <c r="A102" s="68"/>
      <c r="B102" s="69"/>
      <c r="C102" s="906" t="s">
        <v>447</v>
      </c>
      <c r="D102" s="906"/>
      <c r="E102" s="105"/>
      <c r="F102" s="106" t="s">
        <v>437</v>
      </c>
      <c r="G102" s="76"/>
      <c r="H102" s="906" t="s">
        <v>448</v>
      </c>
      <c r="I102" s="1791" t="s">
        <v>437</v>
      </c>
      <c r="J102" s="1784"/>
      <c r="L102" s="76" t="s">
        <v>438</v>
      </c>
      <c r="M102" s="70"/>
      <c r="N102" s="68"/>
    </row>
    <row r="103" spans="1:17" ht="21.75" customHeight="1">
      <c r="A103" s="68"/>
      <c r="B103" s="69"/>
      <c r="C103" s="906"/>
      <c r="D103" s="906"/>
      <c r="E103" s="105"/>
      <c r="F103" s="906"/>
      <c r="G103" s="76"/>
      <c r="H103" s="906"/>
      <c r="J103" s="906"/>
      <c r="K103" s="906"/>
      <c r="L103" s="906"/>
      <c r="M103" s="70"/>
      <c r="N103" s="68"/>
    </row>
    <row r="104" spans="1:17" ht="33.75" customHeight="1">
      <c r="A104" s="68"/>
      <c r="B104" s="1792" t="s">
        <v>485</v>
      </c>
      <c r="C104" s="1793"/>
      <c r="D104" s="1793"/>
      <c r="E104" s="1793"/>
      <c r="F104" s="1793"/>
      <c r="G104" s="1793"/>
      <c r="H104" s="1793"/>
      <c r="I104" s="1793"/>
      <c r="J104" s="1793"/>
      <c r="K104" s="1793"/>
      <c r="L104" s="1793"/>
      <c r="M104" s="1794"/>
      <c r="N104" s="68"/>
    </row>
    <row r="105" spans="1:17" ht="21.75" customHeight="1">
      <c r="A105" s="68"/>
      <c r="B105" s="123" t="s">
        <v>1</v>
      </c>
      <c r="C105" s="1819" t="s">
        <v>486</v>
      </c>
      <c r="D105" s="1787"/>
      <c r="E105" s="1784"/>
      <c r="F105" s="1819" t="s">
        <v>487</v>
      </c>
      <c r="G105" s="1784"/>
      <c r="H105" s="1819" t="s">
        <v>488</v>
      </c>
      <c r="I105" s="1784"/>
      <c r="J105" s="1819" t="s">
        <v>489</v>
      </c>
      <c r="K105" s="1784"/>
      <c r="L105" s="908" t="s">
        <v>490</v>
      </c>
      <c r="M105" s="124" t="s">
        <v>491</v>
      </c>
      <c r="N105" s="68"/>
    </row>
    <row r="106" spans="1:17" ht="21.75" customHeight="1">
      <c r="A106" s="68"/>
      <c r="B106" s="125" t="s">
        <v>344</v>
      </c>
      <c r="C106" s="1795" t="s">
        <v>492</v>
      </c>
      <c r="D106" s="1787"/>
      <c r="E106" s="1784"/>
      <c r="F106" s="1796" t="s">
        <v>493</v>
      </c>
      <c r="G106" s="1784"/>
      <c r="H106" s="1820" t="s">
        <v>494</v>
      </c>
      <c r="I106" s="1784"/>
      <c r="J106" s="1796" t="s">
        <v>495</v>
      </c>
      <c r="K106" s="1784"/>
      <c r="L106" s="126" t="s">
        <v>496</v>
      </c>
      <c r="M106" s="127" t="s">
        <v>497</v>
      </c>
      <c r="N106" s="68"/>
    </row>
    <row r="107" spans="1:17" ht="21.75" customHeight="1">
      <c r="A107" s="68"/>
      <c r="B107" s="128" t="s">
        <v>498</v>
      </c>
      <c r="C107" s="1807"/>
      <c r="D107" s="1787"/>
      <c r="E107" s="1784"/>
      <c r="F107" s="1785"/>
      <c r="G107" s="1784"/>
      <c r="H107" s="1783"/>
      <c r="I107" s="1784"/>
      <c r="J107" s="1785"/>
      <c r="K107" s="1784"/>
      <c r="L107" s="905"/>
      <c r="M107" s="129"/>
      <c r="N107" s="68"/>
      <c r="Q107" s="62" t="s">
        <v>149</v>
      </c>
    </row>
    <row r="108" spans="1:17" ht="21.75" customHeight="1">
      <c r="A108" s="68"/>
      <c r="B108" s="128" t="s">
        <v>499</v>
      </c>
      <c r="C108" s="1807"/>
      <c r="D108" s="1787"/>
      <c r="E108" s="1784"/>
      <c r="F108" s="1785"/>
      <c r="G108" s="1784"/>
      <c r="H108" s="1783"/>
      <c r="I108" s="1784"/>
      <c r="J108" s="1785"/>
      <c r="K108" s="1784"/>
      <c r="L108" s="905"/>
      <c r="M108" s="129"/>
      <c r="N108" s="68"/>
    </row>
    <row r="109" spans="1:17" ht="21.75" customHeight="1">
      <c r="A109" s="68"/>
      <c r="B109" s="128" t="s">
        <v>500</v>
      </c>
      <c r="C109" s="1807"/>
      <c r="D109" s="1787"/>
      <c r="E109" s="1784"/>
      <c r="F109" s="1785"/>
      <c r="G109" s="1784"/>
      <c r="H109" s="1783"/>
      <c r="I109" s="1784"/>
      <c r="J109" s="1785"/>
      <c r="K109" s="1784"/>
      <c r="L109" s="905"/>
      <c r="M109" s="129"/>
      <c r="N109" s="68"/>
    </row>
    <row r="110" spans="1:17" ht="21.75" customHeight="1">
      <c r="A110" s="68"/>
      <c r="B110" s="128" t="s">
        <v>501</v>
      </c>
      <c r="C110" s="1807"/>
      <c r="D110" s="1787"/>
      <c r="E110" s="1784"/>
      <c r="F110" s="1785"/>
      <c r="G110" s="1784"/>
      <c r="H110" s="1783"/>
      <c r="I110" s="1784"/>
      <c r="J110" s="1785"/>
      <c r="K110" s="1784"/>
      <c r="L110" s="905"/>
      <c r="M110" s="129"/>
      <c r="N110" s="68"/>
    </row>
    <row r="111" spans="1:17" ht="21.75" customHeight="1">
      <c r="A111" s="68"/>
      <c r="B111" s="128" t="s">
        <v>502</v>
      </c>
      <c r="C111" s="1807"/>
      <c r="D111" s="1787"/>
      <c r="E111" s="1784"/>
      <c r="F111" s="1785"/>
      <c r="G111" s="1784"/>
      <c r="H111" s="1783"/>
      <c r="I111" s="1784"/>
      <c r="J111" s="1785"/>
      <c r="K111" s="1784"/>
      <c r="L111" s="905"/>
      <c r="M111" s="129"/>
      <c r="N111" s="68"/>
    </row>
    <row r="112" spans="1:17" ht="33" customHeight="1">
      <c r="A112" s="68"/>
      <c r="B112" s="1792" t="s">
        <v>503</v>
      </c>
      <c r="C112" s="1793"/>
      <c r="D112" s="1793"/>
      <c r="E112" s="1793"/>
      <c r="F112" s="1793"/>
      <c r="G112" s="1793"/>
      <c r="H112" s="1793"/>
      <c r="I112" s="1793"/>
      <c r="J112" s="1793"/>
      <c r="K112" s="1793"/>
      <c r="L112" s="1793"/>
      <c r="M112" s="1794"/>
      <c r="N112" s="68"/>
    </row>
    <row r="113" spans="1:17" ht="21.75" customHeight="1">
      <c r="A113" s="68"/>
      <c r="B113" s="123" t="s">
        <v>1</v>
      </c>
      <c r="C113" s="1819" t="s">
        <v>486</v>
      </c>
      <c r="D113" s="1787"/>
      <c r="E113" s="1784"/>
      <c r="F113" s="1819" t="s">
        <v>487</v>
      </c>
      <c r="G113" s="1784"/>
      <c r="H113" s="1819" t="s">
        <v>488</v>
      </c>
      <c r="I113" s="1784"/>
      <c r="J113" s="1819" t="s">
        <v>489</v>
      </c>
      <c r="K113" s="1784"/>
      <c r="L113" s="908" t="s">
        <v>490</v>
      </c>
      <c r="M113" s="124" t="s">
        <v>491</v>
      </c>
      <c r="N113" s="68"/>
    </row>
    <row r="114" spans="1:17" ht="21.75" customHeight="1">
      <c r="A114" s="68"/>
      <c r="B114" s="125" t="s">
        <v>344</v>
      </c>
      <c r="C114" s="1795" t="s">
        <v>504</v>
      </c>
      <c r="D114" s="1787"/>
      <c r="E114" s="1784"/>
      <c r="F114" s="1796" t="s">
        <v>493</v>
      </c>
      <c r="G114" s="1784"/>
      <c r="H114" s="1797" t="s">
        <v>505</v>
      </c>
      <c r="I114" s="1784"/>
      <c r="J114" s="1798" t="s">
        <v>340</v>
      </c>
      <c r="K114" s="1784"/>
      <c r="L114" s="126" t="s">
        <v>506</v>
      </c>
      <c r="M114" s="127" t="s">
        <v>507</v>
      </c>
      <c r="N114" s="68"/>
    </row>
    <row r="115" spans="1:17" ht="21.75" customHeight="1">
      <c r="A115" s="68"/>
      <c r="B115" s="125" t="s">
        <v>344</v>
      </c>
      <c r="C115" s="1795" t="s">
        <v>508</v>
      </c>
      <c r="D115" s="1787"/>
      <c r="E115" s="1784"/>
      <c r="F115" s="1796" t="s">
        <v>509</v>
      </c>
      <c r="G115" s="1784"/>
      <c r="H115" s="1797" t="s">
        <v>510</v>
      </c>
      <c r="I115" s="1784"/>
      <c r="J115" s="1796" t="s">
        <v>495</v>
      </c>
      <c r="K115" s="1784"/>
      <c r="L115" s="126" t="s">
        <v>511</v>
      </c>
      <c r="M115" s="127" t="s">
        <v>512</v>
      </c>
      <c r="N115" s="68"/>
    </row>
    <row r="116" spans="1:17" ht="21.75" customHeight="1">
      <c r="A116" s="68"/>
      <c r="B116" s="128" t="s">
        <v>498</v>
      </c>
      <c r="C116" s="1807"/>
      <c r="D116" s="1787"/>
      <c r="E116" s="1784"/>
      <c r="F116" s="1785"/>
      <c r="G116" s="1784"/>
      <c r="H116" s="1783"/>
      <c r="I116" s="1784"/>
      <c r="J116" s="1785"/>
      <c r="K116" s="1784"/>
      <c r="L116" s="905"/>
      <c r="M116" s="129"/>
      <c r="N116" s="68"/>
    </row>
    <row r="117" spans="1:17" ht="21.75" customHeight="1">
      <c r="A117" s="68"/>
      <c r="B117" s="128" t="s">
        <v>499</v>
      </c>
      <c r="C117" s="1807"/>
      <c r="D117" s="1787"/>
      <c r="E117" s="1784"/>
      <c r="F117" s="1785"/>
      <c r="G117" s="1784"/>
      <c r="H117" s="1783"/>
      <c r="I117" s="1784"/>
      <c r="J117" s="1785"/>
      <c r="K117" s="1784"/>
      <c r="L117" s="905"/>
      <c r="M117" s="129"/>
      <c r="N117" s="68"/>
      <c r="Q117" s="62" t="s">
        <v>149</v>
      </c>
    </row>
    <row r="118" spans="1:17" ht="21.75" customHeight="1">
      <c r="A118" s="68"/>
      <c r="B118" s="128" t="s">
        <v>500</v>
      </c>
      <c r="C118" s="1807"/>
      <c r="D118" s="1787"/>
      <c r="E118" s="1784"/>
      <c r="F118" s="1785"/>
      <c r="G118" s="1784"/>
      <c r="H118" s="1783"/>
      <c r="I118" s="1784"/>
      <c r="J118" s="1785"/>
      <c r="K118" s="1784"/>
      <c r="L118" s="905"/>
      <c r="M118" s="129"/>
      <c r="N118" s="68"/>
    </row>
    <row r="119" spans="1:17" ht="21" customHeight="1">
      <c r="A119" s="68"/>
      <c r="B119" s="128" t="s">
        <v>501</v>
      </c>
      <c r="C119" s="1807"/>
      <c r="D119" s="1787"/>
      <c r="E119" s="1784"/>
      <c r="F119" s="1785"/>
      <c r="G119" s="1784"/>
      <c r="H119" s="1783"/>
      <c r="I119" s="1784"/>
      <c r="J119" s="1785"/>
      <c r="K119" s="1784"/>
      <c r="L119" s="905"/>
      <c r="M119" s="129"/>
      <c r="N119" s="68"/>
    </row>
    <row r="120" spans="1:17" ht="21.75" customHeight="1">
      <c r="A120" s="68"/>
      <c r="B120" s="128" t="s">
        <v>502</v>
      </c>
      <c r="C120" s="1807"/>
      <c r="D120" s="1787"/>
      <c r="E120" s="1784"/>
      <c r="F120" s="1785"/>
      <c r="G120" s="1784"/>
      <c r="H120" s="1783"/>
      <c r="I120" s="1784"/>
      <c r="J120" s="1785"/>
      <c r="K120" s="1784"/>
      <c r="L120" s="905"/>
      <c r="M120" s="129"/>
      <c r="N120" s="68"/>
    </row>
    <row r="121" spans="1:17" ht="21.75" customHeight="1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</row>
    <row r="122" spans="1:17" ht="21.75" customHeight="1"/>
    <row r="123" spans="1:17" ht="21.75" customHeight="1"/>
    <row r="124" spans="1:17" ht="21.75" customHeight="1"/>
    <row r="125" spans="1:17" ht="21.75" customHeight="1"/>
    <row r="126" spans="1:17" ht="21.75" customHeight="1"/>
    <row r="127" spans="1:17" ht="21.75" customHeight="1"/>
    <row r="128" spans="1:17" ht="21.75" customHeight="1"/>
    <row r="129" ht="21.75" customHeight="1"/>
    <row r="130" ht="21.75" customHeight="1"/>
    <row r="131" ht="21.75" customHeight="1"/>
    <row r="132" ht="21.75" customHeight="1"/>
    <row r="133" ht="21.75" customHeight="1"/>
    <row r="134" ht="21.75" customHeight="1"/>
    <row r="135" ht="21.75" customHeight="1"/>
    <row r="136" ht="21.75" customHeight="1"/>
    <row r="137" ht="21.75" customHeight="1"/>
    <row r="138" ht="21.75" customHeight="1"/>
    <row r="139" ht="21.75" customHeight="1"/>
    <row r="140" ht="21.75" customHeight="1"/>
    <row r="141" ht="21.75" customHeight="1"/>
    <row r="142" ht="21.75" customHeight="1"/>
    <row r="143" ht="21.75" customHeight="1"/>
    <row r="144" ht="21.75" customHeight="1"/>
    <row r="145" ht="21.75" customHeight="1"/>
    <row r="146" ht="21.75" customHeight="1"/>
    <row r="147" ht="21.75" customHeight="1"/>
    <row r="148" ht="21.75" customHeight="1"/>
    <row r="149" ht="21.75" customHeight="1"/>
    <row r="150" ht="21.75" customHeight="1"/>
    <row r="151" ht="21.75" customHeight="1"/>
    <row r="152" ht="21.75" customHeight="1"/>
    <row r="153" ht="21.75" customHeight="1"/>
    <row r="154" ht="21.75" customHeight="1"/>
    <row r="155" ht="21.75" customHeight="1"/>
    <row r="156" ht="21.75" customHeight="1"/>
    <row r="157" ht="21.75" customHeight="1"/>
    <row r="158" ht="21.75" customHeight="1"/>
    <row r="159" ht="21.75" customHeight="1"/>
    <row r="160" ht="21.75" customHeight="1"/>
    <row r="161" ht="21.75" customHeight="1"/>
    <row r="162" ht="21.75" customHeight="1"/>
    <row r="163" ht="21.75" customHeight="1"/>
    <row r="164" ht="21.75" customHeight="1"/>
    <row r="165" ht="21.75" customHeight="1"/>
    <row r="166" ht="21.75" customHeight="1"/>
    <row r="167" ht="21.75" customHeight="1"/>
    <row r="168" ht="21.75" customHeight="1"/>
    <row r="169" ht="21.75" customHeight="1"/>
    <row r="170" ht="21.75" customHeight="1"/>
    <row r="171" ht="21.75" customHeight="1"/>
    <row r="172" ht="21.75" customHeight="1"/>
    <row r="173" ht="21.75" customHeight="1"/>
    <row r="174" ht="21.75" customHeight="1"/>
    <row r="175" ht="21.75" customHeight="1"/>
    <row r="176" ht="21.75" customHeight="1"/>
    <row r="177" ht="21.75" customHeight="1"/>
    <row r="178" ht="21.75" customHeight="1"/>
    <row r="179" ht="21.75" customHeight="1"/>
    <row r="180" ht="21.75" customHeight="1"/>
    <row r="181" ht="21.75" customHeight="1"/>
    <row r="182" ht="21.75" customHeight="1"/>
    <row r="183" ht="21.75" customHeight="1"/>
    <row r="184" ht="21.75" customHeight="1"/>
    <row r="185" ht="21.75" customHeight="1"/>
    <row r="186" ht="21.75" customHeight="1"/>
    <row r="187" ht="21.75" customHeight="1"/>
    <row r="188" ht="21.75" customHeight="1"/>
    <row r="189" ht="21.75" customHeight="1"/>
    <row r="190" ht="21.75" customHeight="1"/>
    <row r="191" ht="21.75" customHeight="1"/>
    <row r="192" ht="21.75" customHeight="1"/>
    <row r="193" ht="21.75" customHeight="1"/>
    <row r="194" ht="21.75" customHeight="1"/>
    <row r="195" ht="21.75" customHeight="1"/>
    <row r="196" ht="21.75" customHeight="1"/>
    <row r="197" ht="21.75" customHeight="1"/>
    <row r="198" ht="21.75" customHeight="1"/>
    <row r="199" ht="21.75" customHeight="1"/>
    <row r="200" ht="21.75" customHeight="1"/>
    <row r="201" ht="21.75" customHeight="1"/>
    <row r="202" ht="21.75" customHeight="1"/>
    <row r="203" ht="21.75" customHeight="1"/>
    <row r="204" ht="21.75" customHeight="1"/>
    <row r="205" ht="21.75" customHeight="1"/>
    <row r="206" ht="21.75" customHeight="1"/>
    <row r="207" ht="21.75" customHeight="1"/>
    <row r="208" ht="21.75" customHeight="1"/>
    <row r="209" ht="21.75" customHeight="1"/>
    <row r="210" ht="21.75" customHeight="1"/>
    <row r="211" ht="21.75" customHeight="1"/>
    <row r="212" ht="21.75" customHeight="1"/>
    <row r="213" ht="21.75" customHeight="1"/>
    <row r="214" ht="21.75" customHeight="1"/>
    <row r="215" ht="21.75" customHeight="1"/>
    <row r="216" ht="21.75" customHeight="1"/>
    <row r="217" ht="21.75" customHeight="1"/>
    <row r="218" ht="21.75" customHeight="1"/>
    <row r="219" ht="21.75" customHeight="1"/>
    <row r="220" ht="21.75" customHeight="1"/>
    <row r="221" ht="21.75" customHeight="1"/>
    <row r="222" ht="21.75" customHeight="1"/>
    <row r="223" ht="21.75" customHeight="1"/>
    <row r="224" ht="21.75" customHeight="1"/>
    <row r="225" ht="21.75" customHeight="1"/>
    <row r="226" ht="21.75" customHeight="1"/>
    <row r="227" ht="21.75" customHeight="1"/>
    <row r="228" ht="21.75" customHeight="1"/>
    <row r="229" ht="21.75" customHeight="1"/>
    <row r="230" ht="21.75" customHeight="1"/>
    <row r="231" ht="21.75" customHeight="1"/>
    <row r="232" ht="21.75" customHeight="1"/>
    <row r="233" ht="21.75" customHeight="1"/>
    <row r="234" ht="21.75" customHeight="1"/>
    <row r="235" ht="21.75" customHeight="1"/>
    <row r="236" ht="21.75" customHeight="1"/>
    <row r="237" ht="21.75" customHeight="1"/>
    <row r="238" ht="21.75" customHeight="1"/>
    <row r="239" ht="21.75" customHeight="1"/>
    <row r="240" ht="21.75" customHeight="1"/>
    <row r="241" ht="21.75" customHeight="1"/>
    <row r="242" ht="21.75" customHeight="1"/>
    <row r="243" ht="21.75" customHeight="1"/>
    <row r="244" ht="21.75" customHeight="1"/>
    <row r="245" ht="21.75" customHeight="1"/>
    <row r="246" ht="21.75" customHeight="1"/>
    <row r="247" ht="21.75" customHeight="1"/>
    <row r="248" ht="21.75" customHeight="1"/>
    <row r="249" ht="21.75" customHeight="1"/>
    <row r="250" ht="21.75" customHeight="1"/>
    <row r="251" ht="21.75" customHeight="1"/>
    <row r="252" ht="21.75" customHeight="1"/>
    <row r="253" ht="21.75" customHeight="1"/>
    <row r="254" ht="21.75" customHeight="1"/>
    <row r="255" ht="21.75" customHeight="1"/>
    <row r="256" ht="21.75" customHeight="1"/>
    <row r="257" ht="21.75" customHeight="1"/>
    <row r="258" ht="21.75" customHeight="1"/>
    <row r="259" ht="21.75" customHeight="1"/>
    <row r="260" ht="21.75" customHeight="1"/>
    <row r="261" ht="21.75" customHeight="1"/>
    <row r="262" ht="21.75" customHeight="1"/>
    <row r="263" ht="21.75" customHeight="1"/>
    <row r="264" ht="21.75" customHeight="1"/>
    <row r="265" ht="21.75" customHeight="1"/>
    <row r="266" ht="21.75" customHeight="1"/>
    <row r="267" ht="21.75" customHeight="1"/>
    <row r="268" ht="21.75" customHeight="1"/>
    <row r="269" ht="21.75" customHeight="1"/>
    <row r="270" ht="21.75" customHeight="1"/>
    <row r="271" ht="21.75" customHeight="1"/>
    <row r="272" ht="21.75" customHeight="1"/>
    <row r="273" ht="21.75" customHeight="1"/>
    <row r="274" ht="21.75" customHeight="1"/>
    <row r="275" ht="21.75" customHeight="1"/>
    <row r="276" ht="21.75" customHeight="1"/>
    <row r="277" ht="21.75" customHeight="1"/>
    <row r="278" ht="21.75" customHeight="1"/>
    <row r="279" ht="21.75" customHeight="1"/>
    <row r="280" ht="21.75" customHeight="1"/>
    <row r="281" ht="21.75" customHeight="1"/>
    <row r="282" ht="21.75" customHeight="1"/>
    <row r="283" ht="21.75" customHeight="1"/>
    <row r="284" ht="21.75" customHeight="1"/>
    <row r="285" ht="21.75" customHeight="1"/>
    <row r="286" ht="21.75" customHeight="1"/>
    <row r="287" ht="21.75" customHeight="1"/>
    <row r="288" ht="21.75" customHeight="1"/>
    <row r="289" ht="21.75" customHeight="1"/>
    <row r="290" ht="21.75" customHeight="1"/>
    <row r="291" ht="21.75" customHeight="1"/>
    <row r="292" ht="21.75" customHeight="1"/>
    <row r="293" ht="21.75" customHeight="1"/>
    <row r="294" ht="21.75" customHeight="1"/>
    <row r="295" ht="21.75" customHeight="1"/>
    <row r="296" ht="21.75" customHeight="1"/>
    <row r="297" ht="21.75" customHeight="1"/>
    <row r="298" ht="21.75" customHeight="1"/>
    <row r="299" ht="21.75" customHeight="1"/>
    <row r="300" ht="21.75" customHeight="1"/>
    <row r="301" ht="21.75" customHeight="1"/>
    <row r="302" ht="21.75" customHeight="1"/>
    <row r="303" ht="21.75" customHeight="1"/>
    <row r="304" ht="21.75" customHeight="1"/>
    <row r="305" ht="21.75" customHeight="1"/>
    <row r="306" ht="21.75" customHeight="1"/>
    <row r="307" ht="21.75" customHeight="1"/>
    <row r="308" ht="21.75" customHeight="1"/>
    <row r="309" ht="21.75" customHeight="1"/>
    <row r="310" ht="21.75" customHeight="1"/>
    <row r="311" ht="21.75" customHeight="1"/>
    <row r="312" ht="21.75" customHeight="1"/>
    <row r="313" ht="21.75" customHeight="1"/>
    <row r="314" ht="21.75" customHeight="1"/>
    <row r="315" ht="21.75" customHeight="1"/>
    <row r="316" ht="21.75" customHeight="1"/>
    <row r="317" ht="21.75" customHeight="1"/>
    <row r="318" ht="21.75" customHeight="1"/>
    <row r="319" ht="21.75" customHeight="1"/>
    <row r="320" ht="21.75" customHeight="1"/>
    <row r="321" ht="21.75" customHeight="1"/>
    <row r="322" ht="21.75" customHeight="1"/>
    <row r="323" ht="21.75" customHeight="1"/>
    <row r="324" ht="21.75" customHeight="1"/>
    <row r="325" ht="21.75" customHeight="1"/>
    <row r="326" ht="21.75" customHeight="1"/>
    <row r="327" ht="21.75" customHeight="1"/>
    <row r="328" ht="21.75" customHeight="1"/>
    <row r="329" ht="21.75" customHeight="1"/>
    <row r="330" ht="21.75" customHeight="1"/>
    <row r="331" ht="21.75" customHeight="1"/>
    <row r="332" ht="21.75" customHeight="1"/>
    <row r="333" ht="21.75" customHeight="1"/>
    <row r="334" ht="21.75" customHeight="1"/>
    <row r="335" ht="21.75" customHeight="1"/>
    <row r="336" ht="21.75" customHeight="1"/>
    <row r="337" ht="21.75" customHeight="1"/>
    <row r="338" ht="21.75" customHeight="1"/>
    <row r="339" ht="21.75" customHeight="1"/>
    <row r="340" ht="21.75" customHeight="1"/>
    <row r="341" ht="21.75" customHeight="1"/>
    <row r="342" ht="21.75" customHeight="1"/>
    <row r="343" ht="21.75" customHeight="1"/>
    <row r="344" ht="21.75" customHeight="1"/>
    <row r="345" ht="21.75" customHeight="1"/>
    <row r="346" ht="21.75" customHeight="1"/>
    <row r="347" ht="21.75" customHeight="1"/>
    <row r="348" ht="21.75" customHeight="1"/>
    <row r="349" ht="21.75" customHeight="1"/>
    <row r="350" ht="21.75" customHeight="1"/>
    <row r="351" ht="21.75" customHeight="1"/>
    <row r="352" ht="21.75" customHeight="1"/>
    <row r="353" ht="21.75" customHeight="1"/>
    <row r="354" ht="21.75" customHeight="1"/>
    <row r="355" ht="21.75" customHeight="1"/>
    <row r="356" ht="21.75" customHeight="1"/>
    <row r="357" ht="21.75" customHeight="1"/>
    <row r="358" ht="21.75" customHeight="1"/>
    <row r="359" ht="21.75" customHeight="1"/>
    <row r="360" ht="21.75" customHeight="1"/>
    <row r="361" ht="21.75" customHeight="1"/>
    <row r="362" ht="21.75" customHeight="1"/>
    <row r="363" ht="21.75" customHeight="1"/>
    <row r="364" ht="21.75" customHeight="1"/>
    <row r="365" ht="21.75" customHeight="1"/>
    <row r="366" ht="21.75" customHeight="1"/>
    <row r="367" ht="21.75" customHeight="1"/>
    <row r="368" ht="21.75" customHeight="1"/>
    <row r="369" ht="21.75" customHeight="1"/>
    <row r="370" ht="21.75" customHeight="1"/>
    <row r="371" ht="21.75" customHeight="1"/>
    <row r="372" ht="21.75" customHeight="1"/>
    <row r="373" ht="21.75" customHeight="1"/>
    <row r="374" ht="21.75" customHeight="1"/>
    <row r="375" ht="21.75" customHeight="1"/>
    <row r="376" ht="21.75" customHeight="1"/>
    <row r="377" ht="21.75" customHeight="1"/>
    <row r="378" ht="21.75" customHeight="1"/>
    <row r="379" ht="21.75" customHeight="1"/>
    <row r="380" ht="21.75" customHeight="1"/>
    <row r="381" ht="21.75" customHeight="1"/>
    <row r="382" ht="21.75" customHeight="1"/>
    <row r="383" ht="21.75" customHeight="1"/>
    <row r="384" ht="21.75" customHeight="1"/>
    <row r="385" ht="21.75" customHeight="1"/>
    <row r="386" ht="21.75" customHeight="1"/>
    <row r="387" ht="21.75" customHeight="1"/>
    <row r="388" ht="21.75" customHeight="1"/>
    <row r="389" ht="21.75" customHeight="1"/>
    <row r="390" ht="21.75" customHeight="1"/>
    <row r="391" ht="21.75" customHeight="1"/>
    <row r="392" ht="21.75" customHeight="1"/>
    <row r="393" ht="21.75" customHeight="1"/>
    <row r="394" ht="21.75" customHeight="1"/>
    <row r="395" ht="21.75" customHeight="1"/>
    <row r="396" ht="21.75" customHeight="1"/>
    <row r="397" ht="21.75" customHeight="1"/>
    <row r="398" ht="21.75" customHeight="1"/>
    <row r="399" ht="21.75" customHeight="1"/>
    <row r="400" ht="21.75" customHeight="1"/>
    <row r="401" ht="21.75" customHeight="1"/>
    <row r="402" ht="21.75" customHeight="1"/>
    <row r="403" ht="21.75" customHeight="1"/>
    <row r="404" ht="21.75" customHeight="1"/>
    <row r="405" ht="21.75" customHeight="1"/>
    <row r="406" ht="21.75" customHeight="1"/>
    <row r="407" ht="21.75" customHeight="1"/>
    <row r="408" ht="21.75" customHeight="1"/>
    <row r="409" ht="21.75" customHeight="1"/>
    <row r="410" ht="21.75" customHeight="1"/>
    <row r="411" ht="21.75" customHeight="1"/>
    <row r="412" ht="21.75" customHeight="1"/>
    <row r="413" ht="21.75" customHeight="1"/>
    <row r="414" ht="21.75" customHeight="1"/>
    <row r="415" ht="21.75" customHeight="1"/>
    <row r="416" ht="21.75" customHeight="1"/>
    <row r="417" ht="21.75" customHeight="1"/>
    <row r="418" ht="21.75" customHeight="1"/>
    <row r="419" ht="21.75" customHeight="1"/>
    <row r="420" ht="21.75" customHeight="1"/>
    <row r="421" ht="21.75" customHeight="1"/>
    <row r="422" ht="21.75" customHeight="1"/>
    <row r="423" ht="21.75" customHeight="1"/>
    <row r="424" ht="21.75" customHeight="1"/>
    <row r="425" ht="21.75" customHeight="1"/>
    <row r="426" ht="21.75" customHeight="1"/>
    <row r="427" ht="21.75" customHeight="1"/>
    <row r="428" ht="21.75" customHeight="1"/>
    <row r="429" ht="21.75" customHeight="1"/>
    <row r="430" ht="21.75" customHeight="1"/>
    <row r="431" ht="21.75" customHeight="1"/>
    <row r="432" ht="21.75" customHeight="1"/>
    <row r="433" ht="21.75" customHeight="1"/>
    <row r="434" ht="21.75" customHeight="1"/>
    <row r="435" ht="21.75" customHeight="1"/>
    <row r="436" ht="21.75" customHeight="1"/>
    <row r="437" ht="21.75" customHeight="1"/>
    <row r="438" ht="21.75" customHeight="1"/>
    <row r="439" ht="21.75" customHeight="1"/>
    <row r="440" ht="21.75" customHeight="1"/>
    <row r="441" ht="21.75" customHeight="1"/>
    <row r="442" ht="21.75" customHeight="1"/>
    <row r="443" ht="21.75" customHeight="1"/>
    <row r="444" ht="21.75" customHeight="1"/>
    <row r="445" ht="21.75" customHeight="1"/>
    <row r="446" ht="21.75" customHeight="1"/>
    <row r="447" ht="21.75" customHeight="1"/>
    <row r="448" ht="21.75" customHeight="1"/>
    <row r="449" ht="21.75" customHeight="1"/>
    <row r="450" ht="21.75" customHeight="1"/>
    <row r="451" ht="21.75" customHeight="1"/>
    <row r="452" ht="21.75" customHeight="1"/>
    <row r="453" ht="21.75" customHeight="1"/>
    <row r="454" ht="21.75" customHeight="1"/>
    <row r="455" ht="21.75" customHeight="1"/>
    <row r="456" ht="21.75" customHeight="1"/>
    <row r="457" ht="21.75" customHeight="1"/>
    <row r="458" ht="21.75" customHeight="1"/>
    <row r="459" ht="21.75" customHeight="1"/>
    <row r="460" ht="21.75" customHeight="1"/>
    <row r="461" ht="21.75" customHeight="1"/>
    <row r="462" ht="21.75" customHeight="1"/>
    <row r="463" ht="21.75" customHeight="1"/>
    <row r="464" ht="21.75" customHeight="1"/>
    <row r="465" ht="21.75" customHeight="1"/>
    <row r="466" ht="21.75" customHeight="1"/>
    <row r="467" ht="21.75" customHeight="1"/>
    <row r="468" ht="21.75" customHeight="1"/>
    <row r="469" ht="21.75" customHeight="1"/>
    <row r="470" ht="21.75" customHeight="1"/>
    <row r="471" ht="21.75" customHeight="1"/>
    <row r="472" ht="21.75" customHeight="1"/>
    <row r="473" ht="21.75" customHeight="1"/>
    <row r="474" ht="21.75" customHeight="1"/>
    <row r="475" ht="21.75" customHeight="1"/>
    <row r="476" ht="21.75" customHeight="1"/>
    <row r="477" ht="21.75" customHeight="1"/>
    <row r="478" ht="21.75" customHeight="1"/>
    <row r="479" ht="21.75" customHeight="1"/>
    <row r="480" ht="21.75" customHeight="1"/>
    <row r="481" ht="21.75" customHeight="1"/>
    <row r="482" ht="21.75" customHeight="1"/>
    <row r="483" ht="21.75" customHeight="1"/>
    <row r="484" ht="21.75" customHeight="1"/>
    <row r="485" ht="21.75" customHeight="1"/>
    <row r="486" ht="21.75" customHeight="1"/>
    <row r="487" ht="21.75" customHeight="1"/>
    <row r="488" ht="21.75" customHeight="1"/>
    <row r="489" ht="21.75" customHeight="1"/>
    <row r="490" ht="21.75" customHeight="1"/>
    <row r="491" ht="21.75" customHeight="1"/>
    <row r="492" ht="21.75" customHeight="1"/>
    <row r="493" ht="21.75" customHeight="1"/>
    <row r="494" ht="21.75" customHeight="1"/>
    <row r="495" ht="21.75" customHeight="1"/>
    <row r="496" ht="21.75" customHeight="1"/>
    <row r="497" ht="21.75" customHeight="1"/>
    <row r="498" ht="21.75" customHeight="1"/>
    <row r="499" ht="21.75" customHeight="1"/>
    <row r="500" ht="21.75" customHeight="1"/>
    <row r="501" ht="21.75" customHeight="1"/>
    <row r="502" ht="21.75" customHeight="1"/>
    <row r="503" ht="21.75" customHeight="1"/>
    <row r="504" ht="21.75" customHeight="1"/>
    <row r="505" ht="21.75" customHeight="1"/>
    <row r="506" ht="21.75" customHeight="1"/>
    <row r="507" ht="21.75" customHeight="1"/>
    <row r="508" ht="21.75" customHeight="1"/>
    <row r="509" ht="21.75" customHeight="1"/>
    <row r="510" ht="21.75" customHeight="1"/>
    <row r="511" ht="21.75" customHeight="1"/>
    <row r="512" ht="21.75" customHeight="1"/>
    <row r="513" ht="21.75" customHeight="1"/>
    <row r="514" ht="21.75" customHeight="1"/>
    <row r="515" ht="21.75" customHeight="1"/>
    <row r="516" ht="21.75" customHeight="1"/>
    <row r="517" ht="21.75" customHeight="1"/>
    <row r="518" ht="21.75" customHeight="1"/>
    <row r="519" ht="21.75" customHeight="1"/>
    <row r="520" ht="21.75" customHeight="1"/>
    <row r="521" ht="21.75" customHeight="1"/>
    <row r="522" ht="21.75" customHeight="1"/>
    <row r="523" ht="21.75" customHeight="1"/>
    <row r="524" ht="21.75" customHeight="1"/>
    <row r="525" ht="21.75" customHeight="1"/>
    <row r="526" ht="21.75" customHeight="1"/>
    <row r="527" ht="21.75" customHeight="1"/>
    <row r="528" ht="21.75" customHeight="1"/>
    <row r="529" ht="21.75" customHeight="1"/>
    <row r="530" ht="21.75" customHeight="1"/>
    <row r="531" ht="21.75" customHeight="1"/>
    <row r="532" ht="21.75" customHeight="1"/>
    <row r="533" ht="21.75" customHeight="1"/>
    <row r="534" ht="21.75" customHeight="1"/>
    <row r="535" ht="21.75" customHeight="1"/>
    <row r="536" ht="21.75" customHeight="1"/>
    <row r="537" ht="21.75" customHeight="1"/>
    <row r="538" ht="21.75" customHeight="1"/>
    <row r="539" ht="21.75" customHeight="1"/>
    <row r="540" ht="21.75" customHeight="1"/>
    <row r="541" ht="21.75" customHeight="1"/>
    <row r="542" ht="21.75" customHeight="1"/>
    <row r="543" ht="21.75" customHeight="1"/>
    <row r="544" ht="21.75" customHeight="1"/>
    <row r="545" ht="21.75" customHeight="1"/>
    <row r="546" ht="21.75" customHeight="1"/>
    <row r="547" ht="21.75" customHeight="1"/>
    <row r="548" ht="21.75" customHeight="1"/>
    <row r="549" ht="21.75" customHeight="1"/>
    <row r="550" ht="21.75" customHeight="1"/>
    <row r="551" ht="21.75" customHeight="1"/>
    <row r="552" ht="21.75" customHeight="1"/>
    <row r="553" ht="21.75" customHeight="1"/>
    <row r="554" ht="21.75" customHeight="1"/>
    <row r="555" ht="21.75" customHeight="1"/>
    <row r="556" ht="21.75" customHeight="1"/>
    <row r="557" ht="21.75" customHeight="1"/>
    <row r="558" ht="21.75" customHeight="1"/>
    <row r="559" ht="21.75" customHeight="1"/>
    <row r="560" ht="21.75" customHeight="1"/>
    <row r="561" ht="21.75" customHeight="1"/>
    <row r="562" ht="21.75" customHeight="1"/>
    <row r="563" ht="21.75" customHeight="1"/>
    <row r="564" ht="21.75" customHeight="1"/>
    <row r="565" ht="21.75" customHeight="1"/>
    <row r="566" ht="21.75" customHeight="1"/>
    <row r="567" ht="21.75" customHeight="1"/>
    <row r="568" ht="21.75" customHeight="1"/>
    <row r="569" ht="21.75" customHeight="1"/>
    <row r="570" ht="21.75" customHeight="1"/>
    <row r="571" ht="21.75" customHeight="1"/>
    <row r="572" ht="21.75" customHeight="1"/>
    <row r="573" ht="21.75" customHeight="1"/>
    <row r="574" ht="21.75" customHeight="1"/>
    <row r="575" ht="21.75" customHeight="1"/>
    <row r="576" ht="21.75" customHeight="1"/>
    <row r="577" ht="21.75" customHeight="1"/>
    <row r="578" ht="21.75" customHeight="1"/>
    <row r="579" ht="21.75" customHeight="1"/>
    <row r="580" ht="21.75" customHeight="1"/>
    <row r="581" ht="21.75" customHeight="1"/>
    <row r="582" ht="21.75" customHeight="1"/>
    <row r="583" ht="21.75" customHeight="1"/>
    <row r="584" ht="21.75" customHeight="1"/>
    <row r="585" ht="21.75" customHeight="1"/>
    <row r="586" ht="21.75" customHeight="1"/>
    <row r="587" ht="21.75" customHeight="1"/>
    <row r="588" ht="21.75" customHeight="1"/>
    <row r="589" ht="21.75" customHeight="1"/>
    <row r="590" ht="21.75" customHeight="1"/>
    <row r="591" ht="21.75" customHeight="1"/>
    <row r="592" ht="21.75" customHeight="1"/>
    <row r="593" ht="21.75" customHeight="1"/>
    <row r="594" ht="21.75" customHeight="1"/>
    <row r="595" ht="21.75" customHeight="1"/>
    <row r="596" ht="21.75" customHeight="1"/>
    <row r="597" ht="21.75" customHeight="1"/>
    <row r="598" ht="21.75" customHeight="1"/>
    <row r="599" ht="21.75" customHeight="1"/>
    <row r="600" ht="21.75" customHeight="1"/>
    <row r="601" ht="21.75" customHeight="1"/>
    <row r="602" ht="21.75" customHeight="1"/>
    <row r="603" ht="21.75" customHeight="1"/>
    <row r="604" ht="21.75" customHeight="1"/>
    <row r="605" ht="21.75" customHeight="1"/>
    <row r="606" ht="21.75" customHeight="1"/>
    <row r="607" ht="21.75" customHeight="1"/>
    <row r="608" ht="21.75" customHeight="1"/>
    <row r="609" ht="21.75" customHeight="1"/>
    <row r="610" ht="21.75" customHeight="1"/>
    <row r="611" ht="21.75" customHeight="1"/>
    <row r="612" ht="21.75" customHeight="1"/>
    <row r="613" ht="21.75" customHeight="1"/>
    <row r="614" ht="21.75" customHeight="1"/>
    <row r="615" ht="21.75" customHeight="1"/>
    <row r="616" ht="21.75" customHeight="1"/>
    <row r="617" ht="21.75" customHeight="1"/>
    <row r="618" ht="21.75" customHeight="1"/>
    <row r="619" ht="21.75" customHeight="1"/>
    <row r="620" ht="21.75" customHeight="1"/>
    <row r="621" ht="21.75" customHeight="1"/>
    <row r="622" ht="21.75" customHeight="1"/>
    <row r="623" ht="21.75" customHeight="1"/>
    <row r="624" ht="21.75" customHeight="1"/>
    <row r="625" ht="21.75" customHeight="1"/>
    <row r="626" ht="21.75" customHeight="1"/>
    <row r="627" ht="21.75" customHeight="1"/>
    <row r="628" ht="21.75" customHeight="1"/>
    <row r="629" ht="21.75" customHeight="1"/>
    <row r="630" ht="21.75" customHeight="1"/>
    <row r="631" ht="21.75" customHeight="1"/>
    <row r="632" ht="21.75" customHeight="1"/>
    <row r="633" ht="21.75" customHeight="1"/>
    <row r="634" ht="21.75" customHeight="1"/>
    <row r="635" ht="21.75" customHeight="1"/>
    <row r="636" ht="21.75" customHeight="1"/>
    <row r="637" ht="21.75" customHeight="1"/>
    <row r="638" ht="21.75" customHeight="1"/>
    <row r="639" ht="21.75" customHeight="1"/>
    <row r="640" ht="21.75" customHeight="1"/>
    <row r="641" ht="21.75" customHeight="1"/>
    <row r="642" ht="21.75" customHeight="1"/>
    <row r="643" ht="21.75" customHeight="1"/>
    <row r="644" ht="21.75" customHeight="1"/>
    <row r="645" ht="21.75" customHeight="1"/>
    <row r="646" ht="21.75" customHeight="1"/>
    <row r="647" ht="21.75" customHeight="1"/>
    <row r="648" ht="21.75" customHeight="1"/>
    <row r="649" ht="21.75" customHeight="1"/>
    <row r="650" ht="21.75" customHeight="1"/>
    <row r="651" ht="21.75" customHeight="1"/>
    <row r="652" ht="21.75" customHeight="1"/>
    <row r="653" ht="21.75" customHeight="1"/>
    <row r="654" ht="21.75" customHeight="1"/>
    <row r="655" ht="21.75" customHeight="1"/>
    <row r="656" ht="21.75" customHeight="1"/>
    <row r="657" ht="21.75" customHeight="1"/>
    <row r="658" ht="21.75" customHeight="1"/>
    <row r="659" ht="21.75" customHeight="1"/>
    <row r="660" ht="21.75" customHeight="1"/>
    <row r="661" ht="21.75" customHeight="1"/>
    <row r="662" ht="21.75" customHeight="1"/>
    <row r="663" ht="21.75" customHeight="1"/>
    <row r="664" ht="21.75" customHeight="1"/>
    <row r="665" ht="21.75" customHeight="1"/>
    <row r="666" ht="21.75" customHeight="1"/>
    <row r="667" ht="21.75" customHeight="1"/>
    <row r="668" ht="21.75" customHeight="1"/>
    <row r="669" ht="21.75" customHeight="1"/>
    <row r="670" ht="21.75" customHeight="1"/>
    <row r="671" ht="21.75" customHeight="1"/>
    <row r="672" ht="21.75" customHeight="1"/>
    <row r="673" ht="21.75" customHeight="1"/>
    <row r="674" ht="21.75" customHeight="1"/>
    <row r="675" ht="21.75" customHeight="1"/>
    <row r="676" ht="21.75" customHeight="1"/>
    <row r="677" ht="21.75" customHeight="1"/>
    <row r="678" ht="21.75" customHeight="1"/>
    <row r="679" ht="21.75" customHeight="1"/>
    <row r="680" ht="21.75" customHeight="1"/>
    <row r="681" ht="21.75" customHeight="1"/>
    <row r="682" ht="21.75" customHeight="1"/>
    <row r="683" ht="21.75" customHeight="1"/>
    <row r="684" ht="21.75" customHeight="1"/>
    <row r="685" ht="21.75" customHeight="1"/>
    <row r="686" ht="21.75" customHeight="1"/>
    <row r="687" ht="21.75" customHeight="1"/>
    <row r="688" ht="21.75" customHeight="1"/>
    <row r="689" ht="21.75" customHeight="1"/>
    <row r="690" ht="21.75" customHeight="1"/>
    <row r="691" ht="21.75" customHeight="1"/>
    <row r="692" ht="21.75" customHeight="1"/>
    <row r="693" ht="21.75" customHeight="1"/>
    <row r="694" ht="21.75" customHeight="1"/>
    <row r="695" ht="21.75" customHeight="1"/>
    <row r="696" ht="21.75" customHeight="1"/>
    <row r="697" ht="21.75" customHeight="1"/>
    <row r="698" ht="21.75" customHeight="1"/>
    <row r="699" ht="21.75" customHeight="1"/>
    <row r="700" ht="21.75" customHeight="1"/>
    <row r="701" ht="21.75" customHeight="1"/>
    <row r="702" ht="21.75" customHeight="1"/>
    <row r="703" ht="21.75" customHeight="1"/>
    <row r="704" ht="21.75" customHeight="1"/>
    <row r="705" ht="21.75" customHeight="1"/>
    <row r="706" ht="21.75" customHeight="1"/>
    <row r="707" ht="21.75" customHeight="1"/>
    <row r="708" ht="21.75" customHeight="1"/>
    <row r="709" ht="21.75" customHeight="1"/>
    <row r="710" ht="21.75" customHeight="1"/>
    <row r="711" ht="21.75" customHeight="1"/>
    <row r="712" ht="21.75" customHeight="1"/>
    <row r="713" ht="21.75" customHeight="1"/>
    <row r="714" ht="21.75" customHeight="1"/>
    <row r="715" ht="21.75" customHeight="1"/>
    <row r="716" ht="21.75" customHeight="1"/>
    <row r="717" ht="21.75" customHeight="1"/>
    <row r="718" ht="21.75" customHeight="1"/>
    <row r="719" ht="21.75" customHeight="1"/>
    <row r="720" ht="21.75" customHeight="1"/>
    <row r="721" ht="21.75" customHeight="1"/>
    <row r="722" ht="21.75" customHeight="1"/>
    <row r="723" ht="21.75" customHeight="1"/>
    <row r="724" ht="21.75" customHeight="1"/>
    <row r="725" ht="21.75" customHeight="1"/>
    <row r="726" ht="21.75" customHeight="1"/>
    <row r="727" ht="21.75" customHeight="1"/>
    <row r="728" ht="21.75" customHeight="1"/>
    <row r="729" ht="21.75" customHeight="1"/>
    <row r="730" ht="21.75" customHeight="1"/>
    <row r="731" ht="21.75" customHeight="1"/>
    <row r="732" ht="21.75" customHeight="1"/>
    <row r="733" ht="21.75" customHeight="1"/>
    <row r="734" ht="21.75" customHeight="1"/>
    <row r="735" ht="21.75" customHeight="1"/>
    <row r="736" ht="21.75" customHeight="1"/>
    <row r="737" ht="21.75" customHeight="1"/>
    <row r="738" ht="21.75" customHeight="1"/>
    <row r="739" ht="21.75" customHeight="1"/>
    <row r="740" ht="21.75" customHeight="1"/>
    <row r="741" ht="21.75" customHeight="1"/>
    <row r="742" ht="21.75" customHeight="1"/>
    <row r="743" ht="21.75" customHeight="1"/>
    <row r="744" ht="21.75" customHeight="1"/>
    <row r="745" ht="21.75" customHeight="1"/>
    <row r="746" ht="21.75" customHeight="1"/>
    <row r="747" ht="21.75" customHeight="1"/>
    <row r="748" ht="21.75" customHeight="1"/>
    <row r="749" ht="21.75" customHeight="1"/>
    <row r="750" ht="21.75" customHeight="1"/>
    <row r="751" ht="21.75" customHeight="1"/>
    <row r="752" ht="21.75" customHeight="1"/>
    <row r="753" ht="21.75" customHeight="1"/>
    <row r="754" ht="21.75" customHeight="1"/>
    <row r="755" ht="21.75" customHeight="1"/>
    <row r="756" ht="21.75" customHeight="1"/>
    <row r="757" ht="21.75" customHeight="1"/>
    <row r="758" ht="21.75" customHeight="1"/>
    <row r="759" ht="21.75" customHeight="1"/>
    <row r="760" ht="21.75" customHeight="1"/>
    <row r="761" ht="21.75" customHeight="1"/>
    <row r="762" ht="21.75" customHeight="1"/>
    <row r="763" ht="21.75" customHeight="1"/>
    <row r="764" ht="21.75" customHeight="1"/>
    <row r="765" ht="21.75" customHeight="1"/>
    <row r="766" ht="21.75" customHeight="1"/>
    <row r="767" ht="21.75" customHeight="1"/>
    <row r="768" ht="21.75" customHeight="1"/>
    <row r="769" ht="21.75" customHeight="1"/>
    <row r="770" ht="21.75" customHeight="1"/>
    <row r="771" ht="21.75" customHeight="1"/>
    <row r="772" ht="21.75" customHeight="1"/>
    <row r="773" ht="21.75" customHeight="1"/>
    <row r="774" ht="21.75" customHeight="1"/>
    <row r="775" ht="21.75" customHeight="1"/>
    <row r="776" ht="21.75" customHeight="1"/>
    <row r="777" ht="21.75" customHeight="1"/>
    <row r="778" ht="21.75" customHeight="1"/>
    <row r="779" ht="21.75" customHeight="1"/>
    <row r="780" ht="21.75" customHeight="1"/>
    <row r="781" ht="21.75" customHeight="1"/>
    <row r="782" ht="21.75" customHeight="1"/>
    <row r="783" ht="21.75" customHeight="1"/>
    <row r="784" ht="21.75" customHeight="1"/>
    <row r="785" ht="21.75" customHeight="1"/>
    <row r="786" ht="21.75" customHeight="1"/>
    <row r="787" ht="21.75" customHeight="1"/>
    <row r="788" ht="21.75" customHeight="1"/>
    <row r="789" ht="21.75" customHeight="1"/>
    <row r="790" ht="21.75" customHeight="1"/>
    <row r="791" ht="21.75" customHeight="1"/>
    <row r="792" ht="21.75" customHeight="1"/>
    <row r="793" ht="21.75" customHeight="1"/>
    <row r="794" ht="21.75" customHeight="1"/>
    <row r="795" ht="21.75" customHeight="1"/>
    <row r="796" ht="21.75" customHeight="1"/>
    <row r="797" ht="21.75" customHeight="1"/>
    <row r="798" ht="21.75" customHeight="1"/>
    <row r="799" ht="21.75" customHeight="1"/>
    <row r="800" ht="21.75" customHeight="1"/>
    <row r="801" ht="21.75" customHeight="1"/>
    <row r="802" ht="21.75" customHeight="1"/>
    <row r="803" ht="21.75" customHeight="1"/>
    <row r="804" ht="21.75" customHeight="1"/>
    <row r="805" ht="21.75" customHeight="1"/>
    <row r="806" ht="21.75" customHeight="1"/>
    <row r="807" ht="21.75" customHeight="1"/>
    <row r="808" ht="21.75" customHeight="1"/>
    <row r="809" ht="21.75" customHeight="1"/>
    <row r="810" ht="21.75" customHeight="1"/>
    <row r="811" ht="21.75" customHeight="1"/>
    <row r="812" ht="21.75" customHeight="1"/>
    <row r="813" ht="21.75" customHeight="1"/>
    <row r="814" ht="21.75" customHeight="1"/>
    <row r="815" ht="21.75" customHeight="1"/>
    <row r="816" ht="21.75" customHeight="1"/>
    <row r="817" ht="21.75" customHeight="1"/>
    <row r="818" ht="21.75" customHeight="1"/>
    <row r="819" ht="21.75" customHeight="1"/>
    <row r="820" ht="21.75" customHeight="1"/>
    <row r="821" ht="21.75" customHeight="1"/>
    <row r="822" ht="21.75" customHeight="1"/>
    <row r="823" ht="21.75" customHeight="1"/>
    <row r="824" ht="21.75" customHeight="1"/>
    <row r="825" ht="21.75" customHeight="1"/>
    <row r="826" ht="21.75" customHeight="1"/>
    <row r="827" ht="21.75" customHeight="1"/>
    <row r="828" ht="21.75" customHeight="1"/>
    <row r="829" ht="21.75" customHeight="1"/>
    <row r="830" ht="21.75" customHeight="1"/>
    <row r="831" ht="21.75" customHeight="1"/>
    <row r="832" ht="21.75" customHeight="1"/>
    <row r="833" ht="21.75" customHeight="1"/>
    <row r="834" ht="21.75" customHeight="1"/>
    <row r="835" ht="21.75" customHeight="1"/>
    <row r="836" ht="21.75" customHeight="1"/>
    <row r="837" ht="21.75" customHeight="1"/>
    <row r="838" ht="21.75" customHeight="1"/>
    <row r="839" ht="21.75" customHeight="1"/>
    <row r="840" ht="21.75" customHeight="1"/>
    <row r="841" ht="21.75" customHeight="1"/>
    <row r="842" ht="21.75" customHeight="1"/>
    <row r="843" ht="21.75" customHeight="1"/>
    <row r="844" ht="21.75" customHeight="1"/>
    <row r="845" ht="21.75" customHeight="1"/>
    <row r="846" ht="21.75" customHeight="1"/>
    <row r="847" ht="21.75" customHeight="1"/>
    <row r="848" ht="21.75" customHeight="1"/>
    <row r="849" ht="21.75" customHeight="1"/>
    <row r="850" ht="21.75" customHeight="1"/>
    <row r="851" ht="21.75" customHeight="1"/>
    <row r="852" ht="21.75" customHeight="1"/>
    <row r="853" ht="21.75" customHeight="1"/>
    <row r="854" ht="21.75" customHeight="1"/>
    <row r="855" ht="21.75" customHeight="1"/>
    <row r="856" ht="21.75" customHeight="1"/>
    <row r="857" ht="21.75" customHeight="1"/>
    <row r="858" ht="21.75" customHeight="1"/>
    <row r="859" ht="21.75" customHeight="1"/>
    <row r="860" ht="21.75" customHeight="1"/>
    <row r="861" ht="21.75" customHeight="1"/>
    <row r="862" ht="21.75" customHeight="1"/>
    <row r="863" ht="21.75" customHeight="1"/>
    <row r="864" ht="21.75" customHeight="1"/>
    <row r="865" ht="21.75" customHeight="1"/>
    <row r="866" ht="21.75" customHeight="1"/>
    <row r="867" ht="21.75" customHeight="1"/>
    <row r="868" ht="21.75" customHeight="1"/>
    <row r="869" ht="21.75" customHeight="1"/>
    <row r="870" ht="21.75" customHeight="1"/>
    <row r="871" ht="21.75" customHeight="1"/>
    <row r="872" ht="21.75" customHeight="1"/>
    <row r="873" ht="21.75" customHeight="1"/>
    <row r="874" ht="21.75" customHeight="1"/>
    <row r="875" ht="21.75" customHeight="1"/>
    <row r="876" ht="21.75" customHeight="1"/>
    <row r="877" ht="21.75" customHeight="1"/>
    <row r="878" ht="21.75" customHeight="1"/>
    <row r="879" ht="21.75" customHeight="1"/>
    <row r="880" ht="21.75" customHeight="1"/>
    <row r="881" ht="21.75" customHeight="1"/>
    <row r="882" ht="21.75" customHeight="1"/>
    <row r="883" ht="21.75" customHeight="1"/>
    <row r="884" ht="21.75" customHeight="1"/>
    <row r="885" ht="21.75" customHeight="1"/>
    <row r="886" ht="21.75" customHeight="1"/>
    <row r="887" ht="21.75" customHeight="1"/>
    <row r="888" ht="21.75" customHeight="1"/>
    <row r="889" ht="21.75" customHeight="1"/>
    <row r="890" ht="21.75" customHeight="1"/>
    <row r="891" ht="21.75" customHeight="1"/>
    <row r="892" ht="21.75" customHeight="1"/>
    <row r="893" ht="21.75" customHeight="1"/>
    <row r="894" ht="21.75" customHeight="1"/>
    <row r="895" ht="21.75" customHeight="1"/>
    <row r="896" ht="21.75" customHeight="1"/>
    <row r="897" ht="21.75" customHeight="1"/>
    <row r="898" ht="21.75" customHeight="1"/>
    <row r="899" ht="21.75" customHeight="1"/>
    <row r="900" ht="21.75" customHeight="1"/>
    <row r="901" ht="21.75" customHeight="1"/>
    <row r="902" ht="21.75" customHeight="1"/>
    <row r="903" ht="21.75" customHeight="1"/>
    <row r="904" ht="21.75" customHeight="1"/>
    <row r="905" ht="21.75" customHeight="1"/>
    <row r="906" ht="21.75" customHeight="1"/>
    <row r="907" ht="21.75" customHeight="1"/>
    <row r="908" ht="21.75" customHeight="1"/>
    <row r="909" ht="21.75" customHeight="1"/>
    <row r="910" ht="21.75" customHeight="1"/>
    <row r="911" ht="21.75" customHeight="1"/>
    <row r="912" ht="21.75" customHeight="1"/>
    <row r="913" ht="21.75" customHeight="1"/>
    <row r="914" ht="21.75" customHeight="1"/>
    <row r="915" ht="21.75" customHeight="1"/>
    <row r="916" ht="21.75" customHeight="1"/>
    <row r="917" ht="21.75" customHeight="1"/>
    <row r="918" ht="21.75" customHeight="1"/>
    <row r="919" ht="21.75" customHeight="1"/>
    <row r="920" ht="21.75" customHeight="1"/>
    <row r="921" ht="21.75" customHeight="1"/>
    <row r="922" ht="21.75" customHeight="1"/>
    <row r="923" ht="21.75" customHeight="1"/>
    <row r="924" ht="21.75" customHeight="1"/>
    <row r="925" ht="21.75" customHeight="1"/>
    <row r="926" ht="21.75" customHeight="1"/>
    <row r="927" ht="21.75" customHeight="1"/>
    <row r="928" ht="21.75" customHeight="1"/>
    <row r="929" ht="21.75" customHeight="1"/>
    <row r="930" ht="21.75" customHeight="1"/>
    <row r="931" ht="21.75" customHeight="1"/>
    <row r="932" ht="21.75" customHeight="1"/>
    <row r="933" ht="21.75" customHeight="1"/>
    <row r="934" ht="21.75" customHeight="1"/>
    <row r="935" ht="21.75" customHeight="1"/>
    <row r="936" ht="21.75" customHeight="1"/>
    <row r="937" ht="21.75" customHeight="1"/>
    <row r="938" ht="21.75" customHeight="1"/>
    <row r="939" ht="21.75" customHeight="1"/>
    <row r="940" ht="21.75" customHeight="1"/>
    <row r="941" ht="21.75" customHeight="1"/>
    <row r="942" ht="21.75" customHeight="1"/>
    <row r="943" ht="21.75" customHeight="1"/>
    <row r="944" ht="21.75" customHeight="1"/>
    <row r="945" ht="21.75" customHeight="1"/>
    <row r="946" ht="21.75" customHeight="1"/>
    <row r="947" ht="21.75" customHeight="1"/>
    <row r="948" ht="21.75" customHeight="1"/>
    <row r="949" ht="21.75" customHeight="1"/>
    <row r="950" ht="21.75" customHeight="1"/>
    <row r="951" ht="21.75" customHeight="1"/>
    <row r="952" ht="21.75" customHeight="1"/>
    <row r="953" ht="21.75" customHeight="1"/>
    <row r="954" ht="21.75" customHeight="1"/>
    <row r="955" ht="21.75" customHeight="1"/>
    <row r="956" ht="21.75" customHeight="1"/>
    <row r="957" ht="21.75" customHeight="1"/>
    <row r="958" ht="21.75" customHeight="1"/>
    <row r="959" ht="21.75" customHeight="1"/>
    <row r="960" ht="21.75" customHeight="1"/>
    <row r="961" ht="21.75" customHeight="1"/>
    <row r="962" ht="21.75" customHeight="1"/>
    <row r="963" ht="21.75" customHeight="1"/>
    <row r="964" ht="21.75" customHeight="1"/>
    <row r="965" ht="21.75" customHeight="1"/>
    <row r="966" ht="21.75" customHeight="1"/>
    <row r="967" ht="21.75" customHeight="1"/>
    <row r="968" ht="21.75" customHeight="1"/>
    <row r="969" ht="21.75" customHeight="1"/>
    <row r="970" ht="21.75" customHeight="1"/>
    <row r="971" ht="21.75" customHeight="1"/>
    <row r="972" ht="21.75" customHeight="1"/>
    <row r="973" ht="21.75" customHeight="1"/>
    <row r="974" ht="21.75" customHeight="1"/>
    <row r="975" ht="21.75" customHeight="1"/>
    <row r="976" ht="21.75" customHeight="1"/>
    <row r="977" ht="21.75" customHeight="1"/>
    <row r="978" ht="21.75" customHeight="1"/>
    <row r="979" ht="21.75" customHeight="1"/>
    <row r="980" ht="21.75" customHeight="1"/>
    <row r="981" ht="21.75" customHeight="1"/>
    <row r="982" ht="21.75" customHeight="1"/>
    <row r="983" ht="21.75" customHeight="1"/>
    <row r="984" ht="21.75" customHeight="1"/>
    <row r="985" ht="21.75" customHeight="1"/>
    <row r="986" ht="21.75" customHeight="1"/>
    <row r="987" ht="21.75" customHeight="1"/>
    <row r="988" ht="21.75" customHeight="1"/>
    <row r="989" ht="21.75" customHeight="1"/>
    <row r="990" ht="21.75" customHeight="1"/>
    <row r="991" ht="21.75" customHeight="1"/>
    <row r="992" ht="21.75" customHeight="1"/>
    <row r="993" ht="21.75" customHeight="1"/>
    <row r="994" ht="21.75" customHeight="1"/>
    <row r="995" ht="21.75" customHeight="1"/>
    <row r="996" ht="21.75" customHeight="1"/>
    <row r="997" ht="21.75" customHeight="1"/>
    <row r="998" ht="21.75" customHeight="1"/>
    <row r="999" ht="21.75" customHeight="1"/>
    <row r="1000" ht="21.75" customHeight="1"/>
  </sheetData>
  <mergeCells count="94">
    <mergeCell ref="C105:E105"/>
    <mergeCell ref="C106:E106"/>
    <mergeCell ref="F106:G106"/>
    <mergeCell ref="H106:I106"/>
    <mergeCell ref="J106:K106"/>
    <mergeCell ref="F105:G105"/>
    <mergeCell ref="H105:I105"/>
    <mergeCell ref="J105:K105"/>
    <mergeCell ref="C107:E107"/>
    <mergeCell ref="F107:G107"/>
    <mergeCell ref="C108:E108"/>
    <mergeCell ref="F108:G108"/>
    <mergeCell ref="H108:I108"/>
    <mergeCell ref="H107:I107"/>
    <mergeCell ref="J108:K108"/>
    <mergeCell ref="F109:G109"/>
    <mergeCell ref="H109:I109"/>
    <mergeCell ref="J109:K109"/>
    <mergeCell ref="C109:E109"/>
    <mergeCell ref="C113:E113"/>
    <mergeCell ref="F113:G113"/>
    <mergeCell ref="H113:I113"/>
    <mergeCell ref="J113:K113"/>
    <mergeCell ref="C110:E110"/>
    <mergeCell ref="F110:G110"/>
    <mergeCell ref="H110:I110"/>
    <mergeCell ref="J110:K110"/>
    <mergeCell ref="C111:E111"/>
    <mergeCell ref="F111:G111"/>
    <mergeCell ref="H111:I111"/>
    <mergeCell ref="J111:K111"/>
    <mergeCell ref="C120:E120"/>
    <mergeCell ref="F120:G120"/>
    <mergeCell ref="H120:I120"/>
    <mergeCell ref="J120:K120"/>
    <mergeCell ref="C116:E116"/>
    <mergeCell ref="F116:G116"/>
    <mergeCell ref="H116:I116"/>
    <mergeCell ref="J116:K116"/>
    <mergeCell ref="C117:E117"/>
    <mergeCell ref="F117:G117"/>
    <mergeCell ref="C118:E118"/>
    <mergeCell ref="F118:G118"/>
    <mergeCell ref="H118:I118"/>
    <mergeCell ref="J118:K118"/>
    <mergeCell ref="F119:G119"/>
    <mergeCell ref="H119:I119"/>
    <mergeCell ref="J119:K119"/>
    <mergeCell ref="C119:E119"/>
    <mergeCell ref="F2:N3"/>
    <mergeCell ref="B6:M6"/>
    <mergeCell ref="F8:H8"/>
    <mergeCell ref="J11:L14"/>
    <mergeCell ref="F17:I17"/>
    <mergeCell ref="J18:L19"/>
    <mergeCell ref="C20:K20"/>
    <mergeCell ref="J30:K30"/>
    <mergeCell ref="H32:I32"/>
    <mergeCell ref="H34:I34"/>
    <mergeCell ref="H36:I36"/>
    <mergeCell ref="H38:I38"/>
    <mergeCell ref="H40:I40"/>
    <mergeCell ref="H42:I42"/>
    <mergeCell ref="I54:J54"/>
    <mergeCell ref="H44:I44"/>
    <mergeCell ref="B49:M49"/>
    <mergeCell ref="C50:H50"/>
    <mergeCell ref="B62:M62"/>
    <mergeCell ref="C64:I64"/>
    <mergeCell ref="C67:L67"/>
    <mergeCell ref="C69:L69"/>
    <mergeCell ref="C72:L72"/>
    <mergeCell ref="F74:L74"/>
    <mergeCell ref="F76:L76"/>
    <mergeCell ref="F78:L78"/>
    <mergeCell ref="F80:L80"/>
    <mergeCell ref="F82:L82"/>
    <mergeCell ref="J107:K107"/>
    <mergeCell ref="H117:I117"/>
    <mergeCell ref="J117:K117"/>
    <mergeCell ref="F85:L85"/>
    <mergeCell ref="F86:H86"/>
    <mergeCell ref="B97:M97"/>
    <mergeCell ref="I102:J102"/>
    <mergeCell ref="B104:M104"/>
    <mergeCell ref="C114:E114"/>
    <mergeCell ref="F114:G114"/>
    <mergeCell ref="H114:I114"/>
    <mergeCell ref="J114:K114"/>
    <mergeCell ref="F115:G115"/>
    <mergeCell ref="H115:I115"/>
    <mergeCell ref="J115:K115"/>
    <mergeCell ref="C115:E115"/>
    <mergeCell ref="B112:M112"/>
  </mergeCells>
  <conditionalFormatting sqref="I99:L99">
    <cfRule type="cellIs" dxfId="83" priority="1" operator="equal">
      <formula>$F$99="2: หน่วยงานตรวจสอบภายนอก"</formula>
    </cfRule>
  </conditionalFormatting>
  <dataValidations count="2">
    <dataValidation type="list" allowBlank="1" showErrorMessage="1" sqref="I11:I15 I19" xr:uid="{00000000-0002-0000-0100-000000000000}">
      <formula1>"&gt;&gt;เลือก&lt;&lt;,Y,N"</formula1>
    </dataValidation>
    <dataValidation type="list" allowBlank="1" showErrorMessage="1" sqref="F99" xr:uid="{00000000-0002-0000-0100-000001000000}">
      <formula1>"&gt;&gt;&gt;เลือกลักษณะหน่วยงาน&lt;&lt;&lt;,1: หน่วยงานตรวจสอบภายใน,2: หน่วยงานตรวจสอบภายนอก"</formula1>
    </dataValidation>
  </dataValidations>
  <hyperlinks>
    <hyperlink ref="I55" location="Instruction!A1" display="วิธีการประเมิน RMC" xr:uid="{00000000-0004-0000-0100-000000000000}"/>
    <hyperlink ref="I56" location="'3-Inherent risk-IR'!A1" display="Inherent Risk-IR" xr:uid="{00000000-0004-0000-0100-000001000000}"/>
    <hyperlink ref="I57" location="'11-Risk Criteria'!A1" display="Risk Criteria" xr:uid="{00000000-0004-0000-0100-000002000000}"/>
    <hyperlink ref="J87" location="Instruction!A1" display="วิธีการประเมิน RMC" xr:uid="{00000000-0004-0000-0100-000003000000}"/>
    <hyperlink ref="J88" location="'4-Risk Management'!A1" display="แบบการประเมิน RMC: Risk Management" xr:uid="{00000000-0004-0000-0100-000004000000}"/>
    <hyperlink ref="J89" location="'5-Security&amp;Privacy'!A1" display="แบบการประเมิน RMC: Security&amp;Privacy" xr:uid="{00000000-0004-0000-0100-000005000000}"/>
    <hyperlink ref="J90" location="'6-Fraud'!A1" display="แบบการประเมิน RMC: Fraud" xr:uid="{00000000-0004-0000-0100-000006000000}"/>
    <hyperlink ref="J91" location="'7-Functional'!A1" display="แบบการประเมิน RMC: Functional" xr:uid="{00000000-0004-0000-0100-000007000000}"/>
    <hyperlink ref="J92" location="'8-Role'!A1" display="แบบการประเมิน RMC: Role" xr:uid="{00000000-0004-0000-0100-000008000000}"/>
    <hyperlink ref="J93" location="'9-User Protection'!A1" display="แบบการประเมิน RMC: User Protection" xr:uid="{00000000-0004-0000-0100-000009000000}"/>
    <hyperlink ref="J94" location="'10-Outsource'!A1" display="แบบการประเมิน RMC: Outsource" xr:uid="{00000000-0004-0000-0100-00000A000000}"/>
    <hyperlink ref="J95" location="'11-Risk Criteria'!A1" display="Risk Criteria" xr:uid="{00000000-0004-0000-0100-00000B000000}"/>
    <hyperlink ref="L106" r:id="rId1" xr:uid="{00000000-0004-0000-0100-00000C000000}"/>
    <hyperlink ref="L114" r:id="rId2" xr:uid="{00000000-0004-0000-0100-00000D000000}"/>
    <hyperlink ref="L115" r:id="rId3" xr:uid="{00000000-0004-0000-0100-00000E000000}"/>
  </hyperlinks>
  <pageMargins left="0.7" right="0.7" top="0.75" bottom="0.75" header="0" footer="0"/>
  <pageSetup paperSize="9" orientation="portrait"/>
  <rowBreaks count="1" manualBreakCount="1">
    <brk id="59" max="16383" man="1"/>
  </rowBreaks>
  <colBreaks count="1" manualBreakCount="1">
    <brk id="14" max="1048575" man="1"/>
  </colBreaks>
  <drawing r:id="rId4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U1000"/>
  <sheetViews>
    <sheetView showGridLines="0" topLeftCell="A2" workbookViewId="0"/>
  </sheetViews>
  <sheetFormatPr baseColWidth="10" defaultColWidth="14.5" defaultRowHeight="15" customHeight="1"/>
  <cols>
    <col min="1" max="1" width="7.1640625" style="62" customWidth="1"/>
    <col min="2" max="2" width="16.83203125" style="62" customWidth="1"/>
    <col min="3" max="3" width="15.5" style="62" customWidth="1"/>
    <col min="4" max="7" width="15.83203125" style="62" customWidth="1"/>
    <col min="8" max="8" width="15.1640625" style="62" customWidth="1"/>
    <col min="9" max="9" width="15.83203125" style="62" customWidth="1"/>
    <col min="10" max="12" width="11.1640625" style="62" customWidth="1"/>
    <col min="13" max="13" width="14.83203125" style="62" customWidth="1"/>
    <col min="14" max="14" width="11.1640625" style="62" customWidth="1"/>
    <col min="15" max="15" width="10.83203125" style="62" customWidth="1"/>
    <col min="16" max="26" width="8.83203125" style="62" customWidth="1"/>
    <col min="27" max="16384" width="14.5" style="62"/>
  </cols>
  <sheetData>
    <row r="1" spans="1:15" ht="10.5" customHeight="1"/>
    <row r="2" spans="1:15" ht="27.75" customHeight="1">
      <c r="B2" s="63"/>
      <c r="D2" s="1808" t="s">
        <v>513</v>
      </c>
      <c r="E2" s="1800"/>
      <c r="F2" s="1800"/>
      <c r="G2" s="1800"/>
      <c r="H2" s="1800"/>
      <c r="I2" s="1800"/>
      <c r="J2" s="1800"/>
      <c r="K2" s="1800"/>
      <c r="L2" s="1800"/>
      <c r="M2" s="1800"/>
      <c r="N2" s="1800"/>
      <c r="O2" s="1800"/>
    </row>
    <row r="3" spans="1:15" ht="31.5" customHeight="1">
      <c r="D3" s="1800"/>
      <c r="E3" s="1800"/>
      <c r="F3" s="1800"/>
      <c r="G3" s="1800"/>
      <c r="H3" s="1800"/>
      <c r="I3" s="1800"/>
      <c r="J3" s="1800"/>
      <c r="K3" s="1800"/>
      <c r="L3" s="1800"/>
      <c r="M3" s="1800"/>
      <c r="N3" s="1800"/>
      <c r="O3" s="1800"/>
    </row>
    <row r="4" spans="1:15" ht="39" customHeight="1">
      <c r="A4" s="64" t="s">
        <v>514</v>
      </c>
      <c r="B4" s="65"/>
      <c r="C4" s="65"/>
      <c r="D4" s="66"/>
      <c r="E4" s="67"/>
      <c r="F4" s="67"/>
      <c r="G4" s="67"/>
      <c r="H4" s="67"/>
      <c r="I4" s="67"/>
      <c r="J4" s="67"/>
      <c r="K4" s="67"/>
      <c r="L4" s="67"/>
      <c r="M4" s="65"/>
      <c r="N4" s="65"/>
      <c r="O4" s="65"/>
    </row>
    <row r="5" spans="1:15" ht="17">
      <c r="A5" s="68"/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</row>
    <row r="6" spans="1:15" ht="24.75" customHeight="1">
      <c r="A6" s="68"/>
      <c r="B6" s="1715" t="s">
        <v>375</v>
      </c>
      <c r="C6" s="1716"/>
      <c r="D6" s="1716"/>
      <c r="E6" s="1717"/>
      <c r="F6" s="1835" t="s">
        <v>376</v>
      </c>
      <c r="G6" s="1719"/>
      <c r="H6" s="1844" t="str">
        <f ca="1">IF(AND(M17="ต่ำ",M29="ต่ำ"),"ปานกลาง",IF(AND(M17="ต่ำ",M29="ปานกลาง"),"ค่อนข้างต่ำ",IF(AND(M17="ต่ำ",M29="สูง"),"ต่ำ",IF(AND(M17="ปานกลาง",M29="ต่ำ"),"ค่อนข้างสูง",IF(AND(M17="ปานกลาง",M29="ปานกลาง"),"ปานกลาง",IF(AND(M17="ปานกลาง",M29="สูง"),"ค่อนข้างต่ำ",IF(AND(M17="สูง",M29="ต่ำ"),"สูง",IF(AND(M17="สูง",M29="ปานกลาง"),"ค่อนข้างสูง",IF(AND(M17="สูง",M29="สูง"),"ปานกลาง","-")))))))))</f>
        <v>-</v>
      </c>
      <c r="I6" s="1717"/>
      <c r="J6" s="68"/>
      <c r="K6" s="68"/>
      <c r="L6" s="68"/>
      <c r="M6" s="68"/>
      <c r="N6" s="68"/>
      <c r="O6" s="68"/>
    </row>
    <row r="7" spans="1:15" ht="24">
      <c r="A7" s="68"/>
      <c r="B7" s="136" t="s">
        <v>377</v>
      </c>
      <c r="C7" s="137" t="s">
        <v>515</v>
      </c>
      <c r="D7" s="137" t="s">
        <v>516</v>
      </c>
      <c r="E7" s="138" t="s">
        <v>517</v>
      </c>
      <c r="F7" s="68"/>
      <c r="G7" s="68"/>
      <c r="H7" s="139"/>
      <c r="I7" s="139"/>
      <c r="J7" s="68"/>
      <c r="K7" s="68"/>
      <c r="L7" s="68"/>
      <c r="M7" s="68"/>
      <c r="N7" s="68"/>
      <c r="O7" s="68"/>
    </row>
    <row r="8" spans="1:15" ht="25.5" customHeight="1">
      <c r="A8" s="68"/>
      <c r="B8" s="140" t="s">
        <v>518</v>
      </c>
      <c r="C8" s="141" t="str">
        <f t="shared" ref="C8:C12" si="0">I19</f>
        <v>-</v>
      </c>
      <c r="D8" s="141" t="str">
        <f t="shared" ref="D8:D12" ca="1" si="1">I31</f>
        <v>-</v>
      </c>
      <c r="E8" s="142" t="str">
        <f t="shared" ref="E8:E12" ca="1" si="2">IF(AND(I19="ต่ำ",I31="ต่ำ"),"ปานกลาง",IF(AND(I19="ต่ำ",I31="ปานกลาง"),"ค่อนข้างต่ำ",IF(AND(I19="ต่ำ",I31="สูง"),"ต่ำ",IF(AND(I19="ปานกลาง",I31="ต่ำ"),"ค่อนข้างสูง",IF(AND(I19="ปานกลาง",I31="ปานกลาง"),"ปานกลาง",IF(AND(I19="ปานกลาง",I31="สูง"),"ค่อนข้างต่ำ",IF(AND(I19="สูง",I31="ต่ำ"),"สูง",IF(AND(I19="สูง",I31="ปานกลาง"),"ค่อนข้างสูง",IF(AND(I19="สูง",I31="สูง"),"ปานกลาง","-")))))))))</f>
        <v>-</v>
      </c>
      <c r="F8" s="68"/>
      <c r="G8" s="1845" t="str">
        <f ca="1">IF(H6="ต่ำ","ความเสี่ยงรวมสุทธิอยู่ในระดับต่ำ ในปัจจุบันองค์กรสามารถกำกับดูแลและบริหารจัดการความเสี่ยงได้เป็นอย่างดี",IF(H6="ค่อนข้างต่ำ","ความเสี่ยงรวมสุทธิอยู่ในระดับค่อนข้างต่ำ องค์กรสามารถกำกับดูแลและบริหารจัดการได้ค่อนข้างดี",IF(H6="ปานกลาง","ความเสี่ยงรวมสุทธิอยู่ในระดับปานกลาง องค์กรสามารถกำกับดูแลและบริหารจัดการความเสี่ยงได้พอใช้ สามารถดำเนินงานเพิ่มเติมเพื่อปรับปรุงให้ดียิ่งขึ้นได้",IF(H6="ค่อนข้างสูง","ความเสี่ยงรวมสุทธิอยู่ในระดับค่อนข้างสูง องค์กรสามารถกำกับดูแลและบริหารจัดการความเสี่ยงได้ต่ำ มีการดำเนินงานที่ต้องปรับปรุงให้ดีขึ้นกว่าการดำเนินงานในปัจจุบัน ทั้งนี้ต้องมีแผนในการดำเนินการลดความเสี่ยงเพื่อลดความเสี่ยงให้ไปอยู่ในระดับที่ต่ำกว่านี้",IF(H6="สูง","ความเสี่ยงรวมสุทธิอยู่ในระดับสูง องค์กรสามารถกำกับดูแลและบริหารจัดการความเสี่ยงได้ต่ำมาก การดำเนินงานที่เกี่ยวข้องต้องมีการปรับปรุงให้ดีขึ้นกว่าการดำเนินงานในปัจจุบัน ทั้งนี้ต้องมีแผนในการดำเนินการลดความเสี่ยงเพื่อลดควา"&amp;"มเสี่ยงให้ไปอยู่ในระดับที่ต่ำกว่านี้ และจำเป็นต้องปฏิบัติตามแผนลดความเสี่ยงทันที","-")))))</f>
        <v>-</v>
      </c>
      <c r="H8" s="1846"/>
      <c r="I8" s="1846"/>
      <c r="J8" s="1846"/>
      <c r="K8" s="1846"/>
      <c r="L8" s="1846"/>
      <c r="M8" s="1846"/>
      <c r="N8" s="1847"/>
      <c r="O8" s="68"/>
    </row>
    <row r="9" spans="1:15" ht="24.75" customHeight="1">
      <c r="A9" s="68"/>
      <c r="B9" s="143" t="s">
        <v>519</v>
      </c>
      <c r="C9" s="144" t="str">
        <f t="shared" si="0"/>
        <v>-</v>
      </c>
      <c r="D9" s="144" t="str">
        <f t="shared" ca="1" si="1"/>
        <v>-</v>
      </c>
      <c r="E9" s="145" t="str">
        <f t="shared" ca="1" si="2"/>
        <v>-</v>
      </c>
      <c r="F9" s="68"/>
      <c r="G9" s="1828"/>
      <c r="H9" s="1800"/>
      <c r="I9" s="1800"/>
      <c r="J9" s="1800"/>
      <c r="K9" s="1800"/>
      <c r="L9" s="1800"/>
      <c r="M9" s="1800"/>
      <c r="N9" s="1848"/>
      <c r="O9" s="68"/>
    </row>
    <row r="10" spans="1:15" ht="24">
      <c r="A10" s="68"/>
      <c r="B10" s="143" t="s">
        <v>520</v>
      </c>
      <c r="C10" s="144" t="str">
        <f t="shared" si="0"/>
        <v>-</v>
      </c>
      <c r="D10" s="144" t="str">
        <f t="shared" ca="1" si="1"/>
        <v>-</v>
      </c>
      <c r="E10" s="145" t="str">
        <f t="shared" ca="1" si="2"/>
        <v>-</v>
      </c>
      <c r="F10" s="146"/>
      <c r="G10" s="1828"/>
      <c r="H10" s="1800"/>
      <c r="I10" s="1800"/>
      <c r="J10" s="1800"/>
      <c r="K10" s="1800"/>
      <c r="L10" s="1800"/>
      <c r="M10" s="1800"/>
      <c r="N10" s="1848"/>
      <c r="O10" s="68"/>
    </row>
    <row r="11" spans="1:15" ht="26.25" customHeight="1">
      <c r="A11" s="68"/>
      <c r="B11" s="143" t="s">
        <v>521</v>
      </c>
      <c r="C11" s="144" t="str">
        <f t="shared" si="0"/>
        <v>-</v>
      </c>
      <c r="D11" s="144" t="str">
        <f t="shared" ca="1" si="1"/>
        <v>-</v>
      </c>
      <c r="E11" s="145" t="str">
        <f t="shared" ca="1" si="2"/>
        <v>-</v>
      </c>
      <c r="F11" s="68"/>
      <c r="G11" s="1828"/>
      <c r="H11" s="1800"/>
      <c r="I11" s="1800"/>
      <c r="J11" s="1800"/>
      <c r="K11" s="1800"/>
      <c r="L11" s="1800"/>
      <c r="M11" s="1800"/>
      <c r="N11" s="1848"/>
      <c r="O11" s="68"/>
    </row>
    <row r="12" spans="1:15" ht="24.75" customHeight="1">
      <c r="A12" s="68"/>
      <c r="B12" s="147" t="s">
        <v>522</v>
      </c>
      <c r="C12" s="148" t="str">
        <f t="shared" si="0"/>
        <v>-</v>
      </c>
      <c r="D12" s="148" t="str">
        <f t="shared" ca="1" si="1"/>
        <v>-</v>
      </c>
      <c r="E12" s="149" t="str">
        <f t="shared" ca="1" si="2"/>
        <v>-</v>
      </c>
      <c r="F12" s="68"/>
      <c r="G12" s="1849"/>
      <c r="H12" s="1850"/>
      <c r="I12" s="1850"/>
      <c r="J12" s="1850"/>
      <c r="K12" s="1850"/>
      <c r="L12" s="1850"/>
      <c r="M12" s="1850"/>
      <c r="N12" s="1838"/>
      <c r="O12" s="68"/>
    </row>
    <row r="13" spans="1:15" ht="17">
      <c r="A13" s="68"/>
      <c r="B13" s="68"/>
      <c r="C13" s="68"/>
      <c r="D13" s="68"/>
      <c r="E13" s="68"/>
      <c r="F13" s="68"/>
      <c r="G13" s="68"/>
      <c r="H13" s="139"/>
      <c r="I13" s="139"/>
      <c r="J13" s="139"/>
      <c r="K13" s="139"/>
      <c r="L13" s="68"/>
      <c r="M13" s="68"/>
      <c r="N13" s="68"/>
      <c r="O13" s="68"/>
    </row>
    <row r="14" spans="1:15" ht="39" customHeight="1">
      <c r="A14" s="64" t="s">
        <v>523</v>
      </c>
      <c r="B14" s="65"/>
      <c r="C14" s="65"/>
      <c r="D14" s="66"/>
      <c r="E14" s="67"/>
      <c r="F14" s="67"/>
      <c r="G14" s="67"/>
      <c r="H14" s="67"/>
      <c r="I14" s="67"/>
      <c r="J14" s="67"/>
      <c r="K14" s="67"/>
      <c r="L14" s="67"/>
      <c r="M14" s="65"/>
      <c r="N14" s="65"/>
      <c r="O14" s="65"/>
    </row>
    <row r="15" spans="1:15" ht="17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</row>
    <row r="16" spans="1:15" ht="25.5" customHeight="1">
      <c r="A16" s="68"/>
      <c r="B16" s="1715" t="s">
        <v>524</v>
      </c>
      <c r="C16" s="1716"/>
      <c r="D16" s="1716"/>
      <c r="E16" s="1716"/>
      <c r="F16" s="1716"/>
      <c r="G16" s="1716"/>
      <c r="H16" s="1716"/>
      <c r="I16" s="1717"/>
      <c r="J16" s="1835" t="s">
        <v>525</v>
      </c>
      <c r="K16" s="1719"/>
      <c r="L16" s="1719"/>
      <c r="M16" s="1836">
        <f>AVERAGE($H$19:$H$23)</f>
        <v>0</v>
      </c>
      <c r="N16" s="1717"/>
      <c r="O16" s="68"/>
    </row>
    <row r="17" spans="1:15" ht="24" customHeight="1">
      <c r="A17" s="68"/>
      <c r="B17" s="1829" t="s">
        <v>377</v>
      </c>
      <c r="C17" s="1839" t="s">
        <v>526</v>
      </c>
      <c r="D17" s="1841" t="s">
        <v>526</v>
      </c>
      <c r="E17" s="1793"/>
      <c r="F17" s="1793"/>
      <c r="G17" s="1842"/>
      <c r="H17" s="1830" t="s">
        <v>527</v>
      </c>
      <c r="I17" s="1833" t="s">
        <v>528</v>
      </c>
      <c r="J17" s="1719"/>
      <c r="K17" s="1719"/>
      <c r="L17" s="1719"/>
      <c r="M17" s="1837" t="str">
        <f>IF(AND(M16&gt;0.99,M16&lt;1.71),"ต่ำ",IF(AND(M16&gt;1.7,M16&lt;2.31),"ปานกลาง",IF(AND(M16&gt;2.3,M16&lt;3.01),"สูง","-")))</f>
        <v>-</v>
      </c>
      <c r="N17" s="1838"/>
      <c r="O17" s="68"/>
    </row>
    <row r="18" spans="1:15" ht="70.5" customHeight="1">
      <c r="A18" s="68"/>
      <c r="B18" s="1824"/>
      <c r="C18" s="1840"/>
      <c r="D18" s="150" t="s">
        <v>529</v>
      </c>
      <c r="E18" s="151" t="s">
        <v>530</v>
      </c>
      <c r="F18" s="152" t="s">
        <v>531</v>
      </c>
      <c r="G18" s="153" t="s">
        <v>532</v>
      </c>
      <c r="H18" s="1831"/>
      <c r="I18" s="1834"/>
      <c r="J18" s="1843"/>
      <c r="K18" s="1719"/>
      <c r="L18" s="1719"/>
      <c r="M18" s="68"/>
      <c r="N18" s="68"/>
      <c r="O18" s="68"/>
    </row>
    <row r="19" spans="1:15" ht="28.5" customHeight="1">
      <c r="A19" s="68"/>
      <c r="B19" s="140" t="s">
        <v>518</v>
      </c>
      <c r="C19" s="141">
        <f>COUNTIFS('3-Inherent risk-IR'!$H$5:$H$64,"&lt;&gt;Not Applicable",'3-Inherent risk-IR'!$B$5:$B$64,"x")+IF('1-Basic Info'!$I$11="Y",COUNTIFS('3-Inherent risk-IR'!$H$67:$H$69,"&lt;&gt;Not Applicable",'3-Inherent risk-IR'!$B$67:$B$69,"x"))+IF('1-Basic Info'!$I$13="Y",COUNTIFS('3-Inherent risk-IR'!$H$72:$H$74,"&lt;&gt;Not Applicable",'3-Inherent risk-IR'!$B$72:$B$74,"x"))+IF('1-Basic Info'!$I$14="Y",COUNTIFS('3-Inherent risk-IR'!$H$77:$H$78,"&lt;&gt;Not Applicable",'3-Inherent risk-IR'!$B$77:$B$78,"x"))</f>
        <v>0</v>
      </c>
      <c r="D19" s="154">
        <f t="shared" ref="D19:D23" si="3">SUM($E19:$G19)</f>
        <v>0</v>
      </c>
      <c r="E19" s="154">
        <f>COUNTIFS('3-Inherent risk-IR'!$B$5:$B$64,"x",'3-Inherent risk-IR'!$H$5:$H$64,"ต่ำ")+IF('1-Basic Info'!$I$11="Y",COUNTIFS('3-Inherent risk-IR'!$B$67:$B$69,"x",'3-Inherent risk-IR'!$H$67:$H$69,"ต่ำ"))+IF('1-Basic Info'!$I$13="Y",COUNTIFS('3-Inherent risk-IR'!$B$72:$B$74,"x",'3-Inherent risk-IR'!$H$72:$H$74,"ต่ำ"))+IF('1-Basic Info'!$I$14="Y",COUNTIFS('3-Inherent risk-IR'!$B$77:$B$78,"x",'3-Inherent risk-IR'!$H$77:$H$78,"ต่ำ"))</f>
        <v>0</v>
      </c>
      <c r="F19" s="154">
        <f>COUNTIFS('3-Inherent risk-IR'!$B$5:$B$64,"x",'3-Inherent risk-IR'!$H$5:$H$64,"ปานกลาง")+IF('1-Basic Info'!$I$11="Y",COUNTIFS('3-Inherent risk-IR'!$B$67:$B$69,"x",'3-Inherent risk-IR'!$H$67:$H$69,"ปานกลาง"))+IF('1-Basic Info'!$I$13="Y",COUNTIFS('3-Inherent risk-IR'!$B$72:$B$74,"x",'3-Inherent risk-IR'!$H$72:$H$74,"ปานกลาง"))+IF('1-Basic Info'!$I$14="Y",COUNTIFS('3-Inherent risk-IR'!$B$77:$B$78,"x",'3-Inherent risk-IR'!$H$77:$H$78,"ปานกลาง"))</f>
        <v>0</v>
      </c>
      <c r="G19" s="154">
        <f>COUNTIFS('3-Inherent risk-IR'!$B$5:$B$64,"x",'3-Inherent risk-IR'!$H$5:$H$64,"สูง")+IF('1-Basic Info'!$I$11="Y",COUNTIFS('3-Inherent risk-IR'!$B$67:$B$69,"x",'3-Inherent risk-IR'!$H$67:$H$69,"สูง"))+IF('1-Basic Info'!$I$13="Y",COUNTIFS('3-Inherent risk-IR'!$B$72:$B$74,"x",'3-Inherent risk-IR'!$H$72:$H$74,"สูง"))+IF('1-Basic Info'!$I$14="Y",COUNTIFS('3-Inherent risk-IR'!$B$77:$B$78,"x",'3-Inherent risk-IR'!$H$77:$H$78,"สูง"))</f>
        <v>0</v>
      </c>
      <c r="H19" s="155">
        <f t="shared" ref="H19:H23" si="4">IFERROR((($E19*1)+($F19*2)+($G19*3))/$C19,0)</f>
        <v>0</v>
      </c>
      <c r="I19" s="156" t="str">
        <f>IF(AND($H$19&gt;0.99,$H$19&lt;1.71),"ต่ำ",IF(AND($H$19&gt;1.7,$H$19&lt;2.31),"ปานกลาง",IF(AND($H$19&gt;2.3,$H$19&lt;3.01),"สูง","-")))</f>
        <v>-</v>
      </c>
      <c r="J19" s="68"/>
      <c r="K19" s="68"/>
      <c r="L19" s="68"/>
      <c r="M19" s="68"/>
      <c r="N19" s="68"/>
      <c r="O19" s="68"/>
    </row>
    <row r="20" spans="1:15" ht="24">
      <c r="A20" s="68"/>
      <c r="B20" s="143" t="s">
        <v>519</v>
      </c>
      <c r="C20" s="144">
        <f>COUNTIFS('3-Inherent risk-IR'!$H$5:$H$64,"&lt;&gt;Not Applicable",'3-Inherent risk-IR'!$C$5:$C$64,"x")+IF('1-Basic Info'!$I$11="Y",COUNTIFS('3-Inherent risk-IR'!$H$67:$H$69,"&lt;&gt;Not Applicable",'3-Inherent risk-IR'!$C$67:$C$69,"x"))+IF('1-Basic Info'!$I$13="Y",COUNTIFS('3-Inherent risk-IR'!$H$72:$H$74,"&lt;&gt;Not Applicable",'3-Inherent risk-IR'!$C$72:$C$74,"x"))+IF('1-Basic Info'!$I$14="Y",COUNTIFS('3-Inherent risk-IR'!$H$77:$H$78,"&lt;&gt;Not Applicable",'3-Inherent risk-IR'!$C$77:$C$78,"x"))</f>
        <v>0</v>
      </c>
      <c r="D20" s="157">
        <f t="shared" si="3"/>
        <v>0</v>
      </c>
      <c r="E20" s="157">
        <f>COUNTIFS('3-Inherent risk-IR'!$C$5:$C$64,"x",'3-Inherent risk-IR'!$H$5:$H$64,"ต่ำ")+IF('1-Basic Info'!$I$11="Y",COUNTIFS('3-Inherent risk-IR'!$C$67:$C$69,"x",'3-Inherent risk-IR'!$H$67:$H$69,"ต่ำ"))+IF('1-Basic Info'!$I$13="Y",COUNTIFS('3-Inherent risk-IR'!$C$72:$C$74,"x",'3-Inherent risk-IR'!$H$72:$H$74,"ต่ำ"))+IF('1-Basic Info'!$I$14="Y",COUNTIFS('3-Inherent risk-IR'!$C$77:$C$78,"x",'3-Inherent risk-IR'!$H$77:$H$78,"ต่ำ"))</f>
        <v>0</v>
      </c>
      <c r="F20" s="157">
        <f>COUNTIFS('3-Inherent risk-IR'!$C$5:$C$64,"x",'3-Inherent risk-IR'!$H$5:$H$64,"ปานกลาง")+IF('1-Basic Info'!$I$11="Y",COUNTIFS('3-Inherent risk-IR'!$C$67:$C$69,"x",'3-Inherent risk-IR'!$H$67:$H$69,"ปานกลาง"))+IF('1-Basic Info'!$I$13="Y",COUNTIFS('3-Inherent risk-IR'!$C$72:$C$74,"x",'3-Inherent risk-IR'!$H$72:$H$74,"ปานกลาง"))+IF('1-Basic Info'!$I$14="Y",COUNTIFS('3-Inherent risk-IR'!$C$77:$C$78,"x",'3-Inherent risk-IR'!$H$77:$H$78,"ปานกลาง"))</f>
        <v>0</v>
      </c>
      <c r="G20" s="157">
        <f>COUNTIFS('3-Inherent risk-IR'!$C$5:$C$64,"x",'3-Inherent risk-IR'!$H$5:$H$64,"สูง")+IF('1-Basic Info'!$I$11="Y",COUNTIFS('3-Inherent risk-IR'!$C$67:$C$69,"x",'3-Inherent risk-IR'!$H$67:$H$69,"สูง"))+IF('1-Basic Info'!$I$13="Y",COUNTIFS('3-Inherent risk-IR'!$C$72:$C$74,"x",'3-Inherent risk-IR'!$H$72:$H$74,"สูง"))+IF('1-Basic Info'!$I$14="Y",COUNTIFS('3-Inherent risk-IR'!$C$77:$C$78,"x",'3-Inherent risk-IR'!$H$77:$H$78,"สูง"))</f>
        <v>0</v>
      </c>
      <c r="H20" s="158">
        <f t="shared" si="4"/>
        <v>0</v>
      </c>
      <c r="I20" s="145" t="str">
        <f>IF(AND($H$20&gt;0.99,$H$20&lt;1.71),"ต่ำ",IF(AND($H$20&gt;1.7,$H$20&lt;2.31),"ปานกลาง",IF(AND($H$20&gt;2.3,$H$20&lt;3.01),"สูง","-")))</f>
        <v>-</v>
      </c>
      <c r="J20" s="68"/>
      <c r="K20" s="68"/>
      <c r="L20" s="68"/>
      <c r="M20" s="68"/>
      <c r="N20" s="68"/>
      <c r="O20" s="68"/>
    </row>
    <row r="21" spans="1:15" ht="15.75" customHeight="1">
      <c r="A21" s="68"/>
      <c r="B21" s="143" t="s">
        <v>520</v>
      </c>
      <c r="C21" s="144">
        <f>COUNTIFS('3-Inherent risk-IR'!$H$5:$H$64,"&lt;&gt;Not Applicable",'3-Inherent risk-IR'!$D$5:$D$64,"x")+IF('1-Basic Info'!$I$11="Y",COUNTIFS('3-Inherent risk-IR'!$H$67:$H$69,"&lt;&gt;Not Applicable",'3-Inherent risk-IR'!$D$67:$D$69,"x"))+IF('1-Basic Info'!$I$13="Y",COUNTIFS('3-Inherent risk-IR'!$H$72:$H$74,"&lt;&gt;Not Applicable",'3-Inherent risk-IR'!$D$72:$D$74,"x"))+IF('1-Basic Info'!$I$14="Y",COUNTIFS('3-Inherent risk-IR'!$H$77:$H$78,"&lt;&gt;Not Applicable",'3-Inherent risk-IR'!$D$77:$D$78,"x"))</f>
        <v>0</v>
      </c>
      <c r="D21" s="157">
        <f t="shared" si="3"/>
        <v>0</v>
      </c>
      <c r="E21" s="157">
        <f>COUNTIFS('3-Inherent risk-IR'!$D$5:$D$64,"x",'3-Inherent risk-IR'!$H$5:$H$64,"ต่ำ")+IF('1-Basic Info'!$I$11="Y",COUNTIFS('3-Inherent risk-IR'!$D$67:$D$69,"x",'3-Inherent risk-IR'!$H$67:$H$69,"ต่ำ"))+IF('1-Basic Info'!$I$13="Y",COUNTIFS('3-Inherent risk-IR'!$D$72:$D$74,"x",'3-Inherent risk-IR'!$H$72:$H$74,"ต่ำ"))+IF('1-Basic Info'!$I$14="Y",COUNTIFS('3-Inherent risk-IR'!$D$77:$D$78,"x",'3-Inherent risk-IR'!$H$77:$H$78,"ต่ำ"))</f>
        <v>0</v>
      </c>
      <c r="F21" s="157">
        <f>COUNTIFS('3-Inherent risk-IR'!$D$5:$D$64,"x",'3-Inherent risk-IR'!$H$5:$H$64,"ปานกลาง")+IF('1-Basic Info'!$I$11="Y",COUNTIFS('3-Inherent risk-IR'!$D$67:$D$69,"x",'3-Inherent risk-IR'!$H$67:$H$69,"ปานกลาง"))+IF('1-Basic Info'!$I$13="Y",COUNTIFS('3-Inherent risk-IR'!$D$72:$D$74,"x",'3-Inherent risk-IR'!$H$72:$H$74,"ปานกลาง"))+IF('1-Basic Info'!$I$14="Y",COUNTIFS('3-Inherent risk-IR'!$D$77:$D$78,"x",'3-Inherent risk-IR'!$H$77:$H$78,"ปานกลาง"))</f>
        <v>0</v>
      </c>
      <c r="G21" s="157">
        <f>COUNTIFS('3-Inherent risk-IR'!$D$5:$D$64,"x",'3-Inherent risk-IR'!$H$5:$H$64,"สูง")+IF('1-Basic Info'!$I$11="Y",COUNTIFS('3-Inherent risk-IR'!$D$67:$D$69,"x",'3-Inherent risk-IR'!$H$67:$H$69,"สูง"))+IF('1-Basic Info'!$I$13="Y",COUNTIFS('3-Inherent risk-IR'!$D$72:$D$74,"x",'3-Inherent risk-IR'!$H$72:$H$74,"สูง"))+IF('1-Basic Info'!$I$14="Y",COUNTIFS('3-Inherent risk-IR'!$D$77:$D$78,"x",'3-Inherent risk-IR'!$H$77:$H$78,"สูง"))</f>
        <v>0</v>
      </c>
      <c r="H21" s="158">
        <f t="shared" si="4"/>
        <v>0</v>
      </c>
      <c r="I21" s="145" t="str">
        <f>IF(AND($H$21&gt;0.99,$H$21&lt;1.71),"ต่ำ",IF(AND($H$21&gt;1.7,$H$21&lt;2.31),"ปานกลาง",IF(AND($H$21&gt;2.3,$H$21&lt;3.01),"สูง","-")))</f>
        <v>-</v>
      </c>
      <c r="J21" s="68"/>
      <c r="K21" s="68"/>
      <c r="L21" s="68"/>
      <c r="M21" s="68"/>
      <c r="N21" s="68"/>
      <c r="O21" s="68"/>
    </row>
    <row r="22" spans="1:15" ht="15.75" customHeight="1">
      <c r="A22" s="68"/>
      <c r="B22" s="143" t="s">
        <v>521</v>
      </c>
      <c r="C22" s="144">
        <f>COUNTIFS('3-Inherent risk-IR'!$H$5:$H$64,"&lt;&gt;Not Applicable",'3-Inherent risk-IR'!$E$5:$E$64,"x")+IF('1-Basic Info'!$I$11="Y",COUNTIFS('3-Inherent risk-IR'!$H$67:$H$69,"&lt;&gt;Not Applicable",'3-Inherent risk-IR'!$E$67:$E$69,"x"))+IF('1-Basic Info'!$I$13="Y",COUNTIFS('3-Inherent risk-IR'!$H$72:$H$74,"&lt;&gt;Not Applicable",'3-Inherent risk-IR'!$E$72:$E$74,"x"))+IF('1-Basic Info'!$I$14="Y",COUNTIFS('3-Inherent risk-IR'!$H$77:$H$78,"&lt;&gt;Not Applicable",'3-Inherent risk-IR'!$E$77:$E$78,"x"))</f>
        <v>0</v>
      </c>
      <c r="D22" s="157">
        <f t="shared" si="3"/>
        <v>0</v>
      </c>
      <c r="E22" s="157">
        <f>COUNTIFS('3-Inherent risk-IR'!$E$5:$E$64,"x",'3-Inherent risk-IR'!$H$5:$H$64,"ต่ำ")+IF('1-Basic Info'!$I$11="Y",COUNTIFS('3-Inherent risk-IR'!$E$67:$E$69,"x",'3-Inherent risk-IR'!$H$67:$H$69,"ต่ำ"))+IF('1-Basic Info'!$I$13="Y",COUNTIFS('3-Inherent risk-IR'!$E$72:$E$74,"x",'3-Inherent risk-IR'!$H$72:$H$74,"ต่ำ"))+IF('1-Basic Info'!$I$14="Y",COUNTIFS('3-Inherent risk-IR'!$E$77:$E$78,"x",'3-Inherent risk-IR'!$H$77:$H$78,"ต่ำ"))</f>
        <v>0</v>
      </c>
      <c r="F22" s="157">
        <f>COUNTIFS('3-Inherent risk-IR'!$E$5:$E$64,"x",'3-Inherent risk-IR'!$H$5:$H$64,"ปานกลาง")+IF('1-Basic Info'!$I$11="Y",COUNTIFS('3-Inherent risk-IR'!$E$67:$E$69,"x",'3-Inherent risk-IR'!$H$67:$H$69,"ปานกลาง"))+IF('1-Basic Info'!$I$13="Y",COUNTIFS('3-Inherent risk-IR'!$E$72:$E$74,"x",'3-Inherent risk-IR'!$H$72:$H$74,"ปานกลาง"))+IF('1-Basic Info'!$I$14="Y",COUNTIFS('3-Inherent risk-IR'!$E$77:$E$78,"x",'3-Inherent risk-IR'!$H$77:$H$78,"ปานกลาง"))</f>
        <v>0</v>
      </c>
      <c r="G22" s="157">
        <f>COUNTIFS('3-Inherent risk-IR'!$E$5:$E$64,"x",'3-Inherent risk-IR'!$H$5:$H$64,"สูง")+IF('1-Basic Info'!$I$11="Y",COUNTIFS('3-Inherent risk-IR'!$E$67:$E$69,"x",'3-Inherent risk-IR'!$H$67:$H$69,"สูง"))+IF('1-Basic Info'!$I$13="Y",COUNTIFS('3-Inherent risk-IR'!$E$72:$E$74,"x",'3-Inherent risk-IR'!$H$72:$H$74,"สูง"))+IF('1-Basic Info'!$I$14="Y",COUNTIFS('3-Inherent risk-IR'!$E$77:$E$78,"x",'3-Inherent risk-IR'!$H$77:$H$78,"สูง"))</f>
        <v>0</v>
      </c>
      <c r="H22" s="158">
        <f t="shared" si="4"/>
        <v>0</v>
      </c>
      <c r="I22" s="145" t="str">
        <f>IF(AND($H$22&gt;0.99,$H$22&lt;1.71),"ต่ำ",IF(AND($H$22&gt;1.7,$H$22&lt;2.31),"ปานกลาง",IF(AND($H$22&gt;2.3,$H$22&lt;3.01),"สูง","-")))</f>
        <v>-</v>
      </c>
      <c r="J22" s="68"/>
      <c r="K22" s="68"/>
      <c r="L22" s="68"/>
      <c r="M22" s="68"/>
      <c r="N22" s="68"/>
      <c r="O22" s="68"/>
    </row>
    <row r="23" spans="1:15" ht="15.75" customHeight="1">
      <c r="A23" s="68"/>
      <c r="B23" s="147" t="s">
        <v>522</v>
      </c>
      <c r="C23" s="148">
        <f>COUNTIFS('3-Inherent risk-IR'!$H$5:$H$64,"&lt;&gt;Not Applicable",'3-Inherent risk-IR'!$F$5:$F$64,"x")+IF('1-Basic Info'!$I$11="Y",COUNTIFS('3-Inherent risk-IR'!$H$67:$H$69,"&lt;&gt;Not Applicable",'3-Inherent risk-IR'!$F$67:$F$69,"x"))+IF('1-Basic Info'!$I$13="Y",COUNTIFS('3-Inherent risk-IR'!$H$72:$H$74,"&lt;&gt;Not Applicable",'3-Inherent risk-IR'!$F$72:$F$74,"x"))+IF('1-Basic Info'!$I$14="Y",COUNTIFS('3-Inherent risk-IR'!$H$77:$H$78,"&lt;&gt;Not Applicable",'3-Inherent risk-IR'!$F$77:$F$78,"x"))</f>
        <v>0</v>
      </c>
      <c r="D23" s="159">
        <f t="shared" si="3"/>
        <v>0</v>
      </c>
      <c r="E23" s="159">
        <f>COUNTIFS('3-Inherent risk-IR'!$F$5:$F$64,"x",'3-Inherent risk-IR'!$H$5:$H$64,"ต่ำ")+IF('1-Basic Info'!$I$11="Y",COUNTIFS('3-Inherent risk-IR'!$F$67:$F$69,"x",'3-Inherent risk-IR'!$H$67:$H$69,"ต่ำ"))+IF('1-Basic Info'!$I$13="Y",COUNTIFS('3-Inherent risk-IR'!$F$72:$F$74,"x",'3-Inherent risk-IR'!$H$72:$H$74,"ต่ำ"))+IF('1-Basic Info'!$I$14="Y",COUNTIFS('3-Inherent risk-IR'!$F$77:$F$78,"x",'3-Inherent risk-IR'!$H$77:$H$78,"ต่ำ"))</f>
        <v>0</v>
      </c>
      <c r="F23" s="159">
        <f>COUNTIFS('3-Inherent risk-IR'!$F$5:$F$64,"x",'3-Inherent risk-IR'!$H$5:$H$64,"ปานกลาง")+IF('1-Basic Info'!$I$11="Y",COUNTIFS('3-Inherent risk-IR'!$F$67:$F$69,"x",'3-Inherent risk-IR'!$H$67:$H$69,"ปานกลาง"))+IF('1-Basic Info'!$I$13="Y",COUNTIFS('3-Inherent risk-IR'!$F$72:$F$74,"x",'3-Inherent risk-IR'!$H$72:$H$74,"ปานกลาง"))+IF('1-Basic Info'!$I$14="Y",COUNTIFS('3-Inherent risk-IR'!$F$77:$F$78,"x",'3-Inherent risk-IR'!$H$77:$H$78,"ปานกลาง"))</f>
        <v>0</v>
      </c>
      <c r="G23" s="159">
        <f>COUNTIFS('3-Inherent risk-IR'!$F$5:$F$64,"x",'3-Inherent risk-IR'!$H$5:$H$64,"สูง")+IF('1-Basic Info'!$I$11="Y",COUNTIFS('3-Inherent risk-IR'!$F$67:$F$69,"x",'3-Inherent risk-IR'!$H$67:$H$69,"สูง"))+IF('1-Basic Info'!$I$13="Y",COUNTIFS('3-Inherent risk-IR'!$F$72:$F$74,"x",'3-Inherent risk-IR'!$H$72:$H$74,"สูง"))+IF('1-Basic Info'!$I$14="Y",COUNTIFS('3-Inherent risk-IR'!$F$77:$F$78,"x",'3-Inherent risk-IR'!$H$77:$H$78,"สูง"))</f>
        <v>0</v>
      </c>
      <c r="H23" s="160">
        <f t="shared" si="4"/>
        <v>0</v>
      </c>
      <c r="I23" s="149" t="str">
        <f>IF(AND($H$23&gt;0.99,$H$23&lt;1.71),"ต่ำ",IF(AND($H$23&gt;1.7,$H$23&lt;2.31),"ปานกลาง",IF(AND($H$23&gt;2.3,$H$23&lt;3.01),"สูง","-")))</f>
        <v>-</v>
      </c>
      <c r="J23" s="68"/>
      <c r="K23" s="68"/>
      <c r="L23" s="68"/>
      <c r="M23" s="68"/>
      <c r="N23" s="68"/>
      <c r="O23" s="68"/>
    </row>
    <row r="24" spans="1:15" ht="14.25" customHeight="1">
      <c r="A24" s="139"/>
      <c r="B24" s="139"/>
      <c r="C24" s="139"/>
      <c r="D24" s="139"/>
      <c r="E24" s="139"/>
      <c r="F24" s="139"/>
      <c r="G24" s="139"/>
      <c r="H24" s="68"/>
      <c r="I24" s="68"/>
      <c r="J24" s="68"/>
      <c r="K24" s="68"/>
      <c r="L24" s="68"/>
      <c r="M24" s="68"/>
      <c r="N24" s="68"/>
      <c r="O24" s="68"/>
    </row>
    <row r="25" spans="1:15" ht="39" customHeight="1">
      <c r="A25" s="64" t="s">
        <v>533</v>
      </c>
      <c r="B25" s="65"/>
      <c r="C25" s="65"/>
      <c r="D25" s="66"/>
      <c r="E25" s="67"/>
      <c r="F25" s="67"/>
      <c r="G25" s="67"/>
      <c r="H25" s="67"/>
      <c r="I25" s="67"/>
      <c r="J25" s="67"/>
      <c r="K25" s="67"/>
      <c r="L25" s="67"/>
      <c r="M25" s="65"/>
      <c r="N25" s="65"/>
      <c r="O25" s="65"/>
    </row>
    <row r="26" spans="1:15" ht="39" customHeight="1">
      <c r="A26" s="161" t="s">
        <v>534</v>
      </c>
      <c r="B26" s="162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2"/>
      <c r="O26" s="162"/>
    </row>
    <row r="27" spans="1:15" ht="18.75" customHeigh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</row>
    <row r="28" spans="1:15" ht="25.5" customHeight="1">
      <c r="A28" s="68"/>
      <c r="B28" s="1715" t="s">
        <v>535</v>
      </c>
      <c r="C28" s="1716"/>
      <c r="D28" s="1716"/>
      <c r="E28" s="1716"/>
      <c r="F28" s="1716"/>
      <c r="G28" s="1716"/>
      <c r="H28" s="1716"/>
      <c r="I28" s="1717"/>
      <c r="J28" s="1827" t="s">
        <v>536</v>
      </c>
      <c r="K28" s="1719"/>
      <c r="L28" s="1719"/>
      <c r="M28" s="1821">
        <f ca="1">AVERAGE($H$31:$H$35)</f>
        <v>0</v>
      </c>
      <c r="N28" s="1717"/>
      <c r="O28" s="68"/>
    </row>
    <row r="29" spans="1:15" ht="21.75" customHeight="1">
      <c r="A29" s="68"/>
      <c r="B29" s="1829" t="s">
        <v>377</v>
      </c>
      <c r="C29" s="1830" t="s">
        <v>537</v>
      </c>
      <c r="D29" s="1832" t="s">
        <v>538</v>
      </c>
      <c r="E29" s="1793"/>
      <c r="F29" s="1793"/>
      <c r="G29" s="1793"/>
      <c r="H29" s="1830" t="s">
        <v>527</v>
      </c>
      <c r="I29" s="1833" t="s">
        <v>539</v>
      </c>
      <c r="J29" s="1828"/>
      <c r="K29" s="1800"/>
      <c r="L29" s="1719"/>
      <c r="M29" s="1822" t="str">
        <f ca="1">IF(AND(M28&gt;0.99,M28&lt;1.71),"สูง",
   IF(AND(M28&gt;1.7,M28&lt;2.31),"ปานกลาง",
   IF(AND(M28&gt;2.3,M28&lt;3.01),"ต่ำ","-")))</f>
        <v>-</v>
      </c>
      <c r="N29" s="1717"/>
      <c r="O29" s="68"/>
    </row>
    <row r="30" spans="1:15" ht="98.25" customHeight="1">
      <c r="A30" s="68"/>
      <c r="B30" s="1824"/>
      <c r="C30" s="1831"/>
      <c r="D30" s="150" t="s">
        <v>540</v>
      </c>
      <c r="E30" s="151" t="s">
        <v>541</v>
      </c>
      <c r="F30" s="152" t="s">
        <v>531</v>
      </c>
      <c r="G30" s="153" t="s">
        <v>542</v>
      </c>
      <c r="H30" s="1831"/>
      <c r="I30" s="1834"/>
      <c r="J30" s="1828"/>
      <c r="K30" s="1719"/>
      <c r="L30" s="1719"/>
      <c r="M30" s="68"/>
      <c r="N30" s="68"/>
      <c r="O30" s="68"/>
    </row>
    <row r="31" spans="1:15" ht="15.75" customHeight="1">
      <c r="A31" s="68"/>
      <c r="B31" s="140" t="s">
        <v>518</v>
      </c>
      <c r="C31" s="141">
        <f>COUNTIFS('5-Security&amp;Privacy'!$M$4:$M$73,"&lt;&gt;Not Applicable",'5-Security&amp;Privacy'!$B$4:$B$73,"x")+COUNTIFS('6-Fraud'!$M$4:$M$14,"&lt;&gt;Not Applicable",'6-Fraud'!$B$4:$B$14,"x")+COUNTIFS('7-Functional'!$M$4:$M$35,"&lt;&gt;Not Applicable",'7-Functional'!$B$4:$B$35,"x")+COUNTIFS('8-Role'!$M$4:$M$30,"&lt;&gt;Not Applicable",'8-Role'!$B$4:$B$30,"x")+COUNTIFS('9-User Protection'!$M$4:$M$14,"&lt;&gt;Not Applicable",'9-User Protection'!$B$4:$B$14,"x")+COUNTIFS('10-Outsource'!$M$4:$M$10,"&lt;&gt;Not Applicable",'10-Outsource'!$B$4:$B$10,"x")+COUNTIFS('4-Risk Management'!$M$4:$M$8,"&lt;&gt;Not Applicable",'4-Risk Management'!$B$4:$B$8,"x")</f>
        <v>4</v>
      </c>
      <c r="D31" s="141">
        <f t="shared" ref="D31:D35" ca="1" si="5">SUM($E31:$G31)</f>
        <v>0</v>
      </c>
      <c r="E31" s="141">
        <f ca="1">COUNTIFS('5-Security&amp;Privacy'!$B:$B,"x",'5-Security&amp;Privacy'!$N:$N,"สูง")+COUNTIFS('6-Fraud'!$B:$B,"x",'6-Fraud'!$N:$N,"สูง")+COUNTIFS('7-Functional'!$B:$B,"x",'7-Functional'!$N:$N,"สูง")+COUNTIFS('8-Role'!$B:$B,"x",'8-Role'!$N:$N,"สูง")+COUNTIFS('9-User Protection'!$B:$B,"x",'9-User Protection'!$N:$N,"สูง")+COUNTIFS('10-Outsource'!$B:$B,"x",'10-Outsource'!$N:$N,"สูง")+COUNTIFS('4-Risk Management'!$B:$B,"x",'4-Risk Management'!$N:$N,"สูง")</f>
        <v>0</v>
      </c>
      <c r="F31" s="141">
        <f ca="1">COUNTIFS('5-Security&amp;Privacy'!$B:$B,"x",'5-Security&amp;Privacy'!$N:$N,"ปานกลาง")+COUNTIFS('6-Fraud'!$B:$B,"x",'6-Fraud'!$N:$N,"ปานกลาง")+COUNTIFS('7-Functional'!$B:$B,"x",'7-Functional'!$N:$N,"ปานกลาง")+COUNTIFS('8-Role'!$B:$B,"x",'8-Role'!$N:$N,"ปานกลาง")+COUNTIFS('9-User Protection'!$B:$B,"x",'9-User Protection'!$N:$N,"ปานกลาง")+COUNTIFS('10-Outsource'!$B:$B,"x",'10-Outsource'!$N:$N,"ปานกลาง")+COUNTIFS('4-Risk Management'!$B:$B,"x",'4-Risk Management'!$N:$N,"ปานกลาง")</f>
        <v>0</v>
      </c>
      <c r="G31" s="141">
        <f ca="1">COUNTIFS('5-Security&amp;Privacy'!$B:$B,"x",'5-Security&amp;Privacy'!$N:$N,"ต่ำ")+COUNTIFS('6-Fraud'!$B:$B,"x",'6-Fraud'!$N:$N,"ต่ำ")+COUNTIFS('7-Functional'!$B:$B,"x",'7-Functional'!$N:$N,"ต่ำ")+COUNTIFS('8-Role'!$B:$B,"x",'8-Role'!$N:$N,"ต่ำ")+COUNTIFS('9-User Protection'!$B:$B,"x",'9-User Protection'!$N:$N,"ต่ำ")+COUNTIFS('10-Outsource'!$B:$B,"x",'10-Outsource'!$N:$N,"ต่ำ")+COUNTIFS('4-Risk Management'!$B:$B,"x",'4-Risk Management'!$N:$N,"ต่ำ")</f>
        <v>0</v>
      </c>
      <c r="H31" s="163">
        <f t="shared" ref="H31:H35" ca="1" si="6">IFERROR((($E31*1)+($F31*2)+($G31*3))/$C31,0)</f>
        <v>0</v>
      </c>
      <c r="I31" s="156" t="str">
        <f t="shared" ref="I31:I35" ca="1" si="7">IF(AND($H31&gt;0.99,$H31&lt;1.71),"สูง",IF(AND($H31&gt;1.7,$H31&lt;2.31),"ปานกลาง",IF(AND($H31&gt;2.3,$H31&lt;3.01),"ต่ำ","-")))</f>
        <v>-</v>
      </c>
      <c r="J31" s="68"/>
      <c r="K31" s="68"/>
      <c r="L31" s="68"/>
      <c r="M31" s="68"/>
      <c r="N31" s="68"/>
      <c r="O31" s="68"/>
    </row>
    <row r="32" spans="1:15" ht="15.75" customHeight="1">
      <c r="A32" s="68"/>
      <c r="B32" s="143" t="s">
        <v>519</v>
      </c>
      <c r="C32" s="144">
        <f>COUNTIFS('5-Security&amp;Privacy'!$M$4:$M$73,"&lt;&gt;Not Applicable",'5-Security&amp;Privacy'!$C$4:$C$73,"x")+COUNTIFS('6-Fraud'!$M$4:$M$14,"&lt;&gt;Not Applicable",'6-Fraud'!$C$4:$C$14,"x")+COUNTIFS('7-Functional'!$M$4:$M$35,"&lt;&gt;Not Applicable",'7-Functional'!$C$4:$C$35,"x")+COUNTIFS('8-Role'!$M$4:$M$30,"&lt;&gt;Not Applicable",'8-Role'!$C$4:$C$30,"x")+COUNTIFS('9-User Protection'!$M$4:$M$14,"&lt;&gt;Not Applicable",'9-User Protection'!$C$4:$C$14,"x")+COUNTIFS('10-Outsource'!$M$4:$M$10,"&lt;&gt;Not Applicable",'10-Outsource'!$C$4:$C$10,"x")+COUNTIFS('4-Risk Management'!$M$4:$M$8,"&lt;&gt;Not Applicable",'4-Risk Management'!$C$4:$C$8,"x")</f>
        <v>3</v>
      </c>
      <c r="D32" s="144">
        <f t="shared" ca="1" si="5"/>
        <v>0</v>
      </c>
      <c r="E32" s="144">
        <f ca="1">COUNTIFS('5-Security&amp;Privacy'!$C:$C,"x",'5-Security&amp;Privacy'!$N:$N,"สูง")+COUNTIFS('6-Fraud'!$C:$C,"x",'6-Fraud'!$N:$N,"สูง")+COUNTIFS('7-Functional'!$C:$C,"x",'7-Functional'!$N:$N,"สูง")+COUNTIFS('8-Role'!$C:$C,"x",'8-Role'!$N:$N,"สูง")+COUNTIFS('9-User Protection'!$C:$C,"x",'9-User Protection'!$N:$N,"สูง")+COUNTIFS('10-Outsource'!$C:$C,"x",'10-Outsource'!$N:$N,"สูง")+COUNTIFS('4-Risk Management'!$C:$C,"x",'4-Risk Management'!$N:$N,"สูง")</f>
        <v>0</v>
      </c>
      <c r="F32" s="144">
        <f ca="1">COUNTIFS('5-Security&amp;Privacy'!$C:$C,"x",'5-Security&amp;Privacy'!$N:$N,"ปานกลาง")+COUNTIFS('6-Fraud'!$C:$C,"x",'6-Fraud'!$N:$N,"ปานกลาง")+COUNTIFS('7-Functional'!$C:$C,"x",'7-Functional'!$N:$N,"ปานกลาง")+COUNTIFS('8-Role'!$C:$C,"x",'8-Role'!$N:$N,"ปานกลาง")+COUNTIFS('9-User Protection'!$C:$C,"x",'9-User Protection'!$N:$N,"ปานกลาง")+COUNTIFS('10-Outsource'!$C:$C,"x",'10-Outsource'!$N:$N,"ปานกลาง")+COUNTIFS('4-Risk Management'!$C:$C,"x",'4-Risk Management'!$N:$N,"ปานกลาง")</f>
        <v>0</v>
      </c>
      <c r="G32" s="144">
        <f ca="1">COUNTIFS('5-Security&amp;Privacy'!$C:$C,"x",'5-Security&amp;Privacy'!$N:$N,"ต่ำ")+COUNTIFS('6-Fraud'!$C:$C,"x",'6-Fraud'!$N:$N,"ต่ำ")+COUNTIFS('7-Functional'!$C:$C,"x",'7-Functional'!$N:$N,"ต่ำ")+COUNTIFS('8-Role'!$C:$C,"x",'8-Role'!$N:$N,"ต่ำ")+COUNTIFS('9-User Protection'!$C:$C,"x",'9-User Protection'!$N:$N,"ต่ำ")+COUNTIFS('10-Outsource'!$C:$C,"x",'10-Outsource'!$N:$N,"ต่ำ")+COUNTIFS('4-Risk Management'!$C:$C,"x",'4-Risk Management'!$N:$N,"ต่ำ")</f>
        <v>0</v>
      </c>
      <c r="H32" s="164">
        <f t="shared" ca="1" si="6"/>
        <v>0</v>
      </c>
      <c r="I32" s="145" t="str">
        <f t="shared" ca="1" si="7"/>
        <v>-</v>
      </c>
      <c r="J32" s="68"/>
      <c r="K32" s="68"/>
      <c r="L32" s="68"/>
      <c r="M32" s="68"/>
      <c r="N32" s="68"/>
      <c r="O32" s="68"/>
    </row>
    <row r="33" spans="1:21" ht="15.75" customHeight="1">
      <c r="A33" s="68"/>
      <c r="B33" s="143" t="s">
        <v>520</v>
      </c>
      <c r="C33" s="144">
        <f>COUNTIFS('5-Security&amp;Privacy'!$M$4:$M$73,"&lt;&gt;Not Applicable",'5-Security&amp;Privacy'!$D$4:$D$73,"x")+COUNTIFS('6-Fraud'!$M$4:$M$14,"&lt;&gt;Not Applicable",'6-Fraud'!$D$4:$D$14,"x")+COUNTIFS('7-Functional'!$M$4:$M$35,"&lt;&gt;Not Applicable",'7-Functional'!$D$4:$D$35,"x")+COUNTIFS('8-Role'!$M$4:$M$30,"&lt;&gt;Not Applicable",'8-Role'!$D$4:$D$30,"x")+COUNTIFS('9-User Protection'!$M$4:$M$14,"&lt;&gt;Not Applicable",'9-User Protection'!$D$4:$D$14,"x")+COUNTIFS('10-Outsource'!$M$4:$M$10,"&lt;&gt;Not Applicable",'10-Outsource'!$D$4:$D$10,"x")+COUNTIFS('4-Risk Management'!$M$4:$M$8,"&lt;&gt;Not Applicable",'4-Risk Management'!$D$4:$D$8,"x")</f>
        <v>0</v>
      </c>
      <c r="D33" s="144">
        <f t="shared" ca="1" si="5"/>
        <v>0</v>
      </c>
      <c r="E33" s="144">
        <f ca="1">COUNTIFS('5-Security&amp;Privacy'!$D:$D,"x",'5-Security&amp;Privacy'!$N:$N,"สูง")+COUNTIFS('6-Fraud'!$D:$D,"x",'6-Fraud'!$N:$N,"สูง")+COUNTIFS('7-Functional'!$D:$D,"x",'7-Functional'!$N:$N,"สูง")+COUNTIFS('8-Role'!$D:$D,"x",'8-Role'!$N:$N,"สูง")+COUNTIFS('9-User Protection'!$D:$D,"x",'9-User Protection'!$N:$N,"สูง")+COUNTIFS('10-Outsource'!$D:$D,"x",'10-Outsource'!$N:$N,"สูง")+COUNTIFS('4-Risk Management'!$D:$D,"x",'4-Risk Management'!$N:$N,"สูง")</f>
        <v>0</v>
      </c>
      <c r="F33" s="144">
        <f ca="1">COUNTIFS('5-Security&amp;Privacy'!$D:$D,"x",'5-Security&amp;Privacy'!$N:$N,"ปานกลาง")+COUNTIFS('6-Fraud'!$D:$D,"x",'6-Fraud'!$N:$N,"ปานกลาง")+COUNTIFS('7-Functional'!$D:$D,"x",'7-Functional'!$N:$N,"ปานกลาง")+COUNTIFS('8-Role'!$D:$D,"x",'8-Role'!$N:$N,"ปานกลาง")+COUNTIFS('9-User Protection'!$D:$D,"x",'9-User Protection'!$N:$N,"ปานกลาง")+COUNTIFS('10-Outsource'!$D:$D,"x",'10-Outsource'!$N:$N,"ปานกลาง")+COUNTIFS('4-Risk Management'!$D:$D,"x",'4-Risk Management'!$N:$N,"ปานกลาง")</f>
        <v>0</v>
      </c>
      <c r="G33" s="144">
        <f ca="1">COUNTIFS('5-Security&amp;Privacy'!$D:$D,"x",'5-Security&amp;Privacy'!$N:$N,"ต่ำ")+COUNTIFS('6-Fraud'!$D:$D,"x",'6-Fraud'!$N:$N,"ต่ำ")+COUNTIFS('7-Functional'!$D:$D,"x",'7-Functional'!$N:$N,"ต่ำ")+COUNTIFS('8-Role'!$D:$D,"x",'8-Role'!$N:$N,"ต่ำ")+COUNTIFS('9-User Protection'!$D:$D,"x",'9-User Protection'!$N:$N,"ต่ำ")+COUNTIFS('10-Outsource'!$D:$D,"x",'10-Outsource'!$N:$N,"ต่ำ")+COUNTIFS('4-Risk Management'!$D:$D,"x",'4-Risk Management'!$N:$N,"ต่ำ")</f>
        <v>0</v>
      </c>
      <c r="H33" s="164">
        <f t="shared" ca="1" si="6"/>
        <v>0</v>
      </c>
      <c r="I33" s="145" t="str">
        <f t="shared" ca="1" si="7"/>
        <v>-</v>
      </c>
      <c r="J33" s="68"/>
      <c r="K33" s="68"/>
      <c r="L33" s="68"/>
      <c r="M33" s="68"/>
      <c r="N33" s="68"/>
      <c r="O33" s="68"/>
    </row>
    <row r="34" spans="1:21" ht="24" customHeight="1">
      <c r="A34" s="68"/>
      <c r="B34" s="143" t="s">
        <v>521</v>
      </c>
      <c r="C34" s="144">
        <f>COUNTIFS('5-Security&amp;Privacy'!$M$4:$M$73,"&lt;&gt;Not Applicable",'5-Security&amp;Privacy'!$E$4:$E$73,"x")+COUNTIFS('6-Fraud'!$M$4:$M$14,"&lt;&gt;Not Applicable",'6-Fraud'!$E$4:$E$14,"x")+COUNTIFS('7-Functional'!$M$4:$M$35,"&lt;&gt;Not Applicable",'7-Functional'!$E$4:$E$35,"x")+COUNTIFS('8-Role'!$M$4:$M$30,"&lt;&gt;Not Applicable",'8-Role'!$E$4:$E$30,"x")+COUNTIFS('9-User Protection'!$M$4:$M$14,"&lt;&gt;Not Applicable",'9-User Protection'!$E$4:$E$14,"x")+COUNTIFS('10-Outsource'!$M$4:$M$10,"&lt;&gt;Not Applicable",'10-Outsource'!$E$4:$E$10,"x")+COUNTIFS('4-Risk Management'!$M$4:$M$8,"&lt;&gt;Not Applicable",'4-Risk Management'!$E$4:$E$8,"x")</f>
        <v>0</v>
      </c>
      <c r="D34" s="144">
        <f t="shared" ca="1" si="5"/>
        <v>0</v>
      </c>
      <c r="E34" s="144">
        <f ca="1">COUNTIFS('5-Security&amp;Privacy'!$E:$E,"x",'5-Security&amp;Privacy'!$N:$N,"สูง")+COUNTIFS('6-Fraud'!$E:$E,"x",'6-Fraud'!$N:$N,"สูง")+COUNTIFS('7-Functional'!$E:$E,"x",'7-Functional'!$N:$N,"สูง")+COUNTIFS('8-Role'!$E:$E,"x",'8-Role'!$N:$N,"สูง")+COUNTIFS('9-User Protection'!$E:$E,"x",'9-User Protection'!$N:$N,"สูง")+COUNTIFS('10-Outsource'!$E:$E,"x",'10-Outsource'!$N:$N,"สูง")+COUNTIFS('4-Risk Management'!$E:$E,"x",'4-Risk Management'!$N:$N,"สูง")</f>
        <v>0</v>
      </c>
      <c r="F34" s="144">
        <f ca="1">COUNTIFS('5-Security&amp;Privacy'!$E:$E,"x",'5-Security&amp;Privacy'!$N:$N,"ปานกลาง")+COUNTIFS('6-Fraud'!$E:$E,"x",'6-Fraud'!$N:$N,"ปานกลาง")+COUNTIFS('7-Functional'!$E:$E,"x",'7-Functional'!$N:$N,"ปานกลาง")+COUNTIFS('8-Role'!$E:$E,"x",'8-Role'!$N:$N,"ปานกลาง")+COUNTIFS('9-User Protection'!$E:$E,"x",'9-User Protection'!$N:$N,"ปานกลาง")+COUNTIFS('10-Outsource'!$E:$E,"x",'10-Outsource'!$N:$N,"ปานกลาง")+COUNTIFS('4-Risk Management'!$E:$E,"x",'4-Risk Management'!$N:$N,"ปานกลาง")</f>
        <v>0</v>
      </c>
      <c r="G34" s="144">
        <f ca="1">COUNTIFS('5-Security&amp;Privacy'!$E:$E,"x",'5-Security&amp;Privacy'!$N:$N,"ต่ำ")+COUNTIFS('6-Fraud'!$E:$E,"x",'6-Fraud'!$N:$N,"ต่ำ")+COUNTIFS('7-Functional'!$E:$E,"x",'7-Functional'!$N:$N,"ต่ำ")+COUNTIFS('8-Role'!$E:$E,"x",'8-Role'!$N:$N,"ต่ำ")+COUNTIFS('9-User Protection'!$E:$E,"x",'9-User Protection'!$N:$N,"ต่ำ")+COUNTIFS('10-Outsource'!$E:$E,"x",'10-Outsource'!$N:$N,"ต่ำ")+COUNTIFS('4-Risk Management'!$E:$E,"x",'4-Risk Management'!$N:$N,"ต่ำ")</f>
        <v>0</v>
      </c>
      <c r="H34" s="164">
        <f t="shared" ca="1" si="6"/>
        <v>0</v>
      </c>
      <c r="I34" s="145" t="str">
        <f t="shared" ca="1" si="7"/>
        <v>-</v>
      </c>
      <c r="J34" s="68"/>
      <c r="K34" s="68"/>
      <c r="L34" s="68"/>
      <c r="M34" s="68"/>
      <c r="N34" s="68"/>
      <c r="O34" s="68"/>
    </row>
    <row r="35" spans="1:21" ht="15.75" customHeight="1">
      <c r="A35" s="68"/>
      <c r="B35" s="147" t="s">
        <v>522</v>
      </c>
      <c r="C35" s="148">
        <f>COUNTIFS('5-Security&amp;Privacy'!$M$4:$M$73,"&lt;&gt;Not Applicable",'5-Security&amp;Privacy'!$F$4:$F$73,"x")+COUNTIFS('6-Fraud'!$M$4:$M$14,"&lt;&gt;Not Applicable",'6-Fraud'!$F$4:$F$14,"x")+COUNTIFS('7-Functional'!$M$4:$M$35,"&lt;&gt;Not Applicable",'7-Functional'!$F$4:$F$35,"x")+COUNTIFS('8-Role'!$M$4:$M$30,"&lt;&gt;Not Applicable",'8-Role'!$F$4:$F$30,"x")+COUNTIFS('9-User Protection'!$M$4:$M$14,"&lt;&gt;Not Applicable",'9-User Protection'!$F$4:$F$14,"x")+COUNTIFS('10-Outsource'!$M$4:$M$10,"&lt;&gt;Not Applicable",'10-Outsource'!$F$4:$F$10,"x")+COUNTIFS('4-Risk Management'!$M$4:$M$8,"&lt;&gt;Not Applicable",'4-Risk Management'!$F$4:$F$8,"x")</f>
        <v>1</v>
      </c>
      <c r="D35" s="148">
        <f t="shared" ca="1" si="5"/>
        <v>0</v>
      </c>
      <c r="E35" s="148">
        <f ca="1">COUNTIFS('5-Security&amp;Privacy'!$F:$F,"x",'5-Security&amp;Privacy'!$N:$N,"สูง")+COUNTIFS('6-Fraud'!$F:$F,"x",'6-Fraud'!$N:$N,"สูง")+COUNTIFS('7-Functional'!$F:$F,"x",'7-Functional'!$N:$N,"สูง")+COUNTIFS('8-Role'!$F:$F,"x",'8-Role'!$N:$N,"สูง")+COUNTIFS('9-User Protection'!$F:$F,"x",'9-User Protection'!$N:$N,"สูง")+COUNTIFS('10-Outsource'!$F:$F,"x",'10-Outsource'!$N:$N,"สูง")+COUNTIFS('4-Risk Management'!$F:$F,"x",'4-Risk Management'!$N:$N,"สูง")</f>
        <v>0</v>
      </c>
      <c r="F35" s="148">
        <f ca="1">COUNTIFS('5-Security&amp;Privacy'!$F:$F,"x",'5-Security&amp;Privacy'!$N:$N,"ปานกลาง")+COUNTIFS('6-Fraud'!$F:$F,"x",'6-Fraud'!$N:$N,"ปานกลาง")+COUNTIFS('7-Functional'!$F:$F,"x",'7-Functional'!$N:$N,"ปานกลาง")+COUNTIFS('8-Role'!$F:$F,"x",'8-Role'!$N:$N,"ปานกลาง")+COUNTIFS('9-User Protection'!$F:$F,"x",'9-User Protection'!$N:$N,"ปานกลาง")+COUNTIFS('10-Outsource'!$F:$F,"x",'10-Outsource'!$N:$N,"ปานกลาง")+COUNTIFS('4-Risk Management'!$F:$F,"x",'4-Risk Management'!$N:$N,"ปานกลาง")</f>
        <v>0</v>
      </c>
      <c r="G35" s="148">
        <f ca="1">COUNTIFS('5-Security&amp;Privacy'!$F:$F,"x",'5-Security&amp;Privacy'!$N:$N,"ต่ำ")+COUNTIFS('6-Fraud'!$F:$F,"x",'6-Fraud'!$N:$N,"ต่ำ")+COUNTIFS('7-Functional'!$F:$F,"x",'7-Functional'!$N:$N,"ต่ำ")+COUNTIFS('8-Role'!$F:$F,"x",'8-Role'!$N:$N,"ต่ำ")+COUNTIFS('9-User Protection'!$F:$F,"x",'9-User Protection'!$N:$N,"ต่ำ")+COUNTIFS('10-Outsource'!$F:$F,"x",'10-Outsource'!$N:$N,"ต่ำ")+COUNTIFS('4-Risk Management'!$F:$F,"x",'4-Risk Management'!$N:$N,"ต่ำ")</f>
        <v>0</v>
      </c>
      <c r="H35" s="165">
        <f t="shared" ca="1" si="6"/>
        <v>0</v>
      </c>
      <c r="I35" s="149" t="str">
        <f t="shared" ca="1" si="7"/>
        <v>-</v>
      </c>
      <c r="J35" s="68"/>
      <c r="K35" s="68"/>
      <c r="L35" s="68"/>
      <c r="M35" s="68"/>
      <c r="N35" s="68"/>
      <c r="O35" s="68"/>
    </row>
    <row r="36" spans="1:21" ht="15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</row>
    <row r="37" spans="1:21" ht="39">
      <c r="A37" s="161" t="s">
        <v>543</v>
      </c>
      <c r="B37" s="162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</row>
    <row r="38" spans="1:21" ht="15" customHeight="1">
      <c r="A38" s="139"/>
      <c r="B38" s="139"/>
      <c r="C38" s="139"/>
      <c r="D38" s="139"/>
      <c r="E38" s="139"/>
      <c r="F38" s="139"/>
      <c r="G38" s="139"/>
      <c r="H38" s="68"/>
      <c r="I38" s="68"/>
      <c r="J38" s="68"/>
      <c r="K38" s="68"/>
      <c r="L38" s="68"/>
      <c r="M38" s="68"/>
      <c r="N38" s="68"/>
      <c r="O38" s="68"/>
    </row>
    <row r="39" spans="1:21" ht="15.75" customHeight="1">
      <c r="A39" s="139"/>
      <c r="B39" s="1823" t="s">
        <v>544</v>
      </c>
      <c r="C39" s="1825" t="s">
        <v>545</v>
      </c>
      <c r="D39" s="1826" t="s">
        <v>546</v>
      </c>
      <c r="E39" s="1793"/>
      <c r="F39" s="1793"/>
      <c r="G39" s="1793"/>
      <c r="H39" s="1794"/>
      <c r="I39" s="68"/>
      <c r="J39" s="68"/>
      <c r="K39" s="68"/>
      <c r="L39" s="68"/>
      <c r="M39" s="68"/>
      <c r="N39" s="68"/>
      <c r="O39" s="68"/>
    </row>
    <row r="40" spans="1:21" ht="50">
      <c r="A40" s="68"/>
      <c r="B40" s="1824"/>
      <c r="C40" s="1814"/>
      <c r="D40" s="150" t="s">
        <v>547</v>
      </c>
      <c r="E40" s="166" t="s">
        <v>548</v>
      </c>
      <c r="F40" s="167" t="s">
        <v>549</v>
      </c>
      <c r="G40" s="168" t="s">
        <v>550</v>
      </c>
      <c r="H40" s="169" t="s">
        <v>551</v>
      </c>
      <c r="I40" s="68"/>
      <c r="J40" s="68"/>
      <c r="K40" s="68"/>
      <c r="L40" s="68"/>
      <c r="M40" s="68"/>
      <c r="N40" s="68"/>
      <c r="O40" s="68"/>
    </row>
    <row r="41" spans="1:21" ht="15.75" customHeight="1">
      <c r="A41" s="68"/>
      <c r="B41" s="170" t="s">
        <v>552</v>
      </c>
      <c r="C41" s="171">
        <f>COUNTIF('5-Security&amp;Privacy'!$M$4:$M$73,"&lt;&gt;Not Applicable")</f>
        <v>0</v>
      </c>
      <c r="D41" s="172">
        <f t="shared" ref="D41:D47" si="8">SUM($E41:$H41)</f>
        <v>0</v>
      </c>
      <c r="E41" s="172">
        <f>COUNTIF('5-Security&amp;Privacy'!$M:$M,"Pass")</f>
        <v>0</v>
      </c>
      <c r="F41" s="172">
        <f>COUNTIF('5-Security&amp;Privacy'!$M:$M,"Not Pass")</f>
        <v>0</v>
      </c>
      <c r="G41" s="172">
        <f>COUNTIF('5-Security&amp;Privacy'!$M:$M,"Partially Pass")</f>
        <v>0</v>
      </c>
      <c r="H41" s="173">
        <f>COUNTIF('5-Security&amp;Privacy'!$M:$M,"Alternative Control")</f>
        <v>0</v>
      </c>
      <c r="I41" s="68"/>
      <c r="J41" s="68"/>
      <c r="K41" s="68"/>
      <c r="L41" s="68"/>
      <c r="M41" s="68"/>
      <c r="N41" s="68"/>
      <c r="O41" s="68"/>
    </row>
    <row r="42" spans="1:21" ht="15.75" customHeight="1">
      <c r="A42" s="68"/>
      <c r="B42" s="174" t="s">
        <v>553</v>
      </c>
      <c r="C42" s="175">
        <f>COUNTIF('6-Fraud'!$M$4:$M$14,"&lt;&gt;Not Applicable")</f>
        <v>0</v>
      </c>
      <c r="D42" s="176">
        <f t="shared" si="8"/>
        <v>0</v>
      </c>
      <c r="E42" s="176">
        <f>COUNTIF('6-Fraud'!$M$4:$M$14,"Pass")</f>
        <v>0</v>
      </c>
      <c r="F42" s="176">
        <f>COUNTIF('6-Fraud'!$M$4:$M$14,"Not Pass")</f>
        <v>0</v>
      </c>
      <c r="G42" s="176">
        <f>COUNTIF('6-Fraud'!$M$4:$M$14,"Partially Pass")</f>
        <v>0</v>
      </c>
      <c r="H42" s="177">
        <f>COUNTIF('6-Fraud'!$M$4:$M$14,"Alternative Control")</f>
        <v>0</v>
      </c>
      <c r="I42" s="68"/>
      <c r="J42" s="68"/>
      <c r="K42" s="68"/>
      <c r="L42" s="68"/>
      <c r="M42" s="68"/>
      <c r="N42" s="68"/>
      <c r="O42" s="68"/>
    </row>
    <row r="43" spans="1:21" ht="15.75" customHeight="1">
      <c r="A43" s="68"/>
      <c r="B43" s="174" t="s">
        <v>554</v>
      </c>
      <c r="C43" s="175">
        <f>COUNTIF('7-Functional'!$M$4:$M$35,"&lt;&gt;Not Applicable")</f>
        <v>0</v>
      </c>
      <c r="D43" s="176">
        <f t="shared" si="8"/>
        <v>0</v>
      </c>
      <c r="E43" s="176">
        <f>COUNTIF('7-Functional'!$M$4:$M$35,"Pass")</f>
        <v>0</v>
      </c>
      <c r="F43" s="176">
        <f>COUNTIF('7-Functional'!$M$4:$M$35,"Not Pass")</f>
        <v>0</v>
      </c>
      <c r="G43" s="176">
        <f>COUNTIF('7-Functional'!$M$4:$M$35,"Partially Pass")</f>
        <v>0</v>
      </c>
      <c r="H43" s="177">
        <f>COUNTIF('7-Functional'!$M$4:$M$35,"Alternative Control")</f>
        <v>0</v>
      </c>
      <c r="I43" s="68"/>
      <c r="J43" s="68"/>
      <c r="K43" s="68"/>
      <c r="L43" s="139"/>
      <c r="M43" s="139"/>
      <c r="N43" s="139"/>
      <c r="O43" s="139"/>
      <c r="P43" s="178"/>
      <c r="Q43" s="178"/>
      <c r="R43" s="178"/>
      <c r="S43" s="178"/>
      <c r="T43" s="178"/>
      <c r="U43" s="178"/>
    </row>
    <row r="44" spans="1:21" ht="15.75" customHeight="1">
      <c r="A44" s="68"/>
      <c r="B44" s="174" t="s">
        <v>555</v>
      </c>
      <c r="C44" s="175">
        <f>COUNTIF('8-Role'!$M$4:$M$30,"&lt;&gt;Not Applicable")</f>
        <v>0</v>
      </c>
      <c r="D44" s="176">
        <f t="shared" si="8"/>
        <v>0</v>
      </c>
      <c r="E44" s="176">
        <f>COUNTIF('8-Role'!$M:$M,"Pass")</f>
        <v>0</v>
      </c>
      <c r="F44" s="176">
        <f>COUNTIF('8-Role'!$M:$M,"Not Pass")</f>
        <v>0</v>
      </c>
      <c r="G44" s="176">
        <f>COUNTIF('8-Role'!$M:$M,"Partially Pass")</f>
        <v>0</v>
      </c>
      <c r="H44" s="177">
        <f>COUNTIF('8-Role'!$M:$M,"Alternative Control")</f>
        <v>0</v>
      </c>
      <c r="I44" s="68"/>
      <c r="J44" s="68"/>
      <c r="K44" s="68"/>
      <c r="L44" s="139"/>
      <c r="M44" s="139"/>
      <c r="N44" s="139"/>
      <c r="O44" s="139"/>
      <c r="P44" s="178"/>
      <c r="Q44" s="178"/>
      <c r="R44" s="178"/>
      <c r="S44" s="178"/>
      <c r="T44" s="178"/>
      <c r="U44" s="178"/>
    </row>
    <row r="45" spans="1:21" ht="15.75" customHeight="1">
      <c r="A45" s="68"/>
      <c r="B45" s="174" t="s">
        <v>556</v>
      </c>
      <c r="C45" s="175">
        <f>COUNTIF('9-User Protection'!$M$4:$M$14,"&lt;&gt;Not Applicable")</f>
        <v>0</v>
      </c>
      <c r="D45" s="176">
        <f t="shared" si="8"/>
        <v>0</v>
      </c>
      <c r="E45" s="176">
        <f>COUNTIF('9-User Protection'!$M$4:$M$14,"Pass")</f>
        <v>0</v>
      </c>
      <c r="F45" s="176">
        <f>COUNTIF('9-User Protection'!$M$4:$M$14,"Not Pass")</f>
        <v>0</v>
      </c>
      <c r="G45" s="176">
        <f>COUNTIF('9-User Protection'!$M$4:$M$14,"Partially Pass")</f>
        <v>0</v>
      </c>
      <c r="H45" s="177">
        <f>COUNTIF('9-User Protection'!$M$4:$M$14,"Alternative Control")</f>
        <v>0</v>
      </c>
      <c r="I45" s="68"/>
      <c r="J45" s="68"/>
      <c r="K45" s="68"/>
      <c r="L45" s="139"/>
      <c r="M45" s="139"/>
      <c r="N45" s="139"/>
      <c r="O45" s="139"/>
      <c r="P45" s="178"/>
      <c r="Q45" s="178"/>
      <c r="R45" s="178"/>
      <c r="S45" s="178"/>
      <c r="T45" s="178"/>
      <c r="U45" s="178"/>
    </row>
    <row r="46" spans="1:21" ht="15.75" customHeight="1">
      <c r="A46" s="68"/>
      <c r="B46" s="174" t="s">
        <v>557</v>
      </c>
      <c r="C46" s="175">
        <f>COUNTIF('10-Outsource'!$M$4:$M$10,"&lt;&gt;Not Applicable")</f>
        <v>4</v>
      </c>
      <c r="D46" s="176">
        <f t="shared" si="8"/>
        <v>0</v>
      </c>
      <c r="E46" s="176">
        <f>COUNTIF('10-Outsource'!$M$4:$M$10,"Pass")</f>
        <v>0</v>
      </c>
      <c r="F46" s="176">
        <f>COUNTIF('10-Outsource'!$M$4:$M$10,"Not Pass")</f>
        <v>0</v>
      </c>
      <c r="G46" s="176">
        <f>COUNTIF('10-Outsource'!$M$4:$M$10,"Partially Pass")</f>
        <v>0</v>
      </c>
      <c r="H46" s="177">
        <f>COUNTIF('10-Outsource'!$M$4:$M$10,"Alternative Control")</f>
        <v>0</v>
      </c>
      <c r="I46" s="68"/>
      <c r="J46" s="68"/>
      <c r="K46" s="68"/>
      <c r="L46" s="139"/>
      <c r="M46" s="139"/>
      <c r="N46" s="139"/>
      <c r="O46" s="139"/>
      <c r="P46" s="178"/>
      <c r="Q46" s="178"/>
      <c r="R46" s="178"/>
      <c r="S46" s="178"/>
      <c r="T46" s="178"/>
      <c r="U46" s="178"/>
    </row>
    <row r="47" spans="1:21" ht="15.75" customHeight="1">
      <c r="A47" s="68"/>
      <c r="B47" s="179" t="s">
        <v>14</v>
      </c>
      <c r="C47" s="180">
        <f>COUNTIF('4-Risk Management'!$M$4:$M$8,"&lt;&gt;Not Applicable")</f>
        <v>0</v>
      </c>
      <c r="D47" s="181">
        <f t="shared" si="8"/>
        <v>0</v>
      </c>
      <c r="E47" s="181">
        <f>COUNTIF('4-Risk Management'!$M$4:$M$8,"Pass")</f>
        <v>0</v>
      </c>
      <c r="F47" s="181">
        <f>COUNTIF('4-Risk Management'!$M$4:$M$8,"Not Pass")</f>
        <v>0</v>
      </c>
      <c r="G47" s="181">
        <f>COUNTIF('4-Risk Management'!$M$4:$M$8,"Partially Pass")</f>
        <v>0</v>
      </c>
      <c r="H47" s="182">
        <f>COUNTIF('4-Risk Management'!$M$4:$M$8,"Alternative Control")</f>
        <v>0</v>
      </c>
      <c r="I47" s="68"/>
      <c r="J47" s="68"/>
      <c r="K47" s="68"/>
      <c r="L47" s="139"/>
      <c r="M47" s="139"/>
      <c r="N47" s="139"/>
      <c r="O47" s="139"/>
      <c r="P47" s="178"/>
      <c r="Q47" s="178"/>
      <c r="R47" s="178"/>
      <c r="S47" s="178"/>
      <c r="T47" s="178"/>
      <c r="U47" s="178"/>
    </row>
    <row r="48" spans="1:21" ht="15.75" customHeight="1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139"/>
      <c r="N48" s="139"/>
      <c r="O48" s="139"/>
      <c r="P48" s="178"/>
      <c r="Q48" s="178"/>
      <c r="R48" s="178"/>
      <c r="S48" s="178"/>
    </row>
    <row r="49" spans="13:19" ht="15.75" customHeight="1">
      <c r="M49" s="178"/>
      <c r="N49" s="178"/>
      <c r="O49" s="178"/>
      <c r="P49" s="178"/>
      <c r="Q49" s="178"/>
      <c r="R49" s="178"/>
      <c r="S49" s="178"/>
    </row>
    <row r="50" spans="13:19" ht="15.75" customHeight="1">
      <c r="M50" s="178"/>
      <c r="N50" s="178"/>
      <c r="O50" s="178"/>
      <c r="P50" s="178"/>
      <c r="Q50" s="178"/>
      <c r="R50" s="178"/>
      <c r="S50" s="178"/>
    </row>
    <row r="51" spans="13:19" ht="15.75" customHeight="1">
      <c r="M51" s="178"/>
      <c r="N51" s="178"/>
      <c r="O51" s="178"/>
      <c r="P51" s="178"/>
      <c r="Q51" s="178"/>
      <c r="R51" s="178"/>
      <c r="S51" s="178"/>
    </row>
    <row r="52" spans="13:19" ht="15.75" customHeight="1">
      <c r="M52" s="178"/>
      <c r="N52" s="178"/>
      <c r="O52" s="178"/>
      <c r="P52" s="178"/>
      <c r="Q52" s="178"/>
      <c r="R52" s="178"/>
      <c r="S52" s="178"/>
    </row>
    <row r="53" spans="13:19" ht="15.75" customHeight="1">
      <c r="M53" s="178"/>
      <c r="N53" s="178"/>
      <c r="O53" s="178"/>
      <c r="P53" s="178"/>
      <c r="Q53" s="178"/>
      <c r="R53" s="178"/>
      <c r="S53" s="178"/>
    </row>
    <row r="54" spans="13:19" ht="15.75" customHeight="1"/>
    <row r="55" spans="13:19" ht="15.75" customHeight="1"/>
    <row r="56" spans="13:19" ht="15.75" customHeight="1"/>
    <row r="57" spans="13:19" ht="15.75" customHeight="1"/>
    <row r="58" spans="13:19" ht="15.75" customHeight="1"/>
    <row r="59" spans="13:19" ht="15.75" customHeight="1"/>
    <row r="60" spans="13:19" ht="15.75" customHeight="1"/>
    <row r="61" spans="13:19" ht="15.75" customHeight="1"/>
    <row r="62" spans="13:19" ht="15.75" customHeight="1"/>
    <row r="63" spans="13:19" ht="15.75" customHeight="1"/>
    <row r="64" spans="13:19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">
    <mergeCell ref="D2:O3"/>
    <mergeCell ref="B6:E6"/>
    <mergeCell ref="F6:G6"/>
    <mergeCell ref="H6:I6"/>
    <mergeCell ref="G8:N12"/>
    <mergeCell ref="J16:L17"/>
    <mergeCell ref="M16:N16"/>
    <mergeCell ref="M17:N17"/>
    <mergeCell ref="B16:I16"/>
    <mergeCell ref="B17:B18"/>
    <mergeCell ref="C17:C18"/>
    <mergeCell ref="D17:G17"/>
    <mergeCell ref="H17:H18"/>
    <mergeCell ref="I17:I18"/>
    <mergeCell ref="J18:L18"/>
    <mergeCell ref="M28:N28"/>
    <mergeCell ref="M29:N29"/>
    <mergeCell ref="B39:B40"/>
    <mergeCell ref="C39:C40"/>
    <mergeCell ref="D39:H39"/>
    <mergeCell ref="B28:I28"/>
    <mergeCell ref="J28:L30"/>
    <mergeCell ref="B29:B30"/>
    <mergeCell ref="C29:C30"/>
    <mergeCell ref="D29:G29"/>
    <mergeCell ref="H29:H30"/>
    <mergeCell ref="I29:I30"/>
  </mergeCells>
  <conditionalFormatting sqref="C8:C12">
    <cfRule type="cellIs" dxfId="82" priority="1" operator="equal">
      <formula>"สูง"</formula>
    </cfRule>
    <cfRule type="cellIs" dxfId="81" priority="2" operator="equal">
      <formula>"ต่ำ"</formula>
    </cfRule>
  </conditionalFormatting>
  <conditionalFormatting sqref="C8:E12">
    <cfRule type="cellIs" dxfId="80" priority="3" operator="equal">
      <formula>"ปานกลาง"</formula>
    </cfRule>
  </conditionalFormatting>
  <conditionalFormatting sqref="D8:D12">
    <cfRule type="cellIs" dxfId="79" priority="4" operator="equal">
      <formula>"ต่ำ"</formula>
    </cfRule>
    <cfRule type="cellIs" dxfId="78" priority="5" operator="equal">
      <formula>"สูง"</formula>
    </cfRule>
  </conditionalFormatting>
  <conditionalFormatting sqref="E8:E12">
    <cfRule type="cellIs" dxfId="77" priority="6" operator="equal">
      <formula>"ต่ำ"</formula>
    </cfRule>
    <cfRule type="cellIs" dxfId="76" priority="7" operator="equal">
      <formula>"สูง"</formula>
    </cfRule>
    <cfRule type="cellIs" dxfId="75" priority="8" operator="equal">
      <formula>"ค่อนข้างสูง"</formula>
    </cfRule>
    <cfRule type="cellIs" dxfId="74" priority="9" operator="equal">
      <formula>"ค่อนข้างต่ำ"</formula>
    </cfRule>
  </conditionalFormatting>
  <conditionalFormatting sqref="H6:I6">
    <cfRule type="cellIs" dxfId="73" priority="14" operator="equal">
      <formula>"สูง"</formula>
    </cfRule>
    <cfRule type="cellIs" dxfId="72" priority="11" operator="equal">
      <formula>"ค่อนข้างสูง"</formula>
    </cfRule>
    <cfRule type="cellIs" dxfId="71" priority="12" operator="equal">
      <formula>"ต่ำ"</formula>
    </cfRule>
    <cfRule type="cellIs" dxfId="70" priority="13" operator="equal">
      <formula>"ปานกลาง"</formula>
    </cfRule>
    <cfRule type="cellIs" dxfId="69" priority="10" operator="equal">
      <formula>"ค่อนข้างต่ำ"</formula>
    </cfRule>
  </conditionalFormatting>
  <conditionalFormatting sqref="I19:I23">
    <cfRule type="cellIs" dxfId="68" priority="15" operator="equal">
      <formula>"ต่ำ"</formula>
    </cfRule>
    <cfRule type="cellIs" dxfId="67" priority="16" operator="equal">
      <formula>"ปานกลาง"</formula>
    </cfRule>
    <cfRule type="cellIs" dxfId="66" priority="17" operator="equal">
      <formula>"สูง"</formula>
    </cfRule>
  </conditionalFormatting>
  <conditionalFormatting sqref="I31:I35">
    <cfRule type="cellIs" dxfId="65" priority="18" operator="equal">
      <formula>"สูง"</formula>
    </cfRule>
    <cfRule type="cellIs" dxfId="64" priority="19" operator="equal">
      <formula>"ปานกลาง"</formula>
    </cfRule>
    <cfRule type="cellIs" dxfId="63" priority="20" operator="equal">
      <formula>"ต่ำ"</formula>
    </cfRule>
  </conditionalFormatting>
  <conditionalFormatting sqref="M17:N17">
    <cfRule type="cellIs" dxfId="62" priority="21" operator="equal">
      <formula>"สูง"</formula>
    </cfRule>
    <cfRule type="cellIs" dxfId="61" priority="22" operator="equal">
      <formula>"ปานกลาง"</formula>
    </cfRule>
    <cfRule type="cellIs" dxfId="60" priority="23" operator="equal">
      <formula>"ต่ำ"</formula>
    </cfRule>
  </conditionalFormatting>
  <conditionalFormatting sqref="M29:N29">
    <cfRule type="cellIs" dxfId="59" priority="24" operator="equal">
      <formula>"ต่ำ"</formula>
    </cfRule>
    <cfRule type="cellIs" dxfId="58" priority="25" operator="equal">
      <formula>"ปานกลาง"</formula>
    </cfRule>
    <cfRule type="cellIs" dxfId="57" priority="26" operator="equal">
      <formula>"สูง"</formula>
    </cfRule>
  </conditionalFormatting>
  <pageMargins left="0.7" right="0.7" top="0.75" bottom="0.75" header="0" footer="0"/>
  <pageSetup paperSize="9" orientation="portrait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7CAAC"/>
  </sheetPr>
  <dimension ref="A1:Z1000"/>
  <sheetViews>
    <sheetView showGridLines="0" workbookViewId="0">
      <pane ySplit="4" topLeftCell="A5" activePane="bottomLeft" state="frozen"/>
      <selection pane="bottomLeft" activeCell="I5" sqref="I5"/>
    </sheetView>
  </sheetViews>
  <sheetFormatPr baseColWidth="10" defaultColWidth="14.5" defaultRowHeight="15" customHeight="1"/>
  <cols>
    <col min="1" max="1" width="5" style="62" customWidth="1"/>
    <col min="2" max="6" width="4.1640625" style="62" customWidth="1"/>
    <col min="7" max="7" width="46.83203125" style="62" customWidth="1"/>
    <col min="8" max="8" width="18.83203125" style="62" customWidth="1"/>
    <col min="9" max="11" width="29.1640625" style="62" customWidth="1"/>
    <col min="12" max="12" width="60.6640625" style="62" customWidth="1"/>
    <col min="13" max="13" width="27.1640625" style="62" customWidth="1"/>
    <col min="14" max="14" width="30.6640625" style="62" customWidth="1"/>
    <col min="15" max="26" width="8.83203125" style="62" customWidth="1"/>
    <col min="27" max="16384" width="14.5" style="62"/>
  </cols>
  <sheetData>
    <row r="1" spans="1:26" ht="42" customHeight="1">
      <c r="A1" s="183" t="s">
        <v>558</v>
      </c>
      <c r="B1" s="184"/>
      <c r="C1" s="184"/>
      <c r="D1" s="184"/>
      <c r="E1" s="184"/>
      <c r="F1" s="184"/>
      <c r="G1" s="185"/>
      <c r="H1" s="186"/>
      <c r="I1" s="187"/>
      <c r="J1" s="187"/>
      <c r="K1" s="187"/>
      <c r="L1" s="67"/>
      <c r="M1" s="67"/>
      <c r="N1" s="188"/>
    </row>
    <row r="2" spans="1:26" ht="33" customHeight="1">
      <c r="A2" s="189"/>
      <c r="B2" s="184" t="s">
        <v>559</v>
      </c>
      <c r="C2" s="184"/>
      <c r="D2" s="184"/>
      <c r="E2" s="184"/>
      <c r="F2" s="184"/>
      <c r="G2" s="185"/>
      <c r="H2" s="186"/>
      <c r="I2" s="187"/>
      <c r="J2" s="187"/>
      <c r="K2" s="187"/>
      <c r="L2" s="67"/>
      <c r="M2" s="67"/>
      <c r="N2" s="188"/>
    </row>
    <row r="3" spans="1:26" ht="21" customHeight="1">
      <c r="A3" s="190" t="s">
        <v>560</v>
      </c>
      <c r="B3" s="1851" t="s">
        <v>377</v>
      </c>
      <c r="C3" s="1787"/>
      <c r="D3" s="1787"/>
      <c r="E3" s="1787"/>
      <c r="F3" s="1787"/>
      <c r="G3" s="190" t="s">
        <v>561</v>
      </c>
      <c r="H3" s="191" t="s">
        <v>378</v>
      </c>
      <c r="I3" s="1852" t="s">
        <v>562</v>
      </c>
      <c r="J3" s="1787"/>
      <c r="K3" s="1787"/>
      <c r="L3" s="192" t="s">
        <v>563</v>
      </c>
      <c r="M3" s="193" t="s">
        <v>564</v>
      </c>
      <c r="N3" s="194" t="s">
        <v>565</v>
      </c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</row>
    <row r="4" spans="1:26" ht="68" customHeight="1">
      <c r="A4" s="190"/>
      <c r="B4" s="196" t="s">
        <v>518</v>
      </c>
      <c r="C4" s="196" t="s">
        <v>519</v>
      </c>
      <c r="D4" s="196" t="s">
        <v>520</v>
      </c>
      <c r="E4" s="196" t="s">
        <v>521</v>
      </c>
      <c r="F4" s="196" t="s">
        <v>522</v>
      </c>
      <c r="G4" s="190"/>
      <c r="H4" s="197"/>
      <c r="I4" s="198" t="s">
        <v>566</v>
      </c>
      <c r="J4" s="199" t="s">
        <v>258</v>
      </c>
      <c r="K4" s="200" t="s">
        <v>567</v>
      </c>
      <c r="L4" s="192"/>
      <c r="M4" s="193"/>
      <c r="N4" s="194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</row>
    <row r="5" spans="1:26" ht="186.75" customHeight="1">
      <c r="A5" s="201">
        <v>1</v>
      </c>
      <c r="B5" s="202" t="s">
        <v>568</v>
      </c>
      <c r="C5" s="202"/>
      <c r="D5" s="202"/>
      <c r="E5" s="202"/>
      <c r="F5" s="202"/>
      <c r="G5" s="203" t="s">
        <v>569</v>
      </c>
      <c r="H5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" s="201" t="s">
        <v>570</v>
      </c>
      <c r="J5" s="201" t="s">
        <v>571</v>
      </c>
      <c r="K5" s="201" t="s">
        <v>572</v>
      </c>
      <c r="L5" s="205"/>
      <c r="M5" s="206" t="s">
        <v>573</v>
      </c>
      <c r="N5" s="207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</row>
    <row r="6" spans="1:26" ht="49" customHeight="1">
      <c r="A6" s="201">
        <v>2</v>
      </c>
      <c r="B6" s="201" t="s">
        <v>568</v>
      </c>
      <c r="C6" s="201"/>
      <c r="D6" s="201"/>
      <c r="E6" s="201"/>
      <c r="F6" s="201"/>
      <c r="G6" s="208" t="s">
        <v>574</v>
      </c>
      <c r="H6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" s="201" t="s">
        <v>575</v>
      </c>
      <c r="J6" s="201" t="s">
        <v>576</v>
      </c>
      <c r="K6" s="209" t="s">
        <v>577</v>
      </c>
      <c r="L6" s="205"/>
      <c r="M6" s="206" t="s">
        <v>578</v>
      </c>
      <c r="N6" s="207" t="s">
        <v>579</v>
      </c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</row>
    <row r="7" spans="1:26" ht="24" customHeight="1">
      <c r="A7" s="201">
        <v>3</v>
      </c>
      <c r="B7" s="201" t="s">
        <v>568</v>
      </c>
      <c r="C7" s="201"/>
      <c r="D7" s="201"/>
      <c r="E7" s="201"/>
      <c r="F7" s="201"/>
      <c r="G7" s="208" t="s">
        <v>580</v>
      </c>
      <c r="H7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7" s="201" t="s">
        <v>581</v>
      </c>
      <c r="J7" s="201" t="s">
        <v>582</v>
      </c>
      <c r="K7" s="209" t="s">
        <v>583</v>
      </c>
      <c r="L7" s="205"/>
      <c r="M7" s="210" t="s">
        <v>584</v>
      </c>
      <c r="N7" s="207"/>
      <c r="O7" s="195"/>
      <c r="P7" s="195"/>
      <c r="Q7" s="195"/>
      <c r="R7" s="195"/>
      <c r="S7" s="195"/>
      <c r="T7" s="195"/>
      <c r="U7" s="195"/>
      <c r="V7" s="195"/>
      <c r="W7" s="195"/>
      <c r="X7" s="195"/>
      <c r="Y7" s="195"/>
      <c r="Z7" s="195"/>
    </row>
    <row r="8" spans="1:26" ht="24" customHeight="1">
      <c r="A8" s="201">
        <v>4</v>
      </c>
      <c r="B8" s="201" t="s">
        <v>568</v>
      </c>
      <c r="C8" s="201" t="s">
        <v>568</v>
      </c>
      <c r="D8" s="211"/>
      <c r="E8" s="211"/>
      <c r="F8" s="201"/>
      <c r="G8" s="208" t="s">
        <v>585</v>
      </c>
      <c r="H8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8" s="201" t="s">
        <v>586</v>
      </c>
      <c r="J8" s="201" t="s">
        <v>587</v>
      </c>
      <c r="K8" s="209" t="s">
        <v>588</v>
      </c>
      <c r="L8" s="205"/>
      <c r="M8" s="206" t="s">
        <v>589</v>
      </c>
      <c r="N8" s="210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</row>
    <row r="9" spans="1:26" ht="24" customHeight="1">
      <c r="A9" s="201">
        <v>5</v>
      </c>
      <c r="B9" s="201" t="s">
        <v>568</v>
      </c>
      <c r="C9" s="201"/>
      <c r="D9" s="201"/>
      <c r="E9" s="201"/>
      <c r="F9" s="201"/>
      <c r="G9" s="208" t="s">
        <v>590</v>
      </c>
      <c r="H9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9" s="201" t="s">
        <v>591</v>
      </c>
      <c r="J9" s="201" t="s">
        <v>592</v>
      </c>
      <c r="K9" s="209" t="s">
        <v>593</v>
      </c>
      <c r="L9" s="205"/>
      <c r="M9" s="210"/>
      <c r="N9" s="207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</row>
    <row r="10" spans="1:26" ht="24" customHeight="1">
      <c r="A10" s="201">
        <v>6</v>
      </c>
      <c r="B10" s="201" t="s">
        <v>568</v>
      </c>
      <c r="C10" s="212"/>
      <c r="D10" s="201"/>
      <c r="E10" s="201"/>
      <c r="F10" s="201" t="s">
        <v>568</v>
      </c>
      <c r="G10" s="203" t="s">
        <v>594</v>
      </c>
      <c r="H10" s="175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0" s="201" t="s">
        <v>595</v>
      </c>
      <c r="J10" s="201" t="s">
        <v>596</v>
      </c>
      <c r="K10" s="209" t="s">
        <v>597</v>
      </c>
      <c r="L10" s="205"/>
      <c r="M10" s="213" t="s">
        <v>598</v>
      </c>
      <c r="N10" s="20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</row>
    <row r="11" spans="1:26" ht="24" customHeight="1">
      <c r="A11" s="201">
        <v>7</v>
      </c>
      <c r="B11" s="201"/>
      <c r="C11" s="201"/>
      <c r="D11" s="211"/>
      <c r="E11" s="201"/>
      <c r="F11" s="201" t="s">
        <v>568</v>
      </c>
      <c r="G11" s="208" t="s">
        <v>599</v>
      </c>
      <c r="H11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1" s="201" t="s">
        <v>600</v>
      </c>
      <c r="J11" s="201" t="s">
        <v>601</v>
      </c>
      <c r="K11" s="209" t="s">
        <v>602</v>
      </c>
      <c r="L11" s="205"/>
      <c r="M11" s="210" t="s">
        <v>603</v>
      </c>
      <c r="N11" s="207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</row>
    <row r="12" spans="1:26" ht="24" customHeight="1">
      <c r="A12" s="201">
        <v>8</v>
      </c>
      <c r="B12" s="201"/>
      <c r="C12" s="214"/>
      <c r="D12" s="201"/>
      <c r="E12" s="201"/>
      <c r="F12" s="201" t="s">
        <v>568</v>
      </c>
      <c r="G12" s="208" t="s">
        <v>604</v>
      </c>
      <c r="H12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2" s="201" t="s">
        <v>600</v>
      </c>
      <c r="J12" s="201" t="s">
        <v>601</v>
      </c>
      <c r="K12" s="209" t="s">
        <v>605</v>
      </c>
      <c r="L12" s="205"/>
      <c r="M12" s="210" t="s">
        <v>606</v>
      </c>
      <c r="N12" s="207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5"/>
    </row>
    <row r="13" spans="1:26" ht="24" customHeight="1">
      <c r="A13" s="201">
        <v>9</v>
      </c>
      <c r="B13" s="201"/>
      <c r="C13" s="201"/>
      <c r="D13" s="201"/>
      <c r="E13" s="201"/>
      <c r="F13" s="201" t="s">
        <v>568</v>
      </c>
      <c r="G13" s="208" t="s">
        <v>607</v>
      </c>
      <c r="H13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3" s="201" t="s">
        <v>608</v>
      </c>
      <c r="J13" s="201" t="s">
        <v>609</v>
      </c>
      <c r="K13" s="209" t="s">
        <v>610</v>
      </c>
      <c r="L13" s="205"/>
      <c r="M13" s="210" t="s">
        <v>611</v>
      </c>
      <c r="N13" s="207" t="s">
        <v>612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</row>
    <row r="14" spans="1:26" ht="96" customHeight="1">
      <c r="A14" s="201">
        <v>10</v>
      </c>
      <c r="B14" s="201" t="s">
        <v>568</v>
      </c>
      <c r="C14" s="201"/>
      <c r="D14" s="201" t="s">
        <v>568</v>
      </c>
      <c r="E14" s="201"/>
      <c r="F14" s="201"/>
      <c r="G14" s="203" t="s">
        <v>613</v>
      </c>
      <c r="H14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4" s="201" t="s">
        <v>614</v>
      </c>
      <c r="J14" s="201" t="s">
        <v>615</v>
      </c>
      <c r="K14" s="209" t="s">
        <v>616</v>
      </c>
      <c r="L14" s="205"/>
      <c r="M14" s="206" t="s">
        <v>617</v>
      </c>
      <c r="N14" s="207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</row>
    <row r="15" spans="1:26" ht="186.75" customHeight="1">
      <c r="A15" s="201">
        <v>11</v>
      </c>
      <c r="B15" s="201"/>
      <c r="C15" s="201" t="s">
        <v>568</v>
      </c>
      <c r="D15" s="201" t="s">
        <v>568</v>
      </c>
      <c r="E15" s="201"/>
      <c r="F15" s="201"/>
      <c r="G15" s="208" t="s">
        <v>618</v>
      </c>
      <c r="H15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5" s="201" t="s">
        <v>619</v>
      </c>
      <c r="J15" s="201" t="s">
        <v>620</v>
      </c>
      <c r="K15" s="209" t="s">
        <v>621</v>
      </c>
      <c r="L15" s="205"/>
      <c r="M15" s="210" t="s">
        <v>622</v>
      </c>
      <c r="N15" s="207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5"/>
    </row>
    <row r="16" spans="1:26" ht="24" customHeight="1">
      <c r="A16" s="201">
        <v>12</v>
      </c>
      <c r="B16" s="201"/>
      <c r="C16" s="201" t="s">
        <v>568</v>
      </c>
      <c r="D16" s="201" t="s">
        <v>568</v>
      </c>
      <c r="E16" s="201"/>
      <c r="F16" s="201"/>
      <c r="G16" s="208" t="s">
        <v>623</v>
      </c>
      <c r="H16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6" s="201" t="s">
        <v>624</v>
      </c>
      <c r="J16" s="201" t="s">
        <v>625</v>
      </c>
      <c r="K16" s="209" t="s">
        <v>626</v>
      </c>
      <c r="L16" s="205"/>
      <c r="M16" s="210" t="s">
        <v>627</v>
      </c>
      <c r="N16" s="207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</row>
    <row r="17" spans="1:26" ht="24" customHeight="1">
      <c r="A17" s="201">
        <v>13</v>
      </c>
      <c r="B17" s="201"/>
      <c r="C17" s="201" t="s">
        <v>568</v>
      </c>
      <c r="D17" s="201"/>
      <c r="E17" s="201"/>
      <c r="F17" s="201"/>
      <c r="G17" s="208" t="s">
        <v>628</v>
      </c>
      <c r="H17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7" s="201" t="s">
        <v>629</v>
      </c>
      <c r="J17" s="201" t="s">
        <v>630</v>
      </c>
      <c r="K17" s="209" t="s">
        <v>631</v>
      </c>
      <c r="L17" s="205"/>
      <c r="M17" s="210" t="s">
        <v>632</v>
      </c>
      <c r="N17" s="207"/>
      <c r="O17" s="195"/>
      <c r="P17" s="195"/>
      <c r="Q17" s="195"/>
      <c r="R17" s="195"/>
      <c r="S17" s="195"/>
      <c r="T17" s="195"/>
      <c r="U17" s="195"/>
      <c r="V17" s="195"/>
      <c r="W17" s="195"/>
      <c r="X17" s="195"/>
      <c r="Y17" s="195"/>
      <c r="Z17" s="195"/>
    </row>
    <row r="18" spans="1:26" ht="24" customHeight="1">
      <c r="A18" s="201">
        <v>14</v>
      </c>
      <c r="B18" s="201"/>
      <c r="C18" s="201" t="s">
        <v>568</v>
      </c>
      <c r="D18" s="201"/>
      <c r="E18" s="201" t="s">
        <v>568</v>
      </c>
      <c r="F18" s="201" t="s">
        <v>568</v>
      </c>
      <c r="G18" s="208" t="s">
        <v>633</v>
      </c>
      <c r="H18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8" s="201" t="s">
        <v>634</v>
      </c>
      <c r="J18" s="201" t="s">
        <v>635</v>
      </c>
      <c r="K18" s="209" t="s">
        <v>636</v>
      </c>
      <c r="L18" s="205"/>
      <c r="M18" s="210" t="s">
        <v>637</v>
      </c>
      <c r="N18" s="207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</row>
    <row r="19" spans="1:26" ht="269.25" customHeight="1">
      <c r="A19" s="201">
        <v>15</v>
      </c>
      <c r="B19" s="201"/>
      <c r="C19" s="201" t="s">
        <v>568</v>
      </c>
      <c r="D19" s="201"/>
      <c r="E19" s="201" t="s">
        <v>568</v>
      </c>
      <c r="F19" s="201" t="s">
        <v>568</v>
      </c>
      <c r="G19" s="203" t="s">
        <v>638</v>
      </c>
      <c r="H19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9" s="201" t="s">
        <v>639</v>
      </c>
      <c r="J19" s="201" t="s">
        <v>640</v>
      </c>
      <c r="K19" s="209" t="s">
        <v>641</v>
      </c>
      <c r="L19" s="205"/>
      <c r="M19" s="210" t="s">
        <v>642</v>
      </c>
      <c r="N19" s="207" t="s">
        <v>643</v>
      </c>
      <c r="O19" s="195"/>
      <c r="P19" s="195"/>
      <c r="Q19" s="195"/>
      <c r="R19" s="195"/>
      <c r="S19" s="195"/>
      <c r="T19" s="195"/>
      <c r="U19" s="195"/>
      <c r="V19" s="195"/>
      <c r="W19" s="195"/>
      <c r="X19" s="195"/>
      <c r="Y19" s="195"/>
      <c r="Z19" s="195"/>
    </row>
    <row r="20" spans="1:26" ht="269.25" customHeight="1">
      <c r="A20" s="201">
        <v>16</v>
      </c>
      <c r="B20" s="201"/>
      <c r="C20" s="201"/>
      <c r="D20" s="201"/>
      <c r="E20" s="201" t="s">
        <v>568</v>
      </c>
      <c r="F20" s="201"/>
      <c r="G20" s="208" t="s">
        <v>644</v>
      </c>
      <c r="H20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0" s="201" t="s">
        <v>645</v>
      </c>
      <c r="J20" s="201" t="s">
        <v>646</v>
      </c>
      <c r="K20" s="201" t="s">
        <v>647</v>
      </c>
      <c r="L20" s="205"/>
      <c r="M20" s="206" t="s">
        <v>648</v>
      </c>
      <c r="N20" s="207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</row>
    <row r="21" spans="1:26" ht="24" customHeight="1">
      <c r="A21" s="201">
        <v>17</v>
      </c>
      <c r="B21" s="201"/>
      <c r="C21" s="201" t="s">
        <v>568</v>
      </c>
      <c r="D21" s="201"/>
      <c r="E21" s="201" t="s">
        <v>568</v>
      </c>
      <c r="F21" s="201"/>
      <c r="G21" s="208" t="s">
        <v>649</v>
      </c>
      <c r="H21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1" s="201" t="s">
        <v>650</v>
      </c>
      <c r="J21" s="215" t="s">
        <v>651</v>
      </c>
      <c r="K21" s="209" t="s">
        <v>652</v>
      </c>
      <c r="L21" s="205"/>
      <c r="M21" s="206" t="s">
        <v>653</v>
      </c>
      <c r="N21" s="207"/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195"/>
      <c r="Z21" s="195"/>
    </row>
    <row r="22" spans="1:26" ht="24" customHeight="1">
      <c r="A22" s="201">
        <v>18</v>
      </c>
      <c r="B22" s="201"/>
      <c r="C22" s="201" t="s">
        <v>568</v>
      </c>
      <c r="D22" s="201" t="s">
        <v>568</v>
      </c>
      <c r="E22" s="201"/>
      <c r="F22" s="201"/>
      <c r="G22" s="208" t="s">
        <v>654</v>
      </c>
      <c r="H22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2" s="201" t="s">
        <v>655</v>
      </c>
      <c r="J22" s="201" t="s">
        <v>656</v>
      </c>
      <c r="K22" s="209" t="s">
        <v>657</v>
      </c>
      <c r="L22" s="205"/>
      <c r="M22" s="206" t="s">
        <v>658</v>
      </c>
      <c r="N22" s="207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</row>
    <row r="23" spans="1:26" ht="24" customHeight="1">
      <c r="A23" s="201">
        <v>19</v>
      </c>
      <c r="B23" s="201"/>
      <c r="C23" s="201"/>
      <c r="D23" s="201"/>
      <c r="E23" s="201" t="s">
        <v>568</v>
      </c>
      <c r="F23" s="201"/>
      <c r="G23" s="208" t="s">
        <v>659</v>
      </c>
      <c r="H23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3" s="201" t="s">
        <v>660</v>
      </c>
      <c r="J23" s="201" t="s">
        <v>661</v>
      </c>
      <c r="K23" s="209" t="s">
        <v>662</v>
      </c>
      <c r="L23" s="205"/>
      <c r="M23" s="206" t="s">
        <v>663</v>
      </c>
      <c r="N23" s="207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</row>
    <row r="24" spans="1:26" ht="24" customHeight="1">
      <c r="A24" s="201">
        <v>20</v>
      </c>
      <c r="B24" s="201"/>
      <c r="C24" s="201" t="s">
        <v>568</v>
      </c>
      <c r="D24" s="201"/>
      <c r="E24" s="201"/>
      <c r="F24" s="211"/>
      <c r="G24" s="208" t="s">
        <v>664</v>
      </c>
      <c r="H24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4" s="201" t="s">
        <v>665</v>
      </c>
      <c r="J24" s="201" t="s">
        <v>666</v>
      </c>
      <c r="K24" s="209" t="s">
        <v>667</v>
      </c>
      <c r="L24" s="205"/>
      <c r="M24" s="210" t="s">
        <v>668</v>
      </c>
      <c r="N24" s="207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</row>
    <row r="25" spans="1:26" ht="24" customHeight="1">
      <c r="A25" s="201">
        <v>21</v>
      </c>
      <c r="B25" s="201"/>
      <c r="C25" s="201" t="s">
        <v>568</v>
      </c>
      <c r="D25" s="201"/>
      <c r="E25" s="201"/>
      <c r="F25" s="211"/>
      <c r="G25" s="203" t="s">
        <v>669</v>
      </c>
      <c r="H25" s="175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5" s="201" t="s">
        <v>670</v>
      </c>
      <c r="J25" s="201" t="s">
        <v>671</v>
      </c>
      <c r="K25" s="209" t="s">
        <v>672</v>
      </c>
      <c r="L25" s="205"/>
      <c r="M25" s="216" t="s">
        <v>673</v>
      </c>
      <c r="N25" s="205"/>
      <c r="O25" s="195"/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</row>
    <row r="26" spans="1:26" ht="24" customHeight="1">
      <c r="A26" s="201">
        <v>22</v>
      </c>
      <c r="B26" s="201"/>
      <c r="C26" s="201" t="s">
        <v>568</v>
      </c>
      <c r="D26" s="201"/>
      <c r="E26" s="201"/>
      <c r="F26" s="211"/>
      <c r="G26" s="208" t="s">
        <v>674</v>
      </c>
      <c r="H26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6" s="201" t="s">
        <v>675</v>
      </c>
      <c r="J26" s="201" t="s">
        <v>676</v>
      </c>
      <c r="K26" s="209" t="s">
        <v>677</v>
      </c>
      <c r="L26" s="205"/>
      <c r="M26" s="210" t="s">
        <v>678</v>
      </c>
      <c r="N26" s="207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</row>
    <row r="27" spans="1:26" ht="24" customHeight="1">
      <c r="A27" s="201">
        <v>23</v>
      </c>
      <c r="B27" s="201" t="s">
        <v>568</v>
      </c>
      <c r="C27" s="201" t="s">
        <v>568</v>
      </c>
      <c r="D27" s="201"/>
      <c r="E27" s="201"/>
      <c r="F27" s="201"/>
      <c r="G27" s="208" t="s">
        <v>679</v>
      </c>
      <c r="H27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7" s="201" t="s">
        <v>680</v>
      </c>
      <c r="J27" s="201" t="s">
        <v>681</v>
      </c>
      <c r="K27" s="209" t="s">
        <v>682</v>
      </c>
      <c r="L27" s="205"/>
      <c r="M27" s="210" t="s">
        <v>683</v>
      </c>
      <c r="N27" s="207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</row>
    <row r="28" spans="1:26" ht="24" customHeight="1">
      <c r="A28" s="201">
        <v>24</v>
      </c>
      <c r="B28" s="201"/>
      <c r="C28" s="201" t="s">
        <v>568</v>
      </c>
      <c r="D28" s="201"/>
      <c r="E28" s="201"/>
      <c r="F28" s="201"/>
      <c r="G28" s="208" t="s">
        <v>684</v>
      </c>
      <c r="H28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8" s="201" t="s">
        <v>685</v>
      </c>
      <c r="J28" s="201" t="s">
        <v>686</v>
      </c>
      <c r="K28" s="209" t="s">
        <v>687</v>
      </c>
      <c r="L28" s="205"/>
      <c r="M28" s="210" t="s">
        <v>688</v>
      </c>
      <c r="N28" s="207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</row>
    <row r="29" spans="1:26" ht="24" customHeight="1">
      <c r="A29" s="201">
        <v>25</v>
      </c>
      <c r="B29" s="201"/>
      <c r="C29" s="201" t="s">
        <v>568</v>
      </c>
      <c r="D29" s="201"/>
      <c r="E29" s="201"/>
      <c r="F29" s="201"/>
      <c r="G29" s="208" t="s">
        <v>689</v>
      </c>
      <c r="H29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9" s="201" t="s">
        <v>690</v>
      </c>
      <c r="J29" s="201" t="s">
        <v>691</v>
      </c>
      <c r="K29" s="209" t="s">
        <v>692</v>
      </c>
      <c r="L29" s="205"/>
      <c r="M29" s="210" t="s">
        <v>693</v>
      </c>
      <c r="N29" s="207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</row>
    <row r="30" spans="1:26" ht="24" customHeight="1">
      <c r="A30" s="201">
        <v>26</v>
      </c>
      <c r="B30" s="201"/>
      <c r="C30" s="201" t="s">
        <v>568</v>
      </c>
      <c r="D30" s="201"/>
      <c r="E30" s="201"/>
      <c r="F30" s="201"/>
      <c r="G30" s="208" t="s">
        <v>694</v>
      </c>
      <c r="H30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0" s="201" t="s">
        <v>695</v>
      </c>
      <c r="J30" s="201" t="s">
        <v>696</v>
      </c>
      <c r="K30" s="209" t="s">
        <v>697</v>
      </c>
      <c r="L30" s="205"/>
      <c r="M30" s="210" t="s">
        <v>698</v>
      </c>
      <c r="N30" s="207" t="s">
        <v>699</v>
      </c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</row>
    <row r="31" spans="1:26" ht="24" customHeight="1">
      <c r="A31" s="201">
        <v>27</v>
      </c>
      <c r="B31" s="201"/>
      <c r="C31" s="201" t="s">
        <v>568</v>
      </c>
      <c r="D31" s="201"/>
      <c r="E31" s="201"/>
      <c r="F31" s="201"/>
      <c r="G31" s="208" t="s">
        <v>700</v>
      </c>
      <c r="H31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1" s="201" t="s">
        <v>701</v>
      </c>
      <c r="J31" s="201" t="s">
        <v>702</v>
      </c>
      <c r="K31" s="209" t="s">
        <v>703</v>
      </c>
      <c r="L31" s="205"/>
      <c r="M31" s="210" t="s">
        <v>704</v>
      </c>
      <c r="N31" s="207" t="s">
        <v>705</v>
      </c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</row>
    <row r="32" spans="1:26" ht="24" customHeight="1">
      <c r="A32" s="201">
        <v>28</v>
      </c>
      <c r="B32" s="201"/>
      <c r="C32" s="201" t="s">
        <v>568</v>
      </c>
      <c r="D32" s="201"/>
      <c r="E32" s="201"/>
      <c r="F32" s="201"/>
      <c r="G32" s="203" t="s">
        <v>706</v>
      </c>
      <c r="H32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2" s="201" t="s">
        <v>707</v>
      </c>
      <c r="J32" s="201" t="s">
        <v>708</v>
      </c>
      <c r="K32" s="209" t="s">
        <v>709</v>
      </c>
      <c r="L32" s="205"/>
      <c r="M32" s="210" t="s">
        <v>710</v>
      </c>
      <c r="N32" s="207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</row>
    <row r="33" spans="1:26" ht="24" customHeight="1">
      <c r="A33" s="201">
        <v>29</v>
      </c>
      <c r="B33" s="201"/>
      <c r="C33" s="201" t="s">
        <v>568</v>
      </c>
      <c r="D33" s="201"/>
      <c r="E33" s="201"/>
      <c r="F33" s="201"/>
      <c r="G33" s="203" t="s">
        <v>711</v>
      </c>
      <c r="H33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3" s="201" t="s">
        <v>707</v>
      </c>
      <c r="J33" s="201" t="s">
        <v>712</v>
      </c>
      <c r="K33" s="209" t="s">
        <v>713</v>
      </c>
      <c r="L33" s="205"/>
      <c r="M33" s="210" t="s">
        <v>714</v>
      </c>
      <c r="N33" s="207" t="s">
        <v>715</v>
      </c>
      <c r="O33" s="195"/>
      <c r="P33" s="195"/>
      <c r="Q33" s="195"/>
      <c r="R33" s="195"/>
      <c r="S33" s="195"/>
      <c r="T33" s="195"/>
      <c r="U33" s="195"/>
      <c r="V33" s="195"/>
      <c r="W33" s="195"/>
      <c r="X33" s="195"/>
      <c r="Y33" s="195"/>
      <c r="Z33" s="195"/>
    </row>
    <row r="34" spans="1:26" ht="24" customHeight="1">
      <c r="A34" s="201">
        <v>30</v>
      </c>
      <c r="B34" s="201"/>
      <c r="C34" s="201" t="s">
        <v>568</v>
      </c>
      <c r="D34" s="201"/>
      <c r="E34" s="201"/>
      <c r="F34" s="201"/>
      <c r="G34" s="208" t="s">
        <v>716</v>
      </c>
      <c r="H34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4" s="201" t="s">
        <v>717</v>
      </c>
      <c r="J34" s="201" t="s">
        <v>718</v>
      </c>
      <c r="K34" s="209" t="s">
        <v>719</v>
      </c>
      <c r="L34" s="205"/>
      <c r="M34" s="210" t="s">
        <v>720</v>
      </c>
      <c r="N34" s="207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</row>
    <row r="35" spans="1:26" ht="24" customHeight="1">
      <c r="A35" s="201">
        <v>31</v>
      </c>
      <c r="B35" s="201"/>
      <c r="C35" s="201" t="s">
        <v>568</v>
      </c>
      <c r="D35" s="201" t="s">
        <v>568</v>
      </c>
      <c r="E35" s="201"/>
      <c r="F35" s="201"/>
      <c r="G35" s="208" t="s">
        <v>721</v>
      </c>
      <c r="H35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5" s="201" t="s">
        <v>722</v>
      </c>
      <c r="J35" s="201" t="s">
        <v>723</v>
      </c>
      <c r="K35" s="209" t="s">
        <v>724</v>
      </c>
      <c r="L35" s="205"/>
      <c r="M35" s="206" t="s">
        <v>725</v>
      </c>
      <c r="N35" s="207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</row>
    <row r="36" spans="1:26" ht="24" customHeight="1">
      <c r="A36" s="201">
        <v>32</v>
      </c>
      <c r="B36" s="201"/>
      <c r="C36" s="201" t="s">
        <v>568</v>
      </c>
      <c r="D36" s="201" t="s">
        <v>568</v>
      </c>
      <c r="E36" s="201"/>
      <c r="F36" s="201"/>
      <c r="G36" s="208" t="s">
        <v>726</v>
      </c>
      <c r="H36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6" s="201" t="s">
        <v>727</v>
      </c>
      <c r="J36" s="201" t="s">
        <v>728</v>
      </c>
      <c r="K36" s="209" t="s">
        <v>729</v>
      </c>
      <c r="L36" s="205"/>
      <c r="M36" s="206" t="s">
        <v>730</v>
      </c>
      <c r="N36" s="207" t="s">
        <v>731</v>
      </c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</row>
    <row r="37" spans="1:26" ht="24" customHeight="1">
      <c r="A37" s="201">
        <v>33</v>
      </c>
      <c r="B37" s="201"/>
      <c r="C37" s="201" t="s">
        <v>568</v>
      </c>
      <c r="D37" s="201" t="s">
        <v>568</v>
      </c>
      <c r="E37" s="201"/>
      <c r="F37" s="201"/>
      <c r="G37" s="208" t="s">
        <v>732</v>
      </c>
      <c r="H37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7" s="201" t="s">
        <v>733</v>
      </c>
      <c r="J37" s="201" t="s">
        <v>734</v>
      </c>
      <c r="K37" s="209" t="s">
        <v>735</v>
      </c>
      <c r="L37" s="205"/>
      <c r="M37" s="217" t="s">
        <v>732</v>
      </c>
      <c r="N37" s="207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</row>
    <row r="38" spans="1:26" ht="24" customHeight="1">
      <c r="A38" s="201">
        <v>34</v>
      </c>
      <c r="B38" s="201"/>
      <c r="C38" s="201"/>
      <c r="D38" s="201" t="s">
        <v>568</v>
      </c>
      <c r="E38" s="201"/>
      <c r="F38" s="201"/>
      <c r="G38" s="208" t="s">
        <v>736</v>
      </c>
      <c r="H38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8" s="201" t="s">
        <v>737</v>
      </c>
      <c r="J38" s="201" t="s">
        <v>738</v>
      </c>
      <c r="K38" s="209" t="s">
        <v>739</v>
      </c>
      <c r="L38" s="205"/>
      <c r="M38" s="217" t="s">
        <v>736</v>
      </c>
      <c r="N38" s="207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</row>
    <row r="39" spans="1:26" ht="24" customHeight="1">
      <c r="A39" s="201">
        <v>35</v>
      </c>
      <c r="B39" s="201"/>
      <c r="C39" s="201"/>
      <c r="D39" s="201" t="s">
        <v>568</v>
      </c>
      <c r="E39" s="201"/>
      <c r="F39" s="201"/>
      <c r="G39" s="208" t="s">
        <v>740</v>
      </c>
      <c r="H39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9" s="201" t="s">
        <v>741</v>
      </c>
      <c r="J39" s="201" t="s">
        <v>742</v>
      </c>
      <c r="K39" s="209" t="s">
        <v>743</v>
      </c>
      <c r="L39" s="205"/>
      <c r="M39" s="217" t="s">
        <v>740</v>
      </c>
      <c r="N39" s="207"/>
      <c r="O39" s="195"/>
      <c r="P39" s="195"/>
      <c r="Q39" s="195"/>
      <c r="R39" s="195"/>
      <c r="S39" s="195"/>
      <c r="T39" s="195"/>
      <c r="U39" s="195"/>
      <c r="V39" s="195"/>
      <c r="W39" s="195"/>
      <c r="X39" s="195"/>
      <c r="Y39" s="195"/>
      <c r="Z39" s="195"/>
    </row>
    <row r="40" spans="1:26" ht="24" customHeight="1">
      <c r="A40" s="201">
        <v>36</v>
      </c>
      <c r="B40" s="201"/>
      <c r="C40" s="201"/>
      <c r="D40" s="201" t="s">
        <v>568</v>
      </c>
      <c r="E40" s="201"/>
      <c r="F40" s="201"/>
      <c r="G40" s="208" t="s">
        <v>744</v>
      </c>
      <c r="H40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0" s="201" t="s">
        <v>745</v>
      </c>
      <c r="J40" s="201" t="s">
        <v>746</v>
      </c>
      <c r="K40" s="209" t="s">
        <v>747</v>
      </c>
      <c r="L40" s="205"/>
      <c r="M40" s="206" t="s">
        <v>748</v>
      </c>
      <c r="N40" s="207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</row>
    <row r="41" spans="1:26" ht="24" customHeight="1">
      <c r="A41" s="201">
        <v>37</v>
      </c>
      <c r="B41" s="201"/>
      <c r="C41" s="214"/>
      <c r="D41" s="201" t="s">
        <v>568</v>
      </c>
      <c r="E41" s="201"/>
      <c r="F41" s="201"/>
      <c r="G41" s="203" t="s">
        <v>749</v>
      </c>
      <c r="H41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1" s="201" t="s">
        <v>750</v>
      </c>
      <c r="J41" s="201" t="s">
        <v>751</v>
      </c>
      <c r="K41" s="209" t="s">
        <v>752</v>
      </c>
      <c r="L41" s="205"/>
      <c r="M41" s="206" t="s">
        <v>753</v>
      </c>
      <c r="N41" s="206" t="s">
        <v>754</v>
      </c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</row>
    <row r="42" spans="1:26" ht="24" customHeight="1">
      <c r="A42" s="201">
        <v>38</v>
      </c>
      <c r="B42" s="201"/>
      <c r="C42" s="201"/>
      <c r="D42" s="201" t="s">
        <v>568</v>
      </c>
      <c r="E42" s="201"/>
      <c r="F42" s="201"/>
      <c r="G42" s="208" t="s">
        <v>755</v>
      </c>
      <c r="H42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2" s="201" t="s">
        <v>756</v>
      </c>
      <c r="J42" s="201" t="s">
        <v>757</v>
      </c>
      <c r="K42" s="209" t="s">
        <v>758</v>
      </c>
      <c r="L42" s="205"/>
      <c r="M42" s="206" t="s">
        <v>748</v>
      </c>
      <c r="N42" s="218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</row>
    <row r="43" spans="1:26" ht="24" customHeight="1">
      <c r="A43" s="201">
        <v>39</v>
      </c>
      <c r="B43" s="201"/>
      <c r="C43" s="201"/>
      <c r="D43" s="201" t="s">
        <v>568</v>
      </c>
      <c r="E43" s="201"/>
      <c r="F43" s="201"/>
      <c r="G43" s="208" t="s">
        <v>759</v>
      </c>
      <c r="H43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3" s="201" t="s">
        <v>760</v>
      </c>
      <c r="J43" s="201" t="s">
        <v>761</v>
      </c>
      <c r="K43" s="209" t="s">
        <v>739</v>
      </c>
      <c r="L43" s="205"/>
      <c r="M43" s="206" t="s">
        <v>762</v>
      </c>
      <c r="N43" s="207"/>
      <c r="O43" s="195"/>
      <c r="P43" s="195"/>
      <c r="Q43" s="195"/>
      <c r="R43" s="195"/>
      <c r="S43" s="195"/>
      <c r="T43" s="195"/>
      <c r="U43" s="195"/>
      <c r="V43" s="195"/>
      <c r="W43" s="195"/>
      <c r="X43" s="195"/>
      <c r="Y43" s="195"/>
      <c r="Z43" s="195"/>
    </row>
    <row r="44" spans="1:26" ht="24" customHeight="1">
      <c r="A44" s="201">
        <v>40</v>
      </c>
      <c r="B44" s="201"/>
      <c r="C44" s="201"/>
      <c r="D44" s="201" t="s">
        <v>568</v>
      </c>
      <c r="E44" s="201"/>
      <c r="F44" s="201"/>
      <c r="G44" s="208" t="s">
        <v>763</v>
      </c>
      <c r="H44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4" s="201" t="s">
        <v>764</v>
      </c>
      <c r="J44" s="201" t="s">
        <v>765</v>
      </c>
      <c r="K44" s="209" t="s">
        <v>758</v>
      </c>
      <c r="L44" s="205"/>
      <c r="M44" s="206" t="s">
        <v>766</v>
      </c>
      <c r="N44" s="207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</row>
    <row r="45" spans="1:26" ht="24" customHeight="1">
      <c r="A45" s="201">
        <v>41</v>
      </c>
      <c r="B45" s="201"/>
      <c r="C45" s="201"/>
      <c r="D45" s="201" t="s">
        <v>568</v>
      </c>
      <c r="E45" s="201"/>
      <c r="F45" s="201"/>
      <c r="G45" s="208" t="s">
        <v>767</v>
      </c>
      <c r="H45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5" s="201" t="s">
        <v>768</v>
      </c>
      <c r="J45" s="201" t="s">
        <v>769</v>
      </c>
      <c r="K45" s="209" t="s">
        <v>770</v>
      </c>
      <c r="L45" s="205"/>
      <c r="M45" s="206" t="s">
        <v>771</v>
      </c>
      <c r="N45" s="218"/>
      <c r="O45" s="195"/>
      <c r="P45" s="195"/>
      <c r="Q45" s="195"/>
      <c r="R45" s="195"/>
      <c r="S45" s="195"/>
      <c r="T45" s="195"/>
      <c r="U45" s="195"/>
      <c r="V45" s="195"/>
      <c r="W45" s="195"/>
      <c r="X45" s="195"/>
      <c r="Y45" s="195"/>
      <c r="Z45" s="195"/>
    </row>
    <row r="46" spans="1:26" ht="24" customHeight="1">
      <c r="A46" s="201">
        <v>42</v>
      </c>
      <c r="B46" s="201"/>
      <c r="C46" s="201"/>
      <c r="D46" s="201" t="s">
        <v>568</v>
      </c>
      <c r="E46" s="201"/>
      <c r="F46" s="201"/>
      <c r="G46" s="208" t="s">
        <v>772</v>
      </c>
      <c r="H46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6" s="201" t="s">
        <v>768</v>
      </c>
      <c r="J46" s="201" t="s">
        <v>769</v>
      </c>
      <c r="K46" s="209" t="s">
        <v>770</v>
      </c>
      <c r="L46" s="205"/>
      <c r="M46" s="206" t="s">
        <v>773</v>
      </c>
      <c r="N46" s="218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</row>
    <row r="47" spans="1:26" ht="24" customHeight="1">
      <c r="A47" s="201">
        <v>43</v>
      </c>
      <c r="B47" s="201"/>
      <c r="C47" s="201"/>
      <c r="D47" s="201" t="s">
        <v>568</v>
      </c>
      <c r="E47" s="201"/>
      <c r="F47" s="201"/>
      <c r="G47" s="208" t="s">
        <v>774</v>
      </c>
      <c r="H47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7" s="201" t="s">
        <v>775</v>
      </c>
      <c r="J47" s="201" t="s">
        <v>776</v>
      </c>
      <c r="K47" s="209" t="s">
        <v>777</v>
      </c>
      <c r="L47" s="205"/>
      <c r="M47" s="206" t="s">
        <v>778</v>
      </c>
      <c r="N47" s="218"/>
      <c r="O47" s="195"/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</row>
    <row r="48" spans="1:26" ht="24" customHeight="1">
      <c r="A48" s="201">
        <v>44</v>
      </c>
      <c r="B48" s="201"/>
      <c r="C48" s="201"/>
      <c r="D48" s="201" t="s">
        <v>568</v>
      </c>
      <c r="E48" s="201"/>
      <c r="F48" s="201"/>
      <c r="G48" s="208" t="s">
        <v>779</v>
      </c>
      <c r="H48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8" s="201" t="s">
        <v>780</v>
      </c>
      <c r="J48" s="201" t="s">
        <v>781</v>
      </c>
      <c r="K48" s="209" t="s">
        <v>782</v>
      </c>
      <c r="L48" s="205"/>
      <c r="M48" s="206" t="s">
        <v>783</v>
      </c>
      <c r="N48" s="218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</row>
    <row r="49" spans="1:26" ht="24" customHeight="1">
      <c r="A49" s="201">
        <v>45</v>
      </c>
      <c r="B49" s="201"/>
      <c r="C49" s="201"/>
      <c r="D49" s="201" t="s">
        <v>568</v>
      </c>
      <c r="E49" s="201"/>
      <c r="F49" s="201"/>
      <c r="G49" s="208" t="s">
        <v>784</v>
      </c>
      <c r="H49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9" s="201" t="s">
        <v>785</v>
      </c>
      <c r="J49" s="201" t="s">
        <v>786</v>
      </c>
      <c r="K49" s="209" t="s">
        <v>787</v>
      </c>
      <c r="L49" s="205"/>
      <c r="M49" s="206" t="s">
        <v>788</v>
      </c>
      <c r="N49" s="218" t="s">
        <v>789</v>
      </c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</row>
    <row r="50" spans="1:26" ht="24" customHeight="1">
      <c r="A50" s="201">
        <v>46</v>
      </c>
      <c r="B50" s="201"/>
      <c r="C50" s="201"/>
      <c r="D50" s="201" t="s">
        <v>568</v>
      </c>
      <c r="E50" s="201"/>
      <c r="F50" s="201"/>
      <c r="G50" s="208" t="s">
        <v>790</v>
      </c>
      <c r="H50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0" s="201" t="s">
        <v>791</v>
      </c>
      <c r="J50" s="201" t="s">
        <v>792</v>
      </c>
      <c r="K50" s="209" t="s">
        <v>793</v>
      </c>
      <c r="L50" s="205"/>
      <c r="M50" s="206" t="s">
        <v>766</v>
      </c>
      <c r="N50" s="218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</row>
    <row r="51" spans="1:26" ht="24" customHeight="1">
      <c r="A51" s="201">
        <v>47</v>
      </c>
      <c r="B51" s="201"/>
      <c r="C51" s="201"/>
      <c r="D51" s="201" t="s">
        <v>568</v>
      </c>
      <c r="E51" s="201"/>
      <c r="F51" s="201"/>
      <c r="G51" s="203" t="s">
        <v>794</v>
      </c>
      <c r="H51" s="175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1" s="201" t="s">
        <v>795</v>
      </c>
      <c r="J51" s="201" t="s">
        <v>796</v>
      </c>
      <c r="K51" s="209" t="s">
        <v>797</v>
      </c>
      <c r="L51" s="205"/>
      <c r="M51" s="216" t="s">
        <v>766</v>
      </c>
      <c r="N51" s="203" t="s">
        <v>798</v>
      </c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5"/>
    </row>
    <row r="52" spans="1:26" ht="24" customHeight="1">
      <c r="A52" s="201">
        <v>48</v>
      </c>
      <c r="B52" s="201"/>
      <c r="C52" s="201"/>
      <c r="D52" s="201" t="s">
        <v>568</v>
      </c>
      <c r="E52" s="201"/>
      <c r="F52" s="201"/>
      <c r="G52" s="208" t="s">
        <v>799</v>
      </c>
      <c r="H52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2" s="201" t="s">
        <v>800</v>
      </c>
      <c r="J52" s="201" t="s">
        <v>801</v>
      </c>
      <c r="K52" s="209" t="s">
        <v>802</v>
      </c>
      <c r="L52" s="205"/>
      <c r="M52" s="206" t="s">
        <v>803</v>
      </c>
      <c r="N52" s="218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</row>
    <row r="53" spans="1:26" ht="24" customHeight="1">
      <c r="A53" s="201">
        <v>49</v>
      </c>
      <c r="B53" s="201"/>
      <c r="C53" s="201"/>
      <c r="D53" s="201" t="s">
        <v>568</v>
      </c>
      <c r="E53" s="201"/>
      <c r="F53" s="201"/>
      <c r="G53" s="208" t="s">
        <v>804</v>
      </c>
      <c r="H53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3" s="201" t="s">
        <v>805</v>
      </c>
      <c r="J53" s="201" t="s">
        <v>806</v>
      </c>
      <c r="K53" s="209" t="s">
        <v>807</v>
      </c>
      <c r="L53" s="205"/>
      <c r="M53" s="206" t="s">
        <v>808</v>
      </c>
      <c r="N53" s="218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</row>
    <row r="54" spans="1:26" ht="24" customHeight="1">
      <c r="A54" s="201">
        <v>50</v>
      </c>
      <c r="B54" s="201"/>
      <c r="C54" s="201"/>
      <c r="D54" s="201" t="s">
        <v>568</v>
      </c>
      <c r="E54" s="201"/>
      <c r="F54" s="201"/>
      <c r="G54" s="208" t="s">
        <v>809</v>
      </c>
      <c r="H54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4" s="201" t="s">
        <v>810</v>
      </c>
      <c r="J54" s="201" t="s">
        <v>811</v>
      </c>
      <c r="K54" s="209" t="s">
        <v>812</v>
      </c>
      <c r="L54" s="205"/>
      <c r="M54" s="206" t="s">
        <v>766</v>
      </c>
      <c r="N54" s="218" t="s">
        <v>813</v>
      </c>
      <c r="O54" s="195"/>
      <c r="P54" s="195"/>
      <c r="Q54" s="195"/>
      <c r="R54" s="195"/>
      <c r="S54" s="195"/>
      <c r="T54" s="195"/>
      <c r="U54" s="195"/>
      <c r="V54" s="195"/>
      <c r="W54" s="195"/>
      <c r="X54" s="195"/>
      <c r="Y54" s="195"/>
      <c r="Z54" s="195"/>
    </row>
    <row r="55" spans="1:26" ht="24" customHeight="1">
      <c r="A55" s="201">
        <v>51</v>
      </c>
      <c r="B55" s="201"/>
      <c r="C55" s="201"/>
      <c r="D55" s="201" t="s">
        <v>568</v>
      </c>
      <c r="E55" s="201"/>
      <c r="F55" s="201"/>
      <c r="G55" s="208" t="s">
        <v>814</v>
      </c>
      <c r="H55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5" s="201" t="s">
        <v>815</v>
      </c>
      <c r="J55" s="201" t="s">
        <v>816</v>
      </c>
      <c r="K55" s="209" t="s">
        <v>817</v>
      </c>
      <c r="L55" s="205"/>
      <c r="M55" s="206" t="s">
        <v>818</v>
      </c>
      <c r="N55" s="207"/>
      <c r="O55" s="195"/>
      <c r="P55" s="195"/>
      <c r="Q55" s="195"/>
      <c r="R55" s="195"/>
      <c r="S55" s="195"/>
      <c r="T55" s="195"/>
      <c r="U55" s="195"/>
      <c r="V55" s="195"/>
      <c r="W55" s="195"/>
      <c r="X55" s="195"/>
      <c r="Y55" s="195"/>
      <c r="Z55" s="195"/>
    </row>
    <row r="56" spans="1:26" ht="24" customHeight="1">
      <c r="A56" s="201">
        <v>52</v>
      </c>
      <c r="B56" s="201"/>
      <c r="C56" s="201"/>
      <c r="D56" s="201" t="s">
        <v>568</v>
      </c>
      <c r="E56" s="201"/>
      <c r="F56" s="201"/>
      <c r="G56" s="208" t="s">
        <v>819</v>
      </c>
      <c r="H56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6" s="201" t="s">
        <v>820</v>
      </c>
      <c r="J56" s="201" t="s">
        <v>821</v>
      </c>
      <c r="K56" s="209" t="s">
        <v>822</v>
      </c>
      <c r="L56" s="205"/>
      <c r="M56" s="206" t="s">
        <v>823</v>
      </c>
      <c r="N56" s="207"/>
      <c r="O56" s="195"/>
      <c r="P56" s="195"/>
      <c r="Q56" s="195"/>
      <c r="R56" s="195"/>
      <c r="S56" s="195"/>
      <c r="T56" s="195"/>
      <c r="U56" s="195"/>
      <c r="V56" s="195"/>
      <c r="W56" s="195"/>
      <c r="X56" s="195"/>
      <c r="Y56" s="195"/>
      <c r="Z56" s="195"/>
    </row>
    <row r="57" spans="1:26" ht="24" customHeight="1">
      <c r="A57" s="201">
        <v>53</v>
      </c>
      <c r="B57" s="201"/>
      <c r="C57" s="201"/>
      <c r="D57" s="201" t="s">
        <v>568</v>
      </c>
      <c r="E57" s="201"/>
      <c r="F57" s="201"/>
      <c r="G57" s="208" t="s">
        <v>824</v>
      </c>
      <c r="H57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7" s="201" t="s">
        <v>825</v>
      </c>
      <c r="J57" s="201" t="s">
        <v>826</v>
      </c>
      <c r="K57" s="209" t="s">
        <v>822</v>
      </c>
      <c r="L57" s="205"/>
      <c r="M57" s="206" t="s">
        <v>827</v>
      </c>
      <c r="N57" s="207"/>
      <c r="O57" s="195"/>
      <c r="P57" s="195"/>
      <c r="Q57" s="195"/>
      <c r="R57" s="195"/>
      <c r="S57" s="195"/>
      <c r="T57" s="195"/>
      <c r="U57" s="195"/>
      <c r="V57" s="195"/>
      <c r="W57" s="195"/>
      <c r="X57" s="195"/>
      <c r="Y57" s="195"/>
      <c r="Z57" s="195"/>
    </row>
    <row r="58" spans="1:26" ht="24" customHeight="1">
      <c r="A58" s="201">
        <v>54</v>
      </c>
      <c r="B58" s="201"/>
      <c r="C58" s="201" t="s">
        <v>568</v>
      </c>
      <c r="D58" s="201" t="s">
        <v>568</v>
      </c>
      <c r="E58" s="201"/>
      <c r="F58" s="201"/>
      <c r="G58" s="208" t="s">
        <v>828</v>
      </c>
      <c r="H58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8" s="201" t="s">
        <v>829</v>
      </c>
      <c r="J58" s="201" t="s">
        <v>830</v>
      </c>
      <c r="K58" s="209" t="s">
        <v>831</v>
      </c>
      <c r="L58" s="205"/>
      <c r="M58" s="206" t="s">
        <v>832</v>
      </c>
      <c r="N58" s="207" t="s">
        <v>833</v>
      </c>
      <c r="O58" s="195"/>
      <c r="P58" s="195"/>
      <c r="Q58" s="195"/>
      <c r="R58" s="195"/>
      <c r="S58" s="195"/>
      <c r="T58" s="195"/>
      <c r="U58" s="195"/>
      <c r="V58" s="195"/>
      <c r="W58" s="195"/>
      <c r="X58" s="195"/>
      <c r="Y58" s="195"/>
      <c r="Z58" s="195"/>
    </row>
    <row r="59" spans="1:26" ht="24" customHeight="1">
      <c r="A59" s="201">
        <v>55</v>
      </c>
      <c r="B59" s="201"/>
      <c r="C59" s="201"/>
      <c r="D59" s="201" t="s">
        <v>568</v>
      </c>
      <c r="E59" s="201"/>
      <c r="F59" s="201"/>
      <c r="G59" s="208" t="s">
        <v>834</v>
      </c>
      <c r="H59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9" s="201" t="s">
        <v>835</v>
      </c>
      <c r="J59" s="201" t="s">
        <v>836</v>
      </c>
      <c r="K59" s="209" t="s">
        <v>837</v>
      </c>
      <c r="L59" s="205"/>
      <c r="M59" s="206" t="s">
        <v>838</v>
      </c>
      <c r="N59" s="207"/>
      <c r="O59" s="195"/>
      <c r="P59" s="195"/>
      <c r="Q59" s="195"/>
      <c r="R59" s="195"/>
      <c r="S59" s="195"/>
      <c r="T59" s="195"/>
      <c r="U59" s="195"/>
      <c r="V59" s="195"/>
      <c r="W59" s="195"/>
      <c r="X59" s="195"/>
      <c r="Y59" s="195"/>
      <c r="Z59" s="195"/>
    </row>
    <row r="60" spans="1:26" ht="24" customHeight="1">
      <c r="A60" s="201">
        <v>56</v>
      </c>
      <c r="B60" s="201"/>
      <c r="C60" s="201"/>
      <c r="D60" s="201" t="s">
        <v>568</v>
      </c>
      <c r="E60" s="201"/>
      <c r="F60" s="201"/>
      <c r="G60" s="208" t="s">
        <v>839</v>
      </c>
      <c r="H60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0" s="201" t="s">
        <v>840</v>
      </c>
      <c r="J60" s="201" t="s">
        <v>841</v>
      </c>
      <c r="K60" s="209" t="s">
        <v>842</v>
      </c>
      <c r="L60" s="205"/>
      <c r="M60" s="206" t="s">
        <v>843</v>
      </c>
      <c r="N60" s="207"/>
      <c r="O60" s="195"/>
      <c r="P60" s="195"/>
      <c r="Q60" s="195"/>
      <c r="R60" s="195"/>
      <c r="S60" s="195"/>
      <c r="T60" s="195"/>
      <c r="U60" s="195"/>
      <c r="V60" s="195"/>
      <c r="W60" s="195"/>
      <c r="X60" s="195"/>
      <c r="Y60" s="195"/>
      <c r="Z60" s="195"/>
    </row>
    <row r="61" spans="1:26" ht="24" customHeight="1">
      <c r="A61" s="201">
        <v>57</v>
      </c>
      <c r="B61" s="201"/>
      <c r="C61" s="201"/>
      <c r="D61" s="201" t="s">
        <v>568</v>
      </c>
      <c r="E61" s="201"/>
      <c r="F61" s="201"/>
      <c r="G61" s="208" t="s">
        <v>844</v>
      </c>
      <c r="H61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1" s="201" t="s">
        <v>845</v>
      </c>
      <c r="J61" s="201" t="s">
        <v>846</v>
      </c>
      <c r="K61" s="209" t="s">
        <v>847</v>
      </c>
      <c r="L61" s="205"/>
      <c r="M61" s="206" t="s">
        <v>848</v>
      </c>
      <c r="N61" s="207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</row>
    <row r="62" spans="1:26" ht="159.75" customHeight="1">
      <c r="A62" s="201">
        <v>58</v>
      </c>
      <c r="B62" s="214"/>
      <c r="C62" s="201" t="s">
        <v>568</v>
      </c>
      <c r="D62" s="201"/>
      <c r="E62" s="214"/>
      <c r="F62" s="214"/>
      <c r="G62" s="208" t="s">
        <v>849</v>
      </c>
      <c r="H62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2" s="201" t="s">
        <v>850</v>
      </c>
      <c r="J62" s="201" t="s">
        <v>851</v>
      </c>
      <c r="K62" s="209" t="s">
        <v>852</v>
      </c>
      <c r="L62" s="219"/>
      <c r="M62" s="210" t="s">
        <v>853</v>
      </c>
      <c r="N62" s="207" t="s">
        <v>854</v>
      </c>
      <c r="O62" s="195"/>
      <c r="P62" s="195"/>
      <c r="Q62" s="195"/>
      <c r="R62" s="195"/>
      <c r="S62" s="195"/>
      <c r="T62" s="195"/>
      <c r="U62" s="195"/>
      <c r="V62" s="195"/>
      <c r="W62" s="195"/>
      <c r="X62" s="195"/>
      <c r="Y62" s="195"/>
      <c r="Z62" s="195"/>
    </row>
    <row r="63" spans="1:26" ht="24" customHeight="1">
      <c r="A63" s="201">
        <v>59</v>
      </c>
      <c r="B63" s="214"/>
      <c r="C63" s="201" t="s">
        <v>568</v>
      </c>
      <c r="D63" s="201"/>
      <c r="E63" s="214"/>
      <c r="F63" s="214"/>
      <c r="G63" s="208" t="s">
        <v>855</v>
      </c>
      <c r="H63" s="204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3" s="215" t="s">
        <v>856</v>
      </c>
      <c r="J63" s="215" t="s">
        <v>857</v>
      </c>
      <c r="K63" s="220" t="s">
        <v>858</v>
      </c>
      <c r="L63" s="219"/>
      <c r="M63" s="206" t="s">
        <v>859</v>
      </c>
      <c r="N63" s="207"/>
      <c r="O63" s="195"/>
      <c r="P63" s="195"/>
      <c r="Q63" s="195"/>
      <c r="R63" s="195"/>
      <c r="S63" s="195"/>
      <c r="T63" s="195"/>
      <c r="U63" s="195"/>
      <c r="V63" s="195"/>
      <c r="W63" s="195"/>
      <c r="X63" s="195"/>
      <c r="Y63" s="195"/>
      <c r="Z63" s="195"/>
    </row>
    <row r="64" spans="1:26" ht="24" customHeight="1">
      <c r="A64" s="201">
        <v>60</v>
      </c>
      <c r="B64" s="201"/>
      <c r="C64" s="201" t="s">
        <v>568</v>
      </c>
      <c r="D64" s="201"/>
      <c r="E64" s="201"/>
      <c r="F64" s="201" t="s">
        <v>568</v>
      </c>
      <c r="G64" s="203" t="s">
        <v>860</v>
      </c>
      <c r="H64" s="175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4" s="201" t="s">
        <v>861</v>
      </c>
      <c r="J64" s="201" t="s">
        <v>862</v>
      </c>
      <c r="K64" s="209" t="s">
        <v>863</v>
      </c>
      <c r="L64" s="205"/>
      <c r="M64" s="216" t="s">
        <v>864</v>
      </c>
      <c r="N64" s="205"/>
      <c r="O64" s="195"/>
      <c r="P64" s="195"/>
      <c r="Q64" s="195"/>
      <c r="R64" s="195"/>
      <c r="S64" s="195"/>
      <c r="T64" s="195"/>
      <c r="U64" s="195"/>
      <c r="V64" s="195"/>
      <c r="W64" s="195"/>
      <c r="X64" s="195"/>
      <c r="Y64" s="195"/>
      <c r="Z64" s="195"/>
    </row>
    <row r="65" spans="1:26" ht="24" customHeight="1">
      <c r="A65" s="221"/>
      <c r="B65" s="221"/>
      <c r="C65" s="221"/>
      <c r="D65" s="221"/>
      <c r="E65" s="221"/>
      <c r="F65" s="221"/>
      <c r="G65" s="222"/>
      <c r="H65" s="223"/>
      <c r="I65" s="221"/>
      <c r="J65" s="221"/>
      <c r="K65" s="221"/>
      <c r="L65" s="195"/>
      <c r="M65" s="224"/>
      <c r="N65" s="92"/>
      <c r="O65" s="195"/>
      <c r="P65" s="195"/>
      <c r="Q65" s="195"/>
      <c r="R65" s="195"/>
      <c r="S65" s="195"/>
      <c r="T65" s="195"/>
      <c r="U65" s="195"/>
      <c r="V65" s="195"/>
      <c r="W65" s="195"/>
      <c r="X65" s="195"/>
      <c r="Y65" s="195"/>
      <c r="Z65" s="195"/>
    </row>
    <row r="66" spans="1:26" ht="30" customHeight="1">
      <c r="A66" s="225"/>
      <c r="B66" s="226" t="s">
        <v>865</v>
      </c>
      <c r="C66" s="227"/>
      <c r="D66" s="227"/>
      <c r="E66" s="227"/>
      <c r="F66" s="227"/>
      <c r="G66" s="228"/>
      <c r="H66" s="229"/>
      <c r="I66" s="230"/>
      <c r="J66" s="230"/>
      <c r="K66" s="230"/>
      <c r="L66" s="228"/>
      <c r="M66" s="231"/>
      <c r="N66" s="232"/>
      <c r="O66" s="195"/>
      <c r="P66" s="195"/>
      <c r="Q66" s="195"/>
      <c r="R66" s="195"/>
      <c r="S66" s="195"/>
      <c r="T66" s="195"/>
      <c r="U66" s="195"/>
      <c r="V66" s="195"/>
      <c r="W66" s="195"/>
      <c r="X66" s="195"/>
      <c r="Y66" s="195"/>
      <c r="Z66" s="195"/>
    </row>
    <row r="67" spans="1:26" ht="44" customHeight="1">
      <c r="A67" s="201">
        <v>61</v>
      </c>
      <c r="B67" s="201"/>
      <c r="C67" s="201" t="s">
        <v>568</v>
      </c>
      <c r="D67" s="201"/>
      <c r="E67" s="211"/>
      <c r="F67" s="201"/>
      <c r="G67" s="208" t="s">
        <v>866</v>
      </c>
      <c r="H67" s="204" t="str">
        <f>IF('1-Basic Info'!$I$11="Y","&gt;&gt;เลือกระดับผลการประเมิน&lt;&lt;","Not Applicable")</f>
        <v>Not Applicable</v>
      </c>
      <c r="I67" s="201" t="s">
        <v>89</v>
      </c>
      <c r="J67" s="201" t="s">
        <v>90</v>
      </c>
      <c r="K67" s="209" t="s">
        <v>867</v>
      </c>
      <c r="L67" s="205"/>
      <c r="M67" s="206" t="s">
        <v>868</v>
      </c>
      <c r="N67" s="207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</row>
    <row r="68" spans="1:26" ht="56" customHeight="1">
      <c r="A68" s="201">
        <v>62</v>
      </c>
      <c r="B68" s="201"/>
      <c r="C68" s="201" t="s">
        <v>568</v>
      </c>
      <c r="D68" s="201"/>
      <c r="E68" s="211"/>
      <c r="F68" s="201"/>
      <c r="G68" s="208" t="s">
        <v>869</v>
      </c>
      <c r="H68" s="204" t="str">
        <f>IF('1-Basic Info'!$I$11="Y","&gt;&gt;เลือกระดับผลการประเมิน&lt;&lt;","Not Applicable")</f>
        <v>Not Applicable</v>
      </c>
      <c r="I68" s="201" t="s">
        <v>870</v>
      </c>
      <c r="J68" s="201" t="s">
        <v>871</v>
      </c>
      <c r="K68" s="209" t="s">
        <v>872</v>
      </c>
      <c r="L68" s="205"/>
      <c r="M68" s="206" t="s">
        <v>873</v>
      </c>
      <c r="N68" s="207"/>
      <c r="O68" s="195"/>
      <c r="P68" s="195"/>
      <c r="Q68" s="195"/>
      <c r="R68" s="195"/>
      <c r="S68" s="195"/>
      <c r="T68" s="195"/>
      <c r="U68" s="195"/>
      <c r="V68" s="195"/>
      <c r="W68" s="195"/>
      <c r="X68" s="195"/>
      <c r="Y68" s="195"/>
      <c r="Z68" s="195"/>
    </row>
    <row r="69" spans="1:26" ht="93" customHeight="1">
      <c r="A69" s="201">
        <v>63</v>
      </c>
      <c r="B69" s="214"/>
      <c r="C69" s="201" t="s">
        <v>568</v>
      </c>
      <c r="D69" s="201"/>
      <c r="E69" s="211"/>
      <c r="F69" s="201"/>
      <c r="G69" s="233" t="s">
        <v>874</v>
      </c>
      <c r="H69" s="204" t="str">
        <f>IF('1-Basic Info'!$I$11="Y","&gt;&gt;เลือกระดับผลการประเมิน&lt;&lt;","Not Applicable")</f>
        <v>Not Applicable</v>
      </c>
      <c r="I69" s="201" t="s">
        <v>875</v>
      </c>
      <c r="J69" s="201" t="s">
        <v>876</v>
      </c>
      <c r="K69" s="209" t="s">
        <v>877</v>
      </c>
      <c r="L69" s="205"/>
      <c r="M69" s="206" t="s">
        <v>878</v>
      </c>
      <c r="N69" s="207"/>
      <c r="O69" s="195"/>
      <c r="P69" s="195"/>
      <c r="Q69" s="195"/>
      <c r="R69" s="195"/>
      <c r="S69" s="195"/>
      <c r="T69" s="195"/>
      <c r="U69" s="195"/>
      <c r="V69" s="195"/>
      <c r="W69" s="195"/>
      <c r="X69" s="195"/>
      <c r="Y69" s="195"/>
      <c r="Z69" s="195"/>
    </row>
    <row r="70" spans="1:26" ht="24" customHeight="1">
      <c r="A70" s="221"/>
      <c r="B70" s="221"/>
      <c r="C70" s="221"/>
      <c r="D70" s="221"/>
      <c r="E70" s="221"/>
      <c r="F70" s="221"/>
      <c r="G70" s="221"/>
      <c r="H70" s="221"/>
      <c r="I70" s="221"/>
      <c r="J70" s="221"/>
      <c r="K70" s="221"/>
      <c r="L70" s="234"/>
      <c r="M70" s="224"/>
      <c r="N70" s="92"/>
      <c r="O70" s="195"/>
      <c r="P70" s="195"/>
      <c r="Q70" s="195"/>
      <c r="R70" s="195"/>
      <c r="S70" s="195"/>
      <c r="T70" s="195"/>
      <c r="U70" s="195"/>
      <c r="V70" s="195"/>
      <c r="W70" s="195"/>
      <c r="X70" s="195"/>
      <c r="Y70" s="195"/>
      <c r="Z70" s="195"/>
    </row>
    <row r="71" spans="1:26" ht="28.5" customHeight="1">
      <c r="A71" s="225"/>
      <c r="B71" s="226" t="s">
        <v>879</v>
      </c>
      <c r="C71" s="184"/>
      <c r="D71" s="184"/>
      <c r="E71" s="184"/>
      <c r="F71" s="184"/>
      <c r="G71" s="185"/>
      <c r="H71" s="186"/>
      <c r="I71" s="187"/>
      <c r="J71" s="187"/>
      <c r="K71" s="187"/>
      <c r="L71" s="67"/>
      <c r="M71" s="67"/>
      <c r="N71" s="188"/>
      <c r="O71" s="195"/>
      <c r="P71" s="195"/>
      <c r="Q71" s="195"/>
      <c r="R71" s="195"/>
      <c r="S71" s="195"/>
      <c r="T71" s="195"/>
      <c r="U71" s="195"/>
      <c r="V71" s="195"/>
      <c r="W71" s="195"/>
      <c r="X71" s="195"/>
      <c r="Y71" s="195"/>
      <c r="Z71" s="195"/>
    </row>
    <row r="72" spans="1:26" ht="24" customHeight="1">
      <c r="A72" s="201">
        <v>64</v>
      </c>
      <c r="B72" s="201"/>
      <c r="C72" s="201" t="s">
        <v>568</v>
      </c>
      <c r="D72" s="201"/>
      <c r="E72" s="211"/>
      <c r="F72" s="201"/>
      <c r="G72" s="208" t="s">
        <v>880</v>
      </c>
      <c r="H72" s="204" t="str">
        <f>IF(OR('1-Basic Info'!$I$13="Y",'1-Basic Info'!$I$12="Y"),"&gt;&gt;เลือกระดับผลการประเมิน&lt;&lt;","Not Applicable")</f>
        <v>Not Applicable</v>
      </c>
      <c r="I72" s="201" t="s">
        <v>113</v>
      </c>
      <c r="J72" s="201" t="s">
        <v>114</v>
      </c>
      <c r="K72" s="209" t="s">
        <v>881</v>
      </c>
      <c r="L72" s="205"/>
      <c r="M72" s="206" t="s">
        <v>882</v>
      </c>
      <c r="N72" s="207"/>
      <c r="O72" s="195"/>
      <c r="P72" s="195"/>
      <c r="Q72" s="195"/>
      <c r="R72" s="195"/>
      <c r="S72" s="195"/>
      <c r="T72" s="195"/>
      <c r="U72" s="195"/>
      <c r="V72" s="195"/>
      <c r="W72" s="195"/>
      <c r="X72" s="195"/>
      <c r="Y72" s="195"/>
      <c r="Z72" s="195"/>
    </row>
    <row r="73" spans="1:26" ht="24" customHeight="1">
      <c r="A73" s="201">
        <v>65</v>
      </c>
      <c r="B73" s="201" t="s">
        <v>568</v>
      </c>
      <c r="C73" s="201" t="s">
        <v>568</v>
      </c>
      <c r="D73" s="201"/>
      <c r="E73" s="211"/>
      <c r="F73" s="201"/>
      <c r="G73" s="208" t="s">
        <v>869</v>
      </c>
      <c r="H73" s="204" t="str">
        <f>IF(OR('1-Basic Info'!$I$13="Y",'1-Basic Info'!$I$12="Y"),"&gt;&gt;เลือกระดับผลการประเมิน&lt;&lt;","Not Applicable")</f>
        <v>Not Applicable</v>
      </c>
      <c r="I73" s="201" t="s">
        <v>870</v>
      </c>
      <c r="J73" s="201" t="s">
        <v>871</v>
      </c>
      <c r="K73" s="209" t="s">
        <v>872</v>
      </c>
      <c r="L73" s="205"/>
      <c r="M73" s="206" t="s">
        <v>873</v>
      </c>
      <c r="N73" s="235"/>
      <c r="O73" s="195"/>
      <c r="P73" s="195"/>
      <c r="Q73" s="195"/>
      <c r="R73" s="195"/>
      <c r="S73" s="195"/>
      <c r="T73" s="195"/>
      <c r="U73" s="195"/>
      <c r="V73" s="195"/>
      <c r="W73" s="195"/>
      <c r="X73" s="195"/>
      <c r="Y73" s="195"/>
      <c r="Z73" s="195"/>
    </row>
    <row r="74" spans="1:26" ht="24" customHeight="1">
      <c r="A74" s="201">
        <v>66</v>
      </c>
      <c r="B74" s="201" t="s">
        <v>568</v>
      </c>
      <c r="C74" s="201" t="s">
        <v>568</v>
      </c>
      <c r="D74" s="201"/>
      <c r="E74" s="211"/>
      <c r="F74" s="201"/>
      <c r="G74" s="208" t="s">
        <v>883</v>
      </c>
      <c r="H74" s="204" t="str">
        <f>IF(OR('1-Basic Info'!$I$13="Y",'1-Basic Info'!$I$12="Y"),"&gt;&gt;เลือกระดับผลการประเมิน&lt;&lt;","Not Applicable")</f>
        <v>Not Applicable</v>
      </c>
      <c r="I74" s="201" t="s">
        <v>884</v>
      </c>
      <c r="J74" s="201" t="s">
        <v>885</v>
      </c>
      <c r="K74" s="209" t="s">
        <v>886</v>
      </c>
      <c r="L74" s="205"/>
      <c r="M74" s="206" t="s">
        <v>887</v>
      </c>
      <c r="N74" s="207"/>
      <c r="O74" s="195"/>
      <c r="P74" s="195"/>
      <c r="Q74" s="195"/>
      <c r="R74" s="195"/>
      <c r="S74" s="195"/>
      <c r="T74" s="195"/>
      <c r="U74" s="195"/>
      <c r="V74" s="195"/>
      <c r="W74" s="195"/>
      <c r="X74" s="195"/>
      <c r="Y74" s="195"/>
      <c r="Z74" s="195"/>
    </row>
    <row r="75" spans="1:26" ht="24" customHeight="1">
      <c r="B75" s="236"/>
      <c r="C75" s="236"/>
      <c r="D75" s="236"/>
      <c r="E75" s="236"/>
      <c r="F75" s="236"/>
      <c r="G75" s="195"/>
      <c r="H75" s="237"/>
      <c r="I75" s="238"/>
      <c r="J75" s="238"/>
      <c r="K75" s="238"/>
      <c r="L75" s="234"/>
      <c r="M75" s="234"/>
      <c r="N75" s="239"/>
      <c r="O75" s="195"/>
      <c r="P75" s="195"/>
      <c r="Q75" s="195"/>
      <c r="R75" s="195"/>
      <c r="S75" s="195"/>
      <c r="T75" s="195"/>
      <c r="U75" s="195"/>
      <c r="V75" s="195"/>
      <c r="W75" s="195"/>
      <c r="X75" s="195"/>
      <c r="Y75" s="195"/>
      <c r="Z75" s="195"/>
    </row>
    <row r="76" spans="1:26" ht="30" customHeight="1">
      <c r="A76" s="189"/>
      <c r="B76" s="184" t="s">
        <v>888</v>
      </c>
      <c r="C76" s="184"/>
      <c r="D76" s="184"/>
      <c r="E76" s="184"/>
      <c r="F76" s="184"/>
      <c r="G76" s="189"/>
      <c r="H76" s="240"/>
      <c r="I76" s="241"/>
      <c r="J76" s="241"/>
      <c r="K76" s="241"/>
      <c r="L76" s="225"/>
      <c r="M76" s="225"/>
      <c r="N76" s="242"/>
      <c r="O76" s="195"/>
      <c r="P76" s="195"/>
      <c r="Q76" s="195"/>
      <c r="R76" s="195"/>
      <c r="S76" s="195"/>
      <c r="T76" s="195"/>
      <c r="U76" s="195"/>
      <c r="V76" s="195"/>
      <c r="W76" s="195"/>
      <c r="X76" s="195"/>
      <c r="Y76" s="195"/>
      <c r="Z76" s="195"/>
    </row>
    <row r="77" spans="1:26" ht="24" customHeight="1">
      <c r="A77" s="201">
        <v>67</v>
      </c>
      <c r="B77" s="201" t="s">
        <v>889</v>
      </c>
      <c r="C77" s="201" t="s">
        <v>568</v>
      </c>
      <c r="D77" s="201"/>
      <c r="E77" s="211"/>
      <c r="F77" s="201"/>
      <c r="G77" s="208" t="s">
        <v>869</v>
      </c>
      <c r="H77" s="204" t="str">
        <f>IF('1-Basic Info'!$I$14="Y","&gt;&gt;เลือกระดับผลการประเมิน&lt;&lt;","Not Applicable")</f>
        <v>Not Applicable</v>
      </c>
      <c r="I77" s="243" t="s">
        <v>890</v>
      </c>
      <c r="J77" s="243" t="s">
        <v>891</v>
      </c>
      <c r="K77" s="244" t="s">
        <v>892</v>
      </c>
      <c r="L77" s="245"/>
      <c r="M77" s="206" t="s">
        <v>873</v>
      </c>
      <c r="N77" s="207"/>
      <c r="O77" s="195"/>
      <c r="P77" s="195"/>
      <c r="Q77" s="195"/>
      <c r="R77" s="195"/>
      <c r="S77" s="195"/>
      <c r="T77" s="195"/>
      <c r="U77" s="195"/>
      <c r="V77" s="195"/>
      <c r="W77" s="195"/>
      <c r="X77" s="195"/>
      <c r="Y77" s="195"/>
      <c r="Z77" s="195"/>
    </row>
    <row r="78" spans="1:26" ht="24" customHeight="1">
      <c r="A78" s="201">
        <v>68</v>
      </c>
      <c r="B78" s="201" t="s">
        <v>889</v>
      </c>
      <c r="C78" s="201" t="s">
        <v>568</v>
      </c>
      <c r="D78" s="201"/>
      <c r="E78" s="211"/>
      <c r="F78" s="201"/>
      <c r="G78" s="208" t="s">
        <v>893</v>
      </c>
      <c r="H78" s="204" t="str">
        <f>IF('1-Basic Info'!$I$14="Y","&gt;&gt;เลือกระดับผลการประเมิน&lt;&lt;","Not Applicable")</f>
        <v>Not Applicable</v>
      </c>
      <c r="I78" s="243" t="s">
        <v>894</v>
      </c>
      <c r="J78" s="243" t="s">
        <v>895</v>
      </c>
      <c r="K78" s="244" t="s">
        <v>896</v>
      </c>
      <c r="L78" s="245"/>
      <c r="M78" s="206" t="s">
        <v>887</v>
      </c>
      <c r="N78" s="207"/>
      <c r="O78" s="195"/>
      <c r="P78" s="195"/>
      <c r="Q78" s="195"/>
      <c r="R78" s="195"/>
      <c r="S78" s="195"/>
      <c r="T78" s="195"/>
      <c r="U78" s="195"/>
      <c r="V78" s="195"/>
      <c r="W78" s="195"/>
      <c r="X78" s="195"/>
      <c r="Y78" s="195"/>
      <c r="Z78" s="195"/>
    </row>
    <row r="79" spans="1:26" ht="24" customHeight="1">
      <c r="A79" s="238"/>
      <c r="B79" s="236"/>
      <c r="C79" s="236"/>
      <c r="D79" s="236"/>
      <c r="E79" s="236"/>
      <c r="F79" s="236"/>
      <c r="G79" s="195"/>
      <c r="H79" s="237"/>
      <c r="I79" s="238"/>
      <c r="J79" s="238"/>
      <c r="K79" s="238"/>
      <c r="L79" s="234"/>
      <c r="M79" s="234"/>
      <c r="N79" s="239"/>
      <c r="O79" s="195"/>
      <c r="P79" s="195"/>
      <c r="Q79" s="195"/>
      <c r="R79" s="195"/>
      <c r="S79" s="195"/>
      <c r="T79" s="195"/>
      <c r="U79" s="195"/>
      <c r="V79" s="195"/>
      <c r="W79" s="195"/>
      <c r="X79" s="195"/>
      <c r="Y79" s="195"/>
      <c r="Z79" s="195"/>
    </row>
    <row r="80" spans="1:26" ht="24" customHeight="1">
      <c r="A80" s="238"/>
      <c r="B80" s="236"/>
      <c r="C80" s="236"/>
      <c r="D80" s="236"/>
      <c r="E80" s="236"/>
      <c r="F80" s="236"/>
      <c r="G80" s="195"/>
      <c r="H80" s="237"/>
      <c r="I80" s="238"/>
      <c r="J80" s="238"/>
      <c r="K80" s="238"/>
      <c r="L80" s="234"/>
      <c r="M80" s="234"/>
      <c r="N80" s="239"/>
      <c r="O80" s="195"/>
      <c r="P80" s="195"/>
      <c r="Q80" s="195"/>
      <c r="R80" s="195"/>
      <c r="S80" s="195"/>
      <c r="T80" s="195"/>
      <c r="U80" s="195"/>
      <c r="V80" s="195"/>
      <c r="W80" s="195"/>
      <c r="X80" s="195"/>
      <c r="Y80" s="195"/>
      <c r="Z80" s="195"/>
    </row>
    <row r="81" spans="1:26" ht="24" customHeight="1">
      <c r="A81" s="238"/>
      <c r="B81" s="236"/>
      <c r="C81" s="236"/>
      <c r="D81" s="236"/>
      <c r="E81" s="236"/>
      <c r="F81" s="236"/>
      <c r="G81" s="195"/>
      <c r="H81" s="237"/>
      <c r="I81" s="238"/>
      <c r="J81" s="238"/>
      <c r="K81" s="238"/>
      <c r="L81" s="234"/>
      <c r="M81" s="234"/>
      <c r="N81" s="239"/>
      <c r="O81" s="195"/>
      <c r="P81" s="195"/>
      <c r="Q81" s="195"/>
      <c r="R81" s="195"/>
      <c r="S81" s="195"/>
      <c r="T81" s="195"/>
      <c r="U81" s="195"/>
      <c r="V81" s="195"/>
      <c r="W81" s="195"/>
      <c r="X81" s="195"/>
      <c r="Y81" s="195"/>
      <c r="Z81" s="195"/>
    </row>
    <row r="82" spans="1:26" ht="24" customHeight="1">
      <c r="A82" s="238"/>
      <c r="B82" s="236"/>
      <c r="C82" s="236"/>
      <c r="D82" s="236"/>
      <c r="E82" s="236"/>
      <c r="F82" s="236"/>
      <c r="G82" s="195"/>
      <c r="H82" s="237"/>
      <c r="I82" s="238"/>
      <c r="J82" s="238"/>
      <c r="K82" s="238"/>
      <c r="L82" s="234"/>
      <c r="M82" s="234"/>
      <c r="N82" s="239"/>
      <c r="O82" s="195"/>
      <c r="P82" s="195"/>
      <c r="Q82" s="195"/>
      <c r="R82" s="195"/>
      <c r="S82" s="195"/>
      <c r="T82" s="195"/>
      <c r="U82" s="195"/>
      <c r="V82" s="195"/>
      <c r="W82" s="195"/>
      <c r="X82" s="195"/>
      <c r="Y82" s="195"/>
      <c r="Z82" s="195"/>
    </row>
    <row r="83" spans="1:26" ht="24" customHeight="1">
      <c r="A83" s="238"/>
      <c r="B83" s="236"/>
      <c r="C83" s="236"/>
      <c r="D83" s="236"/>
      <c r="E83" s="236"/>
      <c r="F83" s="236"/>
      <c r="G83" s="195"/>
      <c r="H83" s="237"/>
      <c r="I83" s="238"/>
      <c r="J83" s="238"/>
      <c r="K83" s="238"/>
      <c r="L83" s="234"/>
      <c r="M83" s="234"/>
      <c r="N83" s="239"/>
      <c r="O83" s="195"/>
      <c r="P83" s="195"/>
      <c r="Q83" s="195"/>
      <c r="R83" s="195"/>
      <c r="S83" s="195"/>
      <c r="T83" s="195"/>
      <c r="U83" s="195"/>
      <c r="V83" s="195"/>
      <c r="W83" s="195"/>
      <c r="X83" s="195"/>
      <c r="Y83" s="195"/>
      <c r="Z83" s="195"/>
    </row>
    <row r="84" spans="1:26" ht="24" customHeight="1">
      <c r="A84" s="238"/>
      <c r="B84" s="236"/>
      <c r="C84" s="236"/>
      <c r="D84" s="236"/>
      <c r="E84" s="236"/>
      <c r="F84" s="236"/>
      <c r="G84" s="195"/>
      <c r="H84" s="237"/>
      <c r="I84" s="238"/>
      <c r="J84" s="238"/>
      <c r="K84" s="238"/>
      <c r="L84" s="234"/>
      <c r="M84" s="234"/>
      <c r="N84" s="239"/>
      <c r="O84" s="195"/>
      <c r="P84" s="195"/>
      <c r="Q84" s="195"/>
      <c r="R84" s="195"/>
      <c r="S84" s="195"/>
      <c r="T84" s="195"/>
      <c r="U84" s="195"/>
      <c r="V84" s="195"/>
      <c r="W84" s="195"/>
      <c r="X84" s="195"/>
      <c r="Y84" s="195"/>
      <c r="Z84" s="195"/>
    </row>
    <row r="85" spans="1:26" ht="24" customHeight="1">
      <c r="A85" s="238"/>
      <c r="B85" s="236"/>
      <c r="C85" s="236"/>
      <c r="D85" s="236"/>
      <c r="E85" s="236"/>
      <c r="F85" s="236"/>
      <c r="G85" s="195"/>
      <c r="H85" s="237"/>
      <c r="I85" s="238"/>
      <c r="J85" s="238"/>
      <c r="K85" s="238"/>
      <c r="L85" s="234"/>
      <c r="M85" s="234"/>
      <c r="N85" s="239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195"/>
      <c r="Z85" s="195"/>
    </row>
    <row r="86" spans="1:26" ht="24" customHeight="1">
      <c r="A86" s="238"/>
      <c r="B86" s="236"/>
      <c r="C86" s="236"/>
      <c r="D86" s="236"/>
      <c r="E86" s="236"/>
      <c r="F86" s="236"/>
      <c r="G86" s="195"/>
      <c r="H86" s="237"/>
      <c r="I86" s="238"/>
      <c r="J86" s="238"/>
      <c r="K86" s="238"/>
      <c r="L86" s="234"/>
      <c r="M86" s="234"/>
      <c r="N86" s="239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</row>
    <row r="87" spans="1:26" ht="24" customHeight="1">
      <c r="A87" s="238"/>
      <c r="B87" s="236"/>
      <c r="C87" s="236"/>
      <c r="D87" s="236"/>
      <c r="E87" s="236"/>
      <c r="F87" s="236"/>
      <c r="G87" s="195"/>
      <c r="H87" s="237"/>
      <c r="I87" s="238"/>
      <c r="J87" s="238"/>
      <c r="K87" s="238"/>
      <c r="L87" s="234"/>
      <c r="M87" s="234"/>
      <c r="N87" s="239"/>
      <c r="O87" s="195"/>
      <c r="P87" s="195"/>
      <c r="Q87" s="195"/>
      <c r="R87" s="195"/>
      <c r="S87" s="195"/>
      <c r="T87" s="195"/>
      <c r="U87" s="195"/>
      <c r="V87" s="195"/>
      <c r="W87" s="195"/>
      <c r="X87" s="195"/>
      <c r="Y87" s="195"/>
      <c r="Z87" s="195"/>
    </row>
    <row r="88" spans="1:26" ht="24" customHeight="1">
      <c r="A88" s="238"/>
      <c r="B88" s="236"/>
      <c r="C88" s="236"/>
      <c r="D88" s="236"/>
      <c r="E88" s="236"/>
      <c r="F88" s="236"/>
      <c r="G88" s="195"/>
      <c r="H88" s="237"/>
      <c r="I88" s="238"/>
      <c r="J88" s="238"/>
      <c r="K88" s="238"/>
      <c r="L88" s="234"/>
      <c r="M88" s="234"/>
      <c r="N88" s="239"/>
      <c r="O88" s="195"/>
      <c r="P88" s="195"/>
      <c r="Q88" s="195"/>
      <c r="R88" s="195"/>
      <c r="S88" s="195"/>
      <c r="T88" s="195"/>
      <c r="U88" s="195"/>
      <c r="V88" s="195"/>
      <c r="W88" s="195"/>
      <c r="X88" s="195"/>
      <c r="Y88" s="195"/>
      <c r="Z88" s="195"/>
    </row>
    <row r="89" spans="1:26" ht="24" customHeight="1">
      <c r="A89" s="238"/>
      <c r="B89" s="236"/>
      <c r="C89" s="236"/>
      <c r="D89" s="236"/>
      <c r="E89" s="236"/>
      <c r="F89" s="236"/>
      <c r="G89" s="195"/>
      <c r="H89" s="237"/>
      <c r="I89" s="238"/>
      <c r="J89" s="238"/>
      <c r="K89" s="238"/>
      <c r="L89" s="234"/>
      <c r="M89" s="234"/>
      <c r="N89" s="239"/>
      <c r="O89" s="195"/>
      <c r="P89" s="195"/>
      <c r="Q89" s="195"/>
      <c r="R89" s="195"/>
      <c r="S89" s="195"/>
      <c r="T89" s="195"/>
      <c r="U89" s="195"/>
      <c r="V89" s="195"/>
      <c r="W89" s="195"/>
      <c r="X89" s="195"/>
      <c r="Y89" s="195"/>
      <c r="Z89" s="195"/>
    </row>
    <row r="90" spans="1:26" ht="24" customHeight="1">
      <c r="A90" s="238"/>
      <c r="B90" s="236"/>
      <c r="C90" s="236"/>
      <c r="D90" s="236"/>
      <c r="E90" s="236"/>
      <c r="F90" s="236"/>
      <c r="G90" s="195"/>
      <c r="H90" s="237"/>
      <c r="I90" s="238"/>
      <c r="J90" s="238"/>
      <c r="K90" s="238"/>
      <c r="L90" s="234"/>
      <c r="M90" s="234"/>
      <c r="N90" s="239"/>
      <c r="O90" s="195"/>
      <c r="P90" s="195"/>
      <c r="Q90" s="195"/>
      <c r="R90" s="195"/>
      <c r="S90" s="195"/>
      <c r="T90" s="195"/>
      <c r="U90" s="195"/>
      <c r="V90" s="195"/>
      <c r="W90" s="195"/>
      <c r="X90" s="195"/>
      <c r="Y90" s="195"/>
      <c r="Z90" s="195"/>
    </row>
    <row r="91" spans="1:26" ht="24" customHeight="1">
      <c r="A91" s="238"/>
      <c r="B91" s="236"/>
      <c r="C91" s="236"/>
      <c r="D91" s="236"/>
      <c r="E91" s="236"/>
      <c r="F91" s="236"/>
      <c r="G91" s="195"/>
      <c r="H91" s="237"/>
      <c r="I91" s="238"/>
      <c r="J91" s="238"/>
      <c r="K91" s="238"/>
      <c r="L91" s="234"/>
      <c r="M91" s="234"/>
      <c r="N91" s="239"/>
      <c r="O91" s="195"/>
      <c r="P91" s="195"/>
      <c r="Q91" s="195"/>
      <c r="R91" s="195"/>
      <c r="S91" s="195"/>
      <c r="T91" s="195"/>
      <c r="U91" s="195"/>
      <c r="V91" s="195"/>
      <c r="W91" s="195"/>
      <c r="X91" s="195"/>
      <c r="Y91" s="195"/>
      <c r="Z91" s="195"/>
    </row>
    <row r="92" spans="1:26" ht="24" customHeight="1">
      <c r="A92" s="238"/>
      <c r="B92" s="236"/>
      <c r="C92" s="236"/>
      <c r="D92" s="236"/>
      <c r="E92" s="236"/>
      <c r="F92" s="236"/>
      <c r="G92" s="195"/>
      <c r="H92" s="237"/>
      <c r="I92" s="238"/>
      <c r="J92" s="238"/>
      <c r="K92" s="238"/>
      <c r="L92" s="234"/>
      <c r="M92" s="234"/>
      <c r="N92" s="239"/>
      <c r="O92" s="195"/>
      <c r="P92" s="195"/>
      <c r="Q92" s="195"/>
      <c r="R92" s="195"/>
      <c r="S92" s="195"/>
      <c r="T92" s="195"/>
      <c r="U92" s="195"/>
      <c r="V92" s="195"/>
      <c r="W92" s="195"/>
      <c r="X92" s="195"/>
      <c r="Y92" s="195"/>
      <c r="Z92" s="195"/>
    </row>
    <row r="93" spans="1:26" ht="24" customHeight="1">
      <c r="A93" s="238"/>
      <c r="B93" s="236"/>
      <c r="C93" s="236"/>
      <c r="D93" s="236"/>
      <c r="E93" s="236"/>
      <c r="F93" s="236"/>
      <c r="G93" s="195"/>
      <c r="H93" s="237"/>
      <c r="I93" s="238"/>
      <c r="J93" s="238"/>
      <c r="K93" s="238"/>
      <c r="L93" s="234"/>
      <c r="M93" s="234"/>
      <c r="N93" s="239"/>
      <c r="O93" s="195"/>
      <c r="P93" s="195"/>
      <c r="Q93" s="195"/>
      <c r="R93" s="195"/>
      <c r="S93" s="195"/>
      <c r="T93" s="195"/>
      <c r="U93" s="195"/>
      <c r="V93" s="195"/>
      <c r="W93" s="195"/>
      <c r="X93" s="195"/>
      <c r="Y93" s="195"/>
      <c r="Z93" s="195"/>
    </row>
    <row r="94" spans="1:26" ht="24" customHeight="1">
      <c r="A94" s="238"/>
      <c r="B94" s="236"/>
      <c r="C94" s="236"/>
      <c r="D94" s="236"/>
      <c r="E94" s="236"/>
      <c r="F94" s="236"/>
      <c r="G94" s="195"/>
      <c r="H94" s="237"/>
      <c r="I94" s="238"/>
      <c r="J94" s="238"/>
      <c r="K94" s="238"/>
      <c r="L94" s="234"/>
      <c r="M94" s="234"/>
      <c r="N94" s="239"/>
      <c r="O94" s="195"/>
      <c r="P94" s="195"/>
      <c r="Q94" s="195"/>
      <c r="R94" s="195"/>
      <c r="S94" s="195"/>
      <c r="T94" s="195"/>
      <c r="U94" s="195"/>
      <c r="V94" s="195"/>
      <c r="W94" s="195"/>
      <c r="X94" s="195"/>
      <c r="Y94" s="195"/>
      <c r="Z94" s="195"/>
    </row>
    <row r="95" spans="1:26" ht="24" customHeight="1">
      <c r="A95" s="238"/>
      <c r="B95" s="236"/>
      <c r="C95" s="236"/>
      <c r="D95" s="236"/>
      <c r="E95" s="236"/>
      <c r="F95" s="236"/>
      <c r="G95" s="195"/>
      <c r="H95" s="237"/>
      <c r="I95" s="238"/>
      <c r="J95" s="238"/>
      <c r="K95" s="238"/>
      <c r="L95" s="234"/>
      <c r="M95" s="234"/>
      <c r="N95" s="239"/>
      <c r="O95" s="195"/>
      <c r="P95" s="195"/>
      <c r="Q95" s="195"/>
      <c r="R95" s="195"/>
      <c r="S95" s="195"/>
      <c r="T95" s="195"/>
      <c r="U95" s="195"/>
      <c r="V95" s="195"/>
      <c r="W95" s="195"/>
      <c r="X95" s="195"/>
      <c r="Y95" s="195"/>
      <c r="Z95" s="195"/>
    </row>
    <row r="96" spans="1:26" ht="24" customHeight="1">
      <c r="A96" s="238"/>
      <c r="B96" s="236"/>
      <c r="C96" s="236"/>
      <c r="D96" s="236"/>
      <c r="E96" s="236"/>
      <c r="F96" s="236"/>
      <c r="G96" s="195"/>
      <c r="H96" s="237"/>
      <c r="I96" s="238"/>
      <c r="J96" s="238"/>
      <c r="K96" s="238"/>
      <c r="L96" s="234"/>
      <c r="M96" s="234"/>
      <c r="N96" s="239"/>
      <c r="O96" s="195"/>
      <c r="P96" s="195"/>
      <c r="Q96" s="195"/>
      <c r="R96" s="195"/>
      <c r="S96" s="195"/>
      <c r="T96" s="195"/>
      <c r="U96" s="195"/>
      <c r="V96" s="195"/>
      <c r="W96" s="195"/>
      <c r="X96" s="195"/>
      <c r="Y96" s="195"/>
      <c r="Z96" s="195"/>
    </row>
    <row r="97" spans="1:26" ht="24" customHeight="1">
      <c r="A97" s="238"/>
      <c r="B97" s="236"/>
      <c r="C97" s="236"/>
      <c r="D97" s="236"/>
      <c r="E97" s="236"/>
      <c r="F97" s="236"/>
      <c r="G97" s="195"/>
      <c r="H97" s="237"/>
      <c r="I97" s="238"/>
      <c r="J97" s="238"/>
      <c r="K97" s="238"/>
      <c r="L97" s="234"/>
      <c r="M97" s="234"/>
      <c r="N97" s="239"/>
      <c r="O97" s="195"/>
      <c r="P97" s="195"/>
      <c r="Q97" s="195"/>
      <c r="R97" s="195"/>
      <c r="S97" s="195"/>
      <c r="T97" s="195"/>
      <c r="U97" s="195"/>
      <c r="V97" s="195"/>
      <c r="W97" s="195"/>
      <c r="X97" s="195"/>
      <c r="Y97" s="195"/>
      <c r="Z97" s="195"/>
    </row>
    <row r="98" spans="1:26" ht="24" customHeight="1">
      <c r="A98" s="238"/>
      <c r="B98" s="236"/>
      <c r="C98" s="236"/>
      <c r="D98" s="236"/>
      <c r="E98" s="236"/>
      <c r="F98" s="236"/>
      <c r="G98" s="195"/>
      <c r="H98" s="237"/>
      <c r="I98" s="238"/>
      <c r="J98" s="238"/>
      <c r="K98" s="238"/>
      <c r="L98" s="234"/>
      <c r="M98" s="234"/>
      <c r="N98" s="239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5"/>
    </row>
    <row r="99" spans="1:26" ht="24" customHeight="1">
      <c r="A99" s="238"/>
      <c r="B99" s="236"/>
      <c r="C99" s="236"/>
      <c r="D99" s="236"/>
      <c r="E99" s="236"/>
      <c r="F99" s="236"/>
      <c r="G99" s="195"/>
      <c r="H99" s="237"/>
      <c r="I99" s="238"/>
      <c r="J99" s="238"/>
      <c r="K99" s="238"/>
      <c r="L99" s="234"/>
      <c r="M99" s="234"/>
      <c r="N99" s="239"/>
      <c r="O99" s="195"/>
      <c r="P99" s="195"/>
      <c r="Q99" s="195"/>
      <c r="R99" s="195"/>
      <c r="S99" s="195"/>
      <c r="T99" s="195"/>
      <c r="U99" s="195"/>
      <c r="V99" s="195"/>
      <c r="W99" s="195"/>
      <c r="X99" s="195"/>
      <c r="Y99" s="195"/>
      <c r="Z99" s="195"/>
    </row>
    <row r="100" spans="1:26" ht="24" customHeight="1">
      <c r="A100" s="238"/>
      <c r="B100" s="236"/>
      <c r="C100" s="236"/>
      <c r="D100" s="236"/>
      <c r="E100" s="236"/>
      <c r="F100" s="236"/>
      <c r="G100" s="195"/>
      <c r="H100" s="237"/>
      <c r="I100" s="238"/>
      <c r="J100" s="238"/>
      <c r="K100" s="238"/>
      <c r="L100" s="234"/>
      <c r="M100" s="234"/>
      <c r="N100" s="239"/>
      <c r="O100" s="195"/>
      <c r="P100" s="195"/>
      <c r="Q100" s="195"/>
      <c r="R100" s="195"/>
      <c r="S100" s="195"/>
      <c r="T100" s="195"/>
      <c r="U100" s="195"/>
      <c r="V100" s="195"/>
      <c r="W100" s="195"/>
      <c r="X100" s="195"/>
      <c r="Y100" s="195"/>
      <c r="Z100" s="195"/>
    </row>
    <row r="101" spans="1:26" ht="24" customHeight="1">
      <c r="A101" s="238"/>
      <c r="B101" s="236"/>
      <c r="C101" s="236"/>
      <c r="D101" s="236"/>
      <c r="E101" s="236"/>
      <c r="F101" s="236"/>
      <c r="G101" s="195"/>
      <c r="H101" s="237"/>
      <c r="I101" s="238"/>
      <c r="J101" s="238"/>
      <c r="K101" s="238"/>
      <c r="L101" s="234"/>
      <c r="M101" s="234"/>
      <c r="N101" s="239"/>
      <c r="O101" s="195"/>
      <c r="P101" s="195"/>
      <c r="Q101" s="195"/>
      <c r="R101" s="195"/>
      <c r="S101" s="195"/>
      <c r="T101" s="195"/>
      <c r="U101" s="195"/>
      <c r="V101" s="195"/>
      <c r="W101" s="195"/>
      <c r="X101" s="195"/>
      <c r="Y101" s="195"/>
      <c r="Z101" s="195"/>
    </row>
    <row r="102" spans="1:26" ht="24" customHeight="1">
      <c r="A102" s="238"/>
      <c r="B102" s="236"/>
      <c r="C102" s="236"/>
      <c r="D102" s="236"/>
      <c r="E102" s="236"/>
      <c r="F102" s="236"/>
      <c r="G102" s="195"/>
      <c r="H102" s="237"/>
      <c r="I102" s="238"/>
      <c r="J102" s="238"/>
      <c r="K102" s="238"/>
      <c r="L102" s="234"/>
      <c r="M102" s="234"/>
      <c r="N102" s="239"/>
      <c r="O102" s="195"/>
      <c r="P102" s="195"/>
      <c r="Q102" s="195"/>
      <c r="R102" s="195"/>
      <c r="S102" s="195"/>
      <c r="T102" s="195"/>
      <c r="U102" s="195"/>
      <c r="V102" s="195"/>
      <c r="W102" s="195"/>
      <c r="X102" s="195"/>
      <c r="Y102" s="195"/>
      <c r="Z102" s="195"/>
    </row>
    <row r="103" spans="1:26" ht="24" customHeight="1">
      <c r="A103" s="238"/>
      <c r="B103" s="236"/>
      <c r="C103" s="236"/>
      <c r="D103" s="236"/>
      <c r="E103" s="236"/>
      <c r="F103" s="236"/>
      <c r="G103" s="195"/>
      <c r="H103" s="237"/>
      <c r="I103" s="238"/>
      <c r="J103" s="238"/>
      <c r="K103" s="238"/>
      <c r="L103" s="234"/>
      <c r="M103" s="234"/>
      <c r="N103" s="239"/>
      <c r="O103" s="195"/>
      <c r="P103" s="195"/>
      <c r="Q103" s="195"/>
      <c r="R103" s="195"/>
      <c r="S103" s="195"/>
      <c r="T103" s="195"/>
      <c r="U103" s="195"/>
      <c r="V103" s="195"/>
      <c r="W103" s="195"/>
      <c r="X103" s="195"/>
      <c r="Y103" s="195"/>
      <c r="Z103" s="195"/>
    </row>
    <row r="104" spans="1:26" ht="24" customHeight="1">
      <c r="A104" s="238"/>
      <c r="B104" s="236"/>
      <c r="C104" s="236"/>
      <c r="D104" s="236"/>
      <c r="E104" s="236"/>
      <c r="F104" s="236"/>
      <c r="G104" s="195"/>
      <c r="H104" s="237"/>
      <c r="I104" s="238"/>
      <c r="J104" s="238"/>
      <c r="K104" s="238"/>
      <c r="L104" s="234"/>
      <c r="M104" s="234"/>
      <c r="N104" s="239"/>
      <c r="O104" s="195"/>
      <c r="P104" s="195"/>
      <c r="Q104" s="195"/>
      <c r="R104" s="195"/>
      <c r="S104" s="195"/>
      <c r="T104" s="195"/>
      <c r="U104" s="195"/>
      <c r="V104" s="195"/>
      <c r="W104" s="195"/>
      <c r="X104" s="195"/>
      <c r="Y104" s="195"/>
      <c r="Z104" s="195"/>
    </row>
    <row r="105" spans="1:26" ht="24" customHeight="1">
      <c r="A105" s="238"/>
      <c r="B105" s="236"/>
      <c r="C105" s="236"/>
      <c r="D105" s="236"/>
      <c r="E105" s="236"/>
      <c r="F105" s="236"/>
      <c r="G105" s="195"/>
      <c r="H105" s="237"/>
      <c r="I105" s="238"/>
      <c r="J105" s="238"/>
      <c r="K105" s="238"/>
      <c r="L105" s="234"/>
      <c r="M105" s="234"/>
      <c r="N105" s="239"/>
      <c r="O105" s="195"/>
      <c r="P105" s="195"/>
      <c r="Q105" s="195"/>
      <c r="R105" s="195"/>
      <c r="S105" s="195"/>
      <c r="T105" s="195"/>
      <c r="U105" s="195"/>
      <c r="V105" s="195"/>
      <c r="W105" s="195"/>
      <c r="X105" s="195"/>
      <c r="Y105" s="195"/>
      <c r="Z105" s="195"/>
    </row>
    <row r="106" spans="1:26" ht="24" customHeight="1">
      <c r="A106" s="238"/>
      <c r="B106" s="236"/>
      <c r="C106" s="236"/>
      <c r="D106" s="236"/>
      <c r="E106" s="236"/>
      <c r="F106" s="236"/>
      <c r="G106" s="195"/>
      <c r="H106" s="237"/>
      <c r="I106" s="238"/>
      <c r="J106" s="238"/>
      <c r="K106" s="238"/>
      <c r="L106" s="234"/>
      <c r="M106" s="234"/>
      <c r="N106" s="239"/>
      <c r="O106" s="195"/>
      <c r="P106" s="195"/>
      <c r="Q106" s="195"/>
      <c r="R106" s="195"/>
      <c r="S106" s="195"/>
      <c r="T106" s="195"/>
      <c r="U106" s="195"/>
      <c r="V106" s="195"/>
      <c r="W106" s="195"/>
      <c r="X106" s="195"/>
      <c r="Y106" s="195"/>
      <c r="Z106" s="195"/>
    </row>
    <row r="107" spans="1:26" ht="24" customHeight="1">
      <c r="A107" s="238"/>
      <c r="B107" s="236"/>
      <c r="C107" s="236"/>
      <c r="D107" s="236"/>
      <c r="E107" s="236"/>
      <c r="F107" s="236"/>
      <c r="G107" s="195"/>
      <c r="H107" s="237"/>
      <c r="I107" s="238"/>
      <c r="J107" s="238"/>
      <c r="K107" s="238"/>
      <c r="L107" s="234"/>
      <c r="M107" s="234"/>
      <c r="N107" s="239"/>
      <c r="O107" s="195"/>
      <c r="P107" s="195"/>
      <c r="Q107" s="195"/>
      <c r="R107" s="195"/>
      <c r="S107" s="195"/>
      <c r="T107" s="195"/>
      <c r="U107" s="195"/>
      <c r="V107" s="195"/>
      <c r="W107" s="195"/>
      <c r="X107" s="195"/>
      <c r="Y107" s="195"/>
      <c r="Z107" s="195"/>
    </row>
    <row r="108" spans="1:26" ht="24" customHeight="1">
      <c r="A108" s="238"/>
      <c r="B108" s="236"/>
      <c r="C108" s="236"/>
      <c r="D108" s="236"/>
      <c r="E108" s="236"/>
      <c r="F108" s="236"/>
      <c r="G108" s="195"/>
      <c r="H108" s="237"/>
      <c r="I108" s="238"/>
      <c r="J108" s="238"/>
      <c r="K108" s="238"/>
      <c r="L108" s="234"/>
      <c r="M108" s="234"/>
      <c r="N108" s="239"/>
      <c r="O108" s="195"/>
      <c r="P108" s="195"/>
      <c r="Q108" s="195"/>
      <c r="R108" s="195"/>
      <c r="S108" s="195"/>
      <c r="T108" s="195"/>
      <c r="U108" s="195"/>
      <c r="V108" s="195"/>
      <c r="W108" s="195"/>
      <c r="X108" s="195"/>
      <c r="Y108" s="195"/>
      <c r="Z108" s="195"/>
    </row>
    <row r="109" spans="1:26" ht="24" customHeight="1">
      <c r="A109" s="238"/>
      <c r="B109" s="236"/>
      <c r="C109" s="236"/>
      <c r="D109" s="236"/>
      <c r="E109" s="236"/>
      <c r="F109" s="236"/>
      <c r="G109" s="195"/>
      <c r="H109" s="237"/>
      <c r="I109" s="238"/>
      <c r="J109" s="238"/>
      <c r="K109" s="238"/>
      <c r="L109" s="234"/>
      <c r="M109" s="234"/>
      <c r="N109" s="239"/>
      <c r="O109" s="195"/>
      <c r="P109" s="195"/>
      <c r="Q109" s="195"/>
      <c r="R109" s="195"/>
      <c r="S109" s="195"/>
      <c r="T109" s="195"/>
      <c r="U109" s="195"/>
      <c r="V109" s="195"/>
      <c r="W109" s="195"/>
      <c r="X109" s="195"/>
      <c r="Y109" s="195"/>
      <c r="Z109" s="195"/>
    </row>
    <row r="110" spans="1:26" ht="24" customHeight="1">
      <c r="A110" s="238"/>
      <c r="B110" s="236"/>
      <c r="C110" s="236"/>
      <c r="D110" s="236"/>
      <c r="E110" s="236"/>
      <c r="F110" s="236"/>
      <c r="G110" s="195"/>
      <c r="H110" s="237"/>
      <c r="I110" s="238"/>
      <c r="J110" s="238"/>
      <c r="K110" s="238"/>
      <c r="L110" s="234"/>
      <c r="M110" s="234"/>
      <c r="N110" s="239"/>
      <c r="O110" s="195"/>
      <c r="P110" s="195"/>
      <c r="Q110" s="195"/>
      <c r="R110" s="195"/>
      <c r="S110" s="195"/>
      <c r="T110" s="195"/>
      <c r="U110" s="195"/>
      <c r="V110" s="195"/>
      <c r="W110" s="195"/>
      <c r="X110" s="195"/>
      <c r="Y110" s="195"/>
      <c r="Z110" s="195"/>
    </row>
    <row r="111" spans="1:26" ht="24" customHeight="1">
      <c r="A111" s="238"/>
      <c r="B111" s="236"/>
      <c r="C111" s="236"/>
      <c r="D111" s="236"/>
      <c r="E111" s="236"/>
      <c r="F111" s="236"/>
      <c r="G111" s="195"/>
      <c r="H111" s="237"/>
      <c r="I111" s="238"/>
      <c r="J111" s="238"/>
      <c r="K111" s="238"/>
      <c r="L111" s="234"/>
      <c r="M111" s="234"/>
      <c r="N111" s="239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</row>
    <row r="112" spans="1:26" ht="24" customHeight="1">
      <c r="A112" s="238"/>
      <c r="B112" s="236"/>
      <c r="C112" s="236"/>
      <c r="D112" s="236"/>
      <c r="E112" s="236"/>
      <c r="F112" s="236"/>
      <c r="G112" s="195"/>
      <c r="H112" s="237"/>
      <c r="I112" s="238"/>
      <c r="J112" s="238"/>
      <c r="K112" s="238"/>
      <c r="L112" s="234"/>
      <c r="M112" s="234"/>
      <c r="N112" s="239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</row>
    <row r="113" spans="1:26" ht="24" customHeight="1">
      <c r="A113" s="238"/>
      <c r="B113" s="236"/>
      <c r="C113" s="236"/>
      <c r="D113" s="236"/>
      <c r="E113" s="236"/>
      <c r="F113" s="236"/>
      <c r="G113" s="195"/>
      <c r="H113" s="237"/>
      <c r="I113" s="238"/>
      <c r="J113" s="238"/>
      <c r="K113" s="238"/>
      <c r="L113" s="234"/>
      <c r="M113" s="234"/>
      <c r="N113" s="239"/>
      <c r="O113" s="195"/>
      <c r="P113" s="195"/>
      <c r="Q113" s="195"/>
      <c r="R113" s="195"/>
      <c r="S113" s="195"/>
      <c r="T113" s="195"/>
      <c r="U113" s="195"/>
      <c r="V113" s="195"/>
      <c r="W113" s="195"/>
      <c r="X113" s="195"/>
      <c r="Y113" s="195"/>
      <c r="Z113" s="195"/>
    </row>
    <row r="114" spans="1:26" ht="24" customHeight="1">
      <c r="A114" s="238"/>
      <c r="B114" s="236"/>
      <c r="C114" s="236"/>
      <c r="D114" s="236"/>
      <c r="E114" s="236"/>
      <c r="F114" s="236"/>
      <c r="G114" s="195"/>
      <c r="H114" s="237"/>
      <c r="I114" s="238"/>
      <c r="J114" s="238"/>
      <c r="K114" s="238"/>
      <c r="L114" s="234"/>
      <c r="M114" s="234"/>
      <c r="N114" s="239"/>
      <c r="O114" s="195"/>
      <c r="P114" s="195"/>
      <c r="Q114" s="195"/>
      <c r="R114" s="195"/>
      <c r="S114" s="195"/>
      <c r="T114" s="195"/>
      <c r="U114" s="195"/>
      <c r="V114" s="195"/>
      <c r="W114" s="195"/>
      <c r="X114" s="195"/>
      <c r="Y114" s="195"/>
      <c r="Z114" s="195"/>
    </row>
    <row r="115" spans="1:26" ht="24" customHeight="1">
      <c r="A115" s="238"/>
      <c r="B115" s="236"/>
      <c r="C115" s="236"/>
      <c r="D115" s="236"/>
      <c r="E115" s="236"/>
      <c r="F115" s="236"/>
      <c r="G115" s="195"/>
      <c r="H115" s="237"/>
      <c r="I115" s="238"/>
      <c r="J115" s="238"/>
      <c r="K115" s="238"/>
      <c r="L115" s="234"/>
      <c r="M115" s="234"/>
      <c r="N115" s="239"/>
      <c r="O115" s="195"/>
      <c r="P115" s="195"/>
      <c r="Q115" s="195"/>
      <c r="R115" s="195"/>
      <c r="S115" s="195"/>
      <c r="T115" s="195"/>
      <c r="U115" s="195"/>
      <c r="V115" s="195"/>
      <c r="W115" s="195"/>
      <c r="X115" s="195"/>
      <c r="Y115" s="195"/>
      <c r="Z115" s="195"/>
    </row>
    <row r="116" spans="1:26" ht="24" customHeight="1">
      <c r="A116" s="238"/>
      <c r="B116" s="236"/>
      <c r="C116" s="236"/>
      <c r="D116" s="236"/>
      <c r="E116" s="236"/>
      <c r="F116" s="236"/>
      <c r="G116" s="195"/>
      <c r="H116" s="237"/>
      <c r="I116" s="238"/>
      <c r="J116" s="238"/>
      <c r="K116" s="238"/>
      <c r="L116" s="234"/>
      <c r="M116" s="234"/>
      <c r="N116" s="239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</row>
    <row r="117" spans="1:26" ht="24" customHeight="1">
      <c r="A117" s="238"/>
      <c r="B117" s="236"/>
      <c r="C117" s="236"/>
      <c r="D117" s="236"/>
      <c r="E117" s="236"/>
      <c r="F117" s="236"/>
      <c r="G117" s="195"/>
      <c r="H117" s="237"/>
      <c r="I117" s="238"/>
      <c r="J117" s="238"/>
      <c r="K117" s="238"/>
      <c r="L117" s="234"/>
      <c r="M117" s="234"/>
      <c r="N117" s="239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</row>
    <row r="118" spans="1:26" ht="24" customHeight="1">
      <c r="A118" s="238"/>
      <c r="B118" s="236"/>
      <c r="C118" s="236"/>
      <c r="D118" s="236"/>
      <c r="E118" s="236"/>
      <c r="F118" s="236"/>
      <c r="G118" s="195"/>
      <c r="H118" s="237"/>
      <c r="I118" s="238"/>
      <c r="J118" s="238"/>
      <c r="K118" s="238"/>
      <c r="L118" s="234"/>
      <c r="M118" s="234"/>
      <c r="N118" s="239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</row>
    <row r="119" spans="1:26" ht="24" customHeight="1">
      <c r="A119" s="238"/>
      <c r="B119" s="236"/>
      <c r="C119" s="236"/>
      <c r="D119" s="236"/>
      <c r="E119" s="236"/>
      <c r="F119" s="236"/>
      <c r="G119" s="195"/>
      <c r="H119" s="237"/>
      <c r="I119" s="238"/>
      <c r="J119" s="238"/>
      <c r="K119" s="238"/>
      <c r="L119" s="234"/>
      <c r="M119" s="234"/>
      <c r="N119" s="239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</row>
    <row r="120" spans="1:26" ht="24" customHeight="1">
      <c r="A120" s="238"/>
      <c r="B120" s="236"/>
      <c r="C120" s="236"/>
      <c r="D120" s="236"/>
      <c r="E120" s="236"/>
      <c r="F120" s="236"/>
      <c r="G120" s="195"/>
      <c r="H120" s="237"/>
      <c r="I120" s="238"/>
      <c r="J120" s="238"/>
      <c r="K120" s="238"/>
      <c r="L120" s="234"/>
      <c r="M120" s="234"/>
      <c r="N120" s="239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</row>
    <row r="121" spans="1:26" ht="24" customHeight="1">
      <c r="A121" s="238"/>
      <c r="B121" s="236"/>
      <c r="C121" s="236"/>
      <c r="D121" s="236"/>
      <c r="E121" s="236"/>
      <c r="F121" s="236"/>
      <c r="G121" s="195"/>
      <c r="H121" s="237"/>
      <c r="I121" s="238"/>
      <c r="J121" s="238"/>
      <c r="K121" s="238"/>
      <c r="L121" s="234"/>
      <c r="M121" s="234"/>
      <c r="N121" s="239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</row>
    <row r="122" spans="1:26" ht="24" customHeight="1">
      <c r="A122" s="238"/>
      <c r="B122" s="236"/>
      <c r="C122" s="236"/>
      <c r="D122" s="236"/>
      <c r="E122" s="236"/>
      <c r="F122" s="236"/>
      <c r="G122" s="195"/>
      <c r="H122" s="237"/>
      <c r="I122" s="238"/>
      <c r="J122" s="238"/>
      <c r="K122" s="238"/>
      <c r="L122" s="234"/>
      <c r="M122" s="234"/>
      <c r="N122" s="239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</row>
    <row r="123" spans="1:26" ht="24" customHeight="1">
      <c r="A123" s="238"/>
      <c r="B123" s="236"/>
      <c r="C123" s="236"/>
      <c r="D123" s="236"/>
      <c r="E123" s="236"/>
      <c r="F123" s="236"/>
      <c r="G123" s="195"/>
      <c r="H123" s="237"/>
      <c r="I123" s="238"/>
      <c r="J123" s="238"/>
      <c r="K123" s="238"/>
      <c r="L123" s="234"/>
      <c r="M123" s="234"/>
      <c r="N123" s="239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</row>
    <row r="124" spans="1:26" ht="24" customHeight="1">
      <c r="A124" s="238"/>
      <c r="B124" s="236"/>
      <c r="C124" s="236"/>
      <c r="D124" s="236"/>
      <c r="E124" s="236"/>
      <c r="F124" s="236"/>
      <c r="G124" s="195"/>
      <c r="H124" s="237"/>
      <c r="I124" s="238"/>
      <c r="J124" s="238"/>
      <c r="K124" s="238"/>
      <c r="L124" s="234"/>
      <c r="M124" s="234"/>
      <c r="N124" s="239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</row>
    <row r="125" spans="1:26" ht="24" customHeight="1">
      <c r="A125" s="238"/>
      <c r="B125" s="236"/>
      <c r="C125" s="236"/>
      <c r="D125" s="236"/>
      <c r="E125" s="236"/>
      <c r="F125" s="236"/>
      <c r="G125" s="195"/>
      <c r="H125" s="237"/>
      <c r="I125" s="238"/>
      <c r="J125" s="238"/>
      <c r="K125" s="238"/>
      <c r="L125" s="234"/>
      <c r="M125" s="234"/>
      <c r="N125" s="239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</row>
    <row r="126" spans="1:26" ht="24" customHeight="1">
      <c r="A126" s="238"/>
      <c r="B126" s="236"/>
      <c r="C126" s="236"/>
      <c r="D126" s="236"/>
      <c r="E126" s="236"/>
      <c r="F126" s="236"/>
      <c r="G126" s="195"/>
      <c r="H126" s="237"/>
      <c r="I126" s="238"/>
      <c r="J126" s="238"/>
      <c r="K126" s="238"/>
      <c r="L126" s="234"/>
      <c r="M126" s="234"/>
      <c r="N126" s="239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</row>
    <row r="127" spans="1:26" ht="24" customHeight="1">
      <c r="A127" s="238"/>
      <c r="B127" s="236"/>
      <c r="C127" s="236"/>
      <c r="D127" s="236"/>
      <c r="E127" s="236"/>
      <c r="F127" s="236"/>
      <c r="G127" s="195"/>
      <c r="H127" s="237"/>
      <c r="I127" s="238"/>
      <c r="J127" s="238"/>
      <c r="K127" s="238"/>
      <c r="L127" s="234"/>
      <c r="M127" s="234"/>
      <c r="N127" s="239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</row>
    <row r="128" spans="1:26" ht="24" customHeight="1">
      <c r="A128" s="238"/>
      <c r="B128" s="236"/>
      <c r="C128" s="236"/>
      <c r="D128" s="236"/>
      <c r="E128" s="236"/>
      <c r="F128" s="236"/>
      <c r="G128" s="195"/>
      <c r="H128" s="237"/>
      <c r="I128" s="238"/>
      <c r="J128" s="238"/>
      <c r="K128" s="238"/>
      <c r="L128" s="234"/>
      <c r="M128" s="234"/>
      <c r="N128" s="239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</row>
    <row r="129" spans="1:26" ht="24" customHeight="1">
      <c r="A129" s="238"/>
      <c r="B129" s="236"/>
      <c r="C129" s="236"/>
      <c r="D129" s="236"/>
      <c r="E129" s="236"/>
      <c r="F129" s="236"/>
      <c r="G129" s="195"/>
      <c r="H129" s="237"/>
      <c r="I129" s="238"/>
      <c r="J129" s="238"/>
      <c r="K129" s="238"/>
      <c r="L129" s="234"/>
      <c r="M129" s="234"/>
      <c r="N129" s="239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</row>
    <row r="130" spans="1:26" ht="24" customHeight="1">
      <c r="A130" s="238"/>
      <c r="B130" s="236"/>
      <c r="C130" s="236"/>
      <c r="D130" s="236"/>
      <c r="E130" s="236"/>
      <c r="F130" s="236"/>
      <c r="G130" s="195"/>
      <c r="H130" s="237"/>
      <c r="I130" s="238"/>
      <c r="J130" s="238"/>
      <c r="K130" s="238"/>
      <c r="L130" s="234"/>
      <c r="M130" s="234"/>
      <c r="N130" s="239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</row>
    <row r="131" spans="1:26" ht="24" customHeight="1">
      <c r="A131" s="238"/>
      <c r="B131" s="236"/>
      <c r="C131" s="236"/>
      <c r="D131" s="236"/>
      <c r="E131" s="236"/>
      <c r="F131" s="236"/>
      <c r="G131" s="195"/>
      <c r="H131" s="237"/>
      <c r="I131" s="238"/>
      <c r="J131" s="238"/>
      <c r="K131" s="238"/>
      <c r="L131" s="234"/>
      <c r="M131" s="234"/>
      <c r="N131" s="239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</row>
    <row r="132" spans="1:26" ht="24" customHeight="1">
      <c r="A132" s="238"/>
      <c r="B132" s="236"/>
      <c r="C132" s="236"/>
      <c r="D132" s="236"/>
      <c r="E132" s="236"/>
      <c r="F132" s="236"/>
      <c r="G132" s="195"/>
      <c r="H132" s="237"/>
      <c r="I132" s="238"/>
      <c r="J132" s="238"/>
      <c r="K132" s="238"/>
      <c r="L132" s="234"/>
      <c r="M132" s="234"/>
      <c r="N132" s="239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</row>
    <row r="133" spans="1:26" ht="24" customHeight="1">
      <c r="A133" s="238"/>
      <c r="B133" s="236"/>
      <c r="C133" s="236"/>
      <c r="D133" s="236"/>
      <c r="E133" s="236"/>
      <c r="F133" s="236"/>
      <c r="G133" s="195"/>
      <c r="H133" s="237"/>
      <c r="I133" s="238"/>
      <c r="J133" s="238"/>
      <c r="K133" s="238"/>
      <c r="L133" s="234"/>
      <c r="M133" s="234"/>
      <c r="N133" s="239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</row>
    <row r="134" spans="1:26" ht="24" customHeight="1">
      <c r="A134" s="238"/>
      <c r="B134" s="236"/>
      <c r="C134" s="236"/>
      <c r="D134" s="236"/>
      <c r="E134" s="236"/>
      <c r="F134" s="236"/>
      <c r="G134" s="195"/>
      <c r="H134" s="237"/>
      <c r="I134" s="238"/>
      <c r="J134" s="238"/>
      <c r="K134" s="238"/>
      <c r="L134" s="234"/>
      <c r="M134" s="234"/>
      <c r="N134" s="239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</row>
    <row r="135" spans="1:26" ht="24" customHeight="1">
      <c r="A135" s="238"/>
      <c r="B135" s="236"/>
      <c r="C135" s="236"/>
      <c r="D135" s="236"/>
      <c r="E135" s="236"/>
      <c r="F135" s="236"/>
      <c r="G135" s="195"/>
      <c r="H135" s="237"/>
      <c r="I135" s="238"/>
      <c r="J135" s="238"/>
      <c r="K135" s="238"/>
      <c r="L135" s="234"/>
      <c r="M135" s="234"/>
      <c r="N135" s="239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</row>
    <row r="136" spans="1:26" ht="24" customHeight="1">
      <c r="A136" s="238"/>
      <c r="B136" s="236"/>
      <c r="C136" s="236"/>
      <c r="D136" s="236"/>
      <c r="E136" s="236"/>
      <c r="F136" s="236"/>
      <c r="G136" s="195"/>
      <c r="H136" s="237"/>
      <c r="I136" s="238"/>
      <c r="J136" s="238"/>
      <c r="K136" s="238"/>
      <c r="L136" s="234"/>
      <c r="M136" s="234"/>
      <c r="N136" s="239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</row>
    <row r="137" spans="1:26" ht="24" customHeight="1">
      <c r="A137" s="238"/>
      <c r="B137" s="236"/>
      <c r="C137" s="236"/>
      <c r="D137" s="236"/>
      <c r="E137" s="236"/>
      <c r="F137" s="236"/>
      <c r="G137" s="195"/>
      <c r="H137" s="237"/>
      <c r="I137" s="238"/>
      <c r="J137" s="238"/>
      <c r="K137" s="238"/>
      <c r="L137" s="234"/>
      <c r="M137" s="234"/>
      <c r="N137" s="239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</row>
    <row r="138" spans="1:26" ht="24" customHeight="1">
      <c r="A138" s="238"/>
      <c r="B138" s="236"/>
      <c r="C138" s="236"/>
      <c r="D138" s="236"/>
      <c r="E138" s="236"/>
      <c r="F138" s="236"/>
      <c r="G138" s="195"/>
      <c r="H138" s="237"/>
      <c r="I138" s="238"/>
      <c r="J138" s="238"/>
      <c r="K138" s="238"/>
      <c r="L138" s="234"/>
      <c r="M138" s="234"/>
      <c r="N138" s="239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</row>
    <row r="139" spans="1:26" ht="24" customHeight="1">
      <c r="A139" s="238"/>
      <c r="B139" s="236"/>
      <c r="C139" s="236"/>
      <c r="D139" s="236"/>
      <c r="E139" s="236"/>
      <c r="F139" s="236"/>
      <c r="G139" s="195"/>
      <c r="H139" s="237"/>
      <c r="I139" s="238"/>
      <c r="J139" s="238"/>
      <c r="K139" s="238"/>
      <c r="L139" s="234"/>
      <c r="M139" s="234"/>
      <c r="N139" s="239"/>
      <c r="O139" s="195"/>
      <c r="P139" s="195"/>
      <c r="Q139" s="195"/>
      <c r="R139" s="195"/>
      <c r="S139" s="195"/>
      <c r="T139" s="195"/>
      <c r="U139" s="195"/>
      <c r="V139" s="195"/>
      <c r="W139" s="195"/>
      <c r="X139" s="195"/>
      <c r="Y139" s="195"/>
      <c r="Z139" s="195"/>
    </row>
    <row r="140" spans="1:26" ht="24" customHeight="1">
      <c r="A140" s="238"/>
      <c r="B140" s="236"/>
      <c r="C140" s="236"/>
      <c r="D140" s="236"/>
      <c r="E140" s="236"/>
      <c r="F140" s="236"/>
      <c r="G140" s="195"/>
      <c r="H140" s="237"/>
      <c r="I140" s="238"/>
      <c r="J140" s="238"/>
      <c r="K140" s="238"/>
      <c r="L140" s="234"/>
      <c r="M140" s="234"/>
      <c r="N140" s="239"/>
      <c r="O140" s="195"/>
      <c r="P140" s="195"/>
      <c r="Q140" s="195"/>
      <c r="R140" s="195"/>
      <c r="S140" s="195"/>
      <c r="T140" s="195"/>
      <c r="U140" s="195"/>
      <c r="V140" s="195"/>
      <c r="W140" s="195"/>
      <c r="X140" s="195"/>
      <c r="Y140" s="195"/>
      <c r="Z140" s="195"/>
    </row>
    <row r="141" spans="1:26" ht="24" customHeight="1">
      <c r="A141" s="238"/>
      <c r="B141" s="236"/>
      <c r="C141" s="236"/>
      <c r="D141" s="236"/>
      <c r="E141" s="236"/>
      <c r="F141" s="236"/>
      <c r="G141" s="195"/>
      <c r="H141" s="237"/>
      <c r="I141" s="238"/>
      <c r="J141" s="238"/>
      <c r="K141" s="238"/>
      <c r="L141" s="234"/>
      <c r="M141" s="234"/>
      <c r="N141" s="239"/>
      <c r="O141" s="195"/>
      <c r="P141" s="195"/>
      <c r="Q141" s="195"/>
      <c r="R141" s="195"/>
      <c r="S141" s="195"/>
      <c r="T141" s="195"/>
      <c r="U141" s="195"/>
      <c r="V141" s="195"/>
      <c r="W141" s="195"/>
      <c r="X141" s="195"/>
      <c r="Y141" s="195"/>
      <c r="Z141" s="195"/>
    </row>
    <row r="142" spans="1:26" ht="24" customHeight="1">
      <c r="A142" s="238"/>
      <c r="B142" s="236"/>
      <c r="C142" s="236"/>
      <c r="D142" s="236"/>
      <c r="E142" s="236"/>
      <c r="F142" s="236"/>
      <c r="G142" s="195"/>
      <c r="H142" s="237"/>
      <c r="I142" s="238"/>
      <c r="J142" s="238"/>
      <c r="K142" s="238"/>
      <c r="L142" s="234"/>
      <c r="M142" s="234"/>
      <c r="N142" s="239"/>
      <c r="O142" s="195"/>
      <c r="P142" s="195"/>
      <c r="Q142" s="195"/>
      <c r="R142" s="195"/>
      <c r="S142" s="195"/>
      <c r="T142" s="195"/>
      <c r="U142" s="195"/>
      <c r="V142" s="195"/>
      <c r="W142" s="195"/>
      <c r="X142" s="195"/>
      <c r="Y142" s="195"/>
      <c r="Z142" s="195"/>
    </row>
    <row r="143" spans="1:26" ht="24" customHeight="1">
      <c r="A143" s="238"/>
      <c r="B143" s="236"/>
      <c r="C143" s="236"/>
      <c r="D143" s="236"/>
      <c r="E143" s="236"/>
      <c r="F143" s="236"/>
      <c r="G143" s="195"/>
      <c r="H143" s="237"/>
      <c r="I143" s="238"/>
      <c r="J143" s="238"/>
      <c r="K143" s="238"/>
      <c r="L143" s="234"/>
      <c r="M143" s="234"/>
      <c r="N143" s="239"/>
      <c r="O143" s="195"/>
      <c r="P143" s="195"/>
      <c r="Q143" s="195"/>
      <c r="R143" s="195"/>
      <c r="S143" s="195"/>
      <c r="T143" s="195"/>
      <c r="U143" s="195"/>
      <c r="V143" s="195"/>
      <c r="W143" s="195"/>
      <c r="X143" s="195"/>
      <c r="Y143" s="195"/>
      <c r="Z143" s="195"/>
    </row>
    <row r="144" spans="1:26" ht="24" customHeight="1">
      <c r="A144" s="238"/>
      <c r="B144" s="236"/>
      <c r="C144" s="236"/>
      <c r="D144" s="236"/>
      <c r="E144" s="236"/>
      <c r="F144" s="236"/>
      <c r="G144" s="195"/>
      <c r="H144" s="237"/>
      <c r="I144" s="238"/>
      <c r="J144" s="238"/>
      <c r="K144" s="238"/>
      <c r="L144" s="234"/>
      <c r="M144" s="234"/>
      <c r="N144" s="239"/>
      <c r="O144" s="195"/>
      <c r="P144" s="195"/>
      <c r="Q144" s="195"/>
      <c r="R144" s="195"/>
      <c r="S144" s="195"/>
      <c r="T144" s="195"/>
      <c r="U144" s="195"/>
      <c r="V144" s="195"/>
      <c r="W144" s="195"/>
      <c r="X144" s="195"/>
      <c r="Y144" s="195"/>
      <c r="Z144" s="195"/>
    </row>
    <row r="145" spans="1:26" ht="24" customHeight="1">
      <c r="A145" s="238"/>
      <c r="B145" s="236"/>
      <c r="C145" s="236"/>
      <c r="D145" s="236"/>
      <c r="E145" s="236"/>
      <c r="F145" s="236"/>
      <c r="G145" s="195"/>
      <c r="H145" s="237"/>
      <c r="I145" s="238"/>
      <c r="J145" s="238"/>
      <c r="K145" s="238"/>
      <c r="L145" s="234"/>
      <c r="M145" s="234"/>
      <c r="N145" s="239"/>
      <c r="O145" s="195"/>
      <c r="P145" s="195"/>
      <c r="Q145" s="195"/>
      <c r="R145" s="195"/>
      <c r="S145" s="195"/>
      <c r="T145" s="195"/>
      <c r="U145" s="195"/>
      <c r="V145" s="195"/>
      <c r="W145" s="195"/>
      <c r="X145" s="195"/>
      <c r="Y145" s="195"/>
      <c r="Z145" s="195"/>
    </row>
    <row r="146" spans="1:26" ht="24" customHeight="1">
      <c r="A146" s="238"/>
      <c r="B146" s="236"/>
      <c r="C146" s="236"/>
      <c r="D146" s="236"/>
      <c r="E146" s="236"/>
      <c r="F146" s="236"/>
      <c r="G146" s="195"/>
      <c r="H146" s="237"/>
      <c r="I146" s="238"/>
      <c r="J146" s="238"/>
      <c r="K146" s="238"/>
      <c r="L146" s="234"/>
      <c r="M146" s="234"/>
      <c r="N146" s="239"/>
      <c r="O146" s="195"/>
      <c r="P146" s="195"/>
      <c r="Q146" s="195"/>
      <c r="R146" s="195"/>
      <c r="S146" s="195"/>
      <c r="T146" s="195"/>
      <c r="U146" s="195"/>
      <c r="V146" s="195"/>
      <c r="W146" s="195"/>
      <c r="X146" s="195"/>
      <c r="Y146" s="195"/>
      <c r="Z146" s="195"/>
    </row>
    <row r="147" spans="1:26" ht="24" customHeight="1">
      <c r="A147" s="238"/>
      <c r="B147" s="236"/>
      <c r="C147" s="236"/>
      <c r="D147" s="236"/>
      <c r="E147" s="236"/>
      <c r="F147" s="236"/>
      <c r="G147" s="195"/>
      <c r="H147" s="237"/>
      <c r="I147" s="238"/>
      <c r="J147" s="238"/>
      <c r="K147" s="238"/>
      <c r="L147" s="234"/>
      <c r="M147" s="234"/>
      <c r="N147" s="239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</row>
    <row r="148" spans="1:26" ht="24" customHeight="1">
      <c r="A148" s="238"/>
      <c r="B148" s="236"/>
      <c r="C148" s="236"/>
      <c r="D148" s="236"/>
      <c r="E148" s="236"/>
      <c r="F148" s="236"/>
      <c r="G148" s="195"/>
      <c r="H148" s="237"/>
      <c r="I148" s="238"/>
      <c r="J148" s="238"/>
      <c r="K148" s="238"/>
      <c r="L148" s="234"/>
      <c r="M148" s="234"/>
      <c r="N148" s="239"/>
      <c r="O148" s="195"/>
      <c r="P148" s="195"/>
      <c r="Q148" s="195"/>
      <c r="R148" s="195"/>
      <c r="S148" s="195"/>
      <c r="T148" s="195"/>
      <c r="U148" s="195"/>
      <c r="V148" s="195"/>
      <c r="W148" s="195"/>
      <c r="X148" s="195"/>
      <c r="Y148" s="195"/>
      <c r="Z148" s="195"/>
    </row>
    <row r="149" spans="1:26" ht="24" customHeight="1">
      <c r="A149" s="238"/>
      <c r="B149" s="236"/>
      <c r="C149" s="236"/>
      <c r="D149" s="236"/>
      <c r="E149" s="236"/>
      <c r="F149" s="236"/>
      <c r="G149" s="195"/>
      <c r="H149" s="237"/>
      <c r="I149" s="238"/>
      <c r="J149" s="238"/>
      <c r="K149" s="238"/>
      <c r="L149" s="234"/>
      <c r="M149" s="234"/>
      <c r="N149" s="239"/>
      <c r="O149" s="195"/>
      <c r="P149" s="195"/>
      <c r="Q149" s="195"/>
      <c r="R149" s="195"/>
      <c r="S149" s="195"/>
      <c r="T149" s="195"/>
      <c r="U149" s="195"/>
      <c r="V149" s="195"/>
      <c r="W149" s="195"/>
      <c r="X149" s="195"/>
      <c r="Y149" s="195"/>
      <c r="Z149" s="195"/>
    </row>
    <row r="150" spans="1:26" ht="24" customHeight="1">
      <c r="A150" s="238"/>
      <c r="B150" s="236"/>
      <c r="C150" s="236"/>
      <c r="D150" s="236"/>
      <c r="E150" s="236"/>
      <c r="F150" s="236"/>
      <c r="G150" s="195"/>
      <c r="H150" s="237"/>
      <c r="I150" s="238"/>
      <c r="J150" s="238"/>
      <c r="K150" s="238"/>
      <c r="L150" s="234"/>
      <c r="M150" s="234"/>
      <c r="N150" s="239"/>
      <c r="O150" s="195"/>
      <c r="P150" s="195"/>
      <c r="Q150" s="195"/>
      <c r="R150" s="195"/>
      <c r="S150" s="195"/>
      <c r="T150" s="195"/>
      <c r="U150" s="195"/>
      <c r="V150" s="195"/>
      <c r="W150" s="195"/>
      <c r="X150" s="195"/>
      <c r="Y150" s="195"/>
      <c r="Z150" s="195"/>
    </row>
    <row r="151" spans="1:26" ht="24" customHeight="1">
      <c r="A151" s="238"/>
      <c r="B151" s="236"/>
      <c r="C151" s="236"/>
      <c r="D151" s="236"/>
      <c r="E151" s="236"/>
      <c r="F151" s="236"/>
      <c r="G151" s="195"/>
      <c r="H151" s="237"/>
      <c r="I151" s="238"/>
      <c r="J151" s="238"/>
      <c r="K151" s="238"/>
      <c r="L151" s="234"/>
      <c r="M151" s="234"/>
      <c r="N151" s="239"/>
      <c r="O151" s="195"/>
      <c r="P151" s="195"/>
      <c r="Q151" s="195"/>
      <c r="R151" s="195"/>
      <c r="S151" s="195"/>
      <c r="T151" s="195"/>
      <c r="U151" s="195"/>
      <c r="V151" s="195"/>
      <c r="W151" s="195"/>
      <c r="X151" s="195"/>
      <c r="Y151" s="195"/>
      <c r="Z151" s="195"/>
    </row>
    <row r="152" spans="1:26" ht="24" customHeight="1">
      <c r="A152" s="238"/>
      <c r="B152" s="236"/>
      <c r="C152" s="236"/>
      <c r="D152" s="236"/>
      <c r="E152" s="236"/>
      <c r="F152" s="236"/>
      <c r="G152" s="195"/>
      <c r="H152" s="237"/>
      <c r="I152" s="238"/>
      <c r="J152" s="238"/>
      <c r="K152" s="238"/>
      <c r="L152" s="234"/>
      <c r="M152" s="234"/>
      <c r="N152" s="239"/>
      <c r="O152" s="195"/>
      <c r="P152" s="195"/>
      <c r="Q152" s="195"/>
      <c r="R152" s="195"/>
      <c r="S152" s="195"/>
      <c r="T152" s="195"/>
      <c r="U152" s="195"/>
      <c r="V152" s="195"/>
      <c r="W152" s="195"/>
      <c r="X152" s="195"/>
      <c r="Y152" s="195"/>
      <c r="Z152" s="195"/>
    </row>
    <row r="153" spans="1:26" ht="24" customHeight="1">
      <c r="A153" s="238"/>
      <c r="B153" s="236"/>
      <c r="C153" s="236"/>
      <c r="D153" s="236"/>
      <c r="E153" s="236"/>
      <c r="F153" s="236"/>
      <c r="G153" s="195"/>
      <c r="H153" s="237"/>
      <c r="I153" s="238"/>
      <c r="J153" s="238"/>
      <c r="K153" s="238"/>
      <c r="L153" s="234"/>
      <c r="M153" s="234"/>
      <c r="N153" s="239"/>
      <c r="O153" s="195"/>
      <c r="P153" s="195"/>
      <c r="Q153" s="195"/>
      <c r="R153" s="195"/>
      <c r="S153" s="195"/>
      <c r="T153" s="195"/>
      <c r="U153" s="195"/>
      <c r="V153" s="195"/>
      <c r="W153" s="195"/>
      <c r="X153" s="195"/>
      <c r="Y153" s="195"/>
      <c r="Z153" s="195"/>
    </row>
    <row r="154" spans="1:26" ht="24" customHeight="1">
      <c r="A154" s="238"/>
      <c r="B154" s="236"/>
      <c r="C154" s="236"/>
      <c r="D154" s="236"/>
      <c r="E154" s="236"/>
      <c r="F154" s="236"/>
      <c r="G154" s="195"/>
      <c r="H154" s="237"/>
      <c r="I154" s="238"/>
      <c r="J154" s="238"/>
      <c r="K154" s="238"/>
      <c r="L154" s="234"/>
      <c r="M154" s="234"/>
      <c r="N154" s="239"/>
      <c r="O154" s="195"/>
      <c r="P154" s="195"/>
      <c r="Q154" s="195"/>
      <c r="R154" s="195"/>
      <c r="S154" s="195"/>
      <c r="T154" s="195"/>
      <c r="U154" s="195"/>
      <c r="V154" s="195"/>
      <c r="W154" s="195"/>
      <c r="X154" s="195"/>
      <c r="Y154" s="195"/>
      <c r="Z154" s="195"/>
    </row>
    <row r="155" spans="1:26" ht="24" customHeight="1">
      <c r="A155" s="238"/>
      <c r="B155" s="236"/>
      <c r="C155" s="236"/>
      <c r="D155" s="236"/>
      <c r="E155" s="236"/>
      <c r="F155" s="236"/>
      <c r="G155" s="195"/>
      <c r="H155" s="237"/>
      <c r="I155" s="238"/>
      <c r="J155" s="238"/>
      <c r="K155" s="238"/>
      <c r="L155" s="234"/>
      <c r="M155" s="234"/>
      <c r="N155" s="239"/>
      <c r="O155" s="195"/>
      <c r="P155" s="195"/>
      <c r="Q155" s="195"/>
      <c r="R155" s="195"/>
      <c r="S155" s="195"/>
      <c r="T155" s="195"/>
      <c r="U155" s="195"/>
      <c r="V155" s="195"/>
      <c r="W155" s="195"/>
      <c r="X155" s="195"/>
      <c r="Y155" s="195"/>
      <c r="Z155" s="195"/>
    </row>
    <row r="156" spans="1:26" ht="24" customHeight="1">
      <c r="A156" s="238"/>
      <c r="B156" s="236"/>
      <c r="C156" s="236"/>
      <c r="D156" s="236"/>
      <c r="E156" s="236"/>
      <c r="F156" s="236"/>
      <c r="G156" s="195"/>
      <c r="H156" s="237"/>
      <c r="I156" s="238"/>
      <c r="J156" s="238"/>
      <c r="K156" s="238"/>
      <c r="L156" s="234"/>
      <c r="M156" s="234"/>
      <c r="N156" s="239"/>
      <c r="O156" s="195"/>
      <c r="P156" s="195"/>
      <c r="Q156" s="195"/>
      <c r="R156" s="195"/>
      <c r="S156" s="195"/>
      <c r="T156" s="195"/>
      <c r="U156" s="195"/>
      <c r="V156" s="195"/>
      <c r="W156" s="195"/>
      <c r="X156" s="195"/>
      <c r="Y156" s="195"/>
      <c r="Z156" s="195"/>
    </row>
    <row r="157" spans="1:26" ht="24" customHeight="1">
      <c r="A157" s="238"/>
      <c r="B157" s="236"/>
      <c r="C157" s="236"/>
      <c r="D157" s="236"/>
      <c r="E157" s="236"/>
      <c r="F157" s="236"/>
      <c r="G157" s="195"/>
      <c r="H157" s="237"/>
      <c r="I157" s="238"/>
      <c r="J157" s="238"/>
      <c r="K157" s="238"/>
      <c r="L157" s="234"/>
      <c r="M157" s="234"/>
      <c r="N157" s="239"/>
      <c r="O157" s="195"/>
      <c r="P157" s="195"/>
      <c r="Q157" s="195"/>
      <c r="R157" s="195"/>
      <c r="S157" s="195"/>
      <c r="T157" s="195"/>
      <c r="U157" s="195"/>
      <c r="V157" s="195"/>
      <c r="W157" s="195"/>
      <c r="X157" s="195"/>
      <c r="Y157" s="195"/>
      <c r="Z157" s="195"/>
    </row>
    <row r="158" spans="1:26" ht="24" customHeight="1">
      <c r="A158" s="238"/>
      <c r="B158" s="236"/>
      <c r="C158" s="236"/>
      <c r="D158" s="236"/>
      <c r="E158" s="236"/>
      <c r="F158" s="236"/>
      <c r="G158" s="195"/>
      <c r="H158" s="237"/>
      <c r="I158" s="238"/>
      <c r="J158" s="238"/>
      <c r="K158" s="238"/>
      <c r="L158" s="234"/>
      <c r="M158" s="234"/>
      <c r="N158" s="239"/>
      <c r="O158" s="195"/>
      <c r="P158" s="195"/>
      <c r="Q158" s="195"/>
      <c r="R158" s="195"/>
      <c r="S158" s="195"/>
      <c r="T158" s="195"/>
      <c r="U158" s="195"/>
      <c r="V158" s="195"/>
      <c r="W158" s="195"/>
      <c r="X158" s="195"/>
      <c r="Y158" s="195"/>
      <c r="Z158" s="195"/>
    </row>
    <row r="159" spans="1:26" ht="24" customHeight="1">
      <c r="A159" s="238"/>
      <c r="B159" s="236"/>
      <c r="C159" s="236"/>
      <c r="D159" s="236"/>
      <c r="E159" s="236"/>
      <c r="F159" s="236"/>
      <c r="G159" s="195"/>
      <c r="H159" s="237"/>
      <c r="I159" s="238"/>
      <c r="J159" s="238"/>
      <c r="K159" s="238"/>
      <c r="L159" s="234"/>
      <c r="M159" s="234"/>
      <c r="N159" s="239"/>
      <c r="O159" s="195"/>
      <c r="P159" s="195"/>
      <c r="Q159" s="195"/>
      <c r="R159" s="195"/>
      <c r="S159" s="195"/>
      <c r="T159" s="195"/>
      <c r="U159" s="195"/>
      <c r="V159" s="195"/>
      <c r="W159" s="195"/>
      <c r="X159" s="195"/>
      <c r="Y159" s="195"/>
      <c r="Z159" s="195"/>
    </row>
    <row r="160" spans="1:26" ht="24" customHeight="1">
      <c r="A160" s="238"/>
      <c r="B160" s="236"/>
      <c r="C160" s="236"/>
      <c r="D160" s="236"/>
      <c r="E160" s="236"/>
      <c r="F160" s="236"/>
      <c r="G160" s="195"/>
      <c r="H160" s="237"/>
      <c r="I160" s="238"/>
      <c r="J160" s="238"/>
      <c r="K160" s="238"/>
      <c r="L160" s="234"/>
      <c r="M160" s="234"/>
      <c r="N160" s="239"/>
      <c r="O160" s="195"/>
      <c r="P160" s="195"/>
      <c r="Q160" s="195"/>
      <c r="R160" s="195"/>
      <c r="S160" s="195"/>
      <c r="T160" s="195"/>
      <c r="U160" s="195"/>
      <c r="V160" s="195"/>
      <c r="W160" s="195"/>
      <c r="X160" s="195"/>
      <c r="Y160" s="195"/>
      <c r="Z160" s="195"/>
    </row>
    <row r="161" spans="1:26" ht="24" customHeight="1">
      <c r="A161" s="238"/>
      <c r="B161" s="236"/>
      <c r="C161" s="236"/>
      <c r="D161" s="236"/>
      <c r="E161" s="236"/>
      <c r="F161" s="236"/>
      <c r="G161" s="195"/>
      <c r="H161" s="237"/>
      <c r="I161" s="238"/>
      <c r="J161" s="238"/>
      <c r="K161" s="238"/>
      <c r="L161" s="234"/>
      <c r="M161" s="234"/>
      <c r="N161" s="239"/>
      <c r="O161" s="195"/>
      <c r="P161" s="195"/>
      <c r="Q161" s="195"/>
      <c r="R161" s="195"/>
      <c r="S161" s="195"/>
      <c r="T161" s="195"/>
      <c r="U161" s="195"/>
      <c r="V161" s="195"/>
      <c r="W161" s="195"/>
      <c r="X161" s="195"/>
      <c r="Y161" s="195"/>
      <c r="Z161" s="195"/>
    </row>
    <row r="162" spans="1:26" ht="24" customHeight="1">
      <c r="A162" s="238"/>
      <c r="B162" s="236"/>
      <c r="C162" s="236"/>
      <c r="D162" s="236"/>
      <c r="E162" s="236"/>
      <c r="F162" s="236"/>
      <c r="G162" s="195"/>
      <c r="H162" s="237"/>
      <c r="I162" s="238"/>
      <c r="J162" s="238"/>
      <c r="K162" s="238"/>
      <c r="L162" s="234"/>
      <c r="M162" s="234"/>
      <c r="N162" s="239"/>
      <c r="O162" s="195"/>
      <c r="P162" s="195"/>
      <c r="Q162" s="195"/>
      <c r="R162" s="195"/>
      <c r="S162" s="195"/>
      <c r="T162" s="195"/>
      <c r="U162" s="195"/>
      <c r="V162" s="195"/>
      <c r="W162" s="195"/>
      <c r="X162" s="195"/>
      <c r="Y162" s="195"/>
      <c r="Z162" s="195"/>
    </row>
    <row r="163" spans="1:26" ht="24" customHeight="1">
      <c r="A163" s="238"/>
      <c r="B163" s="236"/>
      <c r="C163" s="236"/>
      <c r="D163" s="236"/>
      <c r="E163" s="236"/>
      <c r="F163" s="236"/>
      <c r="G163" s="195"/>
      <c r="H163" s="237"/>
      <c r="I163" s="238"/>
      <c r="J163" s="238"/>
      <c r="K163" s="238"/>
      <c r="L163" s="234"/>
      <c r="M163" s="234"/>
      <c r="N163" s="239"/>
      <c r="O163" s="195"/>
      <c r="P163" s="195"/>
      <c r="Q163" s="195"/>
      <c r="R163" s="195"/>
      <c r="S163" s="195"/>
      <c r="T163" s="195"/>
      <c r="U163" s="195"/>
      <c r="V163" s="195"/>
      <c r="W163" s="195"/>
      <c r="X163" s="195"/>
      <c r="Y163" s="195"/>
      <c r="Z163" s="195"/>
    </row>
    <row r="164" spans="1:26" ht="24" customHeight="1">
      <c r="A164" s="238"/>
      <c r="B164" s="236"/>
      <c r="C164" s="236"/>
      <c r="D164" s="236"/>
      <c r="E164" s="236"/>
      <c r="F164" s="236"/>
      <c r="G164" s="195"/>
      <c r="H164" s="237"/>
      <c r="I164" s="238"/>
      <c r="J164" s="238"/>
      <c r="K164" s="238"/>
      <c r="L164" s="234"/>
      <c r="M164" s="234"/>
      <c r="N164" s="239"/>
      <c r="O164" s="195"/>
      <c r="P164" s="195"/>
      <c r="Q164" s="195"/>
      <c r="R164" s="195"/>
      <c r="S164" s="195"/>
      <c r="T164" s="195"/>
      <c r="U164" s="195"/>
      <c r="V164" s="195"/>
      <c r="W164" s="195"/>
      <c r="X164" s="195"/>
      <c r="Y164" s="195"/>
      <c r="Z164" s="195"/>
    </row>
    <row r="165" spans="1:26" ht="24" customHeight="1">
      <c r="A165" s="238"/>
      <c r="B165" s="236"/>
      <c r="C165" s="236"/>
      <c r="D165" s="236"/>
      <c r="E165" s="236"/>
      <c r="F165" s="236"/>
      <c r="G165" s="195"/>
      <c r="H165" s="237"/>
      <c r="I165" s="238"/>
      <c r="J165" s="238"/>
      <c r="K165" s="238"/>
      <c r="L165" s="234"/>
      <c r="M165" s="234"/>
      <c r="N165" s="239"/>
      <c r="O165" s="195"/>
      <c r="P165" s="195"/>
      <c r="Q165" s="195"/>
      <c r="R165" s="195"/>
      <c r="S165" s="195"/>
      <c r="T165" s="195"/>
      <c r="U165" s="195"/>
      <c r="V165" s="195"/>
      <c r="W165" s="195"/>
      <c r="X165" s="195"/>
      <c r="Y165" s="195"/>
      <c r="Z165" s="195"/>
    </row>
    <row r="166" spans="1:26" ht="24" customHeight="1">
      <c r="A166" s="238"/>
      <c r="B166" s="236"/>
      <c r="C166" s="236"/>
      <c r="D166" s="236"/>
      <c r="E166" s="236"/>
      <c r="F166" s="236"/>
      <c r="G166" s="195"/>
      <c r="H166" s="237"/>
      <c r="I166" s="238"/>
      <c r="J166" s="238"/>
      <c r="K166" s="238"/>
      <c r="L166" s="234"/>
      <c r="M166" s="234"/>
      <c r="N166" s="239"/>
      <c r="O166" s="195"/>
      <c r="P166" s="195"/>
      <c r="Q166" s="195"/>
      <c r="R166" s="195"/>
      <c r="S166" s="195"/>
      <c r="T166" s="195"/>
      <c r="U166" s="195"/>
      <c r="V166" s="195"/>
      <c r="W166" s="195"/>
      <c r="X166" s="195"/>
      <c r="Y166" s="195"/>
      <c r="Z166" s="195"/>
    </row>
    <row r="167" spans="1:26" ht="24" customHeight="1">
      <c r="A167" s="238"/>
      <c r="B167" s="236"/>
      <c r="C167" s="236"/>
      <c r="D167" s="236"/>
      <c r="E167" s="236"/>
      <c r="F167" s="236"/>
      <c r="G167" s="195"/>
      <c r="H167" s="237"/>
      <c r="I167" s="238"/>
      <c r="J167" s="238"/>
      <c r="K167" s="238"/>
      <c r="L167" s="234"/>
      <c r="M167" s="234"/>
      <c r="N167" s="239"/>
      <c r="O167" s="195"/>
      <c r="P167" s="195"/>
      <c r="Q167" s="195"/>
      <c r="R167" s="195"/>
      <c r="S167" s="195"/>
      <c r="T167" s="195"/>
      <c r="U167" s="195"/>
      <c r="V167" s="195"/>
      <c r="W167" s="195"/>
      <c r="X167" s="195"/>
      <c r="Y167" s="195"/>
      <c r="Z167" s="195"/>
    </row>
    <row r="168" spans="1:26" ht="24" customHeight="1">
      <c r="A168" s="238"/>
      <c r="B168" s="236"/>
      <c r="C168" s="236"/>
      <c r="D168" s="236"/>
      <c r="E168" s="236"/>
      <c r="F168" s="236"/>
      <c r="G168" s="195"/>
      <c r="H168" s="237"/>
      <c r="I168" s="238"/>
      <c r="J168" s="238"/>
      <c r="K168" s="238"/>
      <c r="L168" s="234"/>
      <c r="M168" s="234"/>
      <c r="N168" s="239"/>
      <c r="O168" s="195"/>
      <c r="P168" s="195"/>
      <c r="Q168" s="195"/>
      <c r="R168" s="195"/>
      <c r="S168" s="195"/>
      <c r="T168" s="195"/>
      <c r="U168" s="195"/>
      <c r="V168" s="195"/>
      <c r="W168" s="195"/>
      <c r="X168" s="195"/>
      <c r="Y168" s="195"/>
      <c r="Z168" s="195"/>
    </row>
    <row r="169" spans="1:26" ht="24" customHeight="1">
      <c r="A169" s="238"/>
      <c r="B169" s="236"/>
      <c r="C169" s="236"/>
      <c r="D169" s="236"/>
      <c r="E169" s="236"/>
      <c r="F169" s="236"/>
      <c r="G169" s="195"/>
      <c r="H169" s="237"/>
      <c r="I169" s="238"/>
      <c r="J169" s="238"/>
      <c r="K169" s="238"/>
      <c r="L169" s="234"/>
      <c r="M169" s="234"/>
      <c r="N169" s="239"/>
      <c r="O169" s="195"/>
      <c r="P169" s="195"/>
      <c r="Q169" s="195"/>
      <c r="R169" s="195"/>
      <c r="S169" s="195"/>
      <c r="T169" s="195"/>
      <c r="U169" s="195"/>
      <c r="V169" s="195"/>
      <c r="W169" s="195"/>
      <c r="X169" s="195"/>
      <c r="Y169" s="195"/>
      <c r="Z169" s="195"/>
    </row>
    <row r="170" spans="1:26" ht="24" customHeight="1">
      <c r="A170" s="238"/>
      <c r="B170" s="236"/>
      <c r="C170" s="236"/>
      <c r="D170" s="236"/>
      <c r="E170" s="236"/>
      <c r="F170" s="236"/>
      <c r="G170" s="195"/>
      <c r="H170" s="237"/>
      <c r="I170" s="238"/>
      <c r="J170" s="238"/>
      <c r="K170" s="238"/>
      <c r="L170" s="234"/>
      <c r="M170" s="234"/>
      <c r="N170" s="239"/>
      <c r="O170" s="195"/>
      <c r="P170" s="195"/>
      <c r="Q170" s="195"/>
      <c r="R170" s="195"/>
      <c r="S170" s="195"/>
      <c r="T170" s="195"/>
      <c r="U170" s="195"/>
      <c r="V170" s="195"/>
      <c r="W170" s="195"/>
      <c r="X170" s="195"/>
      <c r="Y170" s="195"/>
      <c r="Z170" s="195"/>
    </row>
    <row r="171" spans="1:26" ht="24" customHeight="1">
      <c r="A171" s="238"/>
      <c r="B171" s="236"/>
      <c r="C171" s="236"/>
      <c r="D171" s="236"/>
      <c r="E171" s="236"/>
      <c r="F171" s="236"/>
      <c r="G171" s="195"/>
      <c r="H171" s="237"/>
      <c r="I171" s="238"/>
      <c r="J171" s="238"/>
      <c r="K171" s="238"/>
      <c r="L171" s="234"/>
      <c r="M171" s="234"/>
      <c r="N171" s="239"/>
      <c r="O171" s="195"/>
      <c r="P171" s="195"/>
      <c r="Q171" s="195"/>
      <c r="R171" s="195"/>
      <c r="S171" s="195"/>
      <c r="T171" s="195"/>
      <c r="U171" s="195"/>
      <c r="V171" s="195"/>
      <c r="W171" s="195"/>
      <c r="X171" s="195"/>
      <c r="Y171" s="195"/>
      <c r="Z171" s="195"/>
    </row>
    <row r="172" spans="1:26" ht="24" customHeight="1">
      <c r="A172" s="238"/>
      <c r="B172" s="236"/>
      <c r="C172" s="236"/>
      <c r="D172" s="236"/>
      <c r="E172" s="236"/>
      <c r="F172" s="236"/>
      <c r="G172" s="195"/>
      <c r="H172" s="237"/>
      <c r="I172" s="238"/>
      <c r="J172" s="238"/>
      <c r="K172" s="238"/>
      <c r="L172" s="234"/>
      <c r="M172" s="234"/>
      <c r="N172" s="239"/>
      <c r="O172" s="195"/>
      <c r="P172" s="195"/>
      <c r="Q172" s="195"/>
      <c r="R172" s="195"/>
      <c r="S172" s="195"/>
      <c r="T172" s="195"/>
      <c r="U172" s="195"/>
      <c r="V172" s="195"/>
      <c r="W172" s="195"/>
      <c r="X172" s="195"/>
      <c r="Y172" s="195"/>
      <c r="Z172" s="195"/>
    </row>
    <row r="173" spans="1:26" ht="24" customHeight="1">
      <c r="A173" s="238"/>
      <c r="B173" s="236"/>
      <c r="C173" s="236"/>
      <c r="D173" s="236"/>
      <c r="E173" s="236"/>
      <c r="F173" s="236"/>
      <c r="G173" s="195"/>
      <c r="H173" s="237"/>
      <c r="I173" s="238"/>
      <c r="J173" s="238"/>
      <c r="K173" s="238"/>
      <c r="L173" s="234"/>
      <c r="M173" s="234"/>
      <c r="N173" s="239"/>
      <c r="O173" s="195"/>
      <c r="P173" s="195"/>
      <c r="Q173" s="195"/>
      <c r="R173" s="195"/>
      <c r="S173" s="195"/>
      <c r="T173" s="195"/>
      <c r="U173" s="195"/>
      <c r="V173" s="195"/>
      <c r="W173" s="195"/>
      <c r="X173" s="195"/>
      <c r="Y173" s="195"/>
      <c r="Z173" s="195"/>
    </row>
    <row r="174" spans="1:26" ht="24" customHeight="1">
      <c r="A174" s="238"/>
      <c r="B174" s="236"/>
      <c r="C174" s="236"/>
      <c r="D174" s="236"/>
      <c r="E174" s="236"/>
      <c r="F174" s="236"/>
      <c r="G174" s="195"/>
      <c r="H174" s="237"/>
      <c r="I174" s="238"/>
      <c r="J174" s="238"/>
      <c r="K174" s="238"/>
      <c r="L174" s="234"/>
      <c r="M174" s="234"/>
      <c r="N174" s="239"/>
      <c r="O174" s="195"/>
      <c r="P174" s="195"/>
      <c r="Q174" s="195"/>
      <c r="R174" s="195"/>
      <c r="S174" s="195"/>
      <c r="T174" s="195"/>
      <c r="U174" s="195"/>
      <c r="V174" s="195"/>
      <c r="W174" s="195"/>
      <c r="X174" s="195"/>
      <c r="Y174" s="195"/>
      <c r="Z174" s="195"/>
    </row>
    <row r="175" spans="1:26" ht="24" customHeight="1">
      <c r="A175" s="238"/>
      <c r="B175" s="236"/>
      <c r="C175" s="236"/>
      <c r="D175" s="236"/>
      <c r="E175" s="236"/>
      <c r="F175" s="236"/>
      <c r="G175" s="195"/>
      <c r="H175" s="237"/>
      <c r="I175" s="238"/>
      <c r="J175" s="238"/>
      <c r="K175" s="238"/>
      <c r="L175" s="234"/>
      <c r="M175" s="234"/>
      <c r="N175" s="239"/>
      <c r="O175" s="195"/>
      <c r="P175" s="195"/>
      <c r="Q175" s="195"/>
      <c r="R175" s="195"/>
      <c r="S175" s="195"/>
      <c r="T175" s="195"/>
      <c r="U175" s="195"/>
      <c r="V175" s="195"/>
      <c r="W175" s="195"/>
      <c r="X175" s="195"/>
      <c r="Y175" s="195"/>
      <c r="Z175" s="195"/>
    </row>
    <row r="176" spans="1:26" ht="24" customHeight="1">
      <c r="A176" s="238"/>
      <c r="B176" s="236"/>
      <c r="C176" s="236"/>
      <c r="D176" s="236"/>
      <c r="E176" s="236"/>
      <c r="F176" s="236"/>
      <c r="G176" s="195"/>
      <c r="H176" s="237"/>
      <c r="I176" s="238"/>
      <c r="J176" s="238"/>
      <c r="K176" s="238"/>
      <c r="L176" s="234"/>
      <c r="M176" s="234"/>
      <c r="N176" s="239"/>
      <c r="O176" s="195"/>
      <c r="P176" s="195"/>
      <c r="Q176" s="195"/>
      <c r="R176" s="195"/>
      <c r="S176" s="195"/>
      <c r="T176" s="195"/>
      <c r="U176" s="195"/>
      <c r="V176" s="195"/>
      <c r="W176" s="195"/>
      <c r="X176" s="195"/>
      <c r="Y176" s="195"/>
      <c r="Z176" s="195"/>
    </row>
    <row r="177" spans="1:26" ht="24" customHeight="1">
      <c r="A177" s="238"/>
      <c r="B177" s="236"/>
      <c r="C177" s="236"/>
      <c r="D177" s="236"/>
      <c r="E177" s="236"/>
      <c r="F177" s="236"/>
      <c r="G177" s="195"/>
      <c r="H177" s="237"/>
      <c r="I177" s="238"/>
      <c r="J177" s="238"/>
      <c r="K177" s="238"/>
      <c r="L177" s="234"/>
      <c r="M177" s="234"/>
      <c r="N177" s="239"/>
      <c r="O177" s="195"/>
      <c r="P177" s="195"/>
      <c r="Q177" s="195"/>
      <c r="R177" s="195"/>
      <c r="S177" s="195"/>
      <c r="T177" s="195"/>
      <c r="U177" s="195"/>
      <c r="V177" s="195"/>
      <c r="W177" s="195"/>
      <c r="X177" s="195"/>
      <c r="Y177" s="195"/>
      <c r="Z177" s="195"/>
    </row>
    <row r="178" spans="1:26" ht="24" customHeight="1">
      <c r="A178" s="238"/>
      <c r="B178" s="236"/>
      <c r="C178" s="236"/>
      <c r="D178" s="236"/>
      <c r="E178" s="236"/>
      <c r="F178" s="236"/>
      <c r="G178" s="195"/>
      <c r="H178" s="237"/>
      <c r="I178" s="238"/>
      <c r="J178" s="238"/>
      <c r="K178" s="238"/>
      <c r="L178" s="234"/>
      <c r="M178" s="234"/>
      <c r="N178" s="239"/>
      <c r="O178" s="195"/>
      <c r="P178" s="195"/>
      <c r="Q178" s="195"/>
      <c r="R178" s="195"/>
      <c r="S178" s="195"/>
      <c r="T178" s="195"/>
      <c r="U178" s="195"/>
      <c r="V178" s="195"/>
      <c r="W178" s="195"/>
      <c r="X178" s="195"/>
      <c r="Y178" s="195"/>
      <c r="Z178" s="195"/>
    </row>
    <row r="179" spans="1:26" ht="24" customHeight="1">
      <c r="A179" s="238"/>
      <c r="B179" s="236"/>
      <c r="C179" s="236"/>
      <c r="D179" s="236"/>
      <c r="E179" s="236"/>
      <c r="F179" s="236"/>
      <c r="G179" s="195"/>
      <c r="H179" s="237"/>
      <c r="I179" s="238"/>
      <c r="J179" s="238"/>
      <c r="K179" s="238"/>
      <c r="L179" s="234"/>
      <c r="M179" s="234"/>
      <c r="N179" s="239"/>
      <c r="O179" s="195"/>
      <c r="P179" s="195"/>
      <c r="Q179" s="195"/>
      <c r="R179" s="195"/>
      <c r="S179" s="195"/>
      <c r="T179" s="195"/>
      <c r="U179" s="195"/>
      <c r="V179" s="195"/>
      <c r="W179" s="195"/>
      <c r="X179" s="195"/>
      <c r="Y179" s="195"/>
      <c r="Z179" s="195"/>
    </row>
    <row r="180" spans="1:26" ht="24" customHeight="1">
      <c r="A180" s="238"/>
      <c r="B180" s="236"/>
      <c r="C180" s="236"/>
      <c r="D180" s="236"/>
      <c r="E180" s="236"/>
      <c r="F180" s="236"/>
      <c r="G180" s="195"/>
      <c r="H180" s="237"/>
      <c r="I180" s="238"/>
      <c r="J180" s="238"/>
      <c r="K180" s="238"/>
      <c r="L180" s="234"/>
      <c r="M180" s="234"/>
      <c r="N180" s="239"/>
      <c r="O180" s="195"/>
      <c r="P180" s="195"/>
      <c r="Q180" s="195"/>
      <c r="R180" s="195"/>
      <c r="S180" s="195"/>
      <c r="T180" s="195"/>
      <c r="U180" s="195"/>
      <c r="V180" s="195"/>
      <c r="W180" s="195"/>
      <c r="X180" s="195"/>
      <c r="Y180" s="195"/>
      <c r="Z180" s="195"/>
    </row>
    <row r="181" spans="1:26" ht="24" customHeight="1">
      <c r="A181" s="238"/>
      <c r="B181" s="236"/>
      <c r="C181" s="236"/>
      <c r="D181" s="236"/>
      <c r="E181" s="236"/>
      <c r="F181" s="236"/>
      <c r="G181" s="195"/>
      <c r="H181" s="237"/>
      <c r="I181" s="238"/>
      <c r="J181" s="238"/>
      <c r="K181" s="238"/>
      <c r="L181" s="234"/>
      <c r="M181" s="234"/>
      <c r="N181" s="239"/>
      <c r="O181" s="195"/>
      <c r="P181" s="195"/>
      <c r="Q181" s="195"/>
      <c r="R181" s="195"/>
      <c r="S181" s="195"/>
      <c r="T181" s="195"/>
      <c r="U181" s="195"/>
      <c r="V181" s="195"/>
      <c r="W181" s="195"/>
      <c r="X181" s="195"/>
      <c r="Y181" s="195"/>
      <c r="Z181" s="195"/>
    </row>
    <row r="182" spans="1:26" ht="24" customHeight="1">
      <c r="A182" s="238"/>
      <c r="B182" s="236"/>
      <c r="C182" s="236"/>
      <c r="D182" s="236"/>
      <c r="E182" s="236"/>
      <c r="F182" s="236"/>
      <c r="G182" s="195"/>
      <c r="H182" s="237"/>
      <c r="I182" s="238"/>
      <c r="J182" s="238"/>
      <c r="K182" s="238"/>
      <c r="L182" s="234"/>
      <c r="M182" s="234"/>
      <c r="N182" s="239"/>
      <c r="O182" s="195"/>
      <c r="P182" s="195"/>
      <c r="Q182" s="195"/>
      <c r="R182" s="195"/>
      <c r="S182" s="195"/>
      <c r="T182" s="195"/>
      <c r="U182" s="195"/>
      <c r="V182" s="195"/>
      <c r="W182" s="195"/>
      <c r="X182" s="195"/>
      <c r="Y182" s="195"/>
      <c r="Z182" s="195"/>
    </row>
    <row r="183" spans="1:26" ht="24" customHeight="1">
      <c r="A183" s="238"/>
      <c r="B183" s="236"/>
      <c r="C183" s="236"/>
      <c r="D183" s="236"/>
      <c r="E183" s="236"/>
      <c r="F183" s="236"/>
      <c r="G183" s="195"/>
      <c r="H183" s="237"/>
      <c r="I183" s="238"/>
      <c r="J183" s="238"/>
      <c r="K183" s="238"/>
      <c r="L183" s="234"/>
      <c r="M183" s="234"/>
      <c r="N183" s="239"/>
      <c r="O183" s="195"/>
      <c r="P183" s="195"/>
      <c r="Q183" s="195"/>
      <c r="R183" s="195"/>
      <c r="S183" s="195"/>
      <c r="T183" s="195"/>
      <c r="U183" s="195"/>
      <c r="V183" s="195"/>
      <c r="W183" s="195"/>
      <c r="X183" s="195"/>
      <c r="Y183" s="195"/>
      <c r="Z183" s="195"/>
    </row>
    <row r="184" spans="1:26" ht="24" customHeight="1">
      <c r="A184" s="238"/>
      <c r="B184" s="236"/>
      <c r="C184" s="236"/>
      <c r="D184" s="236"/>
      <c r="E184" s="236"/>
      <c r="F184" s="236"/>
      <c r="G184" s="195"/>
      <c r="H184" s="237"/>
      <c r="I184" s="238"/>
      <c r="J184" s="238"/>
      <c r="K184" s="238"/>
      <c r="L184" s="234"/>
      <c r="M184" s="234"/>
      <c r="N184" s="239"/>
      <c r="O184" s="195"/>
      <c r="P184" s="195"/>
      <c r="Q184" s="195"/>
      <c r="R184" s="195"/>
      <c r="S184" s="195"/>
      <c r="T184" s="195"/>
      <c r="U184" s="195"/>
      <c r="V184" s="195"/>
      <c r="W184" s="195"/>
      <c r="X184" s="195"/>
      <c r="Y184" s="195"/>
      <c r="Z184" s="195"/>
    </row>
    <row r="185" spans="1:26" ht="24" customHeight="1">
      <c r="A185" s="238"/>
      <c r="B185" s="236"/>
      <c r="C185" s="236"/>
      <c r="D185" s="236"/>
      <c r="E185" s="236"/>
      <c r="F185" s="236"/>
      <c r="G185" s="195"/>
      <c r="H185" s="237"/>
      <c r="I185" s="238"/>
      <c r="J185" s="238"/>
      <c r="K185" s="238"/>
      <c r="L185" s="234"/>
      <c r="M185" s="234"/>
      <c r="N185" s="239"/>
      <c r="O185" s="195"/>
      <c r="P185" s="195"/>
      <c r="Q185" s="195"/>
      <c r="R185" s="195"/>
      <c r="S185" s="195"/>
      <c r="T185" s="195"/>
      <c r="U185" s="195"/>
      <c r="V185" s="195"/>
      <c r="W185" s="195"/>
      <c r="X185" s="195"/>
      <c r="Y185" s="195"/>
      <c r="Z185" s="195"/>
    </row>
    <row r="186" spans="1:26" ht="24" customHeight="1">
      <c r="A186" s="238"/>
      <c r="B186" s="236"/>
      <c r="C186" s="236"/>
      <c r="D186" s="236"/>
      <c r="E186" s="236"/>
      <c r="F186" s="236"/>
      <c r="G186" s="195"/>
      <c r="H186" s="237"/>
      <c r="I186" s="238"/>
      <c r="J186" s="238"/>
      <c r="K186" s="238"/>
      <c r="L186" s="234"/>
      <c r="M186" s="234"/>
      <c r="N186" s="239"/>
      <c r="O186" s="195"/>
      <c r="P186" s="195"/>
      <c r="Q186" s="195"/>
      <c r="R186" s="195"/>
      <c r="S186" s="195"/>
      <c r="T186" s="195"/>
      <c r="U186" s="195"/>
      <c r="V186" s="195"/>
      <c r="W186" s="195"/>
      <c r="X186" s="195"/>
      <c r="Y186" s="195"/>
      <c r="Z186" s="195"/>
    </row>
    <row r="187" spans="1:26" ht="24" customHeight="1">
      <c r="A187" s="238"/>
      <c r="B187" s="236"/>
      <c r="C187" s="236"/>
      <c r="D187" s="236"/>
      <c r="E187" s="236"/>
      <c r="F187" s="236"/>
      <c r="G187" s="195"/>
      <c r="H187" s="237"/>
      <c r="I187" s="238"/>
      <c r="J187" s="238"/>
      <c r="K187" s="238"/>
      <c r="L187" s="234"/>
      <c r="M187" s="234"/>
      <c r="N187" s="239"/>
      <c r="O187" s="195"/>
      <c r="P187" s="195"/>
      <c r="Q187" s="195"/>
      <c r="R187" s="195"/>
      <c r="S187" s="195"/>
      <c r="T187" s="195"/>
      <c r="U187" s="195"/>
      <c r="V187" s="195"/>
      <c r="W187" s="195"/>
      <c r="X187" s="195"/>
      <c r="Y187" s="195"/>
      <c r="Z187" s="195"/>
    </row>
    <row r="188" spans="1:26" ht="24" customHeight="1">
      <c r="A188" s="238"/>
      <c r="B188" s="236"/>
      <c r="C188" s="236"/>
      <c r="D188" s="236"/>
      <c r="E188" s="236"/>
      <c r="F188" s="236"/>
      <c r="G188" s="195"/>
      <c r="H188" s="237"/>
      <c r="I188" s="238"/>
      <c r="J188" s="238"/>
      <c r="K188" s="238"/>
      <c r="L188" s="234"/>
      <c r="M188" s="234"/>
      <c r="N188" s="239"/>
      <c r="O188" s="195"/>
      <c r="P188" s="195"/>
      <c r="Q188" s="195"/>
      <c r="R188" s="195"/>
      <c r="S188" s="195"/>
      <c r="T188" s="195"/>
      <c r="U188" s="195"/>
      <c r="V188" s="195"/>
      <c r="W188" s="195"/>
      <c r="X188" s="195"/>
      <c r="Y188" s="195"/>
      <c r="Z188" s="195"/>
    </row>
    <row r="189" spans="1:26" ht="24" customHeight="1">
      <c r="A189" s="238"/>
      <c r="B189" s="236"/>
      <c r="C189" s="236"/>
      <c r="D189" s="236"/>
      <c r="E189" s="236"/>
      <c r="F189" s="236"/>
      <c r="G189" s="195"/>
      <c r="H189" s="237"/>
      <c r="I189" s="238"/>
      <c r="J189" s="238"/>
      <c r="K189" s="238"/>
      <c r="L189" s="234"/>
      <c r="M189" s="234"/>
      <c r="N189" s="239"/>
      <c r="O189" s="195"/>
      <c r="P189" s="195"/>
      <c r="Q189" s="195"/>
      <c r="R189" s="195"/>
      <c r="S189" s="195"/>
      <c r="T189" s="195"/>
      <c r="U189" s="195"/>
      <c r="V189" s="195"/>
      <c r="W189" s="195"/>
      <c r="X189" s="195"/>
      <c r="Y189" s="195"/>
      <c r="Z189" s="195"/>
    </row>
    <row r="190" spans="1:26" ht="24" customHeight="1">
      <c r="A190" s="238"/>
      <c r="B190" s="236"/>
      <c r="C190" s="236"/>
      <c r="D190" s="236"/>
      <c r="E190" s="236"/>
      <c r="F190" s="236"/>
      <c r="G190" s="195"/>
      <c r="H190" s="237"/>
      <c r="I190" s="238"/>
      <c r="J190" s="238"/>
      <c r="K190" s="238"/>
      <c r="L190" s="234"/>
      <c r="M190" s="234"/>
      <c r="N190" s="239"/>
      <c r="O190" s="195"/>
      <c r="P190" s="195"/>
      <c r="Q190" s="195"/>
      <c r="R190" s="195"/>
      <c r="S190" s="195"/>
      <c r="T190" s="195"/>
      <c r="U190" s="195"/>
      <c r="V190" s="195"/>
      <c r="W190" s="195"/>
      <c r="X190" s="195"/>
      <c r="Y190" s="195"/>
      <c r="Z190" s="195"/>
    </row>
    <row r="191" spans="1:26" ht="24" customHeight="1">
      <c r="A191" s="238"/>
      <c r="B191" s="236"/>
      <c r="C191" s="236"/>
      <c r="D191" s="236"/>
      <c r="E191" s="236"/>
      <c r="F191" s="236"/>
      <c r="G191" s="195"/>
      <c r="H191" s="237"/>
      <c r="I191" s="238"/>
      <c r="J191" s="238"/>
      <c r="K191" s="238"/>
      <c r="L191" s="234"/>
      <c r="M191" s="234"/>
      <c r="N191" s="239"/>
      <c r="O191" s="195"/>
      <c r="P191" s="195"/>
      <c r="Q191" s="195"/>
      <c r="R191" s="195"/>
      <c r="S191" s="195"/>
      <c r="T191" s="195"/>
      <c r="U191" s="195"/>
      <c r="V191" s="195"/>
      <c r="W191" s="195"/>
      <c r="X191" s="195"/>
      <c r="Y191" s="195"/>
      <c r="Z191" s="195"/>
    </row>
    <row r="192" spans="1:26" ht="24" customHeight="1">
      <c r="A192" s="238"/>
      <c r="B192" s="236"/>
      <c r="C192" s="236"/>
      <c r="D192" s="236"/>
      <c r="E192" s="236"/>
      <c r="F192" s="236"/>
      <c r="G192" s="195"/>
      <c r="H192" s="237"/>
      <c r="I192" s="238"/>
      <c r="J192" s="238"/>
      <c r="K192" s="238"/>
      <c r="L192" s="234"/>
      <c r="M192" s="234"/>
      <c r="N192" s="239"/>
      <c r="O192" s="195"/>
      <c r="P192" s="195"/>
      <c r="Q192" s="195"/>
      <c r="R192" s="195"/>
      <c r="S192" s="195"/>
      <c r="T192" s="195"/>
      <c r="U192" s="195"/>
      <c r="V192" s="195"/>
      <c r="W192" s="195"/>
      <c r="X192" s="195"/>
      <c r="Y192" s="195"/>
      <c r="Z192" s="195"/>
    </row>
    <row r="193" spans="1:26" ht="24" customHeight="1">
      <c r="A193" s="238"/>
      <c r="B193" s="236"/>
      <c r="C193" s="236"/>
      <c r="D193" s="236"/>
      <c r="E193" s="236"/>
      <c r="F193" s="236"/>
      <c r="G193" s="195"/>
      <c r="H193" s="237"/>
      <c r="I193" s="238"/>
      <c r="J193" s="238"/>
      <c r="K193" s="238"/>
      <c r="L193" s="234"/>
      <c r="M193" s="234"/>
      <c r="N193" s="239"/>
      <c r="O193" s="195"/>
      <c r="P193" s="195"/>
      <c r="Q193" s="195"/>
      <c r="R193" s="195"/>
      <c r="S193" s="195"/>
      <c r="T193" s="195"/>
      <c r="U193" s="195"/>
      <c r="V193" s="195"/>
      <c r="W193" s="195"/>
      <c r="X193" s="195"/>
      <c r="Y193" s="195"/>
      <c r="Z193" s="195"/>
    </row>
    <row r="194" spans="1:26" ht="24" customHeight="1">
      <c r="A194" s="238"/>
      <c r="B194" s="236"/>
      <c r="C194" s="236"/>
      <c r="D194" s="236"/>
      <c r="E194" s="236"/>
      <c r="F194" s="236"/>
      <c r="G194" s="195"/>
      <c r="H194" s="237"/>
      <c r="I194" s="238"/>
      <c r="J194" s="238"/>
      <c r="K194" s="238"/>
      <c r="L194" s="234"/>
      <c r="M194" s="234"/>
      <c r="N194" s="239"/>
      <c r="O194" s="195"/>
      <c r="P194" s="195"/>
      <c r="Q194" s="195"/>
      <c r="R194" s="195"/>
      <c r="S194" s="195"/>
      <c r="T194" s="195"/>
      <c r="U194" s="195"/>
      <c r="V194" s="195"/>
      <c r="W194" s="195"/>
      <c r="X194" s="195"/>
      <c r="Y194" s="195"/>
      <c r="Z194" s="195"/>
    </row>
    <row r="195" spans="1:26" ht="24" customHeight="1">
      <c r="A195" s="238"/>
      <c r="B195" s="236"/>
      <c r="C195" s="236"/>
      <c r="D195" s="236"/>
      <c r="E195" s="236"/>
      <c r="F195" s="236"/>
      <c r="G195" s="195"/>
      <c r="H195" s="237"/>
      <c r="I195" s="238"/>
      <c r="J195" s="238"/>
      <c r="K195" s="238"/>
      <c r="L195" s="234"/>
      <c r="M195" s="234"/>
      <c r="N195" s="239"/>
      <c r="O195" s="195"/>
      <c r="P195" s="195"/>
      <c r="Q195" s="195"/>
      <c r="R195" s="195"/>
      <c r="S195" s="195"/>
      <c r="T195" s="195"/>
      <c r="U195" s="195"/>
      <c r="V195" s="195"/>
      <c r="W195" s="195"/>
      <c r="X195" s="195"/>
      <c r="Y195" s="195"/>
      <c r="Z195" s="195"/>
    </row>
    <row r="196" spans="1:26" ht="24" customHeight="1">
      <c r="A196" s="238"/>
      <c r="B196" s="236"/>
      <c r="C196" s="236"/>
      <c r="D196" s="236"/>
      <c r="E196" s="236"/>
      <c r="F196" s="236"/>
      <c r="G196" s="195"/>
      <c r="H196" s="237"/>
      <c r="I196" s="238"/>
      <c r="J196" s="238"/>
      <c r="K196" s="238"/>
      <c r="L196" s="234"/>
      <c r="M196" s="234"/>
      <c r="N196" s="239"/>
      <c r="O196" s="195"/>
      <c r="P196" s="195"/>
      <c r="Q196" s="195"/>
      <c r="R196" s="195"/>
      <c r="S196" s="195"/>
      <c r="T196" s="195"/>
      <c r="U196" s="195"/>
      <c r="V196" s="195"/>
      <c r="W196" s="195"/>
      <c r="X196" s="195"/>
      <c r="Y196" s="195"/>
      <c r="Z196" s="195"/>
    </row>
    <row r="197" spans="1:26" ht="24" customHeight="1">
      <c r="A197" s="238"/>
      <c r="B197" s="236"/>
      <c r="C197" s="236"/>
      <c r="D197" s="236"/>
      <c r="E197" s="236"/>
      <c r="F197" s="236"/>
      <c r="G197" s="195"/>
      <c r="H197" s="237"/>
      <c r="I197" s="238"/>
      <c r="J197" s="238"/>
      <c r="K197" s="238"/>
      <c r="L197" s="234"/>
      <c r="M197" s="234"/>
      <c r="N197" s="239"/>
      <c r="O197" s="195"/>
      <c r="P197" s="195"/>
      <c r="Q197" s="195"/>
      <c r="R197" s="195"/>
      <c r="S197" s="195"/>
      <c r="T197" s="195"/>
      <c r="U197" s="195"/>
      <c r="V197" s="195"/>
      <c r="W197" s="195"/>
      <c r="X197" s="195"/>
      <c r="Y197" s="195"/>
      <c r="Z197" s="195"/>
    </row>
    <row r="198" spans="1:26" ht="24" customHeight="1">
      <c r="A198" s="238"/>
      <c r="B198" s="236"/>
      <c r="C198" s="236"/>
      <c r="D198" s="236"/>
      <c r="E198" s="236"/>
      <c r="F198" s="236"/>
      <c r="G198" s="195"/>
      <c r="H198" s="237"/>
      <c r="I198" s="238"/>
      <c r="J198" s="238"/>
      <c r="K198" s="238"/>
      <c r="L198" s="234"/>
      <c r="M198" s="234"/>
      <c r="N198" s="239"/>
      <c r="O198" s="195"/>
      <c r="P198" s="195"/>
      <c r="Q198" s="195"/>
      <c r="R198" s="195"/>
      <c r="S198" s="195"/>
      <c r="T198" s="195"/>
      <c r="U198" s="195"/>
      <c r="V198" s="195"/>
      <c r="W198" s="195"/>
      <c r="X198" s="195"/>
      <c r="Y198" s="195"/>
      <c r="Z198" s="195"/>
    </row>
    <row r="199" spans="1:26" ht="24" customHeight="1">
      <c r="A199" s="238"/>
      <c r="B199" s="236"/>
      <c r="C199" s="236"/>
      <c r="D199" s="236"/>
      <c r="E199" s="236"/>
      <c r="F199" s="236"/>
      <c r="G199" s="195"/>
      <c r="H199" s="237"/>
      <c r="I199" s="238"/>
      <c r="J199" s="238"/>
      <c r="K199" s="238"/>
      <c r="L199" s="234"/>
      <c r="M199" s="234"/>
      <c r="N199" s="239"/>
      <c r="O199" s="195"/>
      <c r="P199" s="195"/>
      <c r="Q199" s="195"/>
      <c r="R199" s="195"/>
      <c r="S199" s="195"/>
      <c r="T199" s="195"/>
      <c r="U199" s="195"/>
      <c r="V199" s="195"/>
      <c r="W199" s="195"/>
      <c r="X199" s="195"/>
      <c r="Y199" s="195"/>
      <c r="Z199" s="195"/>
    </row>
    <row r="200" spans="1:26" ht="24" customHeight="1">
      <c r="A200" s="238"/>
      <c r="B200" s="236"/>
      <c r="C200" s="236"/>
      <c r="D200" s="236"/>
      <c r="E200" s="236"/>
      <c r="F200" s="236"/>
      <c r="G200" s="195"/>
      <c r="H200" s="237"/>
      <c r="I200" s="238"/>
      <c r="J200" s="238"/>
      <c r="K200" s="238"/>
      <c r="L200" s="234"/>
      <c r="M200" s="234"/>
      <c r="N200" s="239"/>
      <c r="O200" s="195"/>
      <c r="P200" s="195"/>
      <c r="Q200" s="195"/>
      <c r="R200" s="195"/>
      <c r="S200" s="195"/>
      <c r="T200" s="195"/>
      <c r="U200" s="195"/>
      <c r="V200" s="195"/>
      <c r="W200" s="195"/>
      <c r="X200" s="195"/>
      <c r="Y200" s="195"/>
      <c r="Z200" s="195"/>
    </row>
    <row r="201" spans="1:26" ht="24" customHeight="1">
      <c r="A201" s="238"/>
      <c r="B201" s="236"/>
      <c r="C201" s="236"/>
      <c r="D201" s="236"/>
      <c r="E201" s="236"/>
      <c r="F201" s="236"/>
      <c r="G201" s="195"/>
      <c r="H201" s="237"/>
      <c r="I201" s="238"/>
      <c r="J201" s="238"/>
      <c r="K201" s="238"/>
      <c r="L201" s="234"/>
      <c r="M201" s="234"/>
      <c r="N201" s="239"/>
      <c r="O201" s="195"/>
      <c r="P201" s="195"/>
      <c r="Q201" s="195"/>
      <c r="R201" s="195"/>
      <c r="S201" s="195"/>
      <c r="T201" s="195"/>
      <c r="U201" s="195"/>
      <c r="V201" s="195"/>
      <c r="W201" s="195"/>
      <c r="X201" s="195"/>
      <c r="Y201" s="195"/>
      <c r="Z201" s="195"/>
    </row>
    <row r="202" spans="1:26" ht="24" customHeight="1">
      <c r="A202" s="238"/>
      <c r="B202" s="236"/>
      <c r="C202" s="236"/>
      <c r="D202" s="236"/>
      <c r="E202" s="236"/>
      <c r="F202" s="236"/>
      <c r="G202" s="195"/>
      <c r="H202" s="237"/>
      <c r="I202" s="238"/>
      <c r="J202" s="238"/>
      <c r="K202" s="238"/>
      <c r="L202" s="234"/>
      <c r="M202" s="234"/>
      <c r="N202" s="239"/>
      <c r="O202" s="195"/>
      <c r="P202" s="195"/>
      <c r="Q202" s="195"/>
      <c r="R202" s="195"/>
      <c r="S202" s="195"/>
      <c r="T202" s="195"/>
      <c r="U202" s="195"/>
      <c r="V202" s="195"/>
      <c r="W202" s="195"/>
      <c r="X202" s="195"/>
      <c r="Y202" s="195"/>
      <c r="Z202" s="195"/>
    </row>
    <row r="203" spans="1:26" ht="24" customHeight="1">
      <c r="A203" s="238"/>
      <c r="B203" s="236"/>
      <c r="C203" s="236"/>
      <c r="D203" s="236"/>
      <c r="E203" s="236"/>
      <c r="F203" s="236"/>
      <c r="G203" s="195"/>
      <c r="H203" s="237"/>
      <c r="I203" s="238"/>
      <c r="J203" s="238"/>
      <c r="K203" s="238"/>
      <c r="L203" s="234"/>
      <c r="M203" s="234"/>
      <c r="N203" s="239"/>
      <c r="O203" s="195"/>
      <c r="P203" s="195"/>
      <c r="Q203" s="195"/>
      <c r="R203" s="195"/>
      <c r="S203" s="195"/>
      <c r="T203" s="195"/>
      <c r="U203" s="195"/>
      <c r="V203" s="195"/>
      <c r="W203" s="195"/>
      <c r="X203" s="195"/>
      <c r="Y203" s="195"/>
      <c r="Z203" s="195"/>
    </row>
    <row r="204" spans="1:26" ht="24" customHeight="1">
      <c r="A204" s="238"/>
      <c r="B204" s="236"/>
      <c r="C204" s="236"/>
      <c r="D204" s="236"/>
      <c r="E204" s="236"/>
      <c r="F204" s="236"/>
      <c r="G204" s="195"/>
      <c r="H204" s="237"/>
      <c r="I204" s="238"/>
      <c r="J204" s="238"/>
      <c r="K204" s="238"/>
      <c r="L204" s="234"/>
      <c r="M204" s="234"/>
      <c r="N204" s="239"/>
      <c r="O204" s="195"/>
      <c r="P204" s="195"/>
      <c r="Q204" s="195"/>
      <c r="R204" s="195"/>
      <c r="S204" s="195"/>
      <c r="T204" s="195"/>
      <c r="U204" s="195"/>
      <c r="V204" s="195"/>
      <c r="W204" s="195"/>
      <c r="X204" s="195"/>
      <c r="Y204" s="195"/>
      <c r="Z204" s="195"/>
    </row>
    <row r="205" spans="1:26" ht="24" customHeight="1">
      <c r="A205" s="238"/>
      <c r="B205" s="236"/>
      <c r="C205" s="236"/>
      <c r="D205" s="236"/>
      <c r="E205" s="236"/>
      <c r="F205" s="236"/>
      <c r="G205" s="195"/>
      <c r="H205" s="237"/>
      <c r="I205" s="238"/>
      <c r="J205" s="238"/>
      <c r="K205" s="238"/>
      <c r="L205" s="234"/>
      <c r="M205" s="234"/>
      <c r="N205" s="239"/>
      <c r="O205" s="195"/>
      <c r="P205" s="195"/>
      <c r="Q205" s="195"/>
      <c r="R205" s="195"/>
      <c r="S205" s="195"/>
      <c r="T205" s="195"/>
      <c r="U205" s="195"/>
      <c r="V205" s="195"/>
      <c r="W205" s="195"/>
      <c r="X205" s="195"/>
      <c r="Y205" s="195"/>
      <c r="Z205" s="195"/>
    </row>
    <row r="206" spans="1:26" ht="24" customHeight="1">
      <c r="A206" s="238"/>
      <c r="B206" s="236"/>
      <c r="C206" s="236"/>
      <c r="D206" s="236"/>
      <c r="E206" s="236"/>
      <c r="F206" s="236"/>
      <c r="G206" s="195"/>
      <c r="H206" s="237"/>
      <c r="I206" s="238"/>
      <c r="J206" s="238"/>
      <c r="K206" s="238"/>
      <c r="L206" s="234"/>
      <c r="M206" s="234"/>
      <c r="N206" s="239"/>
      <c r="O206" s="195"/>
      <c r="P206" s="195"/>
      <c r="Q206" s="195"/>
      <c r="R206" s="195"/>
      <c r="S206" s="195"/>
      <c r="T206" s="195"/>
      <c r="U206" s="195"/>
      <c r="V206" s="195"/>
      <c r="W206" s="195"/>
      <c r="X206" s="195"/>
      <c r="Y206" s="195"/>
      <c r="Z206" s="195"/>
    </row>
    <row r="207" spans="1:26" ht="24" customHeight="1">
      <c r="A207" s="238"/>
      <c r="B207" s="236"/>
      <c r="C207" s="236"/>
      <c r="D207" s="236"/>
      <c r="E207" s="236"/>
      <c r="F207" s="236"/>
      <c r="G207" s="195"/>
      <c r="H207" s="237"/>
      <c r="I207" s="238"/>
      <c r="J207" s="238"/>
      <c r="K207" s="238"/>
      <c r="L207" s="234"/>
      <c r="M207" s="234"/>
      <c r="N207" s="239"/>
      <c r="O207" s="195"/>
      <c r="P207" s="195"/>
      <c r="Q207" s="195"/>
      <c r="R207" s="195"/>
      <c r="S207" s="195"/>
      <c r="T207" s="195"/>
      <c r="U207" s="195"/>
      <c r="V207" s="195"/>
      <c r="W207" s="195"/>
      <c r="X207" s="195"/>
      <c r="Y207" s="195"/>
      <c r="Z207" s="195"/>
    </row>
    <row r="208" spans="1:26" ht="24" customHeight="1">
      <c r="A208" s="238"/>
      <c r="B208" s="236"/>
      <c r="C208" s="236"/>
      <c r="D208" s="236"/>
      <c r="E208" s="236"/>
      <c r="F208" s="236"/>
      <c r="G208" s="195"/>
      <c r="H208" s="237"/>
      <c r="I208" s="238"/>
      <c r="J208" s="238"/>
      <c r="K208" s="238"/>
      <c r="L208" s="234"/>
      <c r="M208" s="234"/>
      <c r="N208" s="239"/>
      <c r="O208" s="195"/>
      <c r="P208" s="195"/>
      <c r="Q208" s="195"/>
      <c r="R208" s="195"/>
      <c r="S208" s="195"/>
      <c r="T208" s="195"/>
      <c r="U208" s="195"/>
      <c r="V208" s="195"/>
      <c r="W208" s="195"/>
      <c r="X208" s="195"/>
      <c r="Y208" s="195"/>
      <c r="Z208" s="195"/>
    </row>
    <row r="209" spans="1:26" ht="24" customHeight="1">
      <c r="A209" s="238"/>
      <c r="B209" s="236"/>
      <c r="C209" s="236"/>
      <c r="D209" s="236"/>
      <c r="E209" s="236"/>
      <c r="F209" s="236"/>
      <c r="G209" s="195"/>
      <c r="H209" s="237"/>
      <c r="I209" s="238"/>
      <c r="J209" s="238"/>
      <c r="K209" s="238"/>
      <c r="L209" s="234"/>
      <c r="M209" s="234"/>
      <c r="N209" s="239"/>
      <c r="O209" s="195"/>
      <c r="P209" s="195"/>
      <c r="Q209" s="195"/>
      <c r="R209" s="195"/>
      <c r="S209" s="195"/>
      <c r="T209" s="195"/>
      <c r="U209" s="195"/>
      <c r="V209" s="195"/>
      <c r="W209" s="195"/>
      <c r="X209" s="195"/>
      <c r="Y209" s="195"/>
      <c r="Z209" s="195"/>
    </row>
    <row r="210" spans="1:26" ht="24" customHeight="1">
      <c r="A210" s="238"/>
      <c r="B210" s="236"/>
      <c r="C210" s="236"/>
      <c r="D210" s="236"/>
      <c r="E210" s="236"/>
      <c r="F210" s="236"/>
      <c r="G210" s="195"/>
      <c r="H210" s="237"/>
      <c r="I210" s="238"/>
      <c r="J210" s="238"/>
      <c r="K210" s="238"/>
      <c r="L210" s="234"/>
      <c r="M210" s="234"/>
      <c r="N210" s="239"/>
      <c r="O210" s="195"/>
      <c r="P210" s="195"/>
      <c r="Q210" s="195"/>
      <c r="R210" s="195"/>
      <c r="S210" s="195"/>
      <c r="T210" s="195"/>
      <c r="U210" s="195"/>
      <c r="V210" s="195"/>
      <c r="W210" s="195"/>
      <c r="X210" s="195"/>
      <c r="Y210" s="195"/>
      <c r="Z210" s="195"/>
    </row>
    <row r="211" spans="1:26" ht="24" customHeight="1">
      <c r="A211" s="238"/>
      <c r="B211" s="236"/>
      <c r="C211" s="236"/>
      <c r="D211" s="236"/>
      <c r="E211" s="236"/>
      <c r="F211" s="236"/>
      <c r="G211" s="195"/>
      <c r="H211" s="237"/>
      <c r="I211" s="238"/>
      <c r="J211" s="238"/>
      <c r="K211" s="238"/>
      <c r="L211" s="234"/>
      <c r="M211" s="234"/>
      <c r="N211" s="239"/>
      <c r="O211" s="195"/>
      <c r="P211" s="195"/>
      <c r="Q211" s="195"/>
      <c r="R211" s="195"/>
      <c r="S211" s="195"/>
      <c r="T211" s="195"/>
      <c r="U211" s="195"/>
      <c r="V211" s="195"/>
      <c r="W211" s="195"/>
      <c r="X211" s="195"/>
      <c r="Y211" s="195"/>
      <c r="Z211" s="195"/>
    </row>
    <row r="212" spans="1:26" ht="24" customHeight="1">
      <c r="A212" s="238"/>
      <c r="B212" s="236"/>
      <c r="C212" s="236"/>
      <c r="D212" s="236"/>
      <c r="E212" s="236"/>
      <c r="F212" s="236"/>
      <c r="G212" s="195"/>
      <c r="H212" s="237"/>
      <c r="I212" s="238"/>
      <c r="J212" s="238"/>
      <c r="K212" s="238"/>
      <c r="L212" s="234"/>
      <c r="M212" s="234"/>
      <c r="N212" s="239"/>
      <c r="O212" s="195"/>
      <c r="P212" s="195"/>
      <c r="Q212" s="195"/>
      <c r="R212" s="195"/>
      <c r="S212" s="195"/>
      <c r="T212" s="195"/>
      <c r="U212" s="195"/>
      <c r="V212" s="195"/>
      <c r="W212" s="195"/>
      <c r="X212" s="195"/>
      <c r="Y212" s="195"/>
      <c r="Z212" s="195"/>
    </row>
    <row r="213" spans="1:26" ht="24" customHeight="1">
      <c r="A213" s="238"/>
      <c r="B213" s="236"/>
      <c r="C213" s="236"/>
      <c r="D213" s="236"/>
      <c r="E213" s="236"/>
      <c r="F213" s="236"/>
      <c r="G213" s="195"/>
      <c r="H213" s="237"/>
      <c r="I213" s="238"/>
      <c r="J213" s="238"/>
      <c r="K213" s="238"/>
      <c r="L213" s="234"/>
      <c r="M213" s="234"/>
      <c r="N213" s="239"/>
      <c r="O213" s="195"/>
      <c r="P213" s="195"/>
      <c r="Q213" s="195"/>
      <c r="R213" s="195"/>
      <c r="S213" s="195"/>
      <c r="T213" s="195"/>
      <c r="U213" s="195"/>
      <c r="V213" s="195"/>
      <c r="W213" s="195"/>
      <c r="X213" s="195"/>
      <c r="Y213" s="195"/>
      <c r="Z213" s="195"/>
    </row>
    <row r="214" spans="1:26" ht="24" customHeight="1">
      <c r="A214" s="238"/>
      <c r="B214" s="236"/>
      <c r="C214" s="236"/>
      <c r="D214" s="236"/>
      <c r="E214" s="236"/>
      <c r="F214" s="236"/>
      <c r="G214" s="195"/>
      <c r="H214" s="237"/>
      <c r="I214" s="238"/>
      <c r="J214" s="238"/>
      <c r="K214" s="238"/>
      <c r="L214" s="234"/>
      <c r="M214" s="234"/>
      <c r="N214" s="239"/>
      <c r="O214" s="195"/>
      <c r="P214" s="195"/>
      <c r="Q214" s="195"/>
      <c r="R214" s="195"/>
      <c r="S214" s="195"/>
      <c r="T214" s="195"/>
      <c r="U214" s="195"/>
      <c r="V214" s="195"/>
      <c r="W214" s="195"/>
      <c r="X214" s="195"/>
      <c r="Y214" s="195"/>
      <c r="Z214" s="195"/>
    </row>
    <row r="215" spans="1:26" ht="24" customHeight="1">
      <c r="A215" s="238"/>
      <c r="B215" s="236"/>
      <c r="C215" s="236"/>
      <c r="D215" s="236"/>
      <c r="E215" s="236"/>
      <c r="F215" s="236"/>
      <c r="G215" s="195"/>
      <c r="H215" s="237"/>
      <c r="I215" s="238"/>
      <c r="J215" s="238"/>
      <c r="K215" s="238"/>
      <c r="L215" s="234"/>
      <c r="M215" s="234"/>
      <c r="N215" s="239"/>
      <c r="O215" s="195"/>
      <c r="P215" s="195"/>
      <c r="Q215" s="195"/>
      <c r="R215" s="195"/>
      <c r="S215" s="195"/>
      <c r="T215" s="195"/>
      <c r="U215" s="195"/>
      <c r="V215" s="195"/>
      <c r="W215" s="195"/>
      <c r="X215" s="195"/>
      <c r="Y215" s="195"/>
      <c r="Z215" s="195"/>
    </row>
    <row r="216" spans="1:26" ht="24" customHeight="1">
      <c r="A216" s="238"/>
      <c r="B216" s="236"/>
      <c r="C216" s="236"/>
      <c r="D216" s="236"/>
      <c r="E216" s="236"/>
      <c r="F216" s="236"/>
      <c r="G216" s="195"/>
      <c r="H216" s="237"/>
      <c r="I216" s="238"/>
      <c r="J216" s="238"/>
      <c r="K216" s="238"/>
      <c r="L216" s="234"/>
      <c r="M216" s="234"/>
      <c r="N216" s="239"/>
      <c r="O216" s="195"/>
      <c r="P216" s="195"/>
      <c r="Q216" s="195"/>
      <c r="R216" s="195"/>
      <c r="S216" s="195"/>
      <c r="T216" s="195"/>
      <c r="U216" s="195"/>
      <c r="V216" s="195"/>
      <c r="W216" s="195"/>
      <c r="X216" s="195"/>
      <c r="Y216" s="195"/>
      <c r="Z216" s="195"/>
    </row>
    <row r="217" spans="1:26" ht="24" customHeight="1">
      <c r="A217" s="238"/>
      <c r="B217" s="236"/>
      <c r="C217" s="236"/>
      <c r="D217" s="236"/>
      <c r="E217" s="236"/>
      <c r="F217" s="236"/>
      <c r="G217" s="195"/>
      <c r="H217" s="237"/>
      <c r="I217" s="238"/>
      <c r="J217" s="238"/>
      <c r="K217" s="238"/>
      <c r="L217" s="234"/>
      <c r="M217" s="234"/>
      <c r="N217" s="239"/>
      <c r="O217" s="195"/>
      <c r="P217" s="195"/>
      <c r="Q217" s="195"/>
      <c r="R217" s="195"/>
      <c r="S217" s="195"/>
      <c r="T217" s="195"/>
      <c r="U217" s="195"/>
      <c r="V217" s="195"/>
      <c r="W217" s="195"/>
      <c r="X217" s="195"/>
      <c r="Y217" s="195"/>
      <c r="Z217" s="195"/>
    </row>
    <row r="218" spans="1:26" ht="24" customHeight="1">
      <c r="A218" s="238"/>
      <c r="B218" s="236"/>
      <c r="C218" s="236"/>
      <c r="D218" s="236"/>
      <c r="E218" s="236"/>
      <c r="F218" s="236"/>
      <c r="G218" s="195"/>
      <c r="H218" s="237"/>
      <c r="I218" s="238"/>
      <c r="J218" s="238"/>
      <c r="K218" s="238"/>
      <c r="L218" s="234"/>
      <c r="M218" s="234"/>
      <c r="N218" s="239"/>
      <c r="O218" s="195"/>
      <c r="P218" s="195"/>
      <c r="Q218" s="195"/>
      <c r="R218" s="195"/>
      <c r="S218" s="195"/>
      <c r="T218" s="195"/>
      <c r="U218" s="195"/>
      <c r="V218" s="195"/>
      <c r="W218" s="195"/>
      <c r="X218" s="195"/>
      <c r="Y218" s="195"/>
      <c r="Z218" s="195"/>
    </row>
    <row r="219" spans="1:26" ht="24" customHeight="1">
      <c r="A219" s="238"/>
      <c r="B219" s="236"/>
      <c r="C219" s="236"/>
      <c r="D219" s="236"/>
      <c r="E219" s="236"/>
      <c r="F219" s="236"/>
      <c r="G219" s="195"/>
      <c r="H219" s="237"/>
      <c r="I219" s="238"/>
      <c r="J219" s="238"/>
      <c r="K219" s="238"/>
      <c r="L219" s="234"/>
      <c r="M219" s="234"/>
      <c r="N219" s="239"/>
      <c r="O219" s="195"/>
      <c r="P219" s="195"/>
      <c r="Q219" s="195"/>
      <c r="R219" s="195"/>
      <c r="S219" s="195"/>
      <c r="T219" s="195"/>
      <c r="U219" s="195"/>
      <c r="V219" s="195"/>
      <c r="W219" s="195"/>
      <c r="X219" s="195"/>
      <c r="Y219" s="195"/>
      <c r="Z219" s="195"/>
    </row>
    <row r="220" spans="1:26" ht="24" customHeight="1">
      <c r="A220" s="238"/>
      <c r="B220" s="236"/>
      <c r="C220" s="236"/>
      <c r="D220" s="236"/>
      <c r="E220" s="236"/>
      <c r="F220" s="236"/>
      <c r="G220" s="195"/>
      <c r="H220" s="237"/>
      <c r="I220" s="238"/>
      <c r="J220" s="238"/>
      <c r="K220" s="238"/>
      <c r="L220" s="234"/>
      <c r="M220" s="234"/>
      <c r="N220" s="239"/>
      <c r="O220" s="195"/>
      <c r="P220" s="195"/>
      <c r="Q220" s="195"/>
      <c r="R220" s="195"/>
      <c r="S220" s="195"/>
      <c r="T220" s="195"/>
      <c r="U220" s="195"/>
      <c r="V220" s="195"/>
      <c r="W220" s="195"/>
      <c r="X220" s="195"/>
      <c r="Y220" s="195"/>
      <c r="Z220" s="195"/>
    </row>
    <row r="221" spans="1:26" ht="24" customHeight="1">
      <c r="A221" s="238"/>
      <c r="B221" s="236"/>
      <c r="C221" s="236"/>
      <c r="D221" s="236"/>
      <c r="E221" s="236"/>
      <c r="F221" s="236"/>
      <c r="G221" s="195"/>
      <c r="H221" s="237"/>
      <c r="I221" s="238"/>
      <c r="J221" s="238"/>
      <c r="K221" s="238"/>
      <c r="L221" s="234"/>
      <c r="M221" s="234"/>
      <c r="N221" s="239"/>
      <c r="O221" s="195"/>
      <c r="P221" s="195"/>
      <c r="Q221" s="195"/>
      <c r="R221" s="195"/>
      <c r="S221" s="195"/>
      <c r="T221" s="195"/>
      <c r="U221" s="195"/>
      <c r="V221" s="195"/>
      <c r="W221" s="195"/>
      <c r="X221" s="195"/>
      <c r="Y221" s="195"/>
      <c r="Z221" s="195"/>
    </row>
    <row r="222" spans="1:26" ht="24" customHeight="1">
      <c r="A222" s="238"/>
      <c r="B222" s="236"/>
      <c r="C222" s="236"/>
      <c r="D222" s="236"/>
      <c r="E222" s="236"/>
      <c r="F222" s="236"/>
      <c r="G222" s="195"/>
      <c r="H222" s="237"/>
      <c r="I222" s="238"/>
      <c r="J222" s="238"/>
      <c r="K222" s="238"/>
      <c r="L222" s="234"/>
      <c r="M222" s="234"/>
      <c r="N222" s="239"/>
      <c r="O222" s="195"/>
      <c r="P222" s="195"/>
      <c r="Q222" s="195"/>
      <c r="R222" s="195"/>
      <c r="S222" s="195"/>
      <c r="T222" s="195"/>
      <c r="U222" s="195"/>
      <c r="V222" s="195"/>
      <c r="W222" s="195"/>
      <c r="X222" s="195"/>
      <c r="Y222" s="195"/>
      <c r="Z222" s="195"/>
    </row>
    <row r="223" spans="1:26" ht="24" customHeight="1">
      <c r="A223" s="238"/>
      <c r="B223" s="236"/>
      <c r="C223" s="236"/>
      <c r="D223" s="236"/>
      <c r="E223" s="236"/>
      <c r="F223" s="236"/>
      <c r="G223" s="195"/>
      <c r="H223" s="237"/>
      <c r="I223" s="238"/>
      <c r="J223" s="238"/>
      <c r="K223" s="238"/>
      <c r="L223" s="234"/>
      <c r="M223" s="234"/>
      <c r="N223" s="239"/>
      <c r="O223" s="195"/>
      <c r="P223" s="195"/>
      <c r="Q223" s="195"/>
      <c r="R223" s="195"/>
      <c r="S223" s="195"/>
      <c r="T223" s="195"/>
      <c r="U223" s="195"/>
      <c r="V223" s="195"/>
      <c r="W223" s="195"/>
      <c r="X223" s="195"/>
      <c r="Y223" s="195"/>
      <c r="Z223" s="195"/>
    </row>
    <row r="224" spans="1:26" ht="24" customHeight="1">
      <c r="A224" s="238"/>
      <c r="B224" s="236"/>
      <c r="C224" s="236"/>
      <c r="D224" s="236"/>
      <c r="E224" s="236"/>
      <c r="F224" s="236"/>
      <c r="G224" s="195"/>
      <c r="H224" s="237"/>
      <c r="I224" s="238"/>
      <c r="J224" s="238"/>
      <c r="K224" s="238"/>
      <c r="L224" s="234"/>
      <c r="M224" s="234"/>
      <c r="N224" s="239"/>
      <c r="O224" s="195"/>
      <c r="P224" s="195"/>
      <c r="Q224" s="195"/>
      <c r="R224" s="195"/>
      <c r="S224" s="195"/>
      <c r="T224" s="195"/>
      <c r="U224" s="195"/>
      <c r="V224" s="195"/>
      <c r="W224" s="195"/>
      <c r="X224" s="195"/>
      <c r="Y224" s="195"/>
      <c r="Z224" s="195"/>
    </row>
    <row r="225" spans="1:26" ht="24" customHeight="1">
      <c r="A225" s="238"/>
      <c r="B225" s="236"/>
      <c r="C225" s="236"/>
      <c r="D225" s="236"/>
      <c r="E225" s="236"/>
      <c r="F225" s="236"/>
      <c r="G225" s="195"/>
      <c r="H225" s="237"/>
      <c r="I225" s="238"/>
      <c r="J225" s="238"/>
      <c r="K225" s="238"/>
      <c r="L225" s="234"/>
      <c r="M225" s="234"/>
      <c r="N225" s="239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</row>
    <row r="226" spans="1:26" ht="24" customHeight="1">
      <c r="A226" s="238"/>
      <c r="B226" s="236"/>
      <c r="C226" s="236"/>
      <c r="D226" s="236"/>
      <c r="E226" s="236"/>
      <c r="F226" s="236"/>
      <c r="G226" s="195"/>
      <c r="H226" s="237"/>
      <c r="I226" s="238"/>
      <c r="J226" s="238"/>
      <c r="K226" s="238"/>
      <c r="L226" s="234"/>
      <c r="M226" s="234"/>
      <c r="N226" s="239"/>
      <c r="O226" s="195"/>
      <c r="P226" s="195"/>
      <c r="Q226" s="195"/>
      <c r="R226" s="195"/>
      <c r="S226" s="195"/>
      <c r="T226" s="195"/>
      <c r="U226" s="195"/>
      <c r="V226" s="195"/>
      <c r="W226" s="195"/>
      <c r="X226" s="195"/>
      <c r="Y226" s="195"/>
      <c r="Z226" s="195"/>
    </row>
    <row r="227" spans="1:26" ht="24" customHeight="1">
      <c r="A227" s="238"/>
      <c r="B227" s="236"/>
      <c r="C227" s="236"/>
      <c r="D227" s="236"/>
      <c r="E227" s="236"/>
      <c r="F227" s="236"/>
      <c r="G227" s="195"/>
      <c r="H227" s="237"/>
      <c r="I227" s="238"/>
      <c r="J227" s="238"/>
      <c r="K227" s="238"/>
      <c r="L227" s="234"/>
      <c r="M227" s="234"/>
      <c r="N227" s="239"/>
      <c r="O227" s="195"/>
      <c r="P227" s="195"/>
      <c r="Q227" s="195"/>
      <c r="R227" s="195"/>
      <c r="S227" s="195"/>
      <c r="T227" s="195"/>
      <c r="U227" s="195"/>
      <c r="V227" s="195"/>
      <c r="W227" s="195"/>
      <c r="X227" s="195"/>
      <c r="Y227" s="195"/>
      <c r="Z227" s="195"/>
    </row>
    <row r="228" spans="1:26" ht="24" customHeight="1">
      <c r="A228" s="238"/>
      <c r="B228" s="236"/>
      <c r="C228" s="236"/>
      <c r="D228" s="236"/>
      <c r="E228" s="236"/>
      <c r="F228" s="236"/>
      <c r="G228" s="195"/>
      <c r="H228" s="237"/>
      <c r="I228" s="238"/>
      <c r="J228" s="238"/>
      <c r="K228" s="238"/>
      <c r="L228" s="234"/>
      <c r="M228" s="234"/>
      <c r="N228" s="239"/>
      <c r="O228" s="195"/>
      <c r="P228" s="195"/>
      <c r="Q228" s="195"/>
      <c r="R228" s="195"/>
      <c r="S228" s="195"/>
      <c r="T228" s="195"/>
      <c r="U228" s="195"/>
      <c r="V228" s="195"/>
      <c r="W228" s="195"/>
      <c r="X228" s="195"/>
      <c r="Y228" s="195"/>
      <c r="Z228" s="195"/>
    </row>
    <row r="229" spans="1:26" ht="24" customHeight="1">
      <c r="A229" s="238"/>
      <c r="B229" s="236"/>
      <c r="C229" s="236"/>
      <c r="D229" s="236"/>
      <c r="E229" s="236"/>
      <c r="F229" s="236"/>
      <c r="G229" s="195"/>
      <c r="H229" s="237"/>
      <c r="I229" s="238"/>
      <c r="J229" s="238"/>
      <c r="K229" s="238"/>
      <c r="L229" s="234"/>
      <c r="M229" s="234"/>
      <c r="N229" s="239"/>
      <c r="O229" s="195"/>
      <c r="P229" s="195"/>
      <c r="Q229" s="195"/>
      <c r="R229" s="195"/>
      <c r="S229" s="195"/>
      <c r="T229" s="195"/>
      <c r="U229" s="195"/>
      <c r="V229" s="195"/>
      <c r="W229" s="195"/>
      <c r="X229" s="195"/>
      <c r="Y229" s="195"/>
      <c r="Z229" s="195"/>
    </row>
    <row r="230" spans="1:26" ht="24" customHeight="1">
      <c r="A230" s="238"/>
      <c r="B230" s="236"/>
      <c r="C230" s="236"/>
      <c r="D230" s="236"/>
      <c r="E230" s="236"/>
      <c r="F230" s="236"/>
      <c r="G230" s="195"/>
      <c r="H230" s="237"/>
      <c r="I230" s="238"/>
      <c r="J230" s="238"/>
      <c r="K230" s="238"/>
      <c r="L230" s="234"/>
      <c r="M230" s="234"/>
      <c r="N230" s="239"/>
      <c r="O230" s="195"/>
      <c r="P230" s="195"/>
      <c r="Q230" s="195"/>
      <c r="R230" s="195"/>
      <c r="S230" s="195"/>
      <c r="T230" s="195"/>
      <c r="U230" s="195"/>
      <c r="V230" s="195"/>
      <c r="W230" s="195"/>
      <c r="X230" s="195"/>
      <c r="Y230" s="195"/>
      <c r="Z230" s="195"/>
    </row>
    <row r="231" spans="1:26" ht="24" customHeight="1">
      <c r="A231" s="238"/>
      <c r="B231" s="236"/>
      <c r="C231" s="236"/>
      <c r="D231" s="236"/>
      <c r="E231" s="236"/>
      <c r="F231" s="236"/>
      <c r="G231" s="195"/>
      <c r="H231" s="237"/>
      <c r="I231" s="238"/>
      <c r="J231" s="238"/>
      <c r="K231" s="238"/>
      <c r="L231" s="234"/>
      <c r="M231" s="234"/>
      <c r="N231" s="239"/>
      <c r="O231" s="195"/>
      <c r="P231" s="195"/>
      <c r="Q231" s="195"/>
      <c r="R231" s="195"/>
      <c r="S231" s="195"/>
      <c r="T231" s="195"/>
      <c r="U231" s="195"/>
      <c r="V231" s="195"/>
      <c r="W231" s="195"/>
      <c r="X231" s="195"/>
      <c r="Y231" s="195"/>
      <c r="Z231" s="195"/>
    </row>
    <row r="232" spans="1:26" ht="24" customHeight="1">
      <c r="A232" s="238"/>
      <c r="B232" s="236"/>
      <c r="C232" s="236"/>
      <c r="D232" s="236"/>
      <c r="E232" s="236"/>
      <c r="F232" s="236"/>
      <c r="G232" s="195"/>
      <c r="H232" s="237"/>
      <c r="I232" s="238"/>
      <c r="J232" s="238"/>
      <c r="K232" s="238"/>
      <c r="L232" s="234"/>
      <c r="M232" s="234"/>
      <c r="N232" s="239"/>
      <c r="O232" s="195"/>
      <c r="P232" s="195"/>
      <c r="Q232" s="195"/>
      <c r="R232" s="195"/>
      <c r="S232" s="195"/>
      <c r="T232" s="195"/>
      <c r="U232" s="195"/>
      <c r="V232" s="195"/>
      <c r="W232" s="195"/>
      <c r="X232" s="195"/>
      <c r="Y232" s="195"/>
      <c r="Z232" s="195"/>
    </row>
    <row r="233" spans="1:26" ht="24" customHeight="1">
      <c r="A233" s="238"/>
      <c r="B233" s="236"/>
      <c r="C233" s="236"/>
      <c r="D233" s="236"/>
      <c r="E233" s="236"/>
      <c r="F233" s="236"/>
      <c r="G233" s="195"/>
      <c r="H233" s="237"/>
      <c r="I233" s="238"/>
      <c r="J233" s="238"/>
      <c r="K233" s="238"/>
      <c r="L233" s="234"/>
      <c r="M233" s="234"/>
      <c r="N233" s="239"/>
      <c r="O233" s="195"/>
      <c r="P233" s="195"/>
      <c r="Q233" s="195"/>
      <c r="R233" s="195"/>
      <c r="S233" s="195"/>
      <c r="T233" s="195"/>
      <c r="U233" s="195"/>
      <c r="V233" s="195"/>
      <c r="W233" s="195"/>
      <c r="X233" s="195"/>
      <c r="Y233" s="195"/>
      <c r="Z233" s="195"/>
    </row>
    <row r="234" spans="1:26" ht="24" customHeight="1">
      <c r="A234" s="238"/>
      <c r="B234" s="236"/>
      <c r="C234" s="236"/>
      <c r="D234" s="236"/>
      <c r="E234" s="236"/>
      <c r="F234" s="236"/>
      <c r="G234" s="195"/>
      <c r="H234" s="237"/>
      <c r="I234" s="238"/>
      <c r="J234" s="238"/>
      <c r="K234" s="238"/>
      <c r="L234" s="234"/>
      <c r="M234" s="234"/>
      <c r="N234" s="239"/>
      <c r="O234" s="195"/>
      <c r="P234" s="195"/>
      <c r="Q234" s="195"/>
      <c r="R234" s="195"/>
      <c r="S234" s="195"/>
      <c r="T234" s="195"/>
      <c r="U234" s="195"/>
      <c r="V234" s="195"/>
      <c r="W234" s="195"/>
      <c r="X234" s="195"/>
      <c r="Y234" s="195"/>
      <c r="Z234" s="195"/>
    </row>
    <row r="235" spans="1:26" ht="24" customHeight="1">
      <c r="A235" s="238"/>
      <c r="B235" s="236"/>
      <c r="C235" s="236"/>
      <c r="D235" s="236"/>
      <c r="E235" s="236"/>
      <c r="F235" s="236"/>
      <c r="G235" s="195"/>
      <c r="H235" s="237"/>
      <c r="I235" s="238"/>
      <c r="J235" s="238"/>
      <c r="K235" s="238"/>
      <c r="L235" s="234"/>
      <c r="M235" s="234"/>
      <c r="N235" s="239"/>
      <c r="O235" s="195"/>
      <c r="P235" s="195"/>
      <c r="Q235" s="195"/>
      <c r="R235" s="195"/>
      <c r="S235" s="195"/>
      <c r="T235" s="195"/>
      <c r="U235" s="195"/>
      <c r="V235" s="195"/>
      <c r="W235" s="195"/>
      <c r="X235" s="195"/>
      <c r="Y235" s="195"/>
      <c r="Z235" s="195"/>
    </row>
    <row r="236" spans="1:26" ht="24" customHeight="1">
      <c r="A236" s="238"/>
      <c r="B236" s="236"/>
      <c r="C236" s="236"/>
      <c r="D236" s="236"/>
      <c r="E236" s="236"/>
      <c r="F236" s="236"/>
      <c r="G236" s="195"/>
      <c r="H236" s="237"/>
      <c r="I236" s="238"/>
      <c r="J236" s="238"/>
      <c r="K236" s="238"/>
      <c r="L236" s="234"/>
      <c r="M236" s="234"/>
      <c r="N236" s="239"/>
      <c r="O236" s="195"/>
      <c r="P236" s="195"/>
      <c r="Q236" s="195"/>
      <c r="R236" s="195"/>
      <c r="S236" s="195"/>
      <c r="T236" s="195"/>
      <c r="U236" s="195"/>
      <c r="V236" s="195"/>
      <c r="W236" s="195"/>
      <c r="X236" s="195"/>
      <c r="Y236" s="195"/>
      <c r="Z236" s="195"/>
    </row>
    <row r="237" spans="1:26" ht="24" customHeight="1">
      <c r="A237" s="238"/>
      <c r="B237" s="236"/>
      <c r="C237" s="236"/>
      <c r="D237" s="236"/>
      <c r="E237" s="236"/>
      <c r="F237" s="236"/>
      <c r="G237" s="195"/>
      <c r="H237" s="237"/>
      <c r="I237" s="238"/>
      <c r="J237" s="238"/>
      <c r="K237" s="238"/>
      <c r="L237" s="234"/>
      <c r="M237" s="234"/>
      <c r="N237" s="239"/>
      <c r="O237" s="195"/>
      <c r="P237" s="195"/>
      <c r="Q237" s="195"/>
      <c r="R237" s="195"/>
      <c r="S237" s="195"/>
      <c r="T237" s="195"/>
      <c r="U237" s="195"/>
      <c r="V237" s="195"/>
      <c r="W237" s="195"/>
      <c r="X237" s="195"/>
      <c r="Y237" s="195"/>
      <c r="Z237" s="195"/>
    </row>
    <row r="238" spans="1:26" ht="24" customHeight="1">
      <c r="A238" s="238"/>
      <c r="B238" s="236"/>
      <c r="C238" s="236"/>
      <c r="D238" s="236"/>
      <c r="E238" s="236"/>
      <c r="F238" s="236"/>
      <c r="G238" s="195"/>
      <c r="H238" s="237"/>
      <c r="I238" s="238"/>
      <c r="J238" s="238"/>
      <c r="K238" s="238"/>
      <c r="L238" s="234"/>
      <c r="M238" s="234"/>
      <c r="N238" s="239"/>
      <c r="O238" s="195"/>
      <c r="P238" s="195"/>
      <c r="Q238" s="195"/>
      <c r="R238" s="195"/>
      <c r="S238" s="195"/>
      <c r="T238" s="195"/>
      <c r="U238" s="195"/>
      <c r="V238" s="195"/>
      <c r="W238" s="195"/>
      <c r="X238" s="195"/>
      <c r="Y238" s="195"/>
      <c r="Z238" s="195"/>
    </row>
    <row r="239" spans="1:26" ht="24" customHeight="1">
      <c r="A239" s="238"/>
      <c r="B239" s="236"/>
      <c r="C239" s="236"/>
      <c r="D239" s="236"/>
      <c r="E239" s="236"/>
      <c r="F239" s="236"/>
      <c r="G239" s="195"/>
      <c r="H239" s="237"/>
      <c r="I239" s="238"/>
      <c r="J239" s="238"/>
      <c r="K239" s="238"/>
      <c r="L239" s="234"/>
      <c r="M239" s="234"/>
      <c r="N239" s="239"/>
      <c r="O239" s="195"/>
      <c r="P239" s="195"/>
      <c r="Q239" s="195"/>
      <c r="R239" s="195"/>
      <c r="S239" s="195"/>
      <c r="T239" s="195"/>
      <c r="U239" s="195"/>
      <c r="V239" s="195"/>
      <c r="W239" s="195"/>
      <c r="X239" s="195"/>
      <c r="Y239" s="195"/>
      <c r="Z239" s="195"/>
    </row>
    <row r="240" spans="1:26" ht="24" customHeight="1">
      <c r="A240" s="238"/>
      <c r="B240" s="236"/>
      <c r="C240" s="236"/>
      <c r="D240" s="236"/>
      <c r="E240" s="236"/>
      <c r="F240" s="236"/>
      <c r="G240" s="195"/>
      <c r="H240" s="237"/>
      <c r="I240" s="238"/>
      <c r="J240" s="238"/>
      <c r="K240" s="238"/>
      <c r="L240" s="234"/>
      <c r="M240" s="234"/>
      <c r="N240" s="239"/>
      <c r="O240" s="195"/>
      <c r="P240" s="195"/>
      <c r="Q240" s="195"/>
      <c r="R240" s="195"/>
      <c r="S240" s="195"/>
      <c r="T240" s="195"/>
      <c r="U240" s="195"/>
      <c r="V240" s="195"/>
      <c r="W240" s="195"/>
      <c r="X240" s="195"/>
      <c r="Y240" s="195"/>
      <c r="Z240" s="195"/>
    </row>
    <row r="241" spans="1:26" ht="24" customHeight="1">
      <c r="A241" s="238"/>
      <c r="B241" s="236"/>
      <c r="C241" s="236"/>
      <c r="D241" s="236"/>
      <c r="E241" s="236"/>
      <c r="F241" s="236"/>
      <c r="G241" s="195"/>
      <c r="H241" s="237"/>
      <c r="I241" s="238"/>
      <c r="J241" s="238"/>
      <c r="K241" s="238"/>
      <c r="L241" s="234"/>
      <c r="M241" s="234"/>
      <c r="N241" s="239"/>
      <c r="O241" s="195"/>
      <c r="P241" s="195"/>
      <c r="Q241" s="195"/>
      <c r="R241" s="195"/>
      <c r="S241" s="195"/>
      <c r="T241" s="195"/>
      <c r="U241" s="195"/>
      <c r="V241" s="195"/>
      <c r="W241" s="195"/>
      <c r="X241" s="195"/>
      <c r="Y241" s="195"/>
      <c r="Z241" s="195"/>
    </row>
    <row r="242" spans="1:26" ht="24" customHeight="1">
      <c r="A242" s="238"/>
      <c r="B242" s="236"/>
      <c r="C242" s="236"/>
      <c r="D242" s="236"/>
      <c r="E242" s="236"/>
      <c r="F242" s="236"/>
      <c r="G242" s="195"/>
      <c r="H242" s="237"/>
      <c r="I242" s="238"/>
      <c r="J242" s="238"/>
      <c r="K242" s="238"/>
      <c r="L242" s="234"/>
      <c r="M242" s="234"/>
      <c r="N242" s="239"/>
      <c r="O242" s="195"/>
      <c r="P242" s="195"/>
      <c r="Q242" s="195"/>
      <c r="R242" s="195"/>
      <c r="S242" s="195"/>
      <c r="T242" s="195"/>
      <c r="U242" s="195"/>
      <c r="V242" s="195"/>
      <c r="W242" s="195"/>
      <c r="X242" s="195"/>
      <c r="Y242" s="195"/>
      <c r="Z242" s="195"/>
    </row>
    <row r="243" spans="1:26" ht="24" customHeight="1">
      <c r="A243" s="238"/>
      <c r="B243" s="236"/>
      <c r="C243" s="236"/>
      <c r="D243" s="236"/>
      <c r="E243" s="236"/>
      <c r="F243" s="236"/>
      <c r="G243" s="195"/>
      <c r="H243" s="237"/>
      <c r="I243" s="238"/>
      <c r="J243" s="238"/>
      <c r="K243" s="238"/>
      <c r="L243" s="234"/>
      <c r="M243" s="234"/>
      <c r="N243" s="239"/>
      <c r="O243" s="195"/>
      <c r="P243" s="195"/>
      <c r="Q243" s="195"/>
      <c r="R243" s="195"/>
      <c r="S243" s="195"/>
      <c r="T243" s="195"/>
      <c r="U243" s="195"/>
      <c r="V243" s="195"/>
      <c r="W243" s="195"/>
      <c r="X243" s="195"/>
      <c r="Y243" s="195"/>
      <c r="Z243" s="195"/>
    </row>
    <row r="244" spans="1:26" ht="24" customHeight="1">
      <c r="A244" s="238"/>
      <c r="B244" s="236"/>
      <c r="C244" s="236"/>
      <c r="D244" s="236"/>
      <c r="E244" s="236"/>
      <c r="F244" s="236"/>
      <c r="G244" s="195"/>
      <c r="H244" s="237"/>
      <c r="I244" s="238"/>
      <c r="J244" s="238"/>
      <c r="K244" s="238"/>
      <c r="L244" s="234"/>
      <c r="M244" s="234"/>
      <c r="N244" s="239"/>
      <c r="O244" s="195"/>
      <c r="P244" s="195"/>
      <c r="Q244" s="195"/>
      <c r="R244" s="195"/>
      <c r="S244" s="195"/>
      <c r="T244" s="195"/>
      <c r="U244" s="195"/>
      <c r="V244" s="195"/>
      <c r="W244" s="195"/>
      <c r="X244" s="195"/>
      <c r="Y244" s="195"/>
      <c r="Z244" s="195"/>
    </row>
    <row r="245" spans="1:26" ht="24" customHeight="1">
      <c r="A245" s="238"/>
      <c r="B245" s="236"/>
      <c r="C245" s="236"/>
      <c r="D245" s="236"/>
      <c r="E245" s="236"/>
      <c r="F245" s="236"/>
      <c r="G245" s="195"/>
      <c r="H245" s="237"/>
      <c r="I245" s="238"/>
      <c r="J245" s="238"/>
      <c r="K245" s="238"/>
      <c r="L245" s="234"/>
      <c r="M245" s="234"/>
      <c r="N245" s="239"/>
      <c r="O245" s="195"/>
      <c r="P245" s="195"/>
      <c r="Q245" s="195"/>
      <c r="R245" s="195"/>
      <c r="S245" s="195"/>
      <c r="T245" s="195"/>
      <c r="U245" s="195"/>
      <c r="V245" s="195"/>
      <c r="W245" s="195"/>
      <c r="X245" s="195"/>
      <c r="Y245" s="195"/>
      <c r="Z245" s="195"/>
    </row>
    <row r="246" spans="1:26" ht="24" customHeight="1">
      <c r="A246" s="238"/>
      <c r="B246" s="236"/>
      <c r="C246" s="236"/>
      <c r="D246" s="236"/>
      <c r="E246" s="236"/>
      <c r="F246" s="236"/>
      <c r="G246" s="195"/>
      <c r="H246" s="237"/>
      <c r="I246" s="238"/>
      <c r="J246" s="238"/>
      <c r="K246" s="238"/>
      <c r="L246" s="234"/>
      <c r="M246" s="234"/>
      <c r="N246" s="239"/>
      <c r="O246" s="195"/>
      <c r="P246" s="195"/>
      <c r="Q246" s="195"/>
      <c r="R246" s="195"/>
      <c r="S246" s="195"/>
      <c r="T246" s="195"/>
      <c r="U246" s="195"/>
      <c r="V246" s="195"/>
      <c r="W246" s="195"/>
      <c r="X246" s="195"/>
      <c r="Y246" s="195"/>
      <c r="Z246" s="195"/>
    </row>
    <row r="247" spans="1:26" ht="24" customHeight="1">
      <c r="A247" s="238"/>
      <c r="B247" s="236"/>
      <c r="C247" s="236"/>
      <c r="D247" s="236"/>
      <c r="E247" s="236"/>
      <c r="F247" s="236"/>
      <c r="G247" s="195"/>
      <c r="H247" s="237"/>
      <c r="I247" s="238"/>
      <c r="J247" s="238"/>
      <c r="K247" s="238"/>
      <c r="L247" s="234"/>
      <c r="M247" s="234"/>
      <c r="N247" s="239"/>
      <c r="O247" s="195"/>
      <c r="P247" s="195"/>
      <c r="Q247" s="195"/>
      <c r="R247" s="195"/>
      <c r="S247" s="195"/>
      <c r="T247" s="195"/>
      <c r="U247" s="195"/>
      <c r="V247" s="195"/>
      <c r="W247" s="195"/>
      <c r="X247" s="195"/>
      <c r="Y247" s="195"/>
      <c r="Z247" s="195"/>
    </row>
    <row r="248" spans="1:26" ht="24" customHeight="1">
      <c r="A248" s="238"/>
      <c r="B248" s="236"/>
      <c r="C248" s="236"/>
      <c r="D248" s="236"/>
      <c r="E248" s="236"/>
      <c r="F248" s="236"/>
      <c r="G248" s="195"/>
      <c r="H248" s="237"/>
      <c r="I248" s="238"/>
      <c r="J248" s="238"/>
      <c r="K248" s="238"/>
      <c r="L248" s="234"/>
      <c r="M248" s="234"/>
      <c r="N248" s="239"/>
      <c r="O248" s="195"/>
      <c r="P248" s="195"/>
      <c r="Q248" s="195"/>
      <c r="R248" s="195"/>
      <c r="S248" s="195"/>
      <c r="T248" s="195"/>
      <c r="U248" s="195"/>
      <c r="V248" s="195"/>
      <c r="W248" s="195"/>
      <c r="X248" s="195"/>
      <c r="Y248" s="195"/>
      <c r="Z248" s="195"/>
    </row>
    <row r="249" spans="1:26" ht="24" customHeight="1">
      <c r="A249" s="238"/>
      <c r="B249" s="236"/>
      <c r="C249" s="236"/>
      <c r="D249" s="236"/>
      <c r="E249" s="236"/>
      <c r="F249" s="236"/>
      <c r="G249" s="195"/>
      <c r="H249" s="237"/>
      <c r="I249" s="238"/>
      <c r="J249" s="238"/>
      <c r="K249" s="238"/>
      <c r="L249" s="234"/>
      <c r="M249" s="234"/>
      <c r="N249" s="239"/>
      <c r="O249" s="195"/>
      <c r="P249" s="195"/>
      <c r="Q249" s="195"/>
      <c r="R249" s="195"/>
      <c r="S249" s="195"/>
      <c r="T249" s="195"/>
      <c r="U249" s="195"/>
      <c r="V249" s="195"/>
      <c r="W249" s="195"/>
      <c r="X249" s="195"/>
      <c r="Y249" s="195"/>
      <c r="Z249" s="195"/>
    </row>
    <row r="250" spans="1:26" ht="24" customHeight="1">
      <c r="A250" s="238"/>
      <c r="B250" s="236"/>
      <c r="C250" s="236"/>
      <c r="D250" s="236"/>
      <c r="E250" s="236"/>
      <c r="F250" s="236"/>
      <c r="G250" s="195"/>
      <c r="H250" s="237"/>
      <c r="I250" s="238"/>
      <c r="J250" s="238"/>
      <c r="K250" s="238"/>
      <c r="L250" s="234"/>
      <c r="M250" s="234"/>
      <c r="N250" s="239"/>
      <c r="O250" s="195"/>
      <c r="P250" s="195"/>
      <c r="Q250" s="195"/>
      <c r="R250" s="195"/>
      <c r="S250" s="195"/>
      <c r="T250" s="195"/>
      <c r="U250" s="195"/>
      <c r="V250" s="195"/>
      <c r="W250" s="195"/>
      <c r="X250" s="195"/>
      <c r="Y250" s="195"/>
      <c r="Z250" s="195"/>
    </row>
    <row r="251" spans="1:26" ht="24" customHeight="1">
      <c r="A251" s="238"/>
      <c r="B251" s="236"/>
      <c r="C251" s="236"/>
      <c r="D251" s="236"/>
      <c r="E251" s="236"/>
      <c r="F251" s="236"/>
      <c r="G251" s="195"/>
      <c r="H251" s="237"/>
      <c r="I251" s="238"/>
      <c r="J251" s="238"/>
      <c r="K251" s="238"/>
      <c r="L251" s="234"/>
      <c r="M251" s="234"/>
      <c r="N251" s="239"/>
      <c r="O251" s="195"/>
      <c r="P251" s="195"/>
      <c r="Q251" s="195"/>
      <c r="R251" s="195"/>
      <c r="S251" s="195"/>
      <c r="T251" s="195"/>
      <c r="U251" s="195"/>
      <c r="V251" s="195"/>
      <c r="W251" s="195"/>
      <c r="X251" s="195"/>
      <c r="Y251" s="195"/>
      <c r="Z251" s="195"/>
    </row>
    <row r="252" spans="1:26" ht="24" customHeight="1">
      <c r="A252" s="238"/>
      <c r="B252" s="236"/>
      <c r="C252" s="236"/>
      <c r="D252" s="236"/>
      <c r="E252" s="236"/>
      <c r="F252" s="236"/>
      <c r="G252" s="195"/>
      <c r="H252" s="237"/>
      <c r="I252" s="238"/>
      <c r="J252" s="238"/>
      <c r="K252" s="238"/>
      <c r="L252" s="234"/>
      <c r="M252" s="234"/>
      <c r="N252" s="239"/>
      <c r="O252" s="195"/>
      <c r="P252" s="195"/>
      <c r="Q252" s="195"/>
      <c r="R252" s="195"/>
      <c r="S252" s="195"/>
      <c r="T252" s="195"/>
      <c r="U252" s="195"/>
      <c r="V252" s="195"/>
      <c r="W252" s="195"/>
      <c r="X252" s="195"/>
      <c r="Y252" s="195"/>
      <c r="Z252" s="195"/>
    </row>
    <row r="253" spans="1:26" ht="24" customHeight="1">
      <c r="A253" s="238"/>
      <c r="B253" s="236"/>
      <c r="C253" s="236"/>
      <c r="D253" s="236"/>
      <c r="E253" s="236"/>
      <c r="F253" s="236"/>
      <c r="G253" s="195"/>
      <c r="H253" s="237"/>
      <c r="I253" s="238"/>
      <c r="J253" s="238"/>
      <c r="K253" s="238"/>
      <c r="L253" s="234"/>
      <c r="M253" s="234"/>
      <c r="N253" s="239"/>
      <c r="O253" s="195"/>
      <c r="P253" s="195"/>
      <c r="Q253" s="195"/>
      <c r="R253" s="195"/>
      <c r="S253" s="195"/>
      <c r="T253" s="195"/>
      <c r="U253" s="195"/>
      <c r="V253" s="195"/>
      <c r="W253" s="195"/>
      <c r="X253" s="195"/>
      <c r="Y253" s="195"/>
      <c r="Z253" s="195"/>
    </row>
    <row r="254" spans="1:26" ht="24" customHeight="1">
      <c r="A254" s="238"/>
      <c r="B254" s="236"/>
      <c r="C254" s="236"/>
      <c r="D254" s="236"/>
      <c r="E254" s="236"/>
      <c r="F254" s="236"/>
      <c r="G254" s="195"/>
      <c r="H254" s="237"/>
      <c r="I254" s="238"/>
      <c r="J254" s="238"/>
      <c r="K254" s="238"/>
      <c r="L254" s="234"/>
      <c r="M254" s="234"/>
      <c r="N254" s="239"/>
      <c r="O254" s="195"/>
      <c r="P254" s="195"/>
      <c r="Q254" s="195"/>
      <c r="R254" s="195"/>
      <c r="S254" s="195"/>
      <c r="T254" s="195"/>
      <c r="U254" s="195"/>
      <c r="V254" s="195"/>
      <c r="W254" s="195"/>
      <c r="X254" s="195"/>
      <c r="Y254" s="195"/>
      <c r="Z254" s="195"/>
    </row>
    <row r="255" spans="1:26" ht="24" customHeight="1">
      <c r="A255" s="238"/>
      <c r="B255" s="236"/>
      <c r="C255" s="236"/>
      <c r="D255" s="236"/>
      <c r="E255" s="236"/>
      <c r="F255" s="236"/>
      <c r="G255" s="195"/>
      <c r="H255" s="237"/>
      <c r="I255" s="238"/>
      <c r="J255" s="238"/>
      <c r="K255" s="238"/>
      <c r="L255" s="234"/>
      <c r="M255" s="234"/>
      <c r="N255" s="239"/>
      <c r="O255" s="195"/>
      <c r="P255" s="195"/>
      <c r="Q255" s="195"/>
      <c r="R255" s="195"/>
      <c r="S255" s="195"/>
      <c r="T255" s="195"/>
      <c r="U255" s="195"/>
      <c r="V255" s="195"/>
      <c r="W255" s="195"/>
      <c r="X255" s="195"/>
      <c r="Y255" s="195"/>
      <c r="Z255" s="195"/>
    </row>
    <row r="256" spans="1:26" ht="24" customHeight="1">
      <c r="A256" s="238"/>
      <c r="B256" s="236"/>
      <c r="C256" s="236"/>
      <c r="D256" s="236"/>
      <c r="E256" s="236"/>
      <c r="F256" s="236"/>
      <c r="G256" s="195"/>
      <c r="H256" s="237"/>
      <c r="I256" s="238"/>
      <c r="J256" s="238"/>
      <c r="K256" s="238"/>
      <c r="L256" s="234"/>
      <c r="M256" s="234"/>
      <c r="N256" s="239"/>
      <c r="O256" s="195"/>
      <c r="P256" s="195"/>
      <c r="Q256" s="195"/>
      <c r="R256" s="195"/>
      <c r="S256" s="195"/>
      <c r="T256" s="195"/>
      <c r="U256" s="195"/>
      <c r="V256" s="195"/>
      <c r="W256" s="195"/>
      <c r="X256" s="195"/>
      <c r="Y256" s="195"/>
      <c r="Z256" s="195"/>
    </row>
    <row r="257" spans="1:26" ht="24" customHeight="1">
      <c r="A257" s="238"/>
      <c r="B257" s="236"/>
      <c r="C257" s="236"/>
      <c r="D257" s="236"/>
      <c r="E257" s="236"/>
      <c r="F257" s="236"/>
      <c r="G257" s="195"/>
      <c r="H257" s="237"/>
      <c r="I257" s="238"/>
      <c r="J257" s="238"/>
      <c r="K257" s="238"/>
      <c r="L257" s="234"/>
      <c r="M257" s="234"/>
      <c r="N257" s="239"/>
      <c r="O257" s="195"/>
      <c r="P257" s="195"/>
      <c r="Q257" s="195"/>
      <c r="R257" s="195"/>
      <c r="S257" s="195"/>
      <c r="T257" s="195"/>
      <c r="U257" s="195"/>
      <c r="V257" s="195"/>
      <c r="W257" s="195"/>
      <c r="X257" s="195"/>
      <c r="Y257" s="195"/>
      <c r="Z257" s="195"/>
    </row>
    <row r="258" spans="1:26" ht="24" customHeight="1">
      <c r="A258" s="238"/>
      <c r="B258" s="236"/>
      <c r="C258" s="236"/>
      <c r="D258" s="236"/>
      <c r="E258" s="236"/>
      <c r="F258" s="236"/>
      <c r="G258" s="195"/>
      <c r="H258" s="237"/>
      <c r="I258" s="238"/>
      <c r="J258" s="238"/>
      <c r="K258" s="238"/>
      <c r="L258" s="234"/>
      <c r="M258" s="234"/>
      <c r="N258" s="239"/>
      <c r="O258" s="195"/>
      <c r="P258" s="195"/>
      <c r="Q258" s="195"/>
      <c r="R258" s="195"/>
      <c r="S258" s="195"/>
      <c r="T258" s="195"/>
      <c r="U258" s="195"/>
      <c r="V258" s="195"/>
      <c r="W258" s="195"/>
      <c r="X258" s="195"/>
      <c r="Y258" s="195"/>
      <c r="Z258" s="195"/>
    </row>
    <row r="259" spans="1:26" ht="24" customHeight="1">
      <c r="A259" s="238"/>
      <c r="B259" s="236"/>
      <c r="C259" s="236"/>
      <c r="D259" s="236"/>
      <c r="E259" s="236"/>
      <c r="F259" s="236"/>
      <c r="G259" s="195"/>
      <c r="H259" s="237"/>
      <c r="I259" s="238"/>
      <c r="J259" s="238"/>
      <c r="K259" s="238"/>
      <c r="L259" s="234"/>
      <c r="M259" s="234"/>
      <c r="N259" s="239"/>
      <c r="O259" s="195"/>
      <c r="P259" s="195"/>
      <c r="Q259" s="195"/>
      <c r="R259" s="195"/>
      <c r="S259" s="195"/>
      <c r="T259" s="195"/>
      <c r="U259" s="195"/>
      <c r="V259" s="195"/>
      <c r="W259" s="195"/>
      <c r="X259" s="195"/>
      <c r="Y259" s="195"/>
      <c r="Z259" s="195"/>
    </row>
    <row r="260" spans="1:26" ht="24" customHeight="1">
      <c r="A260" s="238"/>
      <c r="B260" s="236"/>
      <c r="C260" s="236"/>
      <c r="D260" s="236"/>
      <c r="E260" s="236"/>
      <c r="F260" s="236"/>
      <c r="G260" s="195"/>
      <c r="H260" s="237"/>
      <c r="I260" s="238"/>
      <c r="J260" s="238"/>
      <c r="K260" s="238"/>
      <c r="L260" s="234"/>
      <c r="M260" s="234"/>
      <c r="N260" s="239"/>
      <c r="O260" s="195"/>
      <c r="P260" s="195"/>
      <c r="Q260" s="195"/>
      <c r="R260" s="195"/>
      <c r="S260" s="195"/>
      <c r="T260" s="195"/>
      <c r="U260" s="195"/>
      <c r="V260" s="195"/>
      <c r="W260" s="195"/>
      <c r="X260" s="195"/>
      <c r="Y260" s="195"/>
      <c r="Z260" s="195"/>
    </row>
    <row r="261" spans="1:26" ht="24" customHeight="1">
      <c r="A261" s="238"/>
      <c r="B261" s="236"/>
      <c r="C261" s="236"/>
      <c r="D261" s="236"/>
      <c r="E261" s="236"/>
      <c r="F261" s="236"/>
      <c r="G261" s="195"/>
      <c r="H261" s="237"/>
      <c r="I261" s="238"/>
      <c r="J261" s="238"/>
      <c r="K261" s="238"/>
      <c r="L261" s="234"/>
      <c r="M261" s="234"/>
      <c r="N261" s="239"/>
      <c r="O261" s="195"/>
      <c r="P261" s="195"/>
      <c r="Q261" s="195"/>
      <c r="R261" s="195"/>
      <c r="S261" s="195"/>
      <c r="T261" s="195"/>
      <c r="U261" s="195"/>
      <c r="V261" s="195"/>
      <c r="W261" s="195"/>
      <c r="X261" s="195"/>
      <c r="Y261" s="195"/>
      <c r="Z261" s="195"/>
    </row>
    <row r="262" spans="1:26" ht="24" customHeight="1">
      <c r="A262" s="238"/>
      <c r="B262" s="236"/>
      <c r="C262" s="236"/>
      <c r="D262" s="236"/>
      <c r="E262" s="236"/>
      <c r="F262" s="236"/>
      <c r="G262" s="195"/>
      <c r="H262" s="237"/>
      <c r="I262" s="238"/>
      <c r="J262" s="238"/>
      <c r="K262" s="238"/>
      <c r="L262" s="234"/>
      <c r="M262" s="234"/>
      <c r="N262" s="239"/>
      <c r="O262" s="195"/>
      <c r="P262" s="195"/>
      <c r="Q262" s="195"/>
      <c r="R262" s="195"/>
      <c r="S262" s="195"/>
      <c r="T262" s="195"/>
      <c r="U262" s="195"/>
      <c r="V262" s="195"/>
      <c r="W262" s="195"/>
      <c r="X262" s="195"/>
      <c r="Y262" s="195"/>
      <c r="Z262" s="195"/>
    </row>
    <row r="263" spans="1:26" ht="24" customHeight="1">
      <c r="A263" s="238"/>
      <c r="B263" s="236"/>
      <c r="C263" s="236"/>
      <c r="D263" s="236"/>
      <c r="E263" s="236"/>
      <c r="F263" s="236"/>
      <c r="G263" s="195"/>
      <c r="H263" s="237"/>
      <c r="I263" s="238"/>
      <c r="J263" s="238"/>
      <c r="K263" s="238"/>
      <c r="L263" s="234"/>
      <c r="M263" s="234"/>
      <c r="N263" s="239"/>
      <c r="O263" s="195"/>
      <c r="P263" s="195"/>
      <c r="Q263" s="195"/>
      <c r="R263" s="195"/>
      <c r="S263" s="195"/>
      <c r="T263" s="195"/>
      <c r="U263" s="195"/>
      <c r="V263" s="195"/>
      <c r="W263" s="195"/>
      <c r="X263" s="195"/>
      <c r="Y263" s="195"/>
      <c r="Z263" s="195"/>
    </row>
    <row r="264" spans="1:26" ht="24" customHeight="1">
      <c r="A264" s="238"/>
      <c r="B264" s="236"/>
      <c r="C264" s="236"/>
      <c r="D264" s="236"/>
      <c r="E264" s="236"/>
      <c r="F264" s="236"/>
      <c r="G264" s="195"/>
      <c r="H264" s="237"/>
      <c r="I264" s="238"/>
      <c r="J264" s="238"/>
      <c r="K264" s="238"/>
      <c r="L264" s="234"/>
      <c r="M264" s="234"/>
      <c r="N264" s="239"/>
      <c r="O264" s="195"/>
      <c r="P264" s="195"/>
      <c r="Q264" s="195"/>
      <c r="R264" s="195"/>
      <c r="S264" s="195"/>
      <c r="T264" s="195"/>
      <c r="U264" s="195"/>
      <c r="V264" s="195"/>
      <c r="W264" s="195"/>
      <c r="X264" s="195"/>
      <c r="Y264" s="195"/>
      <c r="Z264" s="195"/>
    </row>
    <row r="265" spans="1:26" ht="24" customHeight="1">
      <c r="A265" s="238"/>
      <c r="B265" s="236"/>
      <c r="C265" s="236"/>
      <c r="D265" s="236"/>
      <c r="E265" s="236"/>
      <c r="F265" s="236"/>
      <c r="G265" s="195"/>
      <c r="H265" s="237"/>
      <c r="I265" s="238"/>
      <c r="J265" s="238"/>
      <c r="K265" s="238"/>
      <c r="L265" s="234"/>
      <c r="M265" s="234"/>
      <c r="N265" s="239"/>
      <c r="O265" s="195"/>
      <c r="P265" s="195"/>
      <c r="Q265" s="195"/>
      <c r="R265" s="195"/>
      <c r="S265" s="195"/>
      <c r="T265" s="195"/>
      <c r="U265" s="195"/>
      <c r="V265" s="195"/>
      <c r="W265" s="195"/>
      <c r="X265" s="195"/>
      <c r="Y265" s="195"/>
      <c r="Z265" s="195"/>
    </row>
    <row r="266" spans="1:26" ht="24" customHeight="1">
      <c r="A266" s="238"/>
      <c r="B266" s="236"/>
      <c r="C266" s="236"/>
      <c r="D266" s="236"/>
      <c r="E266" s="236"/>
      <c r="F266" s="236"/>
      <c r="G266" s="195"/>
      <c r="H266" s="237"/>
      <c r="I266" s="238"/>
      <c r="J266" s="238"/>
      <c r="K266" s="238"/>
      <c r="L266" s="234"/>
      <c r="M266" s="234"/>
      <c r="N266" s="239"/>
      <c r="O266" s="195"/>
      <c r="P266" s="195"/>
      <c r="Q266" s="195"/>
      <c r="R266" s="195"/>
      <c r="S266" s="195"/>
      <c r="T266" s="195"/>
      <c r="U266" s="195"/>
      <c r="V266" s="195"/>
      <c r="W266" s="195"/>
      <c r="X266" s="195"/>
      <c r="Y266" s="195"/>
      <c r="Z266" s="195"/>
    </row>
    <row r="267" spans="1:26" ht="24" customHeight="1">
      <c r="A267" s="238"/>
      <c r="B267" s="236"/>
      <c r="C267" s="236"/>
      <c r="D267" s="236"/>
      <c r="E267" s="236"/>
      <c r="F267" s="236"/>
      <c r="G267" s="195"/>
      <c r="H267" s="237"/>
      <c r="I267" s="238"/>
      <c r="J267" s="238"/>
      <c r="K267" s="238"/>
      <c r="L267" s="234"/>
      <c r="M267" s="234"/>
      <c r="N267" s="239"/>
      <c r="O267" s="195"/>
      <c r="P267" s="195"/>
      <c r="Q267" s="195"/>
      <c r="R267" s="195"/>
      <c r="S267" s="195"/>
      <c r="T267" s="195"/>
      <c r="U267" s="195"/>
      <c r="V267" s="195"/>
      <c r="W267" s="195"/>
      <c r="X267" s="195"/>
      <c r="Y267" s="195"/>
      <c r="Z267" s="195"/>
    </row>
    <row r="268" spans="1:26" ht="24" customHeight="1">
      <c r="A268" s="238"/>
      <c r="B268" s="236"/>
      <c r="C268" s="236"/>
      <c r="D268" s="236"/>
      <c r="E268" s="236"/>
      <c r="F268" s="236"/>
      <c r="G268" s="195"/>
      <c r="H268" s="237"/>
      <c r="I268" s="238"/>
      <c r="J268" s="238"/>
      <c r="K268" s="238"/>
      <c r="L268" s="234"/>
      <c r="M268" s="234"/>
      <c r="N268" s="239"/>
      <c r="O268" s="195"/>
      <c r="P268" s="195"/>
      <c r="Q268" s="195"/>
      <c r="R268" s="195"/>
      <c r="S268" s="195"/>
      <c r="T268" s="195"/>
      <c r="U268" s="195"/>
      <c r="V268" s="195"/>
      <c r="W268" s="195"/>
      <c r="X268" s="195"/>
      <c r="Y268" s="195"/>
      <c r="Z268" s="195"/>
    </row>
    <row r="269" spans="1:26" ht="24" customHeight="1">
      <c r="A269" s="238"/>
      <c r="B269" s="236"/>
      <c r="C269" s="236"/>
      <c r="D269" s="236"/>
      <c r="E269" s="236"/>
      <c r="F269" s="236"/>
      <c r="G269" s="195"/>
      <c r="H269" s="237"/>
      <c r="I269" s="238"/>
      <c r="J269" s="238"/>
      <c r="K269" s="238"/>
      <c r="L269" s="234"/>
      <c r="M269" s="234"/>
      <c r="N269" s="239"/>
      <c r="O269" s="195"/>
      <c r="P269" s="195"/>
      <c r="Q269" s="195"/>
      <c r="R269" s="195"/>
      <c r="S269" s="195"/>
      <c r="T269" s="195"/>
      <c r="U269" s="195"/>
      <c r="V269" s="195"/>
      <c r="W269" s="195"/>
      <c r="X269" s="195"/>
      <c r="Y269" s="195"/>
      <c r="Z269" s="195"/>
    </row>
    <row r="270" spans="1:26" ht="24" customHeight="1">
      <c r="A270" s="238"/>
      <c r="B270" s="236"/>
      <c r="C270" s="236"/>
      <c r="D270" s="236"/>
      <c r="E270" s="236"/>
      <c r="F270" s="236"/>
      <c r="G270" s="195"/>
      <c r="H270" s="237"/>
      <c r="I270" s="238"/>
      <c r="J270" s="238"/>
      <c r="K270" s="238"/>
      <c r="L270" s="234"/>
      <c r="M270" s="234"/>
      <c r="N270" s="239"/>
      <c r="O270" s="195"/>
      <c r="P270" s="195"/>
      <c r="Q270" s="195"/>
      <c r="R270" s="195"/>
      <c r="S270" s="195"/>
      <c r="T270" s="195"/>
      <c r="U270" s="195"/>
      <c r="V270" s="195"/>
      <c r="W270" s="195"/>
      <c r="X270" s="195"/>
      <c r="Y270" s="195"/>
      <c r="Z270" s="195"/>
    </row>
    <row r="271" spans="1:26" ht="24" customHeight="1">
      <c r="A271" s="238"/>
      <c r="B271" s="236"/>
      <c r="C271" s="236"/>
      <c r="D271" s="236"/>
      <c r="E271" s="236"/>
      <c r="F271" s="236"/>
      <c r="G271" s="195"/>
      <c r="H271" s="237"/>
      <c r="I271" s="238"/>
      <c r="J271" s="238"/>
      <c r="K271" s="238"/>
      <c r="L271" s="234"/>
      <c r="M271" s="234"/>
      <c r="N271" s="239"/>
      <c r="O271" s="195"/>
      <c r="P271" s="195"/>
      <c r="Q271" s="195"/>
      <c r="R271" s="195"/>
      <c r="S271" s="195"/>
      <c r="T271" s="195"/>
      <c r="U271" s="195"/>
      <c r="V271" s="195"/>
      <c r="W271" s="195"/>
      <c r="X271" s="195"/>
      <c r="Y271" s="195"/>
      <c r="Z271" s="195"/>
    </row>
    <row r="272" spans="1:26" ht="24" customHeight="1">
      <c r="A272" s="238"/>
      <c r="B272" s="236"/>
      <c r="C272" s="236"/>
      <c r="D272" s="236"/>
      <c r="E272" s="236"/>
      <c r="F272" s="236"/>
      <c r="G272" s="195"/>
      <c r="H272" s="237"/>
      <c r="I272" s="238"/>
      <c r="J272" s="238"/>
      <c r="K272" s="238"/>
      <c r="L272" s="234"/>
      <c r="M272" s="234"/>
      <c r="N272" s="239"/>
      <c r="O272" s="195"/>
      <c r="P272" s="195"/>
      <c r="Q272" s="195"/>
      <c r="R272" s="195"/>
      <c r="S272" s="195"/>
      <c r="T272" s="195"/>
      <c r="U272" s="195"/>
      <c r="V272" s="195"/>
      <c r="W272" s="195"/>
      <c r="X272" s="195"/>
      <c r="Y272" s="195"/>
      <c r="Z272" s="195"/>
    </row>
    <row r="273" spans="1:26" ht="24" customHeight="1">
      <c r="A273" s="238"/>
      <c r="B273" s="236"/>
      <c r="C273" s="236"/>
      <c r="D273" s="236"/>
      <c r="E273" s="236"/>
      <c r="F273" s="236"/>
      <c r="G273" s="195"/>
      <c r="H273" s="237"/>
      <c r="I273" s="238"/>
      <c r="J273" s="238"/>
      <c r="K273" s="238"/>
      <c r="L273" s="234"/>
      <c r="M273" s="234"/>
      <c r="N273" s="239"/>
      <c r="O273" s="195"/>
      <c r="P273" s="195"/>
      <c r="Q273" s="195"/>
      <c r="R273" s="195"/>
      <c r="S273" s="195"/>
      <c r="T273" s="195"/>
      <c r="U273" s="195"/>
      <c r="V273" s="195"/>
      <c r="W273" s="195"/>
      <c r="X273" s="195"/>
      <c r="Y273" s="195"/>
      <c r="Z273" s="195"/>
    </row>
    <row r="274" spans="1:26" ht="24" customHeight="1">
      <c r="A274" s="238"/>
      <c r="B274" s="236"/>
      <c r="C274" s="236"/>
      <c r="D274" s="236"/>
      <c r="E274" s="236"/>
      <c r="F274" s="236"/>
      <c r="G274" s="195"/>
      <c r="H274" s="237"/>
      <c r="I274" s="238"/>
      <c r="J274" s="238"/>
      <c r="K274" s="238"/>
      <c r="L274" s="234"/>
      <c r="M274" s="234"/>
      <c r="N274" s="239"/>
      <c r="O274" s="195"/>
      <c r="P274" s="195"/>
      <c r="Q274" s="195"/>
      <c r="R274" s="195"/>
      <c r="S274" s="195"/>
      <c r="T274" s="195"/>
      <c r="U274" s="195"/>
      <c r="V274" s="195"/>
      <c r="W274" s="195"/>
      <c r="X274" s="195"/>
      <c r="Y274" s="195"/>
      <c r="Z274" s="195"/>
    </row>
    <row r="275" spans="1:26" ht="24" customHeight="1">
      <c r="A275" s="238"/>
      <c r="B275" s="236"/>
      <c r="C275" s="236"/>
      <c r="D275" s="236"/>
      <c r="E275" s="236"/>
      <c r="F275" s="236"/>
      <c r="G275" s="195"/>
      <c r="H275" s="237"/>
      <c r="I275" s="238"/>
      <c r="J275" s="238"/>
      <c r="K275" s="238"/>
      <c r="L275" s="234"/>
      <c r="M275" s="234"/>
      <c r="N275" s="239"/>
      <c r="O275" s="195"/>
      <c r="P275" s="195"/>
      <c r="Q275" s="195"/>
      <c r="R275" s="195"/>
      <c r="S275" s="195"/>
      <c r="T275" s="195"/>
      <c r="U275" s="195"/>
      <c r="V275" s="195"/>
      <c r="W275" s="195"/>
      <c r="X275" s="195"/>
      <c r="Y275" s="195"/>
      <c r="Z275" s="195"/>
    </row>
    <row r="276" spans="1:26" ht="24" customHeight="1">
      <c r="A276" s="238"/>
      <c r="B276" s="236"/>
      <c r="C276" s="236"/>
      <c r="D276" s="236"/>
      <c r="E276" s="236"/>
      <c r="F276" s="236"/>
      <c r="G276" s="195"/>
      <c r="H276" s="237"/>
      <c r="I276" s="238"/>
      <c r="J276" s="238"/>
      <c r="K276" s="238"/>
      <c r="L276" s="234"/>
      <c r="M276" s="234"/>
      <c r="N276" s="239"/>
      <c r="O276" s="195"/>
      <c r="P276" s="195"/>
      <c r="Q276" s="195"/>
      <c r="R276" s="195"/>
      <c r="S276" s="195"/>
      <c r="T276" s="195"/>
      <c r="U276" s="195"/>
      <c r="V276" s="195"/>
      <c r="W276" s="195"/>
      <c r="X276" s="195"/>
      <c r="Y276" s="195"/>
      <c r="Z276" s="195"/>
    </row>
    <row r="277" spans="1:26" ht="24" customHeight="1">
      <c r="A277" s="238"/>
      <c r="B277" s="236"/>
      <c r="C277" s="236"/>
      <c r="D277" s="236"/>
      <c r="E277" s="236"/>
      <c r="F277" s="236"/>
      <c r="G277" s="195"/>
      <c r="H277" s="237"/>
      <c r="I277" s="238"/>
      <c r="J277" s="238"/>
      <c r="K277" s="238"/>
      <c r="L277" s="234"/>
      <c r="M277" s="234"/>
      <c r="N277" s="239"/>
      <c r="O277" s="195"/>
      <c r="P277" s="195"/>
      <c r="Q277" s="195"/>
      <c r="R277" s="195"/>
      <c r="S277" s="195"/>
      <c r="T277" s="195"/>
      <c r="U277" s="195"/>
      <c r="V277" s="195"/>
      <c r="W277" s="195"/>
      <c r="X277" s="195"/>
      <c r="Y277" s="195"/>
      <c r="Z277" s="195"/>
    </row>
    <row r="278" spans="1:26" ht="24" customHeight="1">
      <c r="A278" s="238"/>
      <c r="B278" s="236"/>
      <c r="C278" s="236"/>
      <c r="D278" s="236"/>
      <c r="E278" s="236"/>
      <c r="F278" s="236"/>
      <c r="G278" s="195"/>
      <c r="H278" s="237"/>
      <c r="I278" s="238"/>
      <c r="J278" s="238"/>
      <c r="K278" s="238"/>
      <c r="L278" s="234"/>
      <c r="M278" s="234"/>
      <c r="N278" s="239"/>
      <c r="O278" s="195"/>
      <c r="P278" s="195"/>
      <c r="Q278" s="195"/>
      <c r="R278" s="195"/>
      <c r="S278" s="195"/>
      <c r="T278" s="195"/>
      <c r="U278" s="195"/>
      <c r="V278" s="195"/>
      <c r="W278" s="195"/>
      <c r="X278" s="195"/>
      <c r="Y278" s="195"/>
      <c r="Z278" s="195"/>
    </row>
    <row r="279" spans="1:26" ht="24" customHeight="1">
      <c r="B279" s="246"/>
      <c r="C279" s="246"/>
      <c r="D279" s="246"/>
      <c r="E279" s="246"/>
      <c r="F279" s="246"/>
      <c r="H279" s="237"/>
      <c r="I279" s="135"/>
      <c r="J279" s="135"/>
      <c r="K279" s="135"/>
      <c r="L279" s="234"/>
      <c r="M279" s="247"/>
      <c r="N279" s="248"/>
    </row>
    <row r="280" spans="1:26" ht="24" customHeight="1">
      <c r="B280" s="246"/>
      <c r="C280" s="246"/>
      <c r="D280" s="246"/>
      <c r="E280" s="246"/>
      <c r="F280" s="246"/>
      <c r="H280" s="237"/>
      <c r="I280" s="135"/>
      <c r="J280" s="135"/>
      <c r="K280" s="135"/>
      <c r="L280" s="234"/>
      <c r="M280" s="247"/>
      <c r="N280" s="248"/>
    </row>
    <row r="281" spans="1:26" ht="24" customHeight="1">
      <c r="B281" s="246"/>
      <c r="C281" s="246"/>
      <c r="D281" s="246"/>
      <c r="E281" s="246"/>
      <c r="F281" s="246"/>
      <c r="H281" s="237"/>
      <c r="I281" s="135"/>
      <c r="J281" s="135"/>
      <c r="K281" s="135"/>
      <c r="L281" s="234"/>
      <c r="M281" s="247"/>
      <c r="N281" s="248"/>
    </row>
    <row r="282" spans="1:26" ht="24" customHeight="1">
      <c r="B282" s="246"/>
      <c r="C282" s="246"/>
      <c r="D282" s="246"/>
      <c r="E282" s="246"/>
      <c r="F282" s="246"/>
      <c r="H282" s="237"/>
      <c r="I282" s="135"/>
      <c r="J282" s="135"/>
      <c r="K282" s="135"/>
      <c r="L282" s="234"/>
      <c r="M282" s="247"/>
      <c r="N282" s="248"/>
    </row>
    <row r="283" spans="1:26" ht="24" customHeight="1">
      <c r="B283" s="246"/>
      <c r="C283" s="246"/>
      <c r="D283" s="246"/>
      <c r="E283" s="246"/>
      <c r="F283" s="246"/>
      <c r="H283" s="237"/>
      <c r="I283" s="135"/>
      <c r="J283" s="135"/>
      <c r="K283" s="135"/>
      <c r="L283" s="234"/>
      <c r="M283" s="247"/>
      <c r="N283" s="248"/>
    </row>
    <row r="284" spans="1:26" ht="24" customHeight="1">
      <c r="B284" s="246"/>
      <c r="C284" s="246"/>
      <c r="D284" s="246"/>
      <c r="E284" s="246"/>
      <c r="F284" s="246"/>
      <c r="H284" s="237"/>
      <c r="I284" s="135"/>
      <c r="J284" s="135"/>
      <c r="K284" s="135"/>
      <c r="L284" s="234"/>
      <c r="M284" s="247"/>
      <c r="N284" s="248"/>
    </row>
    <row r="285" spans="1:26" ht="24" customHeight="1">
      <c r="B285" s="246"/>
      <c r="C285" s="246"/>
      <c r="D285" s="246"/>
      <c r="E285" s="246"/>
      <c r="F285" s="246"/>
      <c r="H285" s="237"/>
      <c r="I285" s="135"/>
      <c r="J285" s="135"/>
      <c r="K285" s="135"/>
      <c r="L285" s="234"/>
      <c r="M285" s="247"/>
      <c r="N285" s="248"/>
    </row>
    <row r="286" spans="1:26" ht="24" customHeight="1">
      <c r="B286" s="246"/>
      <c r="C286" s="246"/>
      <c r="D286" s="246"/>
      <c r="E286" s="246"/>
      <c r="F286" s="246"/>
      <c r="H286" s="237"/>
      <c r="I286" s="135"/>
      <c r="J286" s="135"/>
      <c r="K286" s="135"/>
      <c r="L286" s="234"/>
      <c r="M286" s="247"/>
      <c r="N286" s="248"/>
    </row>
    <row r="287" spans="1:26" ht="24" customHeight="1">
      <c r="B287" s="246"/>
      <c r="C287" s="246"/>
      <c r="D287" s="246"/>
      <c r="E287" s="246"/>
      <c r="F287" s="246"/>
      <c r="H287" s="237"/>
      <c r="I287" s="135"/>
      <c r="J287" s="135"/>
      <c r="K287" s="135"/>
      <c r="L287" s="234"/>
      <c r="M287" s="247"/>
      <c r="N287" s="248"/>
    </row>
    <row r="288" spans="1:26" ht="24" customHeight="1">
      <c r="B288" s="246"/>
      <c r="C288" s="246"/>
      <c r="D288" s="246"/>
      <c r="E288" s="246"/>
      <c r="F288" s="246"/>
      <c r="H288" s="237"/>
      <c r="I288" s="135"/>
      <c r="J288" s="135"/>
      <c r="K288" s="135"/>
      <c r="L288" s="234"/>
      <c r="M288" s="247"/>
      <c r="N288" s="248"/>
    </row>
    <row r="289" spans="2:14" ht="24" customHeight="1">
      <c r="B289" s="246"/>
      <c r="C289" s="246"/>
      <c r="D289" s="246"/>
      <c r="E289" s="246"/>
      <c r="F289" s="246"/>
      <c r="H289" s="237"/>
      <c r="I289" s="135"/>
      <c r="J289" s="135"/>
      <c r="K289" s="135"/>
      <c r="L289" s="234"/>
      <c r="M289" s="247"/>
      <c r="N289" s="248"/>
    </row>
    <row r="290" spans="2:14" ht="24" customHeight="1">
      <c r="B290" s="246"/>
      <c r="C290" s="246"/>
      <c r="D290" s="246"/>
      <c r="E290" s="246"/>
      <c r="F290" s="246"/>
      <c r="H290" s="237"/>
      <c r="I290" s="135"/>
      <c r="J290" s="135"/>
      <c r="K290" s="135"/>
      <c r="L290" s="234"/>
      <c r="M290" s="247"/>
      <c r="N290" s="248"/>
    </row>
    <row r="291" spans="2:14" ht="24" customHeight="1">
      <c r="B291" s="246"/>
      <c r="C291" s="246"/>
      <c r="D291" s="246"/>
      <c r="E291" s="246"/>
      <c r="F291" s="246"/>
      <c r="H291" s="237"/>
      <c r="I291" s="135"/>
      <c r="J291" s="135"/>
      <c r="K291" s="135"/>
      <c r="L291" s="234"/>
      <c r="M291" s="247"/>
      <c r="N291" s="248"/>
    </row>
    <row r="292" spans="2:14" ht="24" customHeight="1">
      <c r="B292" s="246"/>
      <c r="C292" s="246"/>
      <c r="D292" s="246"/>
      <c r="E292" s="246"/>
      <c r="F292" s="246"/>
      <c r="H292" s="237"/>
      <c r="I292" s="135"/>
      <c r="J292" s="135"/>
      <c r="K292" s="135"/>
      <c r="L292" s="234"/>
      <c r="M292" s="247"/>
      <c r="N292" s="248"/>
    </row>
    <row r="293" spans="2:14" ht="24" customHeight="1">
      <c r="B293" s="246"/>
      <c r="C293" s="246"/>
      <c r="D293" s="246"/>
      <c r="E293" s="246"/>
      <c r="F293" s="246"/>
      <c r="H293" s="237"/>
      <c r="I293" s="135"/>
      <c r="J293" s="135"/>
      <c r="K293" s="135"/>
      <c r="L293" s="234"/>
      <c r="M293" s="247"/>
      <c r="N293" s="248"/>
    </row>
    <row r="294" spans="2:14" ht="24" customHeight="1">
      <c r="B294" s="246"/>
      <c r="C294" s="246"/>
      <c r="D294" s="246"/>
      <c r="E294" s="246"/>
      <c r="F294" s="246"/>
      <c r="H294" s="237"/>
      <c r="I294" s="135"/>
      <c r="J294" s="135"/>
      <c r="K294" s="135"/>
      <c r="L294" s="234"/>
      <c r="M294" s="247"/>
      <c r="N294" s="248"/>
    </row>
    <row r="295" spans="2:14" ht="24" customHeight="1">
      <c r="B295" s="246"/>
      <c r="C295" s="246"/>
      <c r="D295" s="246"/>
      <c r="E295" s="246"/>
      <c r="F295" s="246"/>
      <c r="H295" s="237"/>
      <c r="I295" s="135"/>
      <c r="J295" s="135"/>
      <c r="K295" s="135"/>
      <c r="L295" s="234"/>
      <c r="M295" s="247"/>
      <c r="N295" s="248"/>
    </row>
    <row r="296" spans="2:14" ht="24" customHeight="1">
      <c r="B296" s="246"/>
      <c r="C296" s="246"/>
      <c r="D296" s="246"/>
      <c r="E296" s="246"/>
      <c r="F296" s="246"/>
      <c r="H296" s="237"/>
      <c r="I296" s="135"/>
      <c r="J296" s="135"/>
      <c r="K296" s="135"/>
      <c r="L296" s="234"/>
      <c r="M296" s="247"/>
      <c r="N296" s="248"/>
    </row>
    <row r="297" spans="2:14" ht="24" customHeight="1">
      <c r="B297" s="246"/>
      <c r="C297" s="246"/>
      <c r="D297" s="246"/>
      <c r="E297" s="246"/>
      <c r="F297" s="246"/>
      <c r="H297" s="237"/>
      <c r="I297" s="135"/>
      <c r="J297" s="135"/>
      <c r="K297" s="135"/>
      <c r="L297" s="234"/>
      <c r="M297" s="247"/>
      <c r="N297" s="248"/>
    </row>
    <row r="298" spans="2:14" ht="24" customHeight="1">
      <c r="B298" s="246"/>
      <c r="C298" s="246"/>
      <c r="D298" s="246"/>
      <c r="E298" s="246"/>
      <c r="F298" s="246"/>
      <c r="H298" s="237"/>
      <c r="I298" s="135"/>
      <c r="J298" s="135"/>
      <c r="K298" s="135"/>
      <c r="L298" s="234"/>
      <c r="M298" s="247"/>
      <c r="N298" s="248"/>
    </row>
    <row r="299" spans="2:14" ht="24" customHeight="1">
      <c r="B299" s="246"/>
      <c r="C299" s="246"/>
      <c r="D299" s="246"/>
      <c r="E299" s="246"/>
      <c r="F299" s="246"/>
      <c r="H299" s="237"/>
      <c r="I299" s="135"/>
      <c r="J299" s="135"/>
      <c r="K299" s="135"/>
      <c r="L299" s="234"/>
      <c r="M299" s="247"/>
      <c r="N299" s="248"/>
    </row>
    <row r="300" spans="2:14" ht="24" customHeight="1">
      <c r="B300" s="246"/>
      <c r="C300" s="246"/>
      <c r="D300" s="246"/>
      <c r="E300" s="246"/>
      <c r="F300" s="246"/>
      <c r="H300" s="237"/>
      <c r="I300" s="135"/>
      <c r="J300" s="135"/>
      <c r="K300" s="135"/>
      <c r="L300" s="234"/>
      <c r="M300" s="247"/>
      <c r="N300" s="248"/>
    </row>
    <row r="301" spans="2:14" ht="24" customHeight="1">
      <c r="B301" s="246"/>
      <c r="C301" s="246"/>
      <c r="D301" s="246"/>
      <c r="E301" s="246"/>
      <c r="F301" s="246"/>
      <c r="H301" s="237"/>
      <c r="I301" s="135"/>
      <c r="J301" s="135"/>
      <c r="K301" s="135"/>
      <c r="L301" s="234"/>
      <c r="M301" s="247"/>
      <c r="N301" s="248"/>
    </row>
    <row r="302" spans="2:14" ht="24" customHeight="1">
      <c r="B302" s="246"/>
      <c r="C302" s="246"/>
      <c r="D302" s="246"/>
      <c r="E302" s="246"/>
      <c r="F302" s="246"/>
      <c r="H302" s="237"/>
      <c r="I302" s="135"/>
      <c r="J302" s="135"/>
      <c r="K302" s="135"/>
      <c r="L302" s="234"/>
      <c r="M302" s="247"/>
      <c r="N302" s="248"/>
    </row>
    <row r="303" spans="2:14" ht="24" customHeight="1">
      <c r="B303" s="246"/>
      <c r="C303" s="246"/>
      <c r="D303" s="246"/>
      <c r="E303" s="246"/>
      <c r="F303" s="246"/>
      <c r="H303" s="237"/>
      <c r="I303" s="135"/>
      <c r="J303" s="135"/>
      <c r="K303" s="135"/>
      <c r="L303" s="234"/>
      <c r="M303" s="247"/>
      <c r="N303" s="248"/>
    </row>
    <row r="304" spans="2:14" ht="24" customHeight="1">
      <c r="B304" s="246"/>
      <c r="C304" s="246"/>
      <c r="D304" s="246"/>
      <c r="E304" s="246"/>
      <c r="F304" s="246"/>
      <c r="H304" s="237"/>
      <c r="I304" s="135"/>
      <c r="J304" s="135"/>
      <c r="K304" s="135"/>
      <c r="L304" s="234"/>
      <c r="M304" s="247"/>
      <c r="N304" s="248"/>
    </row>
    <row r="305" spans="2:14" ht="24" customHeight="1">
      <c r="B305" s="246"/>
      <c r="C305" s="246"/>
      <c r="D305" s="246"/>
      <c r="E305" s="246"/>
      <c r="F305" s="246"/>
      <c r="H305" s="237"/>
      <c r="I305" s="135"/>
      <c r="J305" s="135"/>
      <c r="K305" s="135"/>
      <c r="L305" s="234"/>
      <c r="M305" s="247"/>
      <c r="N305" s="248"/>
    </row>
    <row r="306" spans="2:14" ht="24" customHeight="1">
      <c r="B306" s="246"/>
      <c r="C306" s="246"/>
      <c r="D306" s="246"/>
      <c r="E306" s="246"/>
      <c r="F306" s="246"/>
      <c r="H306" s="237"/>
      <c r="I306" s="135"/>
      <c r="J306" s="135"/>
      <c r="K306" s="135"/>
      <c r="L306" s="234"/>
      <c r="M306" s="247"/>
      <c r="N306" s="248"/>
    </row>
    <row r="307" spans="2:14" ht="24" customHeight="1">
      <c r="B307" s="246"/>
      <c r="C307" s="246"/>
      <c r="D307" s="246"/>
      <c r="E307" s="246"/>
      <c r="F307" s="246"/>
      <c r="H307" s="237"/>
      <c r="I307" s="135"/>
      <c r="J307" s="135"/>
      <c r="K307" s="135"/>
      <c r="L307" s="234"/>
      <c r="M307" s="247"/>
      <c r="N307" s="248"/>
    </row>
    <row r="308" spans="2:14" ht="24" customHeight="1">
      <c r="B308" s="246"/>
      <c r="C308" s="246"/>
      <c r="D308" s="246"/>
      <c r="E308" s="246"/>
      <c r="F308" s="246"/>
      <c r="H308" s="237"/>
      <c r="I308" s="135"/>
      <c r="J308" s="135"/>
      <c r="K308" s="135"/>
      <c r="L308" s="234"/>
      <c r="M308" s="247"/>
      <c r="N308" s="248"/>
    </row>
    <row r="309" spans="2:14" ht="24" customHeight="1">
      <c r="B309" s="246"/>
      <c r="C309" s="246"/>
      <c r="D309" s="246"/>
      <c r="E309" s="246"/>
      <c r="F309" s="246"/>
      <c r="H309" s="237"/>
      <c r="I309" s="135"/>
      <c r="J309" s="135"/>
      <c r="K309" s="135"/>
      <c r="L309" s="234"/>
      <c r="M309" s="247"/>
      <c r="N309" s="248"/>
    </row>
    <row r="310" spans="2:14" ht="24" customHeight="1">
      <c r="B310" s="246"/>
      <c r="C310" s="246"/>
      <c r="D310" s="246"/>
      <c r="E310" s="246"/>
      <c r="F310" s="246"/>
      <c r="H310" s="237"/>
      <c r="I310" s="135"/>
      <c r="J310" s="135"/>
      <c r="K310" s="135"/>
      <c r="L310" s="234"/>
      <c r="M310" s="247"/>
      <c r="N310" s="248"/>
    </row>
    <row r="311" spans="2:14" ht="24" customHeight="1">
      <c r="B311" s="246"/>
      <c r="C311" s="246"/>
      <c r="D311" s="246"/>
      <c r="E311" s="246"/>
      <c r="F311" s="246"/>
      <c r="H311" s="237"/>
      <c r="I311" s="135"/>
      <c r="J311" s="135"/>
      <c r="K311" s="135"/>
      <c r="L311" s="234"/>
      <c r="M311" s="247"/>
      <c r="N311" s="248"/>
    </row>
    <row r="312" spans="2:14" ht="24" customHeight="1">
      <c r="B312" s="246"/>
      <c r="C312" s="246"/>
      <c r="D312" s="246"/>
      <c r="E312" s="246"/>
      <c r="F312" s="246"/>
      <c r="H312" s="237"/>
      <c r="I312" s="135"/>
      <c r="J312" s="135"/>
      <c r="K312" s="135"/>
      <c r="L312" s="234"/>
      <c r="M312" s="247"/>
      <c r="N312" s="248"/>
    </row>
    <row r="313" spans="2:14" ht="24" customHeight="1">
      <c r="B313" s="246"/>
      <c r="C313" s="246"/>
      <c r="D313" s="246"/>
      <c r="E313" s="246"/>
      <c r="F313" s="246"/>
      <c r="H313" s="237"/>
      <c r="I313" s="135"/>
      <c r="J313" s="135"/>
      <c r="K313" s="135"/>
      <c r="L313" s="234"/>
      <c r="M313" s="247"/>
      <c r="N313" s="248"/>
    </row>
    <row r="314" spans="2:14" ht="24" customHeight="1">
      <c r="B314" s="246"/>
      <c r="C314" s="246"/>
      <c r="D314" s="246"/>
      <c r="E314" s="246"/>
      <c r="F314" s="246"/>
      <c r="H314" s="237"/>
      <c r="I314" s="135"/>
      <c r="J314" s="135"/>
      <c r="K314" s="135"/>
      <c r="L314" s="234"/>
      <c r="M314" s="247"/>
      <c r="N314" s="248"/>
    </row>
    <row r="315" spans="2:14" ht="24" customHeight="1">
      <c r="B315" s="246"/>
      <c r="C315" s="246"/>
      <c r="D315" s="246"/>
      <c r="E315" s="246"/>
      <c r="F315" s="246"/>
      <c r="H315" s="237"/>
      <c r="I315" s="135"/>
      <c r="J315" s="135"/>
      <c r="K315" s="135"/>
      <c r="L315" s="234"/>
      <c r="M315" s="247"/>
      <c r="N315" s="248"/>
    </row>
    <row r="316" spans="2:14" ht="24" customHeight="1">
      <c r="B316" s="246"/>
      <c r="C316" s="246"/>
      <c r="D316" s="246"/>
      <c r="E316" s="246"/>
      <c r="F316" s="246"/>
      <c r="H316" s="237"/>
      <c r="I316" s="135"/>
      <c r="J316" s="135"/>
      <c r="K316" s="135"/>
      <c r="L316" s="234"/>
      <c r="M316" s="247"/>
      <c r="N316" s="248"/>
    </row>
    <row r="317" spans="2:14" ht="24" customHeight="1">
      <c r="B317" s="246"/>
      <c r="C317" s="246"/>
      <c r="D317" s="246"/>
      <c r="E317" s="246"/>
      <c r="F317" s="246"/>
      <c r="H317" s="237"/>
      <c r="I317" s="135"/>
      <c r="J317" s="135"/>
      <c r="K317" s="135"/>
      <c r="L317" s="234"/>
      <c r="M317" s="247"/>
      <c r="N317" s="248"/>
    </row>
    <row r="318" spans="2:14" ht="24" customHeight="1">
      <c r="B318" s="246"/>
      <c r="C318" s="246"/>
      <c r="D318" s="246"/>
      <c r="E318" s="246"/>
      <c r="F318" s="246"/>
      <c r="H318" s="237"/>
      <c r="I318" s="135"/>
      <c r="J318" s="135"/>
      <c r="K318" s="135"/>
      <c r="L318" s="234"/>
      <c r="M318" s="247"/>
      <c r="N318" s="248"/>
    </row>
    <row r="319" spans="2:14" ht="24" customHeight="1">
      <c r="B319" s="246"/>
      <c r="C319" s="246"/>
      <c r="D319" s="246"/>
      <c r="E319" s="246"/>
      <c r="F319" s="246"/>
      <c r="H319" s="237"/>
      <c r="I319" s="135"/>
      <c r="J319" s="135"/>
      <c r="K319" s="135"/>
      <c r="L319" s="234"/>
      <c r="M319" s="247"/>
      <c r="N319" s="248"/>
    </row>
    <row r="320" spans="2:14" ht="24" customHeight="1">
      <c r="B320" s="246"/>
      <c r="C320" s="246"/>
      <c r="D320" s="246"/>
      <c r="E320" s="246"/>
      <c r="F320" s="246"/>
      <c r="H320" s="237"/>
      <c r="I320" s="135"/>
      <c r="J320" s="135"/>
      <c r="K320" s="135"/>
      <c r="L320" s="234"/>
      <c r="M320" s="247"/>
      <c r="N320" s="248"/>
    </row>
    <row r="321" spans="2:14" ht="24" customHeight="1">
      <c r="B321" s="246"/>
      <c r="C321" s="246"/>
      <c r="D321" s="246"/>
      <c r="E321" s="246"/>
      <c r="F321" s="246"/>
      <c r="H321" s="237"/>
      <c r="I321" s="135"/>
      <c r="J321" s="135"/>
      <c r="K321" s="135"/>
      <c r="L321" s="234"/>
      <c r="M321" s="247"/>
      <c r="N321" s="248"/>
    </row>
    <row r="322" spans="2:14" ht="24" customHeight="1">
      <c r="B322" s="246"/>
      <c r="C322" s="246"/>
      <c r="D322" s="246"/>
      <c r="E322" s="246"/>
      <c r="F322" s="246"/>
      <c r="H322" s="237"/>
      <c r="I322" s="135"/>
      <c r="J322" s="135"/>
      <c r="K322" s="135"/>
      <c r="L322" s="234"/>
      <c r="M322" s="247"/>
      <c r="N322" s="248"/>
    </row>
    <row r="323" spans="2:14" ht="24" customHeight="1">
      <c r="B323" s="246"/>
      <c r="C323" s="246"/>
      <c r="D323" s="246"/>
      <c r="E323" s="246"/>
      <c r="F323" s="246"/>
      <c r="H323" s="237"/>
      <c r="I323" s="135"/>
      <c r="J323" s="135"/>
      <c r="K323" s="135"/>
      <c r="L323" s="234"/>
      <c r="M323" s="247"/>
      <c r="N323" s="248"/>
    </row>
    <row r="324" spans="2:14" ht="24" customHeight="1">
      <c r="B324" s="246"/>
      <c r="C324" s="246"/>
      <c r="D324" s="246"/>
      <c r="E324" s="246"/>
      <c r="F324" s="246"/>
      <c r="H324" s="237"/>
      <c r="I324" s="135"/>
      <c r="J324" s="135"/>
      <c r="K324" s="135"/>
      <c r="L324" s="234"/>
      <c r="M324" s="247"/>
      <c r="N324" s="248"/>
    </row>
    <row r="325" spans="2:14" ht="24" customHeight="1">
      <c r="B325" s="246"/>
      <c r="C325" s="246"/>
      <c r="D325" s="246"/>
      <c r="E325" s="246"/>
      <c r="F325" s="246"/>
      <c r="H325" s="237"/>
      <c r="I325" s="135"/>
      <c r="J325" s="135"/>
      <c r="K325" s="135"/>
      <c r="L325" s="234"/>
      <c r="M325" s="247"/>
      <c r="N325" s="248"/>
    </row>
    <row r="326" spans="2:14" ht="24" customHeight="1">
      <c r="B326" s="246"/>
      <c r="C326" s="246"/>
      <c r="D326" s="246"/>
      <c r="E326" s="246"/>
      <c r="F326" s="246"/>
      <c r="H326" s="237"/>
      <c r="I326" s="135"/>
      <c r="J326" s="135"/>
      <c r="K326" s="135"/>
      <c r="L326" s="234"/>
      <c r="M326" s="247"/>
      <c r="N326" s="248"/>
    </row>
    <row r="327" spans="2:14" ht="24" customHeight="1">
      <c r="B327" s="246"/>
      <c r="C327" s="246"/>
      <c r="D327" s="246"/>
      <c r="E327" s="246"/>
      <c r="F327" s="246"/>
      <c r="H327" s="237"/>
      <c r="I327" s="135"/>
      <c r="J327" s="135"/>
      <c r="K327" s="135"/>
      <c r="L327" s="234"/>
      <c r="M327" s="247"/>
      <c r="N327" s="248"/>
    </row>
    <row r="328" spans="2:14" ht="24" customHeight="1">
      <c r="B328" s="246"/>
      <c r="C328" s="246"/>
      <c r="D328" s="246"/>
      <c r="E328" s="246"/>
      <c r="F328" s="246"/>
      <c r="H328" s="237"/>
      <c r="I328" s="135"/>
      <c r="J328" s="135"/>
      <c r="K328" s="135"/>
      <c r="L328" s="234"/>
      <c r="M328" s="247"/>
      <c r="N328" s="248"/>
    </row>
    <row r="329" spans="2:14" ht="24" customHeight="1">
      <c r="B329" s="246"/>
      <c r="C329" s="246"/>
      <c r="D329" s="246"/>
      <c r="E329" s="246"/>
      <c r="F329" s="246"/>
      <c r="H329" s="237"/>
      <c r="I329" s="135"/>
      <c r="J329" s="135"/>
      <c r="K329" s="135"/>
      <c r="L329" s="234"/>
      <c r="M329" s="247"/>
      <c r="N329" s="248"/>
    </row>
    <row r="330" spans="2:14" ht="24" customHeight="1">
      <c r="B330" s="246"/>
      <c r="C330" s="246"/>
      <c r="D330" s="246"/>
      <c r="E330" s="246"/>
      <c r="F330" s="246"/>
      <c r="H330" s="237"/>
      <c r="I330" s="135"/>
      <c r="J330" s="135"/>
      <c r="K330" s="135"/>
      <c r="L330" s="234"/>
      <c r="M330" s="247"/>
      <c r="N330" s="248"/>
    </row>
    <row r="331" spans="2:14" ht="24" customHeight="1">
      <c r="B331" s="246"/>
      <c r="C331" s="246"/>
      <c r="D331" s="246"/>
      <c r="E331" s="246"/>
      <c r="F331" s="246"/>
      <c r="H331" s="237"/>
      <c r="I331" s="135"/>
      <c r="J331" s="135"/>
      <c r="K331" s="135"/>
      <c r="L331" s="234"/>
      <c r="M331" s="247"/>
      <c r="N331" s="248"/>
    </row>
    <row r="332" spans="2:14" ht="24" customHeight="1">
      <c r="B332" s="246"/>
      <c r="C332" s="246"/>
      <c r="D332" s="246"/>
      <c r="E332" s="246"/>
      <c r="F332" s="246"/>
      <c r="H332" s="237"/>
      <c r="I332" s="135"/>
      <c r="J332" s="135"/>
      <c r="K332" s="135"/>
      <c r="L332" s="234"/>
      <c r="M332" s="247"/>
      <c r="N332" s="248"/>
    </row>
    <row r="333" spans="2:14" ht="24" customHeight="1">
      <c r="B333" s="246"/>
      <c r="C333" s="246"/>
      <c r="D333" s="246"/>
      <c r="E333" s="246"/>
      <c r="F333" s="246"/>
      <c r="H333" s="237"/>
      <c r="I333" s="135"/>
      <c r="J333" s="135"/>
      <c r="K333" s="135"/>
      <c r="L333" s="234"/>
      <c r="M333" s="247"/>
      <c r="N333" s="248"/>
    </row>
    <row r="334" spans="2:14" ht="24" customHeight="1">
      <c r="B334" s="246"/>
      <c r="C334" s="246"/>
      <c r="D334" s="246"/>
      <c r="E334" s="246"/>
      <c r="F334" s="246"/>
      <c r="H334" s="237"/>
      <c r="I334" s="135"/>
      <c r="J334" s="135"/>
      <c r="K334" s="135"/>
      <c r="L334" s="234"/>
      <c r="M334" s="247"/>
      <c r="N334" s="248"/>
    </row>
    <row r="335" spans="2:14" ht="24" customHeight="1">
      <c r="B335" s="246"/>
      <c r="C335" s="246"/>
      <c r="D335" s="246"/>
      <c r="E335" s="246"/>
      <c r="F335" s="246"/>
      <c r="H335" s="237"/>
      <c r="I335" s="135"/>
      <c r="J335" s="135"/>
      <c r="K335" s="135"/>
      <c r="L335" s="234"/>
      <c r="M335" s="247"/>
      <c r="N335" s="248"/>
    </row>
    <row r="336" spans="2:14" ht="24" customHeight="1">
      <c r="B336" s="246"/>
      <c r="C336" s="246"/>
      <c r="D336" s="246"/>
      <c r="E336" s="246"/>
      <c r="F336" s="246"/>
      <c r="H336" s="237"/>
      <c r="I336" s="135"/>
      <c r="J336" s="135"/>
      <c r="K336" s="135"/>
      <c r="L336" s="234"/>
      <c r="M336" s="247"/>
      <c r="N336" s="248"/>
    </row>
    <row r="337" spans="2:14" ht="24" customHeight="1">
      <c r="B337" s="246"/>
      <c r="C337" s="246"/>
      <c r="D337" s="246"/>
      <c r="E337" s="246"/>
      <c r="F337" s="246"/>
      <c r="H337" s="237"/>
      <c r="I337" s="135"/>
      <c r="J337" s="135"/>
      <c r="K337" s="135"/>
      <c r="L337" s="234"/>
      <c r="M337" s="247"/>
      <c r="N337" s="248"/>
    </row>
    <row r="338" spans="2:14" ht="24" customHeight="1">
      <c r="B338" s="246"/>
      <c r="C338" s="246"/>
      <c r="D338" s="246"/>
      <c r="E338" s="246"/>
      <c r="F338" s="246"/>
      <c r="H338" s="237"/>
      <c r="I338" s="135"/>
      <c r="J338" s="135"/>
      <c r="K338" s="135"/>
      <c r="L338" s="234"/>
      <c r="M338" s="247"/>
      <c r="N338" s="248"/>
    </row>
    <row r="339" spans="2:14" ht="24" customHeight="1">
      <c r="B339" s="246"/>
      <c r="C339" s="246"/>
      <c r="D339" s="246"/>
      <c r="E339" s="246"/>
      <c r="F339" s="246"/>
      <c r="H339" s="237"/>
      <c r="I339" s="135"/>
      <c r="J339" s="135"/>
      <c r="K339" s="135"/>
      <c r="L339" s="234"/>
      <c r="M339" s="247"/>
      <c r="N339" s="248"/>
    </row>
    <row r="340" spans="2:14" ht="24" customHeight="1">
      <c r="B340" s="246"/>
      <c r="C340" s="246"/>
      <c r="D340" s="246"/>
      <c r="E340" s="246"/>
      <c r="F340" s="246"/>
      <c r="H340" s="237"/>
      <c r="I340" s="135"/>
      <c r="J340" s="135"/>
      <c r="K340" s="135"/>
      <c r="L340" s="234"/>
      <c r="M340" s="247"/>
      <c r="N340" s="248"/>
    </row>
    <row r="341" spans="2:14" ht="24" customHeight="1">
      <c r="B341" s="246"/>
      <c r="C341" s="246"/>
      <c r="D341" s="246"/>
      <c r="E341" s="246"/>
      <c r="F341" s="246"/>
      <c r="H341" s="237"/>
      <c r="I341" s="135"/>
      <c r="J341" s="135"/>
      <c r="K341" s="135"/>
      <c r="L341" s="234"/>
      <c r="M341" s="247"/>
      <c r="N341" s="248"/>
    </row>
    <row r="342" spans="2:14" ht="24" customHeight="1">
      <c r="B342" s="246"/>
      <c r="C342" s="246"/>
      <c r="D342" s="246"/>
      <c r="E342" s="246"/>
      <c r="F342" s="246"/>
      <c r="H342" s="237"/>
      <c r="I342" s="135"/>
      <c r="J342" s="135"/>
      <c r="K342" s="135"/>
      <c r="L342" s="234"/>
      <c r="M342" s="247"/>
      <c r="N342" s="248"/>
    </row>
    <row r="343" spans="2:14" ht="24" customHeight="1">
      <c r="B343" s="246"/>
      <c r="C343" s="246"/>
      <c r="D343" s="246"/>
      <c r="E343" s="246"/>
      <c r="F343" s="246"/>
      <c r="H343" s="237"/>
      <c r="I343" s="135"/>
      <c r="J343" s="135"/>
      <c r="K343" s="135"/>
      <c r="L343" s="234"/>
      <c r="M343" s="247"/>
      <c r="N343" s="248"/>
    </row>
    <row r="344" spans="2:14" ht="24" customHeight="1">
      <c r="B344" s="246"/>
      <c r="C344" s="246"/>
      <c r="D344" s="246"/>
      <c r="E344" s="246"/>
      <c r="F344" s="246"/>
      <c r="H344" s="237"/>
      <c r="I344" s="135"/>
      <c r="J344" s="135"/>
      <c r="K344" s="135"/>
      <c r="L344" s="234"/>
      <c r="M344" s="247"/>
      <c r="N344" s="248"/>
    </row>
    <row r="345" spans="2:14" ht="24" customHeight="1">
      <c r="B345" s="246"/>
      <c r="C345" s="246"/>
      <c r="D345" s="246"/>
      <c r="E345" s="246"/>
      <c r="F345" s="246"/>
      <c r="H345" s="237"/>
      <c r="I345" s="135"/>
      <c r="J345" s="135"/>
      <c r="K345" s="135"/>
      <c r="L345" s="234"/>
      <c r="M345" s="247"/>
      <c r="N345" s="248"/>
    </row>
    <row r="346" spans="2:14" ht="24" customHeight="1">
      <c r="B346" s="246"/>
      <c r="C346" s="246"/>
      <c r="D346" s="246"/>
      <c r="E346" s="246"/>
      <c r="F346" s="246"/>
      <c r="H346" s="237"/>
      <c r="I346" s="135"/>
      <c r="J346" s="135"/>
      <c r="K346" s="135"/>
      <c r="L346" s="234"/>
      <c r="M346" s="247"/>
      <c r="N346" s="248"/>
    </row>
    <row r="347" spans="2:14" ht="24" customHeight="1">
      <c r="B347" s="246"/>
      <c r="C347" s="246"/>
      <c r="D347" s="246"/>
      <c r="E347" s="246"/>
      <c r="F347" s="246"/>
      <c r="H347" s="237"/>
      <c r="I347" s="135"/>
      <c r="J347" s="135"/>
      <c r="K347" s="135"/>
      <c r="L347" s="234"/>
      <c r="M347" s="247"/>
      <c r="N347" s="248"/>
    </row>
    <row r="348" spans="2:14" ht="24" customHeight="1">
      <c r="B348" s="246"/>
      <c r="C348" s="246"/>
      <c r="D348" s="246"/>
      <c r="E348" s="246"/>
      <c r="F348" s="246"/>
      <c r="H348" s="237"/>
      <c r="I348" s="135"/>
      <c r="J348" s="135"/>
      <c r="K348" s="135"/>
      <c r="L348" s="234"/>
      <c r="M348" s="247"/>
      <c r="N348" s="248"/>
    </row>
    <row r="349" spans="2:14" ht="24" customHeight="1">
      <c r="B349" s="246"/>
      <c r="C349" s="246"/>
      <c r="D349" s="246"/>
      <c r="E349" s="246"/>
      <c r="F349" s="246"/>
      <c r="H349" s="237"/>
      <c r="I349" s="135"/>
      <c r="J349" s="135"/>
      <c r="K349" s="135"/>
      <c r="L349" s="234"/>
      <c r="M349" s="247"/>
      <c r="N349" s="248"/>
    </row>
    <row r="350" spans="2:14" ht="24" customHeight="1">
      <c r="B350" s="246"/>
      <c r="C350" s="246"/>
      <c r="D350" s="246"/>
      <c r="E350" s="246"/>
      <c r="F350" s="246"/>
      <c r="H350" s="237"/>
      <c r="I350" s="135"/>
      <c r="J350" s="135"/>
      <c r="K350" s="135"/>
      <c r="L350" s="234"/>
      <c r="M350" s="247"/>
      <c r="N350" s="248"/>
    </row>
    <row r="351" spans="2:14" ht="24" customHeight="1">
      <c r="B351" s="246"/>
      <c r="C351" s="246"/>
      <c r="D351" s="246"/>
      <c r="E351" s="246"/>
      <c r="F351" s="246"/>
      <c r="H351" s="237"/>
      <c r="I351" s="135"/>
      <c r="J351" s="135"/>
      <c r="K351" s="135"/>
      <c r="L351" s="234"/>
      <c r="M351" s="247"/>
      <c r="N351" s="248"/>
    </row>
    <row r="352" spans="2:14" ht="24" customHeight="1">
      <c r="B352" s="246"/>
      <c r="C352" s="246"/>
      <c r="D352" s="246"/>
      <c r="E352" s="246"/>
      <c r="F352" s="246"/>
      <c r="H352" s="237"/>
      <c r="I352" s="135"/>
      <c r="J352" s="135"/>
      <c r="K352" s="135"/>
      <c r="L352" s="234"/>
      <c r="M352" s="247"/>
      <c r="N352" s="248"/>
    </row>
    <row r="353" spans="2:14" ht="24" customHeight="1">
      <c r="B353" s="246"/>
      <c r="C353" s="246"/>
      <c r="D353" s="246"/>
      <c r="E353" s="246"/>
      <c r="F353" s="246"/>
      <c r="H353" s="237"/>
      <c r="I353" s="135"/>
      <c r="J353" s="135"/>
      <c r="K353" s="135"/>
      <c r="L353" s="234"/>
      <c r="M353" s="247"/>
      <c r="N353" s="248"/>
    </row>
    <row r="354" spans="2:14" ht="24" customHeight="1">
      <c r="B354" s="246"/>
      <c r="C354" s="246"/>
      <c r="D354" s="246"/>
      <c r="E354" s="246"/>
      <c r="F354" s="246"/>
      <c r="H354" s="237"/>
      <c r="I354" s="135"/>
      <c r="J354" s="135"/>
      <c r="K354" s="135"/>
      <c r="L354" s="234"/>
      <c r="M354" s="247"/>
      <c r="N354" s="248"/>
    </row>
    <row r="355" spans="2:14" ht="24" customHeight="1">
      <c r="B355" s="246"/>
      <c r="C355" s="246"/>
      <c r="D355" s="246"/>
      <c r="E355" s="246"/>
      <c r="F355" s="246"/>
      <c r="H355" s="237"/>
      <c r="I355" s="135"/>
      <c r="J355" s="135"/>
      <c r="K355" s="135"/>
      <c r="L355" s="234"/>
      <c r="M355" s="247"/>
      <c r="N355" s="248"/>
    </row>
    <row r="356" spans="2:14" ht="24" customHeight="1">
      <c r="B356" s="246"/>
      <c r="C356" s="246"/>
      <c r="D356" s="246"/>
      <c r="E356" s="246"/>
      <c r="F356" s="246"/>
      <c r="H356" s="237"/>
      <c r="I356" s="135"/>
      <c r="J356" s="135"/>
      <c r="K356" s="135"/>
      <c r="L356" s="234"/>
      <c r="M356" s="247"/>
      <c r="N356" s="248"/>
    </row>
    <row r="357" spans="2:14" ht="24" customHeight="1">
      <c r="B357" s="246"/>
      <c r="C357" s="246"/>
      <c r="D357" s="246"/>
      <c r="E357" s="246"/>
      <c r="F357" s="246"/>
      <c r="H357" s="237"/>
      <c r="I357" s="135"/>
      <c r="J357" s="135"/>
      <c r="K357" s="135"/>
      <c r="L357" s="234"/>
      <c r="M357" s="247"/>
      <c r="N357" s="248"/>
    </row>
    <row r="358" spans="2:14" ht="24" customHeight="1">
      <c r="B358" s="246"/>
      <c r="C358" s="246"/>
      <c r="D358" s="246"/>
      <c r="E358" s="246"/>
      <c r="F358" s="246"/>
      <c r="H358" s="237"/>
      <c r="I358" s="135"/>
      <c r="J358" s="135"/>
      <c r="K358" s="135"/>
      <c r="L358" s="234"/>
      <c r="M358" s="247"/>
      <c r="N358" s="248"/>
    </row>
    <row r="359" spans="2:14" ht="24" customHeight="1">
      <c r="B359" s="246"/>
      <c r="C359" s="246"/>
      <c r="D359" s="246"/>
      <c r="E359" s="246"/>
      <c r="F359" s="246"/>
      <c r="H359" s="237"/>
      <c r="I359" s="135"/>
      <c r="J359" s="135"/>
      <c r="K359" s="135"/>
      <c r="L359" s="234"/>
      <c r="M359" s="247"/>
      <c r="N359" s="248"/>
    </row>
    <row r="360" spans="2:14" ht="24" customHeight="1">
      <c r="B360" s="246"/>
      <c r="C360" s="246"/>
      <c r="D360" s="246"/>
      <c r="E360" s="246"/>
      <c r="F360" s="246"/>
      <c r="H360" s="237"/>
      <c r="I360" s="135"/>
      <c r="J360" s="135"/>
      <c r="K360" s="135"/>
      <c r="L360" s="234"/>
      <c r="M360" s="247"/>
      <c r="N360" s="248"/>
    </row>
    <row r="361" spans="2:14" ht="24" customHeight="1">
      <c r="B361" s="246"/>
      <c r="C361" s="246"/>
      <c r="D361" s="246"/>
      <c r="E361" s="246"/>
      <c r="F361" s="246"/>
      <c r="H361" s="237"/>
      <c r="I361" s="135"/>
      <c r="J361" s="135"/>
      <c r="K361" s="135"/>
      <c r="L361" s="234"/>
      <c r="M361" s="247"/>
      <c r="N361" s="248"/>
    </row>
    <row r="362" spans="2:14" ht="24" customHeight="1">
      <c r="B362" s="246"/>
      <c r="C362" s="246"/>
      <c r="D362" s="246"/>
      <c r="E362" s="246"/>
      <c r="F362" s="246"/>
      <c r="H362" s="237"/>
      <c r="I362" s="135"/>
      <c r="J362" s="135"/>
      <c r="K362" s="135"/>
      <c r="L362" s="234"/>
      <c r="M362" s="247"/>
      <c r="N362" s="248"/>
    </row>
    <row r="363" spans="2:14" ht="24" customHeight="1">
      <c r="B363" s="246"/>
      <c r="C363" s="246"/>
      <c r="D363" s="246"/>
      <c r="E363" s="246"/>
      <c r="F363" s="246"/>
      <c r="H363" s="237"/>
      <c r="I363" s="135"/>
      <c r="J363" s="135"/>
      <c r="K363" s="135"/>
      <c r="L363" s="234"/>
      <c r="M363" s="247"/>
      <c r="N363" s="248"/>
    </row>
    <row r="364" spans="2:14" ht="24" customHeight="1">
      <c r="B364" s="246"/>
      <c r="C364" s="246"/>
      <c r="D364" s="246"/>
      <c r="E364" s="246"/>
      <c r="F364" s="246"/>
      <c r="H364" s="237"/>
      <c r="I364" s="135"/>
      <c r="J364" s="135"/>
      <c r="K364" s="135"/>
      <c r="L364" s="234"/>
      <c r="M364" s="247"/>
      <c r="N364" s="248"/>
    </row>
    <row r="365" spans="2:14" ht="24" customHeight="1">
      <c r="B365" s="246"/>
      <c r="C365" s="246"/>
      <c r="D365" s="246"/>
      <c r="E365" s="246"/>
      <c r="F365" s="246"/>
      <c r="H365" s="237"/>
      <c r="I365" s="135"/>
      <c r="J365" s="135"/>
      <c r="K365" s="135"/>
      <c r="L365" s="234"/>
      <c r="M365" s="247"/>
      <c r="N365" s="248"/>
    </row>
    <row r="366" spans="2:14" ht="24" customHeight="1">
      <c r="B366" s="246"/>
      <c r="C366" s="246"/>
      <c r="D366" s="246"/>
      <c r="E366" s="246"/>
      <c r="F366" s="246"/>
      <c r="H366" s="237"/>
      <c r="I366" s="135"/>
      <c r="J366" s="135"/>
      <c r="K366" s="135"/>
      <c r="L366" s="234"/>
      <c r="M366" s="247"/>
      <c r="N366" s="248"/>
    </row>
    <row r="367" spans="2:14" ht="24" customHeight="1">
      <c r="B367" s="246"/>
      <c r="C367" s="246"/>
      <c r="D367" s="246"/>
      <c r="E367" s="246"/>
      <c r="F367" s="246"/>
      <c r="H367" s="237"/>
      <c r="I367" s="135"/>
      <c r="J367" s="135"/>
      <c r="K367" s="135"/>
      <c r="L367" s="234"/>
      <c r="M367" s="247"/>
      <c r="N367" s="248"/>
    </row>
    <row r="368" spans="2:14" ht="24" customHeight="1">
      <c r="B368" s="246"/>
      <c r="C368" s="246"/>
      <c r="D368" s="246"/>
      <c r="E368" s="246"/>
      <c r="F368" s="246"/>
      <c r="H368" s="237"/>
      <c r="I368" s="135"/>
      <c r="J368" s="135"/>
      <c r="K368" s="135"/>
      <c r="L368" s="234"/>
      <c r="M368" s="247"/>
      <c r="N368" s="248"/>
    </row>
    <row r="369" spans="2:14" ht="24" customHeight="1">
      <c r="B369" s="246"/>
      <c r="C369" s="246"/>
      <c r="D369" s="246"/>
      <c r="E369" s="246"/>
      <c r="F369" s="246"/>
      <c r="H369" s="237"/>
      <c r="I369" s="135"/>
      <c r="J369" s="135"/>
      <c r="K369" s="135"/>
      <c r="L369" s="234"/>
      <c r="M369" s="247"/>
      <c r="N369" s="248"/>
    </row>
    <row r="370" spans="2:14" ht="24" customHeight="1">
      <c r="B370" s="246"/>
      <c r="C370" s="246"/>
      <c r="D370" s="246"/>
      <c r="E370" s="246"/>
      <c r="F370" s="246"/>
      <c r="H370" s="237"/>
      <c r="I370" s="135"/>
      <c r="J370" s="135"/>
      <c r="K370" s="135"/>
      <c r="L370" s="234"/>
      <c r="M370" s="247"/>
      <c r="N370" s="248"/>
    </row>
    <row r="371" spans="2:14" ht="24" customHeight="1">
      <c r="B371" s="246"/>
      <c r="C371" s="246"/>
      <c r="D371" s="246"/>
      <c r="E371" s="246"/>
      <c r="F371" s="246"/>
      <c r="H371" s="237"/>
      <c r="I371" s="135"/>
      <c r="J371" s="135"/>
      <c r="K371" s="135"/>
      <c r="L371" s="234"/>
      <c r="M371" s="247"/>
      <c r="N371" s="248"/>
    </row>
    <row r="372" spans="2:14" ht="24" customHeight="1">
      <c r="B372" s="246"/>
      <c r="C372" s="246"/>
      <c r="D372" s="246"/>
      <c r="E372" s="246"/>
      <c r="F372" s="246"/>
      <c r="H372" s="237"/>
      <c r="I372" s="135"/>
      <c r="J372" s="135"/>
      <c r="K372" s="135"/>
      <c r="L372" s="234"/>
      <c r="M372" s="247"/>
      <c r="N372" s="248"/>
    </row>
    <row r="373" spans="2:14" ht="24" customHeight="1">
      <c r="B373" s="246"/>
      <c r="C373" s="246"/>
      <c r="D373" s="246"/>
      <c r="E373" s="246"/>
      <c r="F373" s="246"/>
      <c r="H373" s="237"/>
      <c r="I373" s="135"/>
      <c r="J373" s="135"/>
      <c r="K373" s="135"/>
      <c r="L373" s="234"/>
      <c r="M373" s="247"/>
      <c r="N373" s="248"/>
    </row>
    <row r="374" spans="2:14" ht="24" customHeight="1">
      <c r="B374" s="246"/>
      <c r="C374" s="246"/>
      <c r="D374" s="246"/>
      <c r="E374" s="246"/>
      <c r="F374" s="246"/>
      <c r="H374" s="237"/>
      <c r="I374" s="135"/>
      <c r="J374" s="135"/>
      <c r="K374" s="135"/>
      <c r="L374" s="234"/>
      <c r="M374" s="247"/>
      <c r="N374" s="248"/>
    </row>
    <row r="375" spans="2:14" ht="24" customHeight="1">
      <c r="B375" s="246"/>
      <c r="C375" s="246"/>
      <c r="D375" s="246"/>
      <c r="E375" s="246"/>
      <c r="F375" s="246"/>
      <c r="H375" s="237"/>
      <c r="I375" s="135"/>
      <c r="J375" s="135"/>
      <c r="K375" s="135"/>
      <c r="L375" s="234"/>
      <c r="M375" s="247"/>
      <c r="N375" s="248"/>
    </row>
    <row r="376" spans="2:14" ht="24" customHeight="1">
      <c r="B376" s="246"/>
      <c r="C376" s="246"/>
      <c r="D376" s="246"/>
      <c r="E376" s="246"/>
      <c r="F376" s="246"/>
      <c r="H376" s="237"/>
      <c r="I376" s="135"/>
      <c r="J376" s="135"/>
      <c r="K376" s="135"/>
      <c r="L376" s="234"/>
      <c r="M376" s="247"/>
      <c r="N376" s="248"/>
    </row>
    <row r="377" spans="2:14" ht="24" customHeight="1">
      <c r="B377" s="246"/>
      <c r="C377" s="246"/>
      <c r="D377" s="246"/>
      <c r="E377" s="246"/>
      <c r="F377" s="246"/>
      <c r="H377" s="237"/>
      <c r="I377" s="135"/>
      <c r="J377" s="135"/>
      <c r="K377" s="135"/>
      <c r="L377" s="234"/>
      <c r="M377" s="247"/>
      <c r="N377" s="248"/>
    </row>
    <row r="378" spans="2:14" ht="24" customHeight="1">
      <c r="B378" s="246"/>
      <c r="C378" s="246"/>
      <c r="D378" s="246"/>
      <c r="E378" s="246"/>
      <c r="F378" s="246"/>
      <c r="H378" s="237"/>
      <c r="I378" s="135"/>
      <c r="J378" s="135"/>
      <c r="K378" s="135"/>
      <c r="L378" s="234"/>
      <c r="M378" s="247"/>
      <c r="N378" s="248"/>
    </row>
    <row r="379" spans="2:14" ht="24" customHeight="1">
      <c r="B379" s="246"/>
      <c r="C379" s="246"/>
      <c r="D379" s="246"/>
      <c r="E379" s="246"/>
      <c r="F379" s="246"/>
      <c r="H379" s="237"/>
      <c r="I379" s="135"/>
      <c r="J379" s="135"/>
      <c r="K379" s="135"/>
      <c r="L379" s="234"/>
      <c r="M379" s="247"/>
      <c r="N379" s="248"/>
    </row>
    <row r="380" spans="2:14" ht="24" customHeight="1">
      <c r="B380" s="246"/>
      <c r="C380" s="246"/>
      <c r="D380" s="246"/>
      <c r="E380" s="246"/>
      <c r="F380" s="246"/>
      <c r="H380" s="237"/>
      <c r="I380" s="135"/>
      <c r="J380" s="135"/>
      <c r="K380" s="135"/>
      <c r="L380" s="234"/>
      <c r="M380" s="247"/>
      <c r="N380" s="248"/>
    </row>
    <row r="381" spans="2:14" ht="24" customHeight="1">
      <c r="B381" s="246"/>
      <c r="C381" s="246"/>
      <c r="D381" s="246"/>
      <c r="E381" s="246"/>
      <c r="F381" s="246"/>
      <c r="H381" s="237"/>
      <c r="I381" s="135"/>
      <c r="J381" s="135"/>
      <c r="K381" s="135"/>
      <c r="L381" s="234"/>
      <c r="M381" s="247"/>
      <c r="N381" s="248"/>
    </row>
    <row r="382" spans="2:14" ht="24" customHeight="1">
      <c r="B382" s="246"/>
      <c r="C382" s="246"/>
      <c r="D382" s="246"/>
      <c r="E382" s="246"/>
      <c r="F382" s="246"/>
      <c r="H382" s="237"/>
      <c r="I382" s="135"/>
      <c r="J382" s="135"/>
      <c r="K382" s="135"/>
      <c r="L382" s="234"/>
      <c r="M382" s="247"/>
      <c r="N382" s="248"/>
    </row>
    <row r="383" spans="2:14" ht="24" customHeight="1">
      <c r="B383" s="246"/>
      <c r="C383" s="246"/>
      <c r="D383" s="246"/>
      <c r="E383" s="246"/>
      <c r="F383" s="246"/>
      <c r="H383" s="237"/>
      <c r="I383" s="135"/>
      <c r="J383" s="135"/>
      <c r="K383" s="135"/>
      <c r="L383" s="234"/>
      <c r="M383" s="247"/>
      <c r="N383" s="248"/>
    </row>
    <row r="384" spans="2:14" ht="24" customHeight="1">
      <c r="B384" s="246"/>
      <c r="C384" s="246"/>
      <c r="D384" s="246"/>
      <c r="E384" s="246"/>
      <c r="F384" s="246"/>
      <c r="H384" s="237"/>
      <c r="I384" s="135"/>
      <c r="J384" s="135"/>
      <c r="K384" s="135"/>
      <c r="L384" s="234"/>
      <c r="M384" s="247"/>
      <c r="N384" s="248"/>
    </row>
    <row r="385" spans="2:14" ht="24" customHeight="1">
      <c r="B385" s="246"/>
      <c r="C385" s="246"/>
      <c r="D385" s="246"/>
      <c r="E385" s="246"/>
      <c r="F385" s="246"/>
      <c r="H385" s="237"/>
      <c r="I385" s="135"/>
      <c r="J385" s="135"/>
      <c r="K385" s="135"/>
      <c r="L385" s="234"/>
      <c r="M385" s="247"/>
      <c r="N385" s="248"/>
    </row>
    <row r="386" spans="2:14" ht="24" customHeight="1">
      <c r="B386" s="246"/>
      <c r="C386" s="246"/>
      <c r="D386" s="246"/>
      <c r="E386" s="246"/>
      <c r="F386" s="246"/>
      <c r="H386" s="237"/>
      <c r="I386" s="135"/>
      <c r="J386" s="135"/>
      <c r="K386" s="135"/>
      <c r="L386" s="234"/>
      <c r="M386" s="247"/>
      <c r="N386" s="248"/>
    </row>
    <row r="387" spans="2:14" ht="24" customHeight="1">
      <c r="B387" s="246"/>
      <c r="C387" s="246"/>
      <c r="D387" s="246"/>
      <c r="E387" s="246"/>
      <c r="F387" s="246"/>
      <c r="H387" s="237"/>
      <c r="I387" s="135"/>
      <c r="J387" s="135"/>
      <c r="K387" s="135"/>
      <c r="L387" s="234"/>
      <c r="M387" s="247"/>
      <c r="N387" s="248"/>
    </row>
    <row r="388" spans="2:14" ht="24" customHeight="1">
      <c r="B388" s="246"/>
      <c r="C388" s="246"/>
      <c r="D388" s="246"/>
      <c r="E388" s="246"/>
      <c r="F388" s="246"/>
      <c r="H388" s="237"/>
      <c r="I388" s="135"/>
      <c r="J388" s="135"/>
      <c r="K388" s="135"/>
      <c r="L388" s="234"/>
      <c r="M388" s="247"/>
      <c r="N388" s="248"/>
    </row>
    <row r="389" spans="2:14" ht="24" customHeight="1">
      <c r="B389" s="246"/>
      <c r="C389" s="246"/>
      <c r="D389" s="246"/>
      <c r="E389" s="246"/>
      <c r="F389" s="246"/>
      <c r="H389" s="237"/>
      <c r="I389" s="135"/>
      <c r="J389" s="135"/>
      <c r="K389" s="135"/>
      <c r="L389" s="234"/>
      <c r="M389" s="247"/>
      <c r="N389" s="248"/>
    </row>
    <row r="390" spans="2:14" ht="24" customHeight="1">
      <c r="B390" s="246"/>
      <c r="C390" s="246"/>
      <c r="D390" s="246"/>
      <c r="E390" s="246"/>
      <c r="F390" s="246"/>
      <c r="H390" s="237"/>
      <c r="I390" s="135"/>
      <c r="J390" s="135"/>
      <c r="K390" s="135"/>
      <c r="L390" s="234"/>
      <c r="M390" s="247"/>
      <c r="N390" s="248"/>
    </row>
    <row r="391" spans="2:14" ht="24" customHeight="1">
      <c r="B391" s="246"/>
      <c r="C391" s="246"/>
      <c r="D391" s="246"/>
      <c r="E391" s="246"/>
      <c r="F391" s="246"/>
      <c r="H391" s="237"/>
      <c r="I391" s="135"/>
      <c r="J391" s="135"/>
      <c r="K391" s="135"/>
      <c r="L391" s="234"/>
      <c r="M391" s="247"/>
      <c r="N391" s="248"/>
    </row>
    <row r="392" spans="2:14" ht="24" customHeight="1">
      <c r="B392" s="246"/>
      <c r="C392" s="246"/>
      <c r="D392" s="246"/>
      <c r="E392" s="246"/>
      <c r="F392" s="246"/>
      <c r="H392" s="237"/>
      <c r="I392" s="135"/>
      <c r="J392" s="135"/>
      <c r="K392" s="135"/>
      <c r="L392" s="234"/>
      <c r="M392" s="247"/>
      <c r="N392" s="248"/>
    </row>
    <row r="393" spans="2:14" ht="24" customHeight="1">
      <c r="B393" s="246"/>
      <c r="C393" s="246"/>
      <c r="D393" s="246"/>
      <c r="E393" s="246"/>
      <c r="F393" s="246"/>
      <c r="H393" s="237"/>
      <c r="I393" s="135"/>
      <c r="J393" s="135"/>
      <c r="K393" s="135"/>
      <c r="L393" s="234"/>
      <c r="M393" s="247"/>
      <c r="N393" s="248"/>
    </row>
    <row r="394" spans="2:14" ht="24" customHeight="1">
      <c r="B394" s="246"/>
      <c r="C394" s="246"/>
      <c r="D394" s="246"/>
      <c r="E394" s="246"/>
      <c r="F394" s="246"/>
      <c r="H394" s="237"/>
      <c r="I394" s="135"/>
      <c r="J394" s="135"/>
      <c r="K394" s="135"/>
      <c r="L394" s="234"/>
      <c r="M394" s="247"/>
      <c r="N394" s="248"/>
    </row>
    <row r="395" spans="2:14" ht="24" customHeight="1">
      <c r="B395" s="246"/>
      <c r="C395" s="246"/>
      <c r="D395" s="246"/>
      <c r="E395" s="246"/>
      <c r="F395" s="246"/>
      <c r="H395" s="237"/>
      <c r="I395" s="135"/>
      <c r="J395" s="135"/>
      <c r="K395" s="135"/>
      <c r="L395" s="234"/>
      <c r="M395" s="247"/>
      <c r="N395" s="248"/>
    </row>
    <row r="396" spans="2:14" ht="24" customHeight="1">
      <c r="B396" s="246"/>
      <c r="C396" s="246"/>
      <c r="D396" s="246"/>
      <c r="E396" s="246"/>
      <c r="F396" s="246"/>
      <c r="H396" s="237"/>
      <c r="I396" s="135"/>
      <c r="J396" s="135"/>
      <c r="K396" s="135"/>
      <c r="L396" s="234"/>
      <c r="M396" s="247"/>
      <c r="N396" s="248"/>
    </row>
    <row r="397" spans="2:14" ht="24" customHeight="1">
      <c r="B397" s="246"/>
      <c r="C397" s="246"/>
      <c r="D397" s="246"/>
      <c r="E397" s="246"/>
      <c r="F397" s="246"/>
      <c r="H397" s="237"/>
      <c r="I397" s="135"/>
      <c r="J397" s="135"/>
      <c r="K397" s="135"/>
      <c r="L397" s="234"/>
      <c r="M397" s="247"/>
      <c r="N397" s="248"/>
    </row>
    <row r="398" spans="2:14" ht="24" customHeight="1">
      <c r="B398" s="246"/>
      <c r="C398" s="246"/>
      <c r="D398" s="246"/>
      <c r="E398" s="246"/>
      <c r="F398" s="246"/>
      <c r="H398" s="237"/>
      <c r="I398" s="135"/>
      <c r="J398" s="135"/>
      <c r="K398" s="135"/>
      <c r="L398" s="234"/>
      <c r="M398" s="247"/>
      <c r="N398" s="248"/>
    </row>
    <row r="399" spans="2:14" ht="24" customHeight="1">
      <c r="B399" s="246"/>
      <c r="C399" s="246"/>
      <c r="D399" s="246"/>
      <c r="E399" s="246"/>
      <c r="F399" s="246"/>
      <c r="H399" s="237"/>
      <c r="I399" s="135"/>
      <c r="J399" s="135"/>
      <c r="K399" s="135"/>
      <c r="L399" s="234"/>
      <c r="M399" s="247"/>
      <c r="N399" s="248"/>
    </row>
    <row r="400" spans="2:14" ht="24" customHeight="1">
      <c r="B400" s="246"/>
      <c r="C400" s="246"/>
      <c r="D400" s="246"/>
      <c r="E400" s="246"/>
      <c r="F400" s="246"/>
      <c r="H400" s="237"/>
      <c r="I400" s="135"/>
      <c r="J400" s="135"/>
      <c r="K400" s="135"/>
      <c r="L400" s="234"/>
      <c r="M400" s="247"/>
      <c r="N400" s="248"/>
    </row>
    <row r="401" spans="2:14" ht="24" customHeight="1">
      <c r="B401" s="246"/>
      <c r="C401" s="246"/>
      <c r="D401" s="246"/>
      <c r="E401" s="246"/>
      <c r="F401" s="246"/>
      <c r="H401" s="237"/>
      <c r="I401" s="135"/>
      <c r="J401" s="135"/>
      <c r="K401" s="135"/>
      <c r="L401" s="234"/>
      <c r="M401" s="247"/>
      <c r="N401" s="248"/>
    </row>
    <row r="402" spans="2:14" ht="24" customHeight="1">
      <c r="B402" s="246"/>
      <c r="C402" s="246"/>
      <c r="D402" s="246"/>
      <c r="E402" s="246"/>
      <c r="F402" s="246"/>
      <c r="H402" s="237"/>
      <c r="I402" s="135"/>
      <c r="J402" s="135"/>
      <c r="K402" s="135"/>
      <c r="L402" s="234"/>
      <c r="M402" s="247"/>
      <c r="N402" s="248"/>
    </row>
    <row r="403" spans="2:14" ht="24" customHeight="1">
      <c r="B403" s="246"/>
      <c r="C403" s="246"/>
      <c r="D403" s="246"/>
      <c r="E403" s="246"/>
      <c r="F403" s="246"/>
      <c r="H403" s="237"/>
      <c r="I403" s="135"/>
      <c r="J403" s="135"/>
      <c r="K403" s="135"/>
      <c r="L403" s="234"/>
      <c r="M403" s="247"/>
      <c r="N403" s="248"/>
    </row>
    <row r="404" spans="2:14" ht="24" customHeight="1">
      <c r="B404" s="246"/>
      <c r="C404" s="246"/>
      <c r="D404" s="246"/>
      <c r="E404" s="246"/>
      <c r="F404" s="246"/>
      <c r="H404" s="237"/>
      <c r="I404" s="135"/>
      <c r="J404" s="135"/>
      <c r="K404" s="135"/>
      <c r="L404" s="234"/>
      <c r="M404" s="247"/>
      <c r="N404" s="248"/>
    </row>
    <row r="405" spans="2:14" ht="24" customHeight="1">
      <c r="B405" s="246"/>
      <c r="C405" s="246"/>
      <c r="D405" s="246"/>
      <c r="E405" s="246"/>
      <c r="F405" s="246"/>
      <c r="H405" s="237"/>
      <c r="I405" s="135"/>
      <c r="J405" s="135"/>
      <c r="K405" s="135"/>
      <c r="L405" s="234"/>
      <c r="M405" s="247"/>
      <c r="N405" s="248"/>
    </row>
    <row r="406" spans="2:14" ht="24" customHeight="1">
      <c r="B406" s="246"/>
      <c r="C406" s="246"/>
      <c r="D406" s="246"/>
      <c r="E406" s="246"/>
      <c r="F406" s="246"/>
      <c r="H406" s="237"/>
      <c r="I406" s="135"/>
      <c r="J406" s="135"/>
      <c r="K406" s="135"/>
      <c r="L406" s="234"/>
      <c r="M406" s="247"/>
      <c r="N406" s="248"/>
    </row>
    <row r="407" spans="2:14" ht="24" customHeight="1">
      <c r="B407" s="246"/>
      <c r="C407" s="246"/>
      <c r="D407" s="246"/>
      <c r="E407" s="246"/>
      <c r="F407" s="246"/>
      <c r="H407" s="237"/>
      <c r="I407" s="135"/>
      <c r="J407" s="135"/>
      <c r="K407" s="135"/>
      <c r="L407" s="234"/>
      <c r="M407" s="247"/>
      <c r="N407" s="248"/>
    </row>
    <row r="408" spans="2:14" ht="24" customHeight="1">
      <c r="B408" s="246"/>
      <c r="C408" s="246"/>
      <c r="D408" s="246"/>
      <c r="E408" s="246"/>
      <c r="F408" s="246"/>
      <c r="H408" s="237"/>
      <c r="I408" s="135"/>
      <c r="J408" s="135"/>
      <c r="K408" s="135"/>
      <c r="L408" s="234"/>
      <c r="M408" s="247"/>
      <c r="N408" s="248"/>
    </row>
    <row r="409" spans="2:14" ht="24" customHeight="1">
      <c r="B409" s="246"/>
      <c r="C409" s="246"/>
      <c r="D409" s="246"/>
      <c r="E409" s="246"/>
      <c r="F409" s="246"/>
      <c r="H409" s="237"/>
      <c r="I409" s="135"/>
      <c r="J409" s="135"/>
      <c r="K409" s="135"/>
      <c r="L409" s="234"/>
      <c r="M409" s="247"/>
      <c r="N409" s="248"/>
    </row>
    <row r="410" spans="2:14" ht="24" customHeight="1">
      <c r="B410" s="246"/>
      <c r="C410" s="246"/>
      <c r="D410" s="246"/>
      <c r="E410" s="246"/>
      <c r="F410" s="246"/>
      <c r="H410" s="237"/>
      <c r="I410" s="135"/>
      <c r="J410" s="135"/>
      <c r="K410" s="135"/>
      <c r="L410" s="234"/>
      <c r="M410" s="247"/>
      <c r="N410" s="248"/>
    </row>
    <row r="411" spans="2:14" ht="24" customHeight="1">
      <c r="B411" s="246"/>
      <c r="C411" s="246"/>
      <c r="D411" s="246"/>
      <c r="E411" s="246"/>
      <c r="F411" s="246"/>
      <c r="H411" s="237"/>
      <c r="I411" s="135"/>
      <c r="J411" s="135"/>
      <c r="K411" s="135"/>
      <c r="L411" s="234"/>
      <c r="M411" s="247"/>
      <c r="N411" s="248"/>
    </row>
    <row r="412" spans="2:14" ht="24" customHeight="1">
      <c r="B412" s="246"/>
      <c r="C412" s="246"/>
      <c r="D412" s="246"/>
      <c r="E412" s="246"/>
      <c r="F412" s="246"/>
      <c r="H412" s="237"/>
      <c r="I412" s="135"/>
      <c r="J412" s="135"/>
      <c r="K412" s="135"/>
      <c r="L412" s="234"/>
      <c r="M412" s="247"/>
      <c r="N412" s="248"/>
    </row>
    <row r="413" spans="2:14" ht="24" customHeight="1">
      <c r="B413" s="246"/>
      <c r="C413" s="246"/>
      <c r="D413" s="246"/>
      <c r="E413" s="246"/>
      <c r="F413" s="246"/>
      <c r="H413" s="237"/>
      <c r="I413" s="135"/>
      <c r="J413" s="135"/>
      <c r="K413" s="135"/>
      <c r="L413" s="234"/>
      <c r="M413" s="247"/>
      <c r="N413" s="248"/>
    </row>
    <row r="414" spans="2:14" ht="24" customHeight="1">
      <c r="B414" s="246"/>
      <c r="C414" s="246"/>
      <c r="D414" s="246"/>
      <c r="E414" s="246"/>
      <c r="F414" s="246"/>
      <c r="H414" s="237"/>
      <c r="I414" s="135"/>
      <c r="J414" s="135"/>
      <c r="K414" s="135"/>
      <c r="L414" s="234"/>
      <c r="M414" s="247"/>
      <c r="N414" s="248"/>
    </row>
    <row r="415" spans="2:14" ht="24" customHeight="1">
      <c r="B415" s="246"/>
      <c r="C415" s="246"/>
      <c r="D415" s="246"/>
      <c r="E415" s="246"/>
      <c r="F415" s="246"/>
      <c r="H415" s="237"/>
      <c r="I415" s="135"/>
      <c r="J415" s="135"/>
      <c r="K415" s="135"/>
      <c r="L415" s="234"/>
      <c r="M415" s="247"/>
      <c r="N415" s="248"/>
    </row>
    <row r="416" spans="2:14" ht="24" customHeight="1">
      <c r="B416" s="246"/>
      <c r="C416" s="246"/>
      <c r="D416" s="246"/>
      <c r="E416" s="246"/>
      <c r="F416" s="246"/>
      <c r="H416" s="237"/>
      <c r="I416" s="135"/>
      <c r="J416" s="135"/>
      <c r="K416" s="135"/>
      <c r="L416" s="234"/>
      <c r="M416" s="247"/>
      <c r="N416" s="248"/>
    </row>
    <row r="417" spans="2:14" ht="24" customHeight="1">
      <c r="B417" s="246"/>
      <c r="C417" s="246"/>
      <c r="D417" s="246"/>
      <c r="E417" s="246"/>
      <c r="F417" s="246"/>
      <c r="H417" s="237"/>
      <c r="I417" s="135"/>
      <c r="J417" s="135"/>
      <c r="K417" s="135"/>
      <c r="L417" s="234"/>
      <c r="M417" s="247"/>
      <c r="N417" s="248"/>
    </row>
    <row r="418" spans="2:14" ht="24" customHeight="1">
      <c r="B418" s="246"/>
      <c r="C418" s="246"/>
      <c r="D418" s="246"/>
      <c r="E418" s="246"/>
      <c r="F418" s="246"/>
      <c r="H418" s="237"/>
      <c r="I418" s="135"/>
      <c r="J418" s="135"/>
      <c r="K418" s="135"/>
      <c r="L418" s="234"/>
      <c r="M418" s="247"/>
      <c r="N418" s="248"/>
    </row>
    <row r="419" spans="2:14" ht="24" customHeight="1">
      <c r="B419" s="246"/>
      <c r="C419" s="246"/>
      <c r="D419" s="246"/>
      <c r="E419" s="246"/>
      <c r="F419" s="246"/>
      <c r="H419" s="237"/>
      <c r="I419" s="135"/>
      <c r="J419" s="135"/>
      <c r="K419" s="135"/>
      <c r="L419" s="234"/>
      <c r="M419" s="247"/>
      <c r="N419" s="248"/>
    </row>
    <row r="420" spans="2:14" ht="24" customHeight="1">
      <c r="B420" s="246"/>
      <c r="C420" s="246"/>
      <c r="D420" s="246"/>
      <c r="E420" s="246"/>
      <c r="F420" s="246"/>
      <c r="H420" s="237"/>
      <c r="I420" s="135"/>
      <c r="J420" s="135"/>
      <c r="K420" s="135"/>
      <c r="L420" s="234"/>
      <c r="M420" s="247"/>
      <c r="N420" s="248"/>
    </row>
    <row r="421" spans="2:14" ht="24" customHeight="1">
      <c r="B421" s="246"/>
      <c r="C421" s="246"/>
      <c r="D421" s="246"/>
      <c r="E421" s="246"/>
      <c r="F421" s="246"/>
      <c r="H421" s="237"/>
      <c r="I421" s="135"/>
      <c r="J421" s="135"/>
      <c r="K421" s="135"/>
      <c r="L421" s="234"/>
      <c r="M421" s="247"/>
      <c r="N421" s="248"/>
    </row>
    <row r="422" spans="2:14" ht="24" customHeight="1">
      <c r="B422" s="246"/>
      <c r="C422" s="246"/>
      <c r="D422" s="246"/>
      <c r="E422" s="246"/>
      <c r="F422" s="246"/>
      <c r="H422" s="237"/>
      <c r="I422" s="135"/>
      <c r="J422" s="135"/>
      <c r="K422" s="135"/>
      <c r="L422" s="234"/>
      <c r="M422" s="247"/>
      <c r="N422" s="248"/>
    </row>
    <row r="423" spans="2:14" ht="24" customHeight="1">
      <c r="B423" s="246"/>
      <c r="C423" s="246"/>
      <c r="D423" s="246"/>
      <c r="E423" s="246"/>
      <c r="F423" s="246"/>
      <c r="H423" s="237"/>
      <c r="I423" s="135"/>
      <c r="J423" s="135"/>
      <c r="K423" s="135"/>
      <c r="L423" s="234"/>
      <c r="M423" s="247"/>
      <c r="N423" s="248"/>
    </row>
    <row r="424" spans="2:14" ht="24" customHeight="1">
      <c r="B424" s="246"/>
      <c r="C424" s="246"/>
      <c r="D424" s="246"/>
      <c r="E424" s="246"/>
      <c r="F424" s="246"/>
      <c r="H424" s="237"/>
      <c r="I424" s="135"/>
      <c r="J424" s="135"/>
      <c r="K424" s="135"/>
      <c r="L424" s="234"/>
      <c r="M424" s="247"/>
      <c r="N424" s="248"/>
    </row>
    <row r="425" spans="2:14" ht="24" customHeight="1">
      <c r="B425" s="246"/>
      <c r="C425" s="246"/>
      <c r="D425" s="246"/>
      <c r="E425" s="246"/>
      <c r="F425" s="246"/>
      <c r="H425" s="237"/>
      <c r="I425" s="135"/>
      <c r="J425" s="135"/>
      <c r="K425" s="135"/>
      <c r="L425" s="234"/>
      <c r="M425" s="247"/>
      <c r="N425" s="248"/>
    </row>
    <row r="426" spans="2:14" ht="24" customHeight="1">
      <c r="B426" s="246"/>
      <c r="C426" s="246"/>
      <c r="D426" s="246"/>
      <c r="E426" s="246"/>
      <c r="F426" s="246"/>
      <c r="H426" s="237"/>
      <c r="I426" s="135"/>
      <c r="J426" s="135"/>
      <c r="K426" s="135"/>
      <c r="L426" s="234"/>
      <c r="M426" s="247"/>
      <c r="N426" s="248"/>
    </row>
    <row r="427" spans="2:14" ht="24" customHeight="1">
      <c r="B427" s="246"/>
      <c r="C427" s="246"/>
      <c r="D427" s="246"/>
      <c r="E427" s="246"/>
      <c r="F427" s="246"/>
      <c r="H427" s="237"/>
      <c r="I427" s="135"/>
      <c r="J427" s="135"/>
      <c r="K427" s="135"/>
      <c r="L427" s="234"/>
      <c r="M427" s="247"/>
      <c r="N427" s="248"/>
    </row>
    <row r="428" spans="2:14" ht="24" customHeight="1">
      <c r="B428" s="246"/>
      <c r="C428" s="246"/>
      <c r="D428" s="246"/>
      <c r="E428" s="246"/>
      <c r="F428" s="246"/>
      <c r="H428" s="237"/>
      <c r="I428" s="135"/>
      <c r="J428" s="135"/>
      <c r="K428" s="135"/>
      <c r="L428" s="234"/>
      <c r="M428" s="247"/>
      <c r="N428" s="248"/>
    </row>
    <row r="429" spans="2:14" ht="24" customHeight="1">
      <c r="B429" s="246"/>
      <c r="C429" s="246"/>
      <c r="D429" s="246"/>
      <c r="E429" s="246"/>
      <c r="F429" s="246"/>
      <c r="H429" s="237"/>
      <c r="I429" s="135"/>
      <c r="J429" s="135"/>
      <c r="K429" s="135"/>
      <c r="L429" s="234"/>
      <c r="M429" s="247"/>
      <c r="N429" s="248"/>
    </row>
    <row r="430" spans="2:14" ht="24" customHeight="1">
      <c r="B430" s="246"/>
      <c r="C430" s="246"/>
      <c r="D430" s="246"/>
      <c r="E430" s="246"/>
      <c r="F430" s="246"/>
      <c r="H430" s="237"/>
      <c r="I430" s="135"/>
      <c r="J430" s="135"/>
      <c r="K430" s="135"/>
      <c r="L430" s="234"/>
      <c r="M430" s="247"/>
      <c r="N430" s="248"/>
    </row>
    <row r="431" spans="2:14" ht="24" customHeight="1">
      <c r="B431" s="246"/>
      <c r="C431" s="246"/>
      <c r="D431" s="246"/>
      <c r="E431" s="246"/>
      <c r="F431" s="246"/>
      <c r="H431" s="237"/>
      <c r="I431" s="135"/>
      <c r="J431" s="135"/>
      <c r="K431" s="135"/>
      <c r="L431" s="234"/>
      <c r="M431" s="247"/>
      <c r="N431" s="248"/>
    </row>
    <row r="432" spans="2:14" ht="24" customHeight="1">
      <c r="B432" s="246"/>
      <c r="C432" s="246"/>
      <c r="D432" s="246"/>
      <c r="E432" s="246"/>
      <c r="F432" s="246"/>
      <c r="H432" s="237"/>
      <c r="I432" s="135"/>
      <c r="J432" s="135"/>
      <c r="K432" s="135"/>
      <c r="L432" s="234"/>
      <c r="M432" s="247"/>
      <c r="N432" s="248"/>
    </row>
    <row r="433" spans="2:14" ht="24" customHeight="1">
      <c r="B433" s="246"/>
      <c r="C433" s="246"/>
      <c r="D433" s="246"/>
      <c r="E433" s="246"/>
      <c r="F433" s="246"/>
      <c r="H433" s="237"/>
      <c r="I433" s="135"/>
      <c r="J433" s="135"/>
      <c r="K433" s="135"/>
      <c r="L433" s="234"/>
      <c r="M433" s="247"/>
      <c r="N433" s="248"/>
    </row>
    <row r="434" spans="2:14" ht="24" customHeight="1">
      <c r="B434" s="246"/>
      <c r="C434" s="246"/>
      <c r="D434" s="246"/>
      <c r="E434" s="246"/>
      <c r="F434" s="246"/>
      <c r="H434" s="237"/>
      <c r="I434" s="135"/>
      <c r="J434" s="135"/>
      <c r="K434" s="135"/>
      <c r="L434" s="234"/>
      <c r="M434" s="247"/>
      <c r="N434" s="248"/>
    </row>
    <row r="435" spans="2:14" ht="24" customHeight="1">
      <c r="B435" s="246"/>
      <c r="C435" s="246"/>
      <c r="D435" s="246"/>
      <c r="E435" s="246"/>
      <c r="F435" s="246"/>
      <c r="H435" s="237"/>
      <c r="I435" s="135"/>
      <c r="J435" s="135"/>
      <c r="K435" s="135"/>
      <c r="L435" s="234"/>
      <c r="M435" s="247"/>
      <c r="N435" s="248"/>
    </row>
    <row r="436" spans="2:14" ht="24" customHeight="1">
      <c r="B436" s="246"/>
      <c r="C436" s="246"/>
      <c r="D436" s="246"/>
      <c r="E436" s="246"/>
      <c r="F436" s="246"/>
      <c r="H436" s="237"/>
      <c r="I436" s="135"/>
      <c r="J436" s="135"/>
      <c r="K436" s="135"/>
      <c r="L436" s="234"/>
      <c r="M436" s="247"/>
      <c r="N436" s="248"/>
    </row>
    <row r="437" spans="2:14" ht="24" customHeight="1">
      <c r="B437" s="246"/>
      <c r="C437" s="246"/>
      <c r="D437" s="246"/>
      <c r="E437" s="246"/>
      <c r="F437" s="246"/>
      <c r="H437" s="237"/>
      <c r="I437" s="135"/>
      <c r="J437" s="135"/>
      <c r="K437" s="135"/>
      <c r="L437" s="234"/>
      <c r="M437" s="247"/>
      <c r="N437" s="248"/>
    </row>
    <row r="438" spans="2:14" ht="24" customHeight="1">
      <c r="B438" s="246"/>
      <c r="C438" s="246"/>
      <c r="D438" s="246"/>
      <c r="E438" s="246"/>
      <c r="F438" s="246"/>
      <c r="H438" s="237"/>
      <c r="I438" s="135"/>
      <c r="J438" s="135"/>
      <c r="K438" s="135"/>
      <c r="L438" s="234"/>
      <c r="M438" s="247"/>
      <c r="N438" s="248"/>
    </row>
    <row r="439" spans="2:14" ht="24" customHeight="1">
      <c r="B439" s="246"/>
      <c r="C439" s="246"/>
      <c r="D439" s="246"/>
      <c r="E439" s="246"/>
      <c r="F439" s="246"/>
      <c r="H439" s="237"/>
      <c r="I439" s="135"/>
      <c r="J439" s="135"/>
      <c r="K439" s="135"/>
      <c r="L439" s="234"/>
      <c r="M439" s="247"/>
      <c r="N439" s="248"/>
    </row>
    <row r="440" spans="2:14" ht="24" customHeight="1">
      <c r="B440" s="246"/>
      <c r="C440" s="246"/>
      <c r="D440" s="246"/>
      <c r="E440" s="246"/>
      <c r="F440" s="246"/>
      <c r="H440" s="237"/>
      <c r="I440" s="135"/>
      <c r="J440" s="135"/>
      <c r="K440" s="135"/>
      <c r="L440" s="234"/>
      <c r="M440" s="247"/>
      <c r="N440" s="248"/>
    </row>
    <row r="441" spans="2:14" ht="24" customHeight="1">
      <c r="B441" s="246"/>
      <c r="C441" s="246"/>
      <c r="D441" s="246"/>
      <c r="E441" s="246"/>
      <c r="F441" s="246"/>
      <c r="H441" s="237"/>
      <c r="I441" s="135"/>
      <c r="J441" s="135"/>
      <c r="K441" s="135"/>
      <c r="L441" s="234"/>
      <c r="M441" s="247"/>
      <c r="N441" s="248"/>
    </row>
    <row r="442" spans="2:14" ht="24" customHeight="1">
      <c r="B442" s="246"/>
      <c r="C442" s="246"/>
      <c r="D442" s="246"/>
      <c r="E442" s="246"/>
      <c r="F442" s="246"/>
      <c r="H442" s="237"/>
      <c r="I442" s="135"/>
      <c r="J442" s="135"/>
      <c r="K442" s="135"/>
      <c r="L442" s="234"/>
      <c r="M442" s="247"/>
      <c r="N442" s="248"/>
    </row>
    <row r="443" spans="2:14" ht="24" customHeight="1">
      <c r="B443" s="246"/>
      <c r="C443" s="246"/>
      <c r="D443" s="246"/>
      <c r="E443" s="246"/>
      <c r="F443" s="246"/>
      <c r="H443" s="237"/>
      <c r="I443" s="135"/>
      <c r="J443" s="135"/>
      <c r="K443" s="135"/>
      <c r="L443" s="234"/>
      <c r="M443" s="247"/>
      <c r="N443" s="248"/>
    </row>
    <row r="444" spans="2:14" ht="24" customHeight="1">
      <c r="B444" s="246"/>
      <c r="C444" s="246"/>
      <c r="D444" s="246"/>
      <c r="E444" s="246"/>
      <c r="F444" s="246"/>
      <c r="H444" s="237"/>
      <c r="I444" s="135"/>
      <c r="J444" s="135"/>
      <c r="K444" s="135"/>
      <c r="L444" s="234"/>
      <c r="M444" s="247"/>
      <c r="N444" s="248"/>
    </row>
    <row r="445" spans="2:14" ht="24" customHeight="1">
      <c r="B445" s="246"/>
      <c r="C445" s="246"/>
      <c r="D445" s="246"/>
      <c r="E445" s="246"/>
      <c r="F445" s="246"/>
      <c r="H445" s="237"/>
      <c r="I445" s="135"/>
      <c r="J445" s="135"/>
      <c r="K445" s="135"/>
      <c r="L445" s="234"/>
      <c r="M445" s="247"/>
      <c r="N445" s="248"/>
    </row>
    <row r="446" spans="2:14" ht="24" customHeight="1">
      <c r="B446" s="246"/>
      <c r="C446" s="246"/>
      <c r="D446" s="246"/>
      <c r="E446" s="246"/>
      <c r="F446" s="246"/>
      <c r="H446" s="237"/>
      <c r="I446" s="135"/>
      <c r="J446" s="135"/>
      <c r="K446" s="135"/>
      <c r="L446" s="234"/>
      <c r="M446" s="247"/>
      <c r="N446" s="248"/>
    </row>
    <row r="447" spans="2:14" ht="24" customHeight="1">
      <c r="B447" s="246"/>
      <c r="C447" s="246"/>
      <c r="D447" s="246"/>
      <c r="E447" s="246"/>
      <c r="F447" s="246"/>
      <c r="H447" s="237"/>
      <c r="I447" s="135"/>
      <c r="J447" s="135"/>
      <c r="K447" s="135"/>
      <c r="L447" s="234"/>
      <c r="M447" s="247"/>
      <c r="N447" s="248"/>
    </row>
    <row r="448" spans="2:14" ht="24" customHeight="1">
      <c r="B448" s="246"/>
      <c r="C448" s="246"/>
      <c r="D448" s="246"/>
      <c r="E448" s="246"/>
      <c r="F448" s="246"/>
      <c r="H448" s="237"/>
      <c r="I448" s="135"/>
      <c r="J448" s="135"/>
      <c r="K448" s="135"/>
      <c r="L448" s="234"/>
      <c r="M448" s="247"/>
      <c r="N448" s="248"/>
    </row>
    <row r="449" spans="2:14" ht="24" customHeight="1">
      <c r="B449" s="246"/>
      <c r="C449" s="246"/>
      <c r="D449" s="246"/>
      <c r="E449" s="246"/>
      <c r="F449" s="246"/>
      <c r="H449" s="237"/>
      <c r="I449" s="135"/>
      <c r="J449" s="135"/>
      <c r="K449" s="135"/>
      <c r="L449" s="234"/>
      <c r="M449" s="247"/>
      <c r="N449" s="248"/>
    </row>
    <row r="450" spans="2:14" ht="24" customHeight="1">
      <c r="B450" s="246"/>
      <c r="C450" s="246"/>
      <c r="D450" s="246"/>
      <c r="E450" s="246"/>
      <c r="F450" s="246"/>
      <c r="H450" s="237"/>
      <c r="I450" s="135"/>
      <c r="J450" s="135"/>
      <c r="K450" s="135"/>
      <c r="L450" s="234"/>
      <c r="M450" s="247"/>
      <c r="N450" s="248"/>
    </row>
    <row r="451" spans="2:14" ht="24" customHeight="1">
      <c r="B451" s="246"/>
      <c r="C451" s="246"/>
      <c r="D451" s="246"/>
      <c r="E451" s="246"/>
      <c r="F451" s="246"/>
      <c r="H451" s="237"/>
      <c r="I451" s="135"/>
      <c r="J451" s="135"/>
      <c r="K451" s="135"/>
      <c r="L451" s="234"/>
      <c r="M451" s="247"/>
      <c r="N451" s="248"/>
    </row>
    <row r="452" spans="2:14" ht="24" customHeight="1">
      <c r="B452" s="246"/>
      <c r="C452" s="246"/>
      <c r="D452" s="246"/>
      <c r="E452" s="246"/>
      <c r="F452" s="246"/>
      <c r="H452" s="237"/>
      <c r="I452" s="135"/>
      <c r="J452" s="135"/>
      <c r="K452" s="135"/>
      <c r="L452" s="234"/>
      <c r="M452" s="247"/>
      <c r="N452" s="248"/>
    </row>
    <row r="453" spans="2:14" ht="24" customHeight="1">
      <c r="B453" s="246"/>
      <c r="C453" s="246"/>
      <c r="D453" s="246"/>
      <c r="E453" s="246"/>
      <c r="F453" s="246"/>
      <c r="H453" s="237"/>
      <c r="I453" s="135"/>
      <c r="J453" s="135"/>
      <c r="K453" s="135"/>
      <c r="L453" s="234"/>
      <c r="M453" s="247"/>
      <c r="N453" s="248"/>
    </row>
    <row r="454" spans="2:14" ht="24" customHeight="1">
      <c r="B454" s="246"/>
      <c r="C454" s="246"/>
      <c r="D454" s="246"/>
      <c r="E454" s="246"/>
      <c r="F454" s="246"/>
      <c r="H454" s="237"/>
      <c r="I454" s="135"/>
      <c r="J454" s="135"/>
      <c r="K454" s="135"/>
      <c r="L454" s="234"/>
      <c r="M454" s="247"/>
      <c r="N454" s="248"/>
    </row>
    <row r="455" spans="2:14" ht="24" customHeight="1">
      <c r="B455" s="246"/>
      <c r="C455" s="246"/>
      <c r="D455" s="246"/>
      <c r="E455" s="246"/>
      <c r="F455" s="246"/>
      <c r="H455" s="237"/>
      <c r="I455" s="135"/>
      <c r="J455" s="135"/>
      <c r="K455" s="135"/>
      <c r="L455" s="234"/>
      <c r="M455" s="247"/>
      <c r="N455" s="248"/>
    </row>
    <row r="456" spans="2:14" ht="24" customHeight="1">
      <c r="B456" s="246"/>
      <c r="C456" s="246"/>
      <c r="D456" s="246"/>
      <c r="E456" s="246"/>
      <c r="F456" s="246"/>
      <c r="H456" s="237"/>
      <c r="I456" s="135"/>
      <c r="J456" s="135"/>
      <c r="K456" s="135"/>
      <c r="L456" s="234"/>
      <c r="M456" s="247"/>
      <c r="N456" s="248"/>
    </row>
    <row r="457" spans="2:14" ht="24" customHeight="1">
      <c r="B457" s="246"/>
      <c r="C457" s="246"/>
      <c r="D457" s="246"/>
      <c r="E457" s="246"/>
      <c r="F457" s="246"/>
      <c r="H457" s="237"/>
      <c r="I457" s="135"/>
      <c r="J457" s="135"/>
      <c r="K457" s="135"/>
      <c r="L457" s="234"/>
      <c r="M457" s="247"/>
      <c r="N457" s="248"/>
    </row>
    <row r="458" spans="2:14" ht="24" customHeight="1">
      <c r="B458" s="246"/>
      <c r="C458" s="246"/>
      <c r="D458" s="246"/>
      <c r="E458" s="246"/>
      <c r="F458" s="246"/>
      <c r="H458" s="237"/>
      <c r="I458" s="135"/>
      <c r="J458" s="135"/>
      <c r="K458" s="135"/>
      <c r="L458" s="234"/>
      <c r="M458" s="247"/>
      <c r="N458" s="248"/>
    </row>
    <row r="459" spans="2:14" ht="24" customHeight="1">
      <c r="B459" s="246"/>
      <c r="C459" s="246"/>
      <c r="D459" s="246"/>
      <c r="E459" s="246"/>
      <c r="F459" s="246"/>
      <c r="H459" s="237"/>
      <c r="I459" s="135"/>
      <c r="J459" s="135"/>
      <c r="K459" s="135"/>
      <c r="L459" s="234"/>
      <c r="M459" s="247"/>
      <c r="N459" s="248"/>
    </row>
    <row r="460" spans="2:14" ht="24" customHeight="1">
      <c r="B460" s="246"/>
      <c r="C460" s="246"/>
      <c r="D460" s="246"/>
      <c r="E460" s="246"/>
      <c r="F460" s="246"/>
      <c r="H460" s="237"/>
      <c r="I460" s="135"/>
      <c r="J460" s="135"/>
      <c r="K460" s="135"/>
      <c r="L460" s="234"/>
      <c r="M460" s="247"/>
      <c r="N460" s="248"/>
    </row>
    <row r="461" spans="2:14" ht="24" customHeight="1">
      <c r="B461" s="246"/>
      <c r="C461" s="246"/>
      <c r="D461" s="246"/>
      <c r="E461" s="246"/>
      <c r="F461" s="246"/>
      <c r="H461" s="237"/>
      <c r="I461" s="135"/>
      <c r="J461" s="135"/>
      <c r="K461" s="135"/>
      <c r="L461" s="234"/>
      <c r="M461" s="247"/>
      <c r="N461" s="248"/>
    </row>
    <row r="462" spans="2:14" ht="24" customHeight="1">
      <c r="B462" s="246"/>
      <c r="C462" s="246"/>
      <c r="D462" s="246"/>
      <c r="E462" s="246"/>
      <c r="F462" s="246"/>
      <c r="H462" s="237"/>
      <c r="I462" s="135"/>
      <c r="J462" s="135"/>
      <c r="K462" s="135"/>
      <c r="L462" s="234"/>
      <c r="M462" s="247"/>
      <c r="N462" s="248"/>
    </row>
    <row r="463" spans="2:14" ht="24" customHeight="1">
      <c r="B463" s="246"/>
      <c r="C463" s="246"/>
      <c r="D463" s="246"/>
      <c r="E463" s="246"/>
      <c r="F463" s="246"/>
      <c r="H463" s="237"/>
      <c r="I463" s="135"/>
      <c r="J463" s="135"/>
      <c r="K463" s="135"/>
      <c r="L463" s="234"/>
      <c r="M463" s="247"/>
      <c r="N463" s="248"/>
    </row>
    <row r="464" spans="2:14" ht="24" customHeight="1">
      <c r="B464" s="246"/>
      <c r="C464" s="246"/>
      <c r="D464" s="246"/>
      <c r="E464" s="246"/>
      <c r="F464" s="246"/>
      <c r="H464" s="237"/>
      <c r="I464" s="135"/>
      <c r="J464" s="135"/>
      <c r="K464" s="135"/>
      <c r="L464" s="234"/>
      <c r="M464" s="247"/>
      <c r="N464" s="248"/>
    </row>
    <row r="465" spans="2:14" ht="24" customHeight="1">
      <c r="B465" s="246"/>
      <c r="C465" s="246"/>
      <c r="D465" s="246"/>
      <c r="E465" s="246"/>
      <c r="F465" s="246"/>
      <c r="H465" s="237"/>
      <c r="I465" s="135"/>
      <c r="J465" s="135"/>
      <c r="K465" s="135"/>
      <c r="L465" s="234"/>
      <c r="M465" s="247"/>
      <c r="N465" s="248"/>
    </row>
    <row r="466" spans="2:14" ht="24" customHeight="1">
      <c r="B466" s="246"/>
      <c r="C466" s="246"/>
      <c r="D466" s="246"/>
      <c r="E466" s="246"/>
      <c r="F466" s="246"/>
      <c r="H466" s="237"/>
      <c r="I466" s="135"/>
      <c r="J466" s="135"/>
      <c r="K466" s="135"/>
      <c r="L466" s="234"/>
      <c r="M466" s="247"/>
      <c r="N466" s="248"/>
    </row>
    <row r="467" spans="2:14" ht="24" customHeight="1">
      <c r="B467" s="246"/>
      <c r="C467" s="246"/>
      <c r="D467" s="246"/>
      <c r="E467" s="246"/>
      <c r="F467" s="246"/>
      <c r="H467" s="237"/>
      <c r="I467" s="135"/>
      <c r="J467" s="135"/>
      <c r="K467" s="135"/>
      <c r="L467" s="234"/>
      <c r="M467" s="247"/>
      <c r="N467" s="248"/>
    </row>
    <row r="468" spans="2:14" ht="24" customHeight="1">
      <c r="B468" s="246"/>
      <c r="C468" s="246"/>
      <c r="D468" s="246"/>
      <c r="E468" s="246"/>
      <c r="F468" s="246"/>
      <c r="H468" s="237"/>
      <c r="I468" s="135"/>
      <c r="J468" s="135"/>
      <c r="K468" s="135"/>
      <c r="L468" s="234"/>
      <c r="M468" s="247"/>
      <c r="N468" s="248"/>
    </row>
    <row r="469" spans="2:14" ht="24" customHeight="1">
      <c r="B469" s="246"/>
      <c r="C469" s="246"/>
      <c r="D469" s="246"/>
      <c r="E469" s="246"/>
      <c r="F469" s="246"/>
      <c r="H469" s="237"/>
      <c r="I469" s="135"/>
      <c r="J469" s="135"/>
      <c r="K469" s="135"/>
      <c r="L469" s="234"/>
      <c r="M469" s="247"/>
      <c r="N469" s="248"/>
    </row>
    <row r="470" spans="2:14" ht="24" customHeight="1">
      <c r="B470" s="246"/>
      <c r="C470" s="246"/>
      <c r="D470" s="246"/>
      <c r="E470" s="246"/>
      <c r="F470" s="246"/>
      <c r="H470" s="237"/>
      <c r="I470" s="135"/>
      <c r="J470" s="135"/>
      <c r="K470" s="135"/>
      <c r="L470" s="234"/>
      <c r="M470" s="247"/>
      <c r="N470" s="248"/>
    </row>
    <row r="471" spans="2:14" ht="24" customHeight="1">
      <c r="B471" s="246"/>
      <c r="C471" s="246"/>
      <c r="D471" s="246"/>
      <c r="E471" s="246"/>
      <c r="F471" s="246"/>
      <c r="H471" s="237"/>
      <c r="I471" s="135"/>
      <c r="J471" s="135"/>
      <c r="K471" s="135"/>
      <c r="L471" s="234"/>
      <c r="M471" s="247"/>
      <c r="N471" s="248"/>
    </row>
    <row r="472" spans="2:14" ht="24" customHeight="1">
      <c r="B472" s="246"/>
      <c r="C472" s="246"/>
      <c r="D472" s="246"/>
      <c r="E472" s="246"/>
      <c r="F472" s="246"/>
      <c r="H472" s="237"/>
      <c r="I472" s="135"/>
      <c r="J472" s="135"/>
      <c r="K472" s="135"/>
      <c r="L472" s="234"/>
      <c r="M472" s="247"/>
      <c r="N472" s="248"/>
    </row>
    <row r="473" spans="2:14" ht="24" customHeight="1">
      <c r="B473" s="246"/>
      <c r="C473" s="246"/>
      <c r="D473" s="246"/>
      <c r="E473" s="246"/>
      <c r="F473" s="246"/>
      <c r="H473" s="237"/>
      <c r="I473" s="135"/>
      <c r="J473" s="135"/>
      <c r="K473" s="135"/>
      <c r="L473" s="234"/>
      <c r="M473" s="247"/>
      <c r="N473" s="248"/>
    </row>
    <row r="474" spans="2:14" ht="24" customHeight="1">
      <c r="B474" s="246"/>
      <c r="C474" s="246"/>
      <c r="D474" s="246"/>
      <c r="E474" s="246"/>
      <c r="F474" s="246"/>
      <c r="H474" s="237"/>
      <c r="I474" s="135"/>
      <c r="J474" s="135"/>
      <c r="K474" s="135"/>
      <c r="L474" s="234"/>
      <c r="M474" s="247"/>
      <c r="N474" s="248"/>
    </row>
    <row r="475" spans="2:14" ht="24" customHeight="1">
      <c r="B475" s="246"/>
      <c r="C475" s="246"/>
      <c r="D475" s="246"/>
      <c r="E475" s="246"/>
      <c r="F475" s="246"/>
      <c r="H475" s="237"/>
      <c r="I475" s="135"/>
      <c r="J475" s="135"/>
      <c r="K475" s="135"/>
      <c r="L475" s="234"/>
      <c r="M475" s="247"/>
      <c r="N475" s="248"/>
    </row>
    <row r="476" spans="2:14" ht="24" customHeight="1">
      <c r="B476" s="246"/>
      <c r="C476" s="246"/>
      <c r="D476" s="246"/>
      <c r="E476" s="246"/>
      <c r="F476" s="246"/>
      <c r="H476" s="237"/>
      <c r="I476" s="135"/>
      <c r="J476" s="135"/>
      <c r="K476" s="135"/>
      <c r="L476" s="234"/>
      <c r="M476" s="247"/>
      <c r="N476" s="248"/>
    </row>
    <row r="477" spans="2:14" ht="24" customHeight="1">
      <c r="B477" s="246"/>
      <c r="C477" s="246"/>
      <c r="D477" s="246"/>
      <c r="E477" s="246"/>
      <c r="F477" s="246"/>
      <c r="H477" s="237"/>
      <c r="I477" s="135"/>
      <c r="J477" s="135"/>
      <c r="K477" s="135"/>
      <c r="L477" s="234"/>
      <c r="M477" s="247"/>
      <c r="N477" s="248"/>
    </row>
    <row r="478" spans="2:14" ht="24" customHeight="1">
      <c r="B478" s="246"/>
      <c r="C478" s="246"/>
      <c r="D478" s="246"/>
      <c r="E478" s="246"/>
      <c r="F478" s="246"/>
      <c r="H478" s="237"/>
      <c r="I478" s="135"/>
      <c r="J478" s="135"/>
      <c r="K478" s="135"/>
      <c r="L478" s="234"/>
      <c r="M478" s="247"/>
      <c r="N478" s="248"/>
    </row>
    <row r="479" spans="2:14" ht="24" customHeight="1">
      <c r="B479" s="246"/>
      <c r="C479" s="246"/>
      <c r="D479" s="246"/>
      <c r="E479" s="246"/>
      <c r="F479" s="246"/>
      <c r="H479" s="237"/>
      <c r="I479" s="135"/>
      <c r="J479" s="135"/>
      <c r="K479" s="135"/>
      <c r="L479" s="234"/>
      <c r="M479" s="247"/>
      <c r="N479" s="248"/>
    </row>
    <row r="480" spans="2:14" ht="24" customHeight="1">
      <c r="B480" s="246"/>
      <c r="C480" s="246"/>
      <c r="D480" s="246"/>
      <c r="E480" s="246"/>
      <c r="F480" s="246"/>
      <c r="H480" s="237"/>
      <c r="I480" s="135"/>
      <c r="J480" s="135"/>
      <c r="K480" s="135"/>
      <c r="L480" s="234"/>
      <c r="M480" s="247"/>
      <c r="N480" s="248"/>
    </row>
    <row r="481" spans="2:14" ht="24" customHeight="1">
      <c r="B481" s="246"/>
      <c r="C481" s="246"/>
      <c r="D481" s="246"/>
      <c r="E481" s="246"/>
      <c r="F481" s="246"/>
      <c r="H481" s="237"/>
      <c r="I481" s="135"/>
      <c r="J481" s="135"/>
      <c r="K481" s="135"/>
      <c r="L481" s="234"/>
      <c r="M481" s="247"/>
      <c r="N481" s="248"/>
    </row>
    <row r="482" spans="2:14" ht="24" customHeight="1">
      <c r="B482" s="246"/>
      <c r="C482" s="246"/>
      <c r="D482" s="246"/>
      <c r="E482" s="246"/>
      <c r="F482" s="246"/>
      <c r="H482" s="237"/>
      <c r="I482" s="135"/>
      <c r="J482" s="135"/>
      <c r="K482" s="135"/>
      <c r="L482" s="234"/>
      <c r="M482" s="247"/>
      <c r="N482" s="248"/>
    </row>
    <row r="483" spans="2:14" ht="24" customHeight="1">
      <c r="B483" s="246"/>
      <c r="C483" s="246"/>
      <c r="D483" s="246"/>
      <c r="E483" s="246"/>
      <c r="F483" s="246"/>
      <c r="H483" s="237"/>
      <c r="I483" s="135"/>
      <c r="J483" s="135"/>
      <c r="K483" s="135"/>
      <c r="L483" s="234"/>
      <c r="M483" s="247"/>
      <c r="N483" s="248"/>
    </row>
    <row r="484" spans="2:14" ht="24" customHeight="1">
      <c r="B484" s="246"/>
      <c r="C484" s="246"/>
      <c r="D484" s="246"/>
      <c r="E484" s="246"/>
      <c r="F484" s="246"/>
      <c r="H484" s="237"/>
      <c r="I484" s="135"/>
      <c r="J484" s="135"/>
      <c r="K484" s="135"/>
      <c r="L484" s="234"/>
      <c r="M484" s="247"/>
      <c r="N484" s="248"/>
    </row>
    <row r="485" spans="2:14" ht="24" customHeight="1">
      <c r="B485" s="246"/>
      <c r="C485" s="246"/>
      <c r="D485" s="246"/>
      <c r="E485" s="246"/>
      <c r="F485" s="246"/>
      <c r="H485" s="237"/>
      <c r="I485" s="135"/>
      <c r="J485" s="135"/>
      <c r="K485" s="135"/>
      <c r="L485" s="234"/>
      <c r="M485" s="247"/>
      <c r="N485" s="248"/>
    </row>
    <row r="486" spans="2:14" ht="24" customHeight="1">
      <c r="B486" s="246"/>
      <c r="C486" s="246"/>
      <c r="D486" s="246"/>
      <c r="E486" s="246"/>
      <c r="F486" s="246"/>
      <c r="H486" s="237"/>
      <c r="I486" s="135"/>
      <c r="J486" s="135"/>
      <c r="K486" s="135"/>
      <c r="L486" s="234"/>
      <c r="M486" s="247"/>
      <c r="N486" s="248"/>
    </row>
    <row r="487" spans="2:14" ht="24" customHeight="1">
      <c r="B487" s="246"/>
      <c r="C487" s="246"/>
      <c r="D487" s="246"/>
      <c r="E487" s="246"/>
      <c r="F487" s="246"/>
      <c r="H487" s="237"/>
      <c r="I487" s="135"/>
      <c r="J487" s="135"/>
      <c r="K487" s="135"/>
      <c r="L487" s="234"/>
      <c r="M487" s="247"/>
      <c r="N487" s="248"/>
    </row>
    <row r="488" spans="2:14" ht="24" customHeight="1">
      <c r="B488" s="246"/>
      <c r="C488" s="246"/>
      <c r="D488" s="246"/>
      <c r="E488" s="246"/>
      <c r="F488" s="246"/>
      <c r="H488" s="237"/>
      <c r="I488" s="135"/>
      <c r="J488" s="135"/>
      <c r="K488" s="135"/>
      <c r="L488" s="234"/>
      <c r="M488" s="247"/>
      <c r="N488" s="248"/>
    </row>
    <row r="489" spans="2:14" ht="24" customHeight="1">
      <c r="B489" s="246"/>
      <c r="C489" s="246"/>
      <c r="D489" s="246"/>
      <c r="E489" s="246"/>
      <c r="F489" s="246"/>
      <c r="H489" s="237"/>
      <c r="I489" s="135"/>
      <c r="J489" s="135"/>
      <c r="K489" s="135"/>
      <c r="L489" s="234"/>
      <c r="M489" s="247"/>
      <c r="N489" s="248"/>
    </row>
    <row r="490" spans="2:14" ht="24" customHeight="1">
      <c r="B490" s="246"/>
      <c r="C490" s="246"/>
      <c r="D490" s="246"/>
      <c r="E490" s="246"/>
      <c r="F490" s="246"/>
      <c r="H490" s="237"/>
      <c r="I490" s="135"/>
      <c r="J490" s="135"/>
      <c r="K490" s="135"/>
      <c r="L490" s="234"/>
      <c r="M490" s="247"/>
      <c r="N490" s="248"/>
    </row>
    <row r="491" spans="2:14" ht="24" customHeight="1">
      <c r="B491" s="246"/>
      <c r="C491" s="246"/>
      <c r="D491" s="246"/>
      <c r="E491" s="246"/>
      <c r="F491" s="246"/>
      <c r="H491" s="237"/>
      <c r="I491" s="135"/>
      <c r="J491" s="135"/>
      <c r="K491" s="135"/>
      <c r="L491" s="234"/>
      <c r="M491" s="247"/>
      <c r="N491" s="248"/>
    </row>
    <row r="492" spans="2:14" ht="24" customHeight="1">
      <c r="B492" s="246"/>
      <c r="C492" s="246"/>
      <c r="D492" s="246"/>
      <c r="E492" s="246"/>
      <c r="F492" s="246"/>
      <c r="H492" s="237"/>
      <c r="I492" s="135"/>
      <c r="J492" s="135"/>
      <c r="K492" s="135"/>
      <c r="L492" s="234"/>
      <c r="M492" s="247"/>
      <c r="N492" s="248"/>
    </row>
    <row r="493" spans="2:14" ht="24" customHeight="1">
      <c r="B493" s="246"/>
      <c r="C493" s="246"/>
      <c r="D493" s="246"/>
      <c r="E493" s="246"/>
      <c r="F493" s="246"/>
      <c r="H493" s="237"/>
      <c r="I493" s="135"/>
      <c r="J493" s="135"/>
      <c r="K493" s="135"/>
      <c r="L493" s="234"/>
      <c r="M493" s="247"/>
      <c r="N493" s="248"/>
    </row>
    <row r="494" spans="2:14" ht="24" customHeight="1">
      <c r="B494" s="246"/>
      <c r="C494" s="246"/>
      <c r="D494" s="246"/>
      <c r="E494" s="246"/>
      <c r="F494" s="246"/>
      <c r="H494" s="237"/>
      <c r="I494" s="135"/>
      <c r="J494" s="135"/>
      <c r="K494" s="135"/>
      <c r="L494" s="234"/>
      <c r="M494" s="247"/>
      <c r="N494" s="248"/>
    </row>
    <row r="495" spans="2:14" ht="24" customHeight="1">
      <c r="B495" s="246"/>
      <c r="C495" s="246"/>
      <c r="D495" s="246"/>
      <c r="E495" s="246"/>
      <c r="F495" s="246"/>
      <c r="H495" s="237"/>
      <c r="I495" s="135"/>
      <c r="J495" s="135"/>
      <c r="K495" s="135"/>
      <c r="L495" s="234"/>
      <c r="M495" s="247"/>
      <c r="N495" s="248"/>
    </row>
    <row r="496" spans="2:14" ht="24" customHeight="1">
      <c r="B496" s="246"/>
      <c r="C496" s="246"/>
      <c r="D496" s="246"/>
      <c r="E496" s="246"/>
      <c r="F496" s="246"/>
      <c r="H496" s="237"/>
      <c r="I496" s="135"/>
      <c r="J496" s="135"/>
      <c r="K496" s="135"/>
      <c r="L496" s="234"/>
      <c r="M496" s="247"/>
      <c r="N496" s="248"/>
    </row>
    <row r="497" spans="2:14" ht="24" customHeight="1">
      <c r="B497" s="246"/>
      <c r="C497" s="246"/>
      <c r="D497" s="246"/>
      <c r="E497" s="246"/>
      <c r="F497" s="246"/>
      <c r="H497" s="237"/>
      <c r="I497" s="135"/>
      <c r="J497" s="135"/>
      <c r="K497" s="135"/>
      <c r="L497" s="234"/>
      <c r="M497" s="247"/>
      <c r="N497" s="248"/>
    </row>
    <row r="498" spans="2:14" ht="24" customHeight="1">
      <c r="B498" s="246"/>
      <c r="C498" s="246"/>
      <c r="D498" s="246"/>
      <c r="E498" s="246"/>
      <c r="F498" s="246"/>
      <c r="H498" s="237"/>
      <c r="I498" s="135"/>
      <c r="J498" s="135"/>
      <c r="K498" s="135"/>
      <c r="L498" s="234"/>
      <c r="M498" s="247"/>
      <c r="N498" s="248"/>
    </row>
    <row r="499" spans="2:14" ht="24" customHeight="1">
      <c r="B499" s="246"/>
      <c r="C499" s="246"/>
      <c r="D499" s="246"/>
      <c r="E499" s="246"/>
      <c r="F499" s="246"/>
      <c r="H499" s="237"/>
      <c r="I499" s="135"/>
      <c r="J499" s="135"/>
      <c r="K499" s="135"/>
      <c r="L499" s="234"/>
      <c r="M499" s="247"/>
      <c r="N499" s="248"/>
    </row>
    <row r="500" spans="2:14" ht="24" customHeight="1">
      <c r="B500" s="246"/>
      <c r="C500" s="246"/>
      <c r="D500" s="246"/>
      <c r="E500" s="246"/>
      <c r="F500" s="246"/>
      <c r="H500" s="237"/>
      <c r="I500" s="135"/>
      <c r="J500" s="135"/>
      <c r="K500" s="135"/>
      <c r="L500" s="234"/>
      <c r="M500" s="247"/>
      <c r="N500" s="248"/>
    </row>
    <row r="501" spans="2:14" ht="24" customHeight="1">
      <c r="B501" s="246"/>
      <c r="C501" s="246"/>
      <c r="D501" s="246"/>
      <c r="E501" s="246"/>
      <c r="F501" s="246"/>
      <c r="H501" s="237"/>
      <c r="I501" s="135"/>
      <c r="J501" s="135"/>
      <c r="K501" s="135"/>
      <c r="L501" s="234"/>
      <c r="M501" s="247"/>
      <c r="N501" s="248"/>
    </row>
    <row r="502" spans="2:14" ht="24" customHeight="1">
      <c r="B502" s="246"/>
      <c r="C502" s="246"/>
      <c r="D502" s="246"/>
      <c r="E502" s="246"/>
      <c r="F502" s="246"/>
      <c r="H502" s="237"/>
      <c r="I502" s="135"/>
      <c r="J502" s="135"/>
      <c r="K502" s="135"/>
      <c r="L502" s="234"/>
      <c r="M502" s="247"/>
      <c r="N502" s="248"/>
    </row>
    <row r="503" spans="2:14" ht="24" customHeight="1">
      <c r="B503" s="246"/>
      <c r="C503" s="246"/>
      <c r="D503" s="246"/>
      <c r="E503" s="246"/>
      <c r="F503" s="246"/>
      <c r="H503" s="237"/>
      <c r="I503" s="135"/>
      <c r="J503" s="135"/>
      <c r="K503" s="135"/>
      <c r="L503" s="234"/>
      <c r="M503" s="247"/>
      <c r="N503" s="248"/>
    </row>
    <row r="504" spans="2:14" ht="24" customHeight="1">
      <c r="B504" s="246"/>
      <c r="C504" s="246"/>
      <c r="D504" s="246"/>
      <c r="E504" s="246"/>
      <c r="F504" s="246"/>
      <c r="H504" s="237"/>
      <c r="I504" s="135"/>
      <c r="J504" s="135"/>
      <c r="K504" s="135"/>
      <c r="L504" s="234"/>
      <c r="M504" s="247"/>
      <c r="N504" s="248"/>
    </row>
    <row r="505" spans="2:14" ht="24" customHeight="1">
      <c r="B505" s="246"/>
      <c r="C505" s="246"/>
      <c r="D505" s="246"/>
      <c r="E505" s="246"/>
      <c r="F505" s="246"/>
      <c r="H505" s="237"/>
      <c r="I505" s="135"/>
      <c r="J505" s="135"/>
      <c r="K505" s="135"/>
      <c r="L505" s="234"/>
      <c r="M505" s="247"/>
      <c r="N505" s="248"/>
    </row>
    <row r="506" spans="2:14" ht="24" customHeight="1">
      <c r="B506" s="246"/>
      <c r="C506" s="246"/>
      <c r="D506" s="246"/>
      <c r="E506" s="246"/>
      <c r="F506" s="246"/>
      <c r="H506" s="237"/>
      <c r="I506" s="135"/>
      <c r="J506" s="135"/>
      <c r="K506" s="135"/>
      <c r="L506" s="234"/>
      <c r="M506" s="247"/>
      <c r="N506" s="248"/>
    </row>
    <row r="507" spans="2:14" ht="24" customHeight="1">
      <c r="B507" s="246"/>
      <c r="C507" s="246"/>
      <c r="D507" s="246"/>
      <c r="E507" s="246"/>
      <c r="F507" s="246"/>
      <c r="H507" s="237"/>
      <c r="I507" s="135"/>
      <c r="J507" s="135"/>
      <c r="K507" s="135"/>
      <c r="L507" s="234"/>
      <c r="M507" s="247"/>
      <c r="N507" s="248"/>
    </row>
    <row r="508" spans="2:14" ht="24" customHeight="1">
      <c r="B508" s="246"/>
      <c r="C508" s="246"/>
      <c r="D508" s="246"/>
      <c r="E508" s="246"/>
      <c r="F508" s="246"/>
      <c r="H508" s="237"/>
      <c r="I508" s="135"/>
      <c r="J508" s="135"/>
      <c r="K508" s="135"/>
      <c r="L508" s="234"/>
      <c r="M508" s="247"/>
      <c r="N508" s="248"/>
    </row>
    <row r="509" spans="2:14" ht="24" customHeight="1">
      <c r="B509" s="246"/>
      <c r="C509" s="246"/>
      <c r="D509" s="246"/>
      <c r="E509" s="246"/>
      <c r="F509" s="246"/>
      <c r="H509" s="237"/>
      <c r="I509" s="135"/>
      <c r="J509" s="135"/>
      <c r="K509" s="135"/>
      <c r="L509" s="234"/>
      <c r="M509" s="247"/>
      <c r="N509" s="248"/>
    </row>
    <row r="510" spans="2:14" ht="24" customHeight="1">
      <c r="B510" s="246"/>
      <c r="C510" s="246"/>
      <c r="D510" s="246"/>
      <c r="E510" s="246"/>
      <c r="F510" s="246"/>
      <c r="H510" s="237"/>
      <c r="I510" s="135"/>
      <c r="J510" s="135"/>
      <c r="K510" s="135"/>
      <c r="L510" s="234"/>
      <c r="M510" s="247"/>
      <c r="N510" s="248"/>
    </row>
    <row r="511" spans="2:14" ht="24" customHeight="1">
      <c r="B511" s="246"/>
      <c r="C511" s="246"/>
      <c r="D511" s="246"/>
      <c r="E511" s="246"/>
      <c r="F511" s="246"/>
      <c r="H511" s="237"/>
      <c r="I511" s="135"/>
      <c r="J511" s="135"/>
      <c r="K511" s="135"/>
      <c r="L511" s="234"/>
      <c r="M511" s="247"/>
      <c r="N511" s="248"/>
    </row>
    <row r="512" spans="2:14" ht="24" customHeight="1">
      <c r="B512" s="246"/>
      <c r="C512" s="246"/>
      <c r="D512" s="246"/>
      <c r="E512" s="246"/>
      <c r="F512" s="246"/>
      <c r="H512" s="237"/>
      <c r="I512" s="135"/>
      <c r="J512" s="135"/>
      <c r="K512" s="135"/>
      <c r="L512" s="234"/>
      <c r="M512" s="247"/>
      <c r="N512" s="248"/>
    </row>
    <row r="513" spans="2:14" ht="24" customHeight="1">
      <c r="B513" s="246"/>
      <c r="C513" s="246"/>
      <c r="D513" s="246"/>
      <c r="E513" s="246"/>
      <c r="F513" s="246"/>
      <c r="H513" s="237"/>
      <c r="I513" s="135"/>
      <c r="J513" s="135"/>
      <c r="K513" s="135"/>
      <c r="L513" s="234"/>
      <c r="M513" s="247"/>
      <c r="N513" s="248"/>
    </row>
    <row r="514" spans="2:14" ht="24" customHeight="1">
      <c r="B514" s="246"/>
      <c r="C514" s="246"/>
      <c r="D514" s="246"/>
      <c r="E514" s="246"/>
      <c r="F514" s="246"/>
      <c r="H514" s="237"/>
      <c r="I514" s="135"/>
      <c r="J514" s="135"/>
      <c r="K514" s="135"/>
      <c r="L514" s="234"/>
      <c r="M514" s="247"/>
      <c r="N514" s="248"/>
    </row>
    <row r="515" spans="2:14" ht="24" customHeight="1">
      <c r="B515" s="246"/>
      <c r="C515" s="246"/>
      <c r="D515" s="246"/>
      <c r="E515" s="246"/>
      <c r="F515" s="246"/>
      <c r="H515" s="237"/>
      <c r="I515" s="135"/>
      <c r="J515" s="135"/>
      <c r="K515" s="135"/>
      <c r="L515" s="234"/>
      <c r="M515" s="247"/>
      <c r="N515" s="248"/>
    </row>
    <row r="516" spans="2:14" ht="24" customHeight="1">
      <c r="B516" s="246"/>
      <c r="C516" s="246"/>
      <c r="D516" s="246"/>
      <c r="E516" s="246"/>
      <c r="F516" s="246"/>
      <c r="H516" s="237"/>
      <c r="I516" s="135"/>
      <c r="J516" s="135"/>
      <c r="K516" s="135"/>
      <c r="L516" s="234"/>
      <c r="M516" s="247"/>
      <c r="N516" s="248"/>
    </row>
    <row r="517" spans="2:14" ht="24" customHeight="1">
      <c r="B517" s="246"/>
      <c r="C517" s="246"/>
      <c r="D517" s="246"/>
      <c r="E517" s="246"/>
      <c r="F517" s="246"/>
      <c r="H517" s="237"/>
      <c r="I517" s="135"/>
      <c r="J517" s="135"/>
      <c r="K517" s="135"/>
      <c r="L517" s="234"/>
      <c r="M517" s="247"/>
      <c r="N517" s="248"/>
    </row>
    <row r="518" spans="2:14" ht="24" customHeight="1">
      <c r="B518" s="246"/>
      <c r="C518" s="246"/>
      <c r="D518" s="246"/>
      <c r="E518" s="246"/>
      <c r="F518" s="246"/>
      <c r="H518" s="237"/>
      <c r="I518" s="135"/>
      <c r="J518" s="135"/>
      <c r="K518" s="135"/>
      <c r="L518" s="234"/>
      <c r="M518" s="247"/>
      <c r="N518" s="248"/>
    </row>
    <row r="519" spans="2:14" ht="24" customHeight="1">
      <c r="B519" s="246"/>
      <c r="C519" s="246"/>
      <c r="D519" s="246"/>
      <c r="E519" s="246"/>
      <c r="F519" s="246"/>
      <c r="H519" s="237"/>
      <c r="I519" s="135"/>
      <c r="J519" s="135"/>
      <c r="K519" s="135"/>
      <c r="L519" s="234"/>
      <c r="M519" s="247"/>
      <c r="N519" s="248"/>
    </row>
    <row r="520" spans="2:14" ht="24" customHeight="1">
      <c r="B520" s="246"/>
      <c r="C520" s="246"/>
      <c r="D520" s="246"/>
      <c r="E520" s="246"/>
      <c r="F520" s="246"/>
      <c r="H520" s="237"/>
      <c r="I520" s="135"/>
      <c r="J520" s="135"/>
      <c r="K520" s="135"/>
      <c r="L520" s="234"/>
      <c r="M520" s="247"/>
      <c r="N520" s="248"/>
    </row>
    <row r="521" spans="2:14" ht="24" customHeight="1">
      <c r="B521" s="246"/>
      <c r="C521" s="246"/>
      <c r="D521" s="246"/>
      <c r="E521" s="246"/>
      <c r="F521" s="246"/>
      <c r="H521" s="237"/>
      <c r="I521" s="135"/>
      <c r="J521" s="135"/>
      <c r="K521" s="135"/>
      <c r="L521" s="234"/>
      <c r="M521" s="247"/>
      <c r="N521" s="248"/>
    </row>
    <row r="522" spans="2:14" ht="24" customHeight="1">
      <c r="B522" s="246"/>
      <c r="C522" s="246"/>
      <c r="D522" s="246"/>
      <c r="E522" s="246"/>
      <c r="F522" s="246"/>
      <c r="H522" s="237"/>
      <c r="I522" s="135"/>
      <c r="J522" s="135"/>
      <c r="K522" s="135"/>
      <c r="L522" s="234"/>
      <c r="M522" s="247"/>
      <c r="N522" s="248"/>
    </row>
    <row r="523" spans="2:14" ht="24" customHeight="1">
      <c r="B523" s="246"/>
      <c r="C523" s="246"/>
      <c r="D523" s="246"/>
      <c r="E523" s="246"/>
      <c r="F523" s="246"/>
      <c r="H523" s="237"/>
      <c r="I523" s="135"/>
      <c r="J523" s="135"/>
      <c r="K523" s="135"/>
      <c r="L523" s="234"/>
      <c r="M523" s="247"/>
      <c r="N523" s="248"/>
    </row>
    <row r="524" spans="2:14" ht="24" customHeight="1">
      <c r="B524" s="246"/>
      <c r="C524" s="246"/>
      <c r="D524" s="246"/>
      <c r="E524" s="246"/>
      <c r="F524" s="246"/>
      <c r="H524" s="237"/>
      <c r="I524" s="135"/>
      <c r="J524" s="135"/>
      <c r="K524" s="135"/>
      <c r="L524" s="234"/>
      <c r="M524" s="247"/>
      <c r="N524" s="248"/>
    </row>
    <row r="525" spans="2:14" ht="24" customHeight="1">
      <c r="B525" s="246"/>
      <c r="C525" s="246"/>
      <c r="D525" s="246"/>
      <c r="E525" s="246"/>
      <c r="F525" s="246"/>
      <c r="H525" s="237"/>
      <c r="I525" s="135"/>
      <c r="J525" s="135"/>
      <c r="K525" s="135"/>
      <c r="L525" s="234"/>
      <c r="M525" s="247"/>
      <c r="N525" s="248"/>
    </row>
    <row r="526" spans="2:14" ht="24" customHeight="1">
      <c r="B526" s="246"/>
      <c r="C526" s="246"/>
      <c r="D526" s="246"/>
      <c r="E526" s="246"/>
      <c r="F526" s="246"/>
      <c r="H526" s="237"/>
      <c r="I526" s="135"/>
      <c r="J526" s="135"/>
      <c r="K526" s="135"/>
      <c r="L526" s="234"/>
      <c r="M526" s="247"/>
      <c r="N526" s="248"/>
    </row>
    <row r="527" spans="2:14" ht="24" customHeight="1">
      <c r="B527" s="246"/>
      <c r="C527" s="246"/>
      <c r="D527" s="246"/>
      <c r="E527" s="246"/>
      <c r="F527" s="246"/>
      <c r="H527" s="237"/>
      <c r="I527" s="135"/>
      <c r="J527" s="135"/>
      <c r="K527" s="135"/>
      <c r="L527" s="234"/>
      <c r="M527" s="247"/>
      <c r="N527" s="248"/>
    </row>
    <row r="528" spans="2:14" ht="24" customHeight="1">
      <c r="B528" s="246"/>
      <c r="C528" s="246"/>
      <c r="D528" s="246"/>
      <c r="E528" s="246"/>
      <c r="F528" s="246"/>
      <c r="H528" s="237"/>
      <c r="I528" s="135"/>
      <c r="J528" s="135"/>
      <c r="K528" s="135"/>
      <c r="L528" s="234"/>
      <c r="M528" s="247"/>
      <c r="N528" s="248"/>
    </row>
    <row r="529" spans="2:14" ht="24" customHeight="1">
      <c r="B529" s="246"/>
      <c r="C529" s="246"/>
      <c r="D529" s="246"/>
      <c r="E529" s="246"/>
      <c r="F529" s="246"/>
      <c r="H529" s="237"/>
      <c r="I529" s="135"/>
      <c r="J529" s="135"/>
      <c r="K529" s="135"/>
      <c r="L529" s="234"/>
      <c r="M529" s="247"/>
      <c r="N529" s="248"/>
    </row>
    <row r="530" spans="2:14" ht="24" customHeight="1">
      <c r="B530" s="246"/>
      <c r="C530" s="246"/>
      <c r="D530" s="246"/>
      <c r="E530" s="246"/>
      <c r="F530" s="246"/>
      <c r="H530" s="237"/>
      <c r="I530" s="135"/>
      <c r="J530" s="135"/>
      <c r="K530" s="135"/>
      <c r="L530" s="234"/>
      <c r="M530" s="247"/>
      <c r="N530" s="248"/>
    </row>
    <row r="531" spans="2:14" ht="24" customHeight="1">
      <c r="B531" s="246"/>
      <c r="C531" s="246"/>
      <c r="D531" s="246"/>
      <c r="E531" s="246"/>
      <c r="F531" s="246"/>
      <c r="H531" s="237"/>
      <c r="I531" s="135"/>
      <c r="J531" s="135"/>
      <c r="K531" s="135"/>
      <c r="L531" s="234"/>
      <c r="M531" s="247"/>
      <c r="N531" s="248"/>
    </row>
    <row r="532" spans="2:14" ht="24" customHeight="1">
      <c r="B532" s="246"/>
      <c r="C532" s="246"/>
      <c r="D532" s="246"/>
      <c r="E532" s="246"/>
      <c r="F532" s="246"/>
      <c r="H532" s="237"/>
      <c r="I532" s="135"/>
      <c r="J532" s="135"/>
      <c r="K532" s="135"/>
      <c r="L532" s="234"/>
      <c r="M532" s="247"/>
      <c r="N532" s="248"/>
    </row>
    <row r="533" spans="2:14" ht="24" customHeight="1">
      <c r="B533" s="246"/>
      <c r="C533" s="246"/>
      <c r="D533" s="246"/>
      <c r="E533" s="246"/>
      <c r="F533" s="246"/>
      <c r="H533" s="237"/>
      <c r="I533" s="135"/>
      <c r="J533" s="135"/>
      <c r="K533" s="135"/>
      <c r="L533" s="234"/>
      <c r="M533" s="247"/>
      <c r="N533" s="248"/>
    </row>
    <row r="534" spans="2:14" ht="24" customHeight="1">
      <c r="B534" s="246"/>
      <c r="C534" s="246"/>
      <c r="D534" s="246"/>
      <c r="E534" s="246"/>
      <c r="F534" s="246"/>
      <c r="H534" s="237"/>
      <c r="I534" s="135"/>
      <c r="J534" s="135"/>
      <c r="K534" s="135"/>
      <c r="L534" s="234"/>
      <c r="M534" s="247"/>
      <c r="N534" s="248"/>
    </row>
    <row r="535" spans="2:14" ht="24" customHeight="1">
      <c r="B535" s="246"/>
      <c r="C535" s="246"/>
      <c r="D535" s="246"/>
      <c r="E535" s="246"/>
      <c r="F535" s="246"/>
      <c r="H535" s="237"/>
      <c r="I535" s="135"/>
      <c r="J535" s="135"/>
      <c r="K535" s="135"/>
      <c r="L535" s="234"/>
      <c r="M535" s="247"/>
      <c r="N535" s="248"/>
    </row>
    <row r="536" spans="2:14" ht="24" customHeight="1">
      <c r="B536" s="246"/>
      <c r="C536" s="246"/>
      <c r="D536" s="246"/>
      <c r="E536" s="246"/>
      <c r="F536" s="246"/>
      <c r="H536" s="237"/>
      <c r="I536" s="135"/>
      <c r="J536" s="135"/>
      <c r="K536" s="135"/>
      <c r="L536" s="234"/>
      <c r="M536" s="247"/>
      <c r="N536" s="248"/>
    </row>
    <row r="537" spans="2:14" ht="24" customHeight="1">
      <c r="B537" s="246"/>
      <c r="C537" s="246"/>
      <c r="D537" s="246"/>
      <c r="E537" s="246"/>
      <c r="F537" s="246"/>
      <c r="H537" s="237"/>
      <c r="I537" s="135"/>
      <c r="J537" s="135"/>
      <c r="K537" s="135"/>
      <c r="L537" s="234"/>
      <c r="M537" s="247"/>
      <c r="N537" s="248"/>
    </row>
    <row r="538" spans="2:14" ht="24" customHeight="1">
      <c r="B538" s="246"/>
      <c r="C538" s="246"/>
      <c r="D538" s="246"/>
      <c r="E538" s="246"/>
      <c r="F538" s="246"/>
      <c r="H538" s="237"/>
      <c r="I538" s="135"/>
      <c r="J538" s="135"/>
      <c r="K538" s="135"/>
      <c r="L538" s="234"/>
      <c r="M538" s="247"/>
      <c r="N538" s="248"/>
    </row>
    <row r="539" spans="2:14" ht="24" customHeight="1">
      <c r="B539" s="246"/>
      <c r="C539" s="246"/>
      <c r="D539" s="246"/>
      <c r="E539" s="246"/>
      <c r="F539" s="246"/>
      <c r="H539" s="237"/>
      <c r="I539" s="135"/>
      <c r="J539" s="135"/>
      <c r="K539" s="135"/>
      <c r="L539" s="234"/>
      <c r="M539" s="247"/>
      <c r="N539" s="248"/>
    </row>
    <row r="540" spans="2:14" ht="24" customHeight="1">
      <c r="B540" s="246"/>
      <c r="C540" s="246"/>
      <c r="D540" s="246"/>
      <c r="E540" s="246"/>
      <c r="F540" s="246"/>
      <c r="H540" s="237"/>
      <c r="I540" s="135"/>
      <c r="J540" s="135"/>
      <c r="K540" s="135"/>
      <c r="L540" s="234"/>
      <c r="M540" s="247"/>
      <c r="N540" s="248"/>
    </row>
    <row r="541" spans="2:14" ht="24" customHeight="1">
      <c r="B541" s="246"/>
      <c r="C541" s="246"/>
      <c r="D541" s="246"/>
      <c r="E541" s="246"/>
      <c r="F541" s="246"/>
      <c r="H541" s="237"/>
      <c r="I541" s="135"/>
      <c r="J541" s="135"/>
      <c r="K541" s="135"/>
      <c r="L541" s="234"/>
      <c r="M541" s="247"/>
      <c r="N541" s="248"/>
    </row>
    <row r="542" spans="2:14" ht="24" customHeight="1">
      <c r="B542" s="246"/>
      <c r="C542" s="246"/>
      <c r="D542" s="246"/>
      <c r="E542" s="246"/>
      <c r="F542" s="246"/>
      <c r="H542" s="237"/>
      <c r="I542" s="135"/>
      <c r="J542" s="135"/>
      <c r="K542" s="135"/>
      <c r="L542" s="234"/>
      <c r="M542" s="247"/>
      <c r="N542" s="248"/>
    </row>
    <row r="543" spans="2:14" ht="24" customHeight="1">
      <c r="B543" s="246"/>
      <c r="C543" s="246"/>
      <c r="D543" s="246"/>
      <c r="E543" s="246"/>
      <c r="F543" s="246"/>
      <c r="H543" s="237"/>
      <c r="I543" s="135"/>
      <c r="J543" s="135"/>
      <c r="K543" s="135"/>
      <c r="L543" s="234"/>
      <c r="M543" s="247"/>
      <c r="N543" s="248"/>
    </row>
    <row r="544" spans="2:14" ht="24" customHeight="1">
      <c r="B544" s="246"/>
      <c r="C544" s="246"/>
      <c r="D544" s="246"/>
      <c r="E544" s="246"/>
      <c r="F544" s="246"/>
      <c r="H544" s="237"/>
      <c r="I544" s="135"/>
      <c r="J544" s="135"/>
      <c r="K544" s="135"/>
      <c r="L544" s="234"/>
      <c r="M544" s="247"/>
      <c r="N544" s="248"/>
    </row>
    <row r="545" spans="2:14" ht="24" customHeight="1">
      <c r="B545" s="246"/>
      <c r="C545" s="246"/>
      <c r="D545" s="246"/>
      <c r="E545" s="246"/>
      <c r="F545" s="246"/>
      <c r="H545" s="237"/>
      <c r="I545" s="135"/>
      <c r="J545" s="135"/>
      <c r="K545" s="135"/>
      <c r="L545" s="234"/>
      <c r="M545" s="247"/>
      <c r="N545" s="248"/>
    </row>
    <row r="546" spans="2:14" ht="24" customHeight="1">
      <c r="B546" s="246"/>
      <c r="C546" s="246"/>
      <c r="D546" s="246"/>
      <c r="E546" s="246"/>
      <c r="F546" s="246"/>
      <c r="H546" s="237"/>
      <c r="I546" s="135"/>
      <c r="J546" s="135"/>
      <c r="K546" s="135"/>
      <c r="L546" s="234"/>
      <c r="M546" s="247"/>
      <c r="N546" s="248"/>
    </row>
    <row r="547" spans="2:14" ht="24" customHeight="1">
      <c r="B547" s="246"/>
      <c r="C547" s="246"/>
      <c r="D547" s="246"/>
      <c r="E547" s="246"/>
      <c r="F547" s="246"/>
      <c r="H547" s="237"/>
      <c r="I547" s="135"/>
      <c r="J547" s="135"/>
      <c r="K547" s="135"/>
      <c r="L547" s="234"/>
      <c r="M547" s="247"/>
      <c r="N547" s="248"/>
    </row>
    <row r="548" spans="2:14" ht="24" customHeight="1">
      <c r="B548" s="246"/>
      <c r="C548" s="246"/>
      <c r="D548" s="246"/>
      <c r="E548" s="246"/>
      <c r="F548" s="246"/>
      <c r="H548" s="237"/>
      <c r="I548" s="135"/>
      <c r="J548" s="135"/>
      <c r="K548" s="135"/>
      <c r="L548" s="234"/>
      <c r="M548" s="247"/>
      <c r="N548" s="248"/>
    </row>
    <row r="549" spans="2:14" ht="24" customHeight="1">
      <c r="B549" s="246"/>
      <c r="C549" s="246"/>
      <c r="D549" s="246"/>
      <c r="E549" s="246"/>
      <c r="F549" s="246"/>
      <c r="H549" s="237"/>
      <c r="I549" s="135"/>
      <c r="J549" s="135"/>
      <c r="K549" s="135"/>
      <c r="L549" s="234"/>
      <c r="M549" s="247"/>
      <c r="N549" s="248"/>
    </row>
    <row r="550" spans="2:14" ht="24" customHeight="1">
      <c r="B550" s="246"/>
      <c r="C550" s="246"/>
      <c r="D550" s="246"/>
      <c r="E550" s="246"/>
      <c r="F550" s="246"/>
      <c r="H550" s="237"/>
      <c r="I550" s="135"/>
      <c r="J550" s="135"/>
      <c r="K550" s="135"/>
      <c r="L550" s="234"/>
      <c r="M550" s="247"/>
      <c r="N550" s="248"/>
    </row>
    <row r="551" spans="2:14" ht="24" customHeight="1">
      <c r="B551" s="246"/>
      <c r="C551" s="246"/>
      <c r="D551" s="246"/>
      <c r="E551" s="246"/>
      <c r="F551" s="246"/>
      <c r="H551" s="237"/>
      <c r="I551" s="135"/>
      <c r="J551" s="135"/>
      <c r="K551" s="135"/>
      <c r="L551" s="234"/>
      <c r="M551" s="247"/>
      <c r="N551" s="248"/>
    </row>
    <row r="552" spans="2:14" ht="24" customHeight="1">
      <c r="B552" s="246"/>
      <c r="C552" s="246"/>
      <c r="D552" s="246"/>
      <c r="E552" s="246"/>
      <c r="F552" s="246"/>
      <c r="H552" s="237"/>
      <c r="I552" s="135"/>
      <c r="J552" s="135"/>
      <c r="K552" s="135"/>
      <c r="L552" s="234"/>
      <c r="M552" s="247"/>
      <c r="N552" s="248"/>
    </row>
    <row r="553" spans="2:14" ht="24" customHeight="1">
      <c r="B553" s="246"/>
      <c r="C553" s="246"/>
      <c r="D553" s="246"/>
      <c r="E553" s="246"/>
      <c r="F553" s="246"/>
      <c r="H553" s="237"/>
      <c r="I553" s="135"/>
      <c r="J553" s="135"/>
      <c r="K553" s="135"/>
      <c r="L553" s="234"/>
      <c r="M553" s="247"/>
      <c r="N553" s="248"/>
    </row>
    <row r="554" spans="2:14" ht="24" customHeight="1">
      <c r="B554" s="246"/>
      <c r="C554" s="246"/>
      <c r="D554" s="246"/>
      <c r="E554" s="246"/>
      <c r="F554" s="246"/>
      <c r="H554" s="237"/>
      <c r="I554" s="135"/>
      <c r="J554" s="135"/>
      <c r="K554" s="135"/>
      <c r="L554" s="234"/>
      <c r="M554" s="247"/>
      <c r="N554" s="248"/>
    </row>
    <row r="555" spans="2:14" ht="24" customHeight="1">
      <c r="B555" s="246"/>
      <c r="C555" s="246"/>
      <c r="D555" s="246"/>
      <c r="E555" s="246"/>
      <c r="F555" s="246"/>
      <c r="H555" s="237"/>
      <c r="I555" s="135"/>
      <c r="J555" s="135"/>
      <c r="K555" s="135"/>
      <c r="L555" s="234"/>
      <c r="M555" s="247"/>
      <c r="N555" s="248"/>
    </row>
    <row r="556" spans="2:14" ht="24" customHeight="1">
      <c r="B556" s="246"/>
      <c r="C556" s="246"/>
      <c r="D556" s="246"/>
      <c r="E556" s="246"/>
      <c r="F556" s="246"/>
      <c r="H556" s="237"/>
      <c r="I556" s="135"/>
      <c r="J556" s="135"/>
      <c r="K556" s="135"/>
      <c r="L556" s="234"/>
      <c r="M556" s="247"/>
      <c r="N556" s="248"/>
    </row>
    <row r="557" spans="2:14" ht="24" customHeight="1">
      <c r="B557" s="246"/>
      <c r="C557" s="246"/>
      <c r="D557" s="246"/>
      <c r="E557" s="246"/>
      <c r="F557" s="246"/>
      <c r="H557" s="237"/>
      <c r="I557" s="135"/>
      <c r="J557" s="135"/>
      <c r="K557" s="135"/>
      <c r="L557" s="234"/>
      <c r="M557" s="247"/>
      <c r="N557" s="248"/>
    </row>
    <row r="558" spans="2:14" ht="24" customHeight="1">
      <c r="B558" s="246"/>
      <c r="C558" s="246"/>
      <c r="D558" s="246"/>
      <c r="E558" s="246"/>
      <c r="F558" s="246"/>
      <c r="H558" s="237"/>
      <c r="I558" s="135"/>
      <c r="J558" s="135"/>
      <c r="K558" s="135"/>
      <c r="L558" s="234"/>
      <c r="M558" s="247"/>
      <c r="N558" s="248"/>
    </row>
    <row r="559" spans="2:14" ht="24" customHeight="1">
      <c r="B559" s="246"/>
      <c r="C559" s="246"/>
      <c r="D559" s="246"/>
      <c r="E559" s="246"/>
      <c r="F559" s="246"/>
      <c r="H559" s="237"/>
      <c r="I559" s="135"/>
      <c r="J559" s="135"/>
      <c r="K559" s="135"/>
      <c r="L559" s="234"/>
      <c r="M559" s="247"/>
      <c r="N559" s="248"/>
    </row>
    <row r="560" spans="2:14" ht="24" customHeight="1">
      <c r="B560" s="246"/>
      <c r="C560" s="246"/>
      <c r="D560" s="246"/>
      <c r="E560" s="246"/>
      <c r="F560" s="246"/>
      <c r="H560" s="237"/>
      <c r="I560" s="135"/>
      <c r="J560" s="135"/>
      <c r="K560" s="135"/>
      <c r="L560" s="234"/>
      <c r="M560" s="247"/>
      <c r="N560" s="248"/>
    </row>
    <row r="561" spans="2:14" ht="24" customHeight="1">
      <c r="B561" s="246"/>
      <c r="C561" s="246"/>
      <c r="D561" s="246"/>
      <c r="E561" s="246"/>
      <c r="F561" s="246"/>
      <c r="H561" s="237"/>
      <c r="I561" s="135"/>
      <c r="J561" s="135"/>
      <c r="K561" s="135"/>
      <c r="L561" s="234"/>
      <c r="M561" s="247"/>
      <c r="N561" s="248"/>
    </row>
    <row r="562" spans="2:14" ht="24" customHeight="1">
      <c r="B562" s="246"/>
      <c r="C562" s="246"/>
      <c r="D562" s="246"/>
      <c r="E562" s="246"/>
      <c r="F562" s="246"/>
      <c r="H562" s="237"/>
      <c r="I562" s="135"/>
      <c r="J562" s="135"/>
      <c r="K562" s="135"/>
      <c r="L562" s="234"/>
      <c r="M562" s="247"/>
      <c r="N562" s="248"/>
    </row>
    <row r="563" spans="2:14" ht="24" customHeight="1">
      <c r="B563" s="246"/>
      <c r="C563" s="246"/>
      <c r="D563" s="246"/>
      <c r="E563" s="246"/>
      <c r="F563" s="246"/>
      <c r="H563" s="237"/>
      <c r="I563" s="135"/>
      <c r="J563" s="135"/>
      <c r="K563" s="135"/>
      <c r="L563" s="234"/>
      <c r="M563" s="247"/>
      <c r="N563" s="248"/>
    </row>
    <row r="564" spans="2:14" ht="24" customHeight="1">
      <c r="B564" s="246"/>
      <c r="C564" s="246"/>
      <c r="D564" s="246"/>
      <c r="E564" s="246"/>
      <c r="F564" s="246"/>
      <c r="H564" s="237"/>
      <c r="I564" s="135"/>
      <c r="J564" s="135"/>
      <c r="K564" s="135"/>
      <c r="L564" s="234"/>
      <c r="M564" s="247"/>
      <c r="N564" s="248"/>
    </row>
    <row r="565" spans="2:14" ht="24" customHeight="1">
      <c r="B565" s="246"/>
      <c r="C565" s="246"/>
      <c r="D565" s="246"/>
      <c r="E565" s="246"/>
      <c r="F565" s="246"/>
      <c r="H565" s="237"/>
      <c r="I565" s="135"/>
      <c r="J565" s="135"/>
      <c r="K565" s="135"/>
      <c r="L565" s="234"/>
      <c r="M565" s="247"/>
      <c r="N565" s="248"/>
    </row>
    <row r="566" spans="2:14" ht="24" customHeight="1">
      <c r="B566" s="246"/>
      <c r="C566" s="246"/>
      <c r="D566" s="246"/>
      <c r="E566" s="246"/>
      <c r="F566" s="246"/>
      <c r="H566" s="237"/>
      <c r="I566" s="135"/>
      <c r="J566" s="135"/>
      <c r="K566" s="135"/>
      <c r="L566" s="234"/>
      <c r="M566" s="247"/>
      <c r="N566" s="248"/>
    </row>
    <row r="567" spans="2:14" ht="24" customHeight="1">
      <c r="B567" s="246"/>
      <c r="C567" s="246"/>
      <c r="D567" s="246"/>
      <c r="E567" s="246"/>
      <c r="F567" s="246"/>
      <c r="H567" s="237"/>
      <c r="I567" s="135"/>
      <c r="J567" s="135"/>
      <c r="K567" s="135"/>
      <c r="L567" s="234"/>
      <c r="M567" s="247"/>
      <c r="N567" s="248"/>
    </row>
    <row r="568" spans="2:14" ht="24" customHeight="1">
      <c r="B568" s="246"/>
      <c r="C568" s="246"/>
      <c r="D568" s="246"/>
      <c r="E568" s="246"/>
      <c r="F568" s="246"/>
      <c r="H568" s="237"/>
      <c r="I568" s="135"/>
      <c r="J568" s="135"/>
      <c r="K568" s="135"/>
      <c r="L568" s="234"/>
      <c r="M568" s="247"/>
      <c r="N568" s="248"/>
    </row>
    <row r="569" spans="2:14" ht="24" customHeight="1">
      <c r="B569" s="246"/>
      <c r="C569" s="246"/>
      <c r="D569" s="246"/>
      <c r="E569" s="246"/>
      <c r="F569" s="246"/>
      <c r="H569" s="237"/>
      <c r="I569" s="135"/>
      <c r="J569" s="135"/>
      <c r="K569" s="135"/>
      <c r="L569" s="234"/>
      <c r="M569" s="247"/>
      <c r="N569" s="248"/>
    </row>
    <row r="570" spans="2:14" ht="24" customHeight="1">
      <c r="B570" s="246"/>
      <c r="C570" s="246"/>
      <c r="D570" s="246"/>
      <c r="E570" s="246"/>
      <c r="F570" s="246"/>
      <c r="H570" s="237"/>
      <c r="I570" s="135"/>
      <c r="J570" s="135"/>
      <c r="K570" s="135"/>
      <c r="L570" s="234"/>
      <c r="M570" s="247"/>
      <c r="N570" s="248"/>
    </row>
    <row r="571" spans="2:14" ht="24" customHeight="1">
      <c r="B571" s="246"/>
      <c r="C571" s="246"/>
      <c r="D571" s="246"/>
      <c r="E571" s="246"/>
      <c r="F571" s="246"/>
      <c r="H571" s="237"/>
      <c r="I571" s="135"/>
      <c r="J571" s="135"/>
      <c r="K571" s="135"/>
      <c r="L571" s="234"/>
      <c r="M571" s="247"/>
      <c r="N571" s="248"/>
    </row>
    <row r="572" spans="2:14" ht="24" customHeight="1">
      <c r="B572" s="246"/>
      <c r="C572" s="246"/>
      <c r="D572" s="246"/>
      <c r="E572" s="246"/>
      <c r="F572" s="246"/>
      <c r="H572" s="237"/>
      <c r="I572" s="135"/>
      <c r="J572" s="135"/>
      <c r="K572" s="135"/>
      <c r="L572" s="234"/>
      <c r="M572" s="247"/>
      <c r="N572" s="248"/>
    </row>
    <row r="573" spans="2:14" ht="24" customHeight="1">
      <c r="B573" s="246"/>
      <c r="C573" s="246"/>
      <c r="D573" s="246"/>
      <c r="E573" s="246"/>
      <c r="F573" s="246"/>
      <c r="H573" s="237"/>
      <c r="I573" s="135"/>
      <c r="J573" s="135"/>
      <c r="K573" s="135"/>
      <c r="L573" s="234"/>
      <c r="M573" s="247"/>
      <c r="N573" s="248"/>
    </row>
    <row r="574" spans="2:14" ht="24" customHeight="1">
      <c r="B574" s="246"/>
      <c r="C574" s="246"/>
      <c r="D574" s="246"/>
      <c r="E574" s="246"/>
      <c r="F574" s="246"/>
      <c r="H574" s="237"/>
      <c r="I574" s="135"/>
      <c r="J574" s="135"/>
      <c r="K574" s="135"/>
      <c r="L574" s="234"/>
      <c r="M574" s="247"/>
      <c r="N574" s="248"/>
    </row>
    <row r="575" spans="2:14" ht="24" customHeight="1">
      <c r="B575" s="246"/>
      <c r="C575" s="246"/>
      <c r="D575" s="246"/>
      <c r="E575" s="246"/>
      <c r="F575" s="246"/>
      <c r="H575" s="237"/>
      <c r="I575" s="135"/>
      <c r="J575" s="135"/>
      <c r="K575" s="135"/>
      <c r="L575" s="234"/>
      <c r="M575" s="247"/>
      <c r="N575" s="248"/>
    </row>
    <row r="576" spans="2:14" ht="24" customHeight="1">
      <c r="B576" s="246"/>
      <c r="C576" s="246"/>
      <c r="D576" s="246"/>
      <c r="E576" s="246"/>
      <c r="F576" s="246"/>
      <c r="H576" s="237"/>
      <c r="I576" s="135"/>
      <c r="J576" s="135"/>
      <c r="K576" s="135"/>
      <c r="L576" s="234"/>
      <c r="M576" s="247"/>
      <c r="N576" s="248"/>
    </row>
    <row r="577" spans="2:14" ht="24" customHeight="1">
      <c r="B577" s="246"/>
      <c r="C577" s="246"/>
      <c r="D577" s="246"/>
      <c r="E577" s="246"/>
      <c r="F577" s="246"/>
      <c r="H577" s="237"/>
      <c r="I577" s="135"/>
      <c r="J577" s="135"/>
      <c r="K577" s="135"/>
      <c r="L577" s="234"/>
      <c r="M577" s="247"/>
      <c r="N577" s="248"/>
    </row>
    <row r="578" spans="2:14" ht="24" customHeight="1">
      <c r="B578" s="246"/>
      <c r="C578" s="246"/>
      <c r="D578" s="246"/>
      <c r="E578" s="246"/>
      <c r="F578" s="246"/>
      <c r="H578" s="237"/>
      <c r="I578" s="135"/>
      <c r="J578" s="135"/>
      <c r="K578" s="135"/>
      <c r="L578" s="234"/>
      <c r="M578" s="247"/>
      <c r="N578" s="248"/>
    </row>
    <row r="579" spans="2:14" ht="24" customHeight="1">
      <c r="B579" s="246"/>
      <c r="C579" s="246"/>
      <c r="D579" s="246"/>
      <c r="E579" s="246"/>
      <c r="F579" s="246"/>
      <c r="H579" s="237"/>
      <c r="I579" s="135"/>
      <c r="J579" s="135"/>
      <c r="K579" s="135"/>
      <c r="L579" s="234"/>
      <c r="M579" s="247"/>
      <c r="N579" s="248"/>
    </row>
    <row r="580" spans="2:14" ht="24" customHeight="1">
      <c r="B580" s="246"/>
      <c r="C580" s="246"/>
      <c r="D580" s="246"/>
      <c r="E580" s="246"/>
      <c r="F580" s="246"/>
      <c r="H580" s="237"/>
      <c r="I580" s="135"/>
      <c r="J580" s="135"/>
      <c r="K580" s="135"/>
      <c r="L580" s="234"/>
      <c r="M580" s="247"/>
      <c r="N580" s="248"/>
    </row>
    <row r="581" spans="2:14" ht="24" customHeight="1">
      <c r="B581" s="246"/>
      <c r="C581" s="246"/>
      <c r="D581" s="246"/>
      <c r="E581" s="246"/>
      <c r="F581" s="246"/>
      <c r="H581" s="237"/>
      <c r="I581" s="135"/>
      <c r="J581" s="135"/>
      <c r="K581" s="135"/>
      <c r="L581" s="234"/>
      <c r="M581" s="247"/>
      <c r="N581" s="248"/>
    </row>
    <row r="582" spans="2:14" ht="24" customHeight="1">
      <c r="B582" s="246"/>
      <c r="C582" s="246"/>
      <c r="D582" s="246"/>
      <c r="E582" s="246"/>
      <c r="F582" s="246"/>
      <c r="H582" s="237"/>
      <c r="I582" s="135"/>
      <c r="J582" s="135"/>
      <c r="K582" s="135"/>
      <c r="L582" s="234"/>
      <c r="M582" s="247"/>
      <c r="N582" s="248"/>
    </row>
    <row r="583" spans="2:14" ht="24" customHeight="1">
      <c r="B583" s="246"/>
      <c r="C583" s="246"/>
      <c r="D583" s="246"/>
      <c r="E583" s="246"/>
      <c r="F583" s="246"/>
      <c r="H583" s="237"/>
      <c r="I583" s="135"/>
      <c r="J583" s="135"/>
      <c r="K583" s="135"/>
      <c r="L583" s="234"/>
      <c r="M583" s="247"/>
      <c r="N583" s="248"/>
    </row>
    <row r="584" spans="2:14" ht="24" customHeight="1">
      <c r="B584" s="246"/>
      <c r="C584" s="246"/>
      <c r="D584" s="246"/>
      <c r="E584" s="246"/>
      <c r="F584" s="246"/>
      <c r="H584" s="237"/>
      <c r="I584" s="135"/>
      <c r="J584" s="135"/>
      <c r="K584" s="135"/>
      <c r="L584" s="234"/>
      <c r="M584" s="247"/>
      <c r="N584" s="248"/>
    </row>
    <row r="585" spans="2:14" ht="24" customHeight="1">
      <c r="B585" s="246"/>
      <c r="C585" s="246"/>
      <c r="D585" s="246"/>
      <c r="E585" s="246"/>
      <c r="F585" s="246"/>
      <c r="H585" s="237"/>
      <c r="I585" s="135"/>
      <c r="J585" s="135"/>
      <c r="K585" s="135"/>
      <c r="L585" s="234"/>
      <c r="M585" s="247"/>
      <c r="N585" s="248"/>
    </row>
    <row r="586" spans="2:14" ht="24" customHeight="1">
      <c r="B586" s="246"/>
      <c r="C586" s="246"/>
      <c r="D586" s="246"/>
      <c r="E586" s="246"/>
      <c r="F586" s="246"/>
      <c r="H586" s="237"/>
      <c r="I586" s="135"/>
      <c r="J586" s="135"/>
      <c r="K586" s="135"/>
      <c r="L586" s="234"/>
      <c r="M586" s="247"/>
      <c r="N586" s="248"/>
    </row>
    <row r="587" spans="2:14" ht="24" customHeight="1">
      <c r="B587" s="246"/>
      <c r="C587" s="246"/>
      <c r="D587" s="246"/>
      <c r="E587" s="246"/>
      <c r="F587" s="246"/>
      <c r="H587" s="237"/>
      <c r="I587" s="135"/>
      <c r="J587" s="135"/>
      <c r="K587" s="135"/>
      <c r="L587" s="234"/>
      <c r="M587" s="247"/>
      <c r="N587" s="248"/>
    </row>
    <row r="588" spans="2:14" ht="24" customHeight="1">
      <c r="B588" s="246"/>
      <c r="C588" s="246"/>
      <c r="D588" s="246"/>
      <c r="E588" s="246"/>
      <c r="F588" s="246"/>
      <c r="H588" s="237"/>
      <c r="I588" s="135"/>
      <c r="J588" s="135"/>
      <c r="K588" s="135"/>
      <c r="L588" s="234"/>
      <c r="M588" s="247"/>
      <c r="N588" s="248"/>
    </row>
    <row r="589" spans="2:14" ht="24" customHeight="1">
      <c r="B589" s="246"/>
      <c r="C589" s="246"/>
      <c r="D589" s="246"/>
      <c r="E589" s="246"/>
      <c r="F589" s="246"/>
      <c r="H589" s="237"/>
      <c r="I589" s="135"/>
      <c r="J589" s="135"/>
      <c r="K589" s="135"/>
      <c r="L589" s="234"/>
      <c r="M589" s="247"/>
      <c r="N589" s="248"/>
    </row>
    <row r="590" spans="2:14" ht="24" customHeight="1">
      <c r="B590" s="246"/>
      <c r="C590" s="246"/>
      <c r="D590" s="246"/>
      <c r="E590" s="246"/>
      <c r="F590" s="246"/>
      <c r="H590" s="237"/>
      <c r="I590" s="135"/>
      <c r="J590" s="135"/>
      <c r="K590" s="135"/>
      <c r="L590" s="234"/>
      <c r="M590" s="247"/>
      <c r="N590" s="248"/>
    </row>
    <row r="591" spans="2:14" ht="24" customHeight="1">
      <c r="B591" s="246"/>
      <c r="C591" s="246"/>
      <c r="D591" s="246"/>
      <c r="E591" s="246"/>
      <c r="F591" s="246"/>
      <c r="H591" s="237"/>
      <c r="I591" s="135"/>
      <c r="J591" s="135"/>
      <c r="K591" s="135"/>
      <c r="L591" s="234"/>
      <c r="M591" s="247"/>
      <c r="N591" s="248"/>
    </row>
    <row r="592" spans="2:14" ht="24" customHeight="1">
      <c r="B592" s="246"/>
      <c r="C592" s="246"/>
      <c r="D592" s="246"/>
      <c r="E592" s="246"/>
      <c r="F592" s="246"/>
      <c r="H592" s="237"/>
      <c r="I592" s="135"/>
      <c r="J592" s="135"/>
      <c r="K592" s="135"/>
      <c r="L592" s="234"/>
      <c r="M592" s="247"/>
      <c r="N592" s="248"/>
    </row>
    <row r="593" spans="2:14" ht="24" customHeight="1">
      <c r="B593" s="246"/>
      <c r="C593" s="246"/>
      <c r="D593" s="246"/>
      <c r="E593" s="246"/>
      <c r="F593" s="246"/>
      <c r="H593" s="237"/>
      <c r="I593" s="135"/>
      <c r="J593" s="135"/>
      <c r="K593" s="135"/>
      <c r="L593" s="234"/>
      <c r="M593" s="247"/>
      <c r="N593" s="248"/>
    </row>
    <row r="594" spans="2:14" ht="24" customHeight="1">
      <c r="B594" s="246"/>
      <c r="C594" s="246"/>
      <c r="D594" s="246"/>
      <c r="E594" s="246"/>
      <c r="F594" s="246"/>
      <c r="H594" s="237"/>
      <c r="I594" s="135"/>
      <c r="J594" s="135"/>
      <c r="K594" s="135"/>
      <c r="L594" s="234"/>
      <c r="M594" s="247"/>
      <c r="N594" s="248"/>
    </row>
    <row r="595" spans="2:14" ht="24" customHeight="1">
      <c r="B595" s="246"/>
      <c r="C595" s="246"/>
      <c r="D595" s="246"/>
      <c r="E595" s="246"/>
      <c r="F595" s="246"/>
      <c r="H595" s="237"/>
      <c r="I595" s="135"/>
      <c r="J595" s="135"/>
      <c r="K595" s="135"/>
      <c r="L595" s="234"/>
      <c r="M595" s="247"/>
      <c r="N595" s="248"/>
    </row>
    <row r="596" spans="2:14" ht="24" customHeight="1">
      <c r="B596" s="246"/>
      <c r="C596" s="246"/>
      <c r="D596" s="246"/>
      <c r="E596" s="246"/>
      <c r="F596" s="246"/>
      <c r="H596" s="237"/>
      <c r="I596" s="135"/>
      <c r="J596" s="135"/>
      <c r="K596" s="135"/>
      <c r="L596" s="234"/>
      <c r="M596" s="247"/>
      <c r="N596" s="248"/>
    </row>
    <row r="597" spans="2:14" ht="24" customHeight="1">
      <c r="B597" s="246"/>
      <c r="C597" s="246"/>
      <c r="D597" s="246"/>
      <c r="E597" s="246"/>
      <c r="F597" s="246"/>
      <c r="H597" s="237"/>
      <c r="I597" s="135"/>
      <c r="J597" s="135"/>
      <c r="K597" s="135"/>
      <c r="L597" s="234"/>
      <c r="M597" s="247"/>
      <c r="N597" s="248"/>
    </row>
    <row r="598" spans="2:14" ht="24" customHeight="1">
      <c r="B598" s="246"/>
      <c r="C598" s="246"/>
      <c r="D598" s="246"/>
      <c r="E598" s="246"/>
      <c r="F598" s="246"/>
      <c r="H598" s="237"/>
      <c r="I598" s="135"/>
      <c r="J598" s="135"/>
      <c r="K598" s="135"/>
      <c r="L598" s="234"/>
      <c r="M598" s="247"/>
      <c r="N598" s="248"/>
    </row>
    <row r="599" spans="2:14" ht="24" customHeight="1">
      <c r="B599" s="246"/>
      <c r="C599" s="246"/>
      <c r="D599" s="246"/>
      <c r="E599" s="246"/>
      <c r="F599" s="246"/>
      <c r="H599" s="237"/>
      <c r="I599" s="135"/>
      <c r="J599" s="135"/>
      <c r="K599" s="135"/>
      <c r="L599" s="234"/>
      <c r="M599" s="247"/>
      <c r="N599" s="248"/>
    </row>
    <row r="600" spans="2:14" ht="24" customHeight="1">
      <c r="B600" s="246"/>
      <c r="C600" s="246"/>
      <c r="D600" s="246"/>
      <c r="E600" s="246"/>
      <c r="F600" s="246"/>
      <c r="H600" s="237"/>
      <c r="I600" s="135"/>
      <c r="J600" s="135"/>
      <c r="K600" s="135"/>
      <c r="L600" s="234"/>
      <c r="M600" s="247"/>
      <c r="N600" s="248"/>
    </row>
    <row r="601" spans="2:14" ht="24" customHeight="1">
      <c r="B601" s="246"/>
      <c r="C601" s="246"/>
      <c r="D601" s="246"/>
      <c r="E601" s="246"/>
      <c r="F601" s="246"/>
      <c r="H601" s="237"/>
      <c r="I601" s="135"/>
      <c r="J601" s="135"/>
      <c r="K601" s="135"/>
      <c r="L601" s="234"/>
      <c r="M601" s="247"/>
      <c r="N601" s="248"/>
    </row>
    <row r="602" spans="2:14" ht="24" customHeight="1">
      <c r="B602" s="246"/>
      <c r="C602" s="246"/>
      <c r="D602" s="246"/>
      <c r="E602" s="246"/>
      <c r="F602" s="246"/>
      <c r="H602" s="237"/>
      <c r="I602" s="135"/>
      <c r="J602" s="135"/>
      <c r="K602" s="135"/>
      <c r="L602" s="234"/>
      <c r="M602" s="247"/>
      <c r="N602" s="248"/>
    </row>
    <row r="603" spans="2:14" ht="24" customHeight="1">
      <c r="B603" s="246"/>
      <c r="C603" s="246"/>
      <c r="D603" s="246"/>
      <c r="E603" s="246"/>
      <c r="F603" s="246"/>
      <c r="H603" s="237"/>
      <c r="I603" s="135"/>
      <c r="J603" s="135"/>
      <c r="K603" s="135"/>
      <c r="L603" s="234"/>
      <c r="M603" s="247"/>
      <c r="N603" s="248"/>
    </row>
    <row r="604" spans="2:14" ht="24" customHeight="1">
      <c r="B604" s="246"/>
      <c r="C604" s="246"/>
      <c r="D604" s="246"/>
      <c r="E604" s="246"/>
      <c r="F604" s="246"/>
      <c r="H604" s="237"/>
      <c r="I604" s="135"/>
      <c r="J604" s="135"/>
      <c r="K604" s="135"/>
      <c r="L604" s="234"/>
      <c r="M604" s="247"/>
      <c r="N604" s="248"/>
    </row>
    <row r="605" spans="2:14" ht="24" customHeight="1">
      <c r="B605" s="246"/>
      <c r="C605" s="246"/>
      <c r="D605" s="246"/>
      <c r="E605" s="246"/>
      <c r="F605" s="246"/>
      <c r="H605" s="237"/>
      <c r="I605" s="135"/>
      <c r="J605" s="135"/>
      <c r="K605" s="135"/>
      <c r="L605" s="234"/>
      <c r="M605" s="247"/>
      <c r="N605" s="248"/>
    </row>
    <row r="606" spans="2:14" ht="24" customHeight="1">
      <c r="B606" s="246"/>
      <c r="C606" s="246"/>
      <c r="D606" s="246"/>
      <c r="E606" s="246"/>
      <c r="F606" s="246"/>
      <c r="H606" s="237"/>
      <c r="I606" s="135"/>
      <c r="J606" s="135"/>
      <c r="K606" s="135"/>
      <c r="L606" s="234"/>
      <c r="M606" s="247"/>
      <c r="N606" s="248"/>
    </row>
    <row r="607" spans="2:14" ht="24" customHeight="1">
      <c r="B607" s="246"/>
      <c r="C607" s="246"/>
      <c r="D607" s="246"/>
      <c r="E607" s="246"/>
      <c r="F607" s="246"/>
      <c r="H607" s="237"/>
      <c r="I607" s="135"/>
      <c r="J607" s="135"/>
      <c r="K607" s="135"/>
      <c r="L607" s="234"/>
      <c r="M607" s="247"/>
      <c r="N607" s="248"/>
    </row>
    <row r="608" spans="2:14" ht="24" customHeight="1">
      <c r="B608" s="246"/>
      <c r="C608" s="246"/>
      <c r="D608" s="246"/>
      <c r="E608" s="246"/>
      <c r="F608" s="246"/>
      <c r="H608" s="237"/>
      <c r="I608" s="135"/>
      <c r="J608" s="135"/>
      <c r="K608" s="135"/>
      <c r="L608" s="234"/>
      <c r="M608" s="247"/>
      <c r="N608" s="248"/>
    </row>
    <row r="609" spans="2:14" ht="24" customHeight="1">
      <c r="B609" s="246"/>
      <c r="C609" s="246"/>
      <c r="D609" s="246"/>
      <c r="E609" s="246"/>
      <c r="F609" s="246"/>
      <c r="H609" s="237"/>
      <c r="I609" s="135"/>
      <c r="J609" s="135"/>
      <c r="K609" s="135"/>
      <c r="L609" s="234"/>
      <c r="M609" s="247"/>
      <c r="N609" s="248"/>
    </row>
    <row r="610" spans="2:14" ht="24" customHeight="1">
      <c r="B610" s="246"/>
      <c r="C610" s="246"/>
      <c r="D610" s="246"/>
      <c r="E610" s="246"/>
      <c r="F610" s="246"/>
      <c r="H610" s="237"/>
      <c r="I610" s="135"/>
      <c r="J610" s="135"/>
      <c r="K610" s="135"/>
      <c r="L610" s="234"/>
      <c r="M610" s="247"/>
      <c r="N610" s="248"/>
    </row>
    <row r="611" spans="2:14" ht="24" customHeight="1">
      <c r="B611" s="246"/>
      <c r="C611" s="246"/>
      <c r="D611" s="246"/>
      <c r="E611" s="246"/>
      <c r="F611" s="246"/>
      <c r="H611" s="237"/>
      <c r="I611" s="135"/>
      <c r="J611" s="135"/>
      <c r="K611" s="135"/>
      <c r="L611" s="234"/>
      <c r="M611" s="247"/>
      <c r="N611" s="248"/>
    </row>
    <row r="612" spans="2:14" ht="24" customHeight="1">
      <c r="B612" s="246"/>
      <c r="C612" s="246"/>
      <c r="D612" s="246"/>
      <c r="E612" s="246"/>
      <c r="F612" s="246"/>
      <c r="H612" s="237"/>
      <c r="I612" s="135"/>
      <c r="J612" s="135"/>
      <c r="K612" s="135"/>
      <c r="L612" s="234"/>
      <c r="M612" s="247"/>
      <c r="N612" s="248"/>
    </row>
    <row r="613" spans="2:14" ht="24" customHeight="1">
      <c r="B613" s="246"/>
      <c r="C613" s="246"/>
      <c r="D613" s="246"/>
      <c r="E613" s="246"/>
      <c r="F613" s="246"/>
      <c r="H613" s="237"/>
      <c r="I613" s="135"/>
      <c r="J613" s="135"/>
      <c r="K613" s="135"/>
      <c r="L613" s="234"/>
      <c r="M613" s="247"/>
      <c r="N613" s="248"/>
    </row>
    <row r="614" spans="2:14" ht="24" customHeight="1">
      <c r="B614" s="246"/>
      <c r="C614" s="246"/>
      <c r="D614" s="246"/>
      <c r="E614" s="246"/>
      <c r="F614" s="246"/>
      <c r="H614" s="237"/>
      <c r="I614" s="135"/>
      <c r="J614" s="135"/>
      <c r="K614" s="135"/>
      <c r="L614" s="234"/>
      <c r="M614" s="247"/>
      <c r="N614" s="248"/>
    </row>
    <row r="615" spans="2:14" ht="24" customHeight="1">
      <c r="B615" s="246"/>
      <c r="C615" s="246"/>
      <c r="D615" s="246"/>
      <c r="E615" s="246"/>
      <c r="F615" s="246"/>
      <c r="H615" s="237"/>
      <c r="I615" s="135"/>
      <c r="J615" s="135"/>
      <c r="K615" s="135"/>
      <c r="L615" s="234"/>
      <c r="M615" s="247"/>
      <c r="N615" s="248"/>
    </row>
    <row r="616" spans="2:14" ht="24" customHeight="1">
      <c r="B616" s="246"/>
      <c r="C616" s="246"/>
      <c r="D616" s="246"/>
      <c r="E616" s="246"/>
      <c r="F616" s="246"/>
      <c r="H616" s="237"/>
      <c r="I616" s="135"/>
      <c r="J616" s="135"/>
      <c r="K616" s="135"/>
      <c r="L616" s="234"/>
      <c r="M616" s="247"/>
      <c r="N616" s="248"/>
    </row>
    <row r="617" spans="2:14" ht="24" customHeight="1">
      <c r="B617" s="246"/>
      <c r="C617" s="246"/>
      <c r="D617" s="246"/>
      <c r="E617" s="246"/>
      <c r="F617" s="246"/>
      <c r="H617" s="237"/>
      <c r="I617" s="135"/>
      <c r="J617" s="135"/>
      <c r="K617" s="135"/>
      <c r="L617" s="234"/>
      <c r="M617" s="247"/>
      <c r="N617" s="248"/>
    </row>
    <row r="618" spans="2:14" ht="24" customHeight="1">
      <c r="B618" s="246"/>
      <c r="C618" s="246"/>
      <c r="D618" s="246"/>
      <c r="E618" s="246"/>
      <c r="F618" s="246"/>
      <c r="H618" s="237"/>
      <c r="I618" s="135"/>
      <c r="J618" s="135"/>
      <c r="K618" s="135"/>
      <c r="L618" s="234"/>
      <c r="M618" s="247"/>
      <c r="N618" s="248"/>
    </row>
    <row r="619" spans="2:14" ht="24" customHeight="1">
      <c r="B619" s="246"/>
      <c r="C619" s="246"/>
      <c r="D619" s="246"/>
      <c r="E619" s="246"/>
      <c r="F619" s="246"/>
      <c r="H619" s="237"/>
      <c r="I619" s="135"/>
      <c r="J619" s="135"/>
      <c r="K619" s="135"/>
      <c r="L619" s="234"/>
      <c r="M619" s="247"/>
      <c r="N619" s="248"/>
    </row>
    <row r="620" spans="2:14" ht="24" customHeight="1">
      <c r="B620" s="246"/>
      <c r="C620" s="246"/>
      <c r="D620" s="246"/>
      <c r="E620" s="246"/>
      <c r="F620" s="246"/>
      <c r="H620" s="237"/>
      <c r="I620" s="135"/>
      <c r="J620" s="135"/>
      <c r="K620" s="135"/>
      <c r="L620" s="234"/>
      <c r="M620" s="247"/>
      <c r="N620" s="248"/>
    </row>
    <row r="621" spans="2:14" ht="24" customHeight="1">
      <c r="B621" s="246"/>
      <c r="C621" s="246"/>
      <c r="D621" s="246"/>
      <c r="E621" s="246"/>
      <c r="F621" s="246"/>
      <c r="H621" s="237"/>
      <c r="I621" s="135"/>
      <c r="J621" s="135"/>
      <c r="K621" s="135"/>
      <c r="L621" s="234"/>
      <c r="M621" s="247"/>
      <c r="N621" s="248"/>
    </row>
    <row r="622" spans="2:14" ht="24" customHeight="1">
      <c r="B622" s="246"/>
      <c r="C622" s="246"/>
      <c r="D622" s="246"/>
      <c r="E622" s="246"/>
      <c r="F622" s="246"/>
      <c r="H622" s="237"/>
      <c r="I622" s="135"/>
      <c r="J622" s="135"/>
      <c r="K622" s="135"/>
      <c r="L622" s="234"/>
      <c r="M622" s="247"/>
      <c r="N622" s="248"/>
    </row>
    <row r="623" spans="2:14" ht="24" customHeight="1">
      <c r="B623" s="246"/>
      <c r="C623" s="246"/>
      <c r="D623" s="246"/>
      <c r="E623" s="246"/>
      <c r="F623" s="246"/>
      <c r="H623" s="237"/>
      <c r="I623" s="135"/>
      <c r="J623" s="135"/>
      <c r="K623" s="135"/>
      <c r="L623" s="234"/>
      <c r="M623" s="247"/>
      <c r="N623" s="248"/>
    </row>
    <row r="624" spans="2:14" ht="24" customHeight="1">
      <c r="B624" s="246"/>
      <c r="C624" s="246"/>
      <c r="D624" s="246"/>
      <c r="E624" s="246"/>
      <c r="F624" s="246"/>
      <c r="H624" s="237"/>
      <c r="I624" s="135"/>
      <c r="J624" s="135"/>
      <c r="K624" s="135"/>
      <c r="L624" s="234"/>
      <c r="M624" s="247"/>
      <c r="N624" s="248"/>
    </row>
    <row r="625" spans="2:14" ht="24" customHeight="1">
      <c r="B625" s="246"/>
      <c r="C625" s="246"/>
      <c r="D625" s="246"/>
      <c r="E625" s="246"/>
      <c r="F625" s="246"/>
      <c r="H625" s="237"/>
      <c r="I625" s="135"/>
      <c r="J625" s="135"/>
      <c r="K625" s="135"/>
      <c r="L625" s="234"/>
      <c r="M625" s="247"/>
      <c r="N625" s="248"/>
    </row>
    <row r="626" spans="2:14" ht="24" customHeight="1">
      <c r="B626" s="246"/>
      <c r="C626" s="246"/>
      <c r="D626" s="246"/>
      <c r="E626" s="246"/>
      <c r="F626" s="246"/>
      <c r="H626" s="237"/>
      <c r="I626" s="135"/>
      <c r="J626" s="135"/>
      <c r="K626" s="135"/>
      <c r="L626" s="234"/>
      <c r="M626" s="247"/>
      <c r="N626" s="248"/>
    </row>
    <row r="627" spans="2:14" ht="24" customHeight="1">
      <c r="B627" s="246"/>
      <c r="C627" s="246"/>
      <c r="D627" s="246"/>
      <c r="E627" s="246"/>
      <c r="F627" s="246"/>
      <c r="H627" s="237"/>
      <c r="I627" s="135"/>
      <c r="J627" s="135"/>
      <c r="K627" s="135"/>
      <c r="L627" s="234"/>
      <c r="M627" s="247"/>
      <c r="N627" s="248"/>
    </row>
    <row r="628" spans="2:14" ht="24" customHeight="1">
      <c r="B628" s="246"/>
      <c r="C628" s="246"/>
      <c r="D628" s="246"/>
      <c r="E628" s="246"/>
      <c r="F628" s="246"/>
      <c r="H628" s="237"/>
      <c r="I628" s="135"/>
      <c r="J628" s="135"/>
      <c r="K628" s="135"/>
      <c r="L628" s="234"/>
      <c r="M628" s="247"/>
      <c r="N628" s="248"/>
    </row>
    <row r="629" spans="2:14" ht="24" customHeight="1">
      <c r="B629" s="246"/>
      <c r="C629" s="246"/>
      <c r="D629" s="246"/>
      <c r="E629" s="246"/>
      <c r="F629" s="246"/>
      <c r="H629" s="237"/>
      <c r="I629" s="135"/>
      <c r="J629" s="135"/>
      <c r="K629" s="135"/>
      <c r="L629" s="234"/>
      <c r="M629" s="247"/>
      <c r="N629" s="248"/>
    </row>
    <row r="630" spans="2:14" ht="24" customHeight="1">
      <c r="B630" s="246"/>
      <c r="C630" s="246"/>
      <c r="D630" s="246"/>
      <c r="E630" s="246"/>
      <c r="F630" s="246"/>
      <c r="H630" s="237"/>
      <c r="I630" s="135"/>
      <c r="J630" s="135"/>
      <c r="K630" s="135"/>
      <c r="L630" s="234"/>
      <c r="M630" s="247"/>
      <c r="N630" s="248"/>
    </row>
    <row r="631" spans="2:14" ht="24" customHeight="1">
      <c r="B631" s="246"/>
      <c r="C631" s="246"/>
      <c r="D631" s="246"/>
      <c r="E631" s="246"/>
      <c r="F631" s="246"/>
      <c r="H631" s="237"/>
      <c r="I631" s="135"/>
      <c r="J631" s="135"/>
      <c r="K631" s="135"/>
      <c r="L631" s="234"/>
      <c r="M631" s="247"/>
      <c r="N631" s="248"/>
    </row>
    <row r="632" spans="2:14" ht="24" customHeight="1">
      <c r="B632" s="246"/>
      <c r="C632" s="246"/>
      <c r="D632" s="246"/>
      <c r="E632" s="246"/>
      <c r="F632" s="246"/>
      <c r="H632" s="237"/>
      <c r="I632" s="135"/>
      <c r="J632" s="135"/>
      <c r="K632" s="135"/>
      <c r="L632" s="234"/>
      <c r="M632" s="247"/>
      <c r="N632" s="248"/>
    </row>
    <row r="633" spans="2:14" ht="24" customHeight="1">
      <c r="B633" s="246"/>
      <c r="C633" s="246"/>
      <c r="D633" s="246"/>
      <c r="E633" s="246"/>
      <c r="F633" s="246"/>
      <c r="H633" s="237"/>
      <c r="I633" s="135"/>
      <c r="J633" s="135"/>
      <c r="K633" s="135"/>
      <c r="L633" s="234"/>
      <c r="M633" s="247"/>
      <c r="N633" s="248"/>
    </row>
    <row r="634" spans="2:14" ht="24" customHeight="1">
      <c r="B634" s="246"/>
      <c r="C634" s="246"/>
      <c r="D634" s="246"/>
      <c r="E634" s="246"/>
      <c r="F634" s="246"/>
      <c r="H634" s="237"/>
      <c r="I634" s="135"/>
      <c r="J634" s="135"/>
      <c r="K634" s="135"/>
      <c r="L634" s="234"/>
      <c r="M634" s="247"/>
      <c r="N634" s="248"/>
    </row>
    <row r="635" spans="2:14" ht="24" customHeight="1">
      <c r="B635" s="246"/>
      <c r="C635" s="246"/>
      <c r="D635" s="246"/>
      <c r="E635" s="246"/>
      <c r="F635" s="246"/>
      <c r="H635" s="237"/>
      <c r="I635" s="135"/>
      <c r="J635" s="135"/>
      <c r="K635" s="135"/>
      <c r="L635" s="234"/>
      <c r="M635" s="247"/>
      <c r="N635" s="248"/>
    </row>
    <row r="636" spans="2:14" ht="24" customHeight="1">
      <c r="B636" s="246"/>
      <c r="C636" s="246"/>
      <c r="D636" s="246"/>
      <c r="E636" s="246"/>
      <c r="F636" s="246"/>
      <c r="H636" s="237"/>
      <c r="I636" s="135"/>
      <c r="J636" s="135"/>
      <c r="K636" s="135"/>
      <c r="L636" s="234"/>
      <c r="M636" s="247"/>
      <c r="N636" s="248"/>
    </row>
    <row r="637" spans="2:14" ht="24" customHeight="1">
      <c r="B637" s="246"/>
      <c r="C637" s="246"/>
      <c r="D637" s="246"/>
      <c r="E637" s="246"/>
      <c r="F637" s="246"/>
      <c r="H637" s="237"/>
      <c r="I637" s="135"/>
      <c r="J637" s="135"/>
      <c r="K637" s="135"/>
      <c r="L637" s="234"/>
      <c r="M637" s="247"/>
      <c r="N637" s="248"/>
    </row>
    <row r="638" spans="2:14" ht="24" customHeight="1">
      <c r="B638" s="246"/>
      <c r="C638" s="246"/>
      <c r="D638" s="246"/>
      <c r="E638" s="246"/>
      <c r="F638" s="246"/>
      <c r="H638" s="237"/>
      <c r="I638" s="135"/>
      <c r="J638" s="135"/>
      <c r="K638" s="135"/>
      <c r="L638" s="234"/>
      <c r="M638" s="247"/>
      <c r="N638" s="248"/>
    </row>
    <row r="639" spans="2:14" ht="24" customHeight="1">
      <c r="B639" s="246"/>
      <c r="C639" s="246"/>
      <c r="D639" s="246"/>
      <c r="E639" s="246"/>
      <c r="F639" s="246"/>
      <c r="H639" s="237"/>
      <c r="I639" s="135"/>
      <c r="J639" s="135"/>
      <c r="K639" s="135"/>
      <c r="L639" s="234"/>
      <c r="M639" s="247"/>
      <c r="N639" s="248"/>
    </row>
    <row r="640" spans="2:14" ht="24" customHeight="1">
      <c r="B640" s="246"/>
      <c r="C640" s="246"/>
      <c r="D640" s="246"/>
      <c r="E640" s="246"/>
      <c r="F640" s="246"/>
      <c r="H640" s="237"/>
      <c r="I640" s="135"/>
      <c r="J640" s="135"/>
      <c r="K640" s="135"/>
      <c r="L640" s="234"/>
      <c r="M640" s="247"/>
      <c r="N640" s="248"/>
    </row>
    <row r="641" spans="2:14" ht="24" customHeight="1">
      <c r="B641" s="246"/>
      <c r="C641" s="246"/>
      <c r="D641" s="246"/>
      <c r="E641" s="246"/>
      <c r="F641" s="246"/>
      <c r="H641" s="237"/>
      <c r="I641" s="135"/>
      <c r="J641" s="135"/>
      <c r="K641" s="135"/>
      <c r="L641" s="234"/>
      <c r="M641" s="247"/>
      <c r="N641" s="248"/>
    </row>
    <row r="642" spans="2:14" ht="24" customHeight="1">
      <c r="B642" s="246"/>
      <c r="C642" s="246"/>
      <c r="D642" s="246"/>
      <c r="E642" s="246"/>
      <c r="F642" s="246"/>
      <c r="H642" s="237"/>
      <c r="I642" s="135"/>
      <c r="J642" s="135"/>
      <c r="K642" s="135"/>
      <c r="L642" s="234"/>
      <c r="M642" s="247"/>
      <c r="N642" s="248"/>
    </row>
    <row r="643" spans="2:14" ht="24" customHeight="1">
      <c r="B643" s="246"/>
      <c r="C643" s="246"/>
      <c r="D643" s="246"/>
      <c r="E643" s="246"/>
      <c r="F643" s="246"/>
      <c r="H643" s="237"/>
      <c r="I643" s="135"/>
      <c r="J643" s="135"/>
      <c r="K643" s="135"/>
      <c r="L643" s="234"/>
      <c r="M643" s="247"/>
      <c r="N643" s="248"/>
    </row>
    <row r="644" spans="2:14" ht="24" customHeight="1">
      <c r="B644" s="246"/>
      <c r="C644" s="246"/>
      <c r="D644" s="246"/>
      <c r="E644" s="246"/>
      <c r="F644" s="246"/>
      <c r="H644" s="237"/>
      <c r="I644" s="135"/>
      <c r="J644" s="135"/>
      <c r="K644" s="135"/>
      <c r="L644" s="234"/>
      <c r="M644" s="247"/>
      <c r="N644" s="248"/>
    </row>
    <row r="645" spans="2:14" ht="24" customHeight="1">
      <c r="B645" s="246"/>
      <c r="C645" s="246"/>
      <c r="D645" s="246"/>
      <c r="E645" s="246"/>
      <c r="F645" s="246"/>
      <c r="H645" s="237"/>
      <c r="I645" s="135"/>
      <c r="J645" s="135"/>
      <c r="K645" s="135"/>
      <c r="L645" s="234"/>
      <c r="M645" s="247"/>
      <c r="N645" s="248"/>
    </row>
    <row r="646" spans="2:14" ht="24" customHeight="1">
      <c r="B646" s="246"/>
      <c r="C646" s="246"/>
      <c r="D646" s="246"/>
      <c r="E646" s="246"/>
      <c r="F646" s="246"/>
      <c r="H646" s="237"/>
      <c r="I646" s="135"/>
      <c r="J646" s="135"/>
      <c r="K646" s="135"/>
      <c r="L646" s="234"/>
      <c r="M646" s="247"/>
      <c r="N646" s="248"/>
    </row>
    <row r="647" spans="2:14" ht="24" customHeight="1">
      <c r="B647" s="246"/>
      <c r="C647" s="246"/>
      <c r="D647" s="246"/>
      <c r="E647" s="246"/>
      <c r="F647" s="246"/>
      <c r="H647" s="237"/>
      <c r="I647" s="135"/>
      <c r="J647" s="135"/>
      <c r="K647" s="135"/>
      <c r="L647" s="234"/>
      <c r="M647" s="247"/>
      <c r="N647" s="248"/>
    </row>
    <row r="648" spans="2:14" ht="24" customHeight="1">
      <c r="B648" s="246"/>
      <c r="C648" s="246"/>
      <c r="D648" s="246"/>
      <c r="E648" s="246"/>
      <c r="F648" s="246"/>
      <c r="H648" s="237"/>
      <c r="I648" s="135"/>
      <c r="J648" s="135"/>
      <c r="K648" s="135"/>
      <c r="L648" s="234"/>
      <c r="M648" s="247"/>
      <c r="N648" s="248"/>
    </row>
    <row r="649" spans="2:14" ht="24" customHeight="1">
      <c r="B649" s="246"/>
      <c r="C649" s="246"/>
      <c r="D649" s="246"/>
      <c r="E649" s="246"/>
      <c r="F649" s="246"/>
      <c r="H649" s="237"/>
      <c r="I649" s="135"/>
      <c r="J649" s="135"/>
      <c r="K649" s="135"/>
      <c r="L649" s="234"/>
      <c r="M649" s="247"/>
      <c r="N649" s="248"/>
    </row>
    <row r="650" spans="2:14" ht="24" customHeight="1">
      <c r="B650" s="246"/>
      <c r="C650" s="246"/>
      <c r="D650" s="246"/>
      <c r="E650" s="246"/>
      <c r="F650" s="246"/>
      <c r="H650" s="237"/>
      <c r="I650" s="135"/>
      <c r="J650" s="135"/>
      <c r="K650" s="135"/>
      <c r="L650" s="234"/>
      <c r="M650" s="247"/>
      <c r="N650" s="248"/>
    </row>
    <row r="651" spans="2:14" ht="24" customHeight="1">
      <c r="B651" s="246"/>
      <c r="C651" s="246"/>
      <c r="D651" s="246"/>
      <c r="E651" s="246"/>
      <c r="F651" s="246"/>
      <c r="H651" s="237"/>
      <c r="I651" s="135"/>
      <c r="J651" s="135"/>
      <c r="K651" s="135"/>
      <c r="L651" s="234"/>
      <c r="M651" s="247"/>
      <c r="N651" s="248"/>
    </row>
    <row r="652" spans="2:14" ht="24" customHeight="1">
      <c r="B652" s="246"/>
      <c r="C652" s="246"/>
      <c r="D652" s="246"/>
      <c r="E652" s="246"/>
      <c r="F652" s="246"/>
      <c r="H652" s="237"/>
      <c r="I652" s="135"/>
      <c r="J652" s="135"/>
      <c r="K652" s="135"/>
      <c r="L652" s="234"/>
      <c r="M652" s="247"/>
      <c r="N652" s="248"/>
    </row>
    <row r="653" spans="2:14" ht="24" customHeight="1">
      <c r="B653" s="246"/>
      <c r="C653" s="246"/>
      <c r="D653" s="246"/>
      <c r="E653" s="246"/>
      <c r="F653" s="246"/>
      <c r="H653" s="237"/>
      <c r="I653" s="135"/>
      <c r="J653" s="135"/>
      <c r="K653" s="135"/>
      <c r="L653" s="234"/>
      <c r="M653" s="247"/>
      <c r="N653" s="248"/>
    </row>
    <row r="654" spans="2:14" ht="24" customHeight="1">
      <c r="B654" s="246"/>
      <c r="C654" s="246"/>
      <c r="D654" s="246"/>
      <c r="E654" s="246"/>
      <c r="F654" s="246"/>
      <c r="H654" s="237"/>
      <c r="I654" s="135"/>
      <c r="J654" s="135"/>
      <c r="K654" s="135"/>
      <c r="L654" s="234"/>
      <c r="M654" s="247"/>
      <c r="N654" s="248"/>
    </row>
    <row r="655" spans="2:14" ht="24" customHeight="1">
      <c r="B655" s="246"/>
      <c r="C655" s="246"/>
      <c r="D655" s="246"/>
      <c r="E655" s="246"/>
      <c r="F655" s="246"/>
      <c r="H655" s="237"/>
      <c r="I655" s="135"/>
      <c r="J655" s="135"/>
      <c r="K655" s="135"/>
      <c r="L655" s="234"/>
      <c r="M655" s="247"/>
      <c r="N655" s="248"/>
    </row>
    <row r="656" spans="2:14" ht="24" customHeight="1">
      <c r="B656" s="246"/>
      <c r="C656" s="246"/>
      <c r="D656" s="246"/>
      <c r="E656" s="246"/>
      <c r="F656" s="246"/>
      <c r="H656" s="237"/>
      <c r="I656" s="135"/>
      <c r="J656" s="135"/>
      <c r="K656" s="135"/>
      <c r="L656" s="234"/>
      <c r="M656" s="247"/>
      <c r="N656" s="248"/>
    </row>
    <row r="657" spans="2:14" ht="24" customHeight="1">
      <c r="B657" s="246"/>
      <c r="C657" s="246"/>
      <c r="D657" s="246"/>
      <c r="E657" s="246"/>
      <c r="F657" s="246"/>
      <c r="H657" s="237"/>
      <c r="I657" s="135"/>
      <c r="J657" s="135"/>
      <c r="K657" s="135"/>
      <c r="L657" s="234"/>
      <c r="M657" s="247"/>
      <c r="N657" s="248"/>
    </row>
    <row r="658" spans="2:14" ht="24" customHeight="1">
      <c r="B658" s="246"/>
      <c r="C658" s="246"/>
      <c r="D658" s="246"/>
      <c r="E658" s="246"/>
      <c r="F658" s="246"/>
      <c r="H658" s="237"/>
      <c r="I658" s="135"/>
      <c r="J658" s="135"/>
      <c r="K658" s="135"/>
      <c r="L658" s="234"/>
      <c r="M658" s="247"/>
      <c r="N658" s="248"/>
    </row>
    <row r="659" spans="2:14" ht="24" customHeight="1">
      <c r="B659" s="246"/>
      <c r="C659" s="246"/>
      <c r="D659" s="246"/>
      <c r="E659" s="246"/>
      <c r="F659" s="246"/>
      <c r="H659" s="237"/>
      <c r="I659" s="135"/>
      <c r="J659" s="135"/>
      <c r="K659" s="135"/>
      <c r="L659" s="234"/>
      <c r="M659" s="247"/>
      <c r="N659" s="248"/>
    </row>
    <row r="660" spans="2:14" ht="24" customHeight="1">
      <c r="B660" s="246"/>
      <c r="C660" s="246"/>
      <c r="D660" s="246"/>
      <c r="E660" s="246"/>
      <c r="F660" s="246"/>
      <c r="H660" s="237"/>
      <c r="I660" s="135"/>
      <c r="J660" s="135"/>
      <c r="K660" s="135"/>
      <c r="L660" s="234"/>
      <c r="M660" s="247"/>
      <c r="N660" s="248"/>
    </row>
    <row r="661" spans="2:14" ht="24" customHeight="1">
      <c r="B661" s="246"/>
      <c r="C661" s="246"/>
      <c r="D661" s="246"/>
      <c r="E661" s="246"/>
      <c r="F661" s="246"/>
      <c r="H661" s="237"/>
      <c r="I661" s="135"/>
      <c r="J661" s="135"/>
      <c r="K661" s="135"/>
      <c r="L661" s="234"/>
      <c r="M661" s="247"/>
      <c r="N661" s="248"/>
    </row>
    <row r="662" spans="2:14" ht="24" customHeight="1">
      <c r="B662" s="246"/>
      <c r="C662" s="246"/>
      <c r="D662" s="246"/>
      <c r="E662" s="246"/>
      <c r="F662" s="246"/>
      <c r="H662" s="237"/>
      <c r="I662" s="135"/>
      <c r="J662" s="135"/>
      <c r="K662" s="135"/>
      <c r="L662" s="234"/>
      <c r="M662" s="247"/>
      <c r="N662" s="248"/>
    </row>
    <row r="663" spans="2:14" ht="24" customHeight="1">
      <c r="B663" s="246"/>
      <c r="C663" s="246"/>
      <c r="D663" s="246"/>
      <c r="E663" s="246"/>
      <c r="F663" s="246"/>
      <c r="H663" s="237"/>
      <c r="I663" s="135"/>
      <c r="J663" s="135"/>
      <c r="K663" s="135"/>
      <c r="L663" s="234"/>
      <c r="M663" s="247"/>
      <c r="N663" s="248"/>
    </row>
    <row r="664" spans="2:14" ht="24" customHeight="1">
      <c r="B664" s="246"/>
      <c r="C664" s="246"/>
      <c r="D664" s="246"/>
      <c r="E664" s="246"/>
      <c r="F664" s="246"/>
      <c r="H664" s="237"/>
      <c r="I664" s="135"/>
      <c r="J664" s="135"/>
      <c r="K664" s="135"/>
      <c r="L664" s="234"/>
      <c r="M664" s="247"/>
      <c r="N664" s="248"/>
    </row>
    <row r="665" spans="2:14" ht="24" customHeight="1">
      <c r="B665" s="246"/>
      <c r="C665" s="246"/>
      <c r="D665" s="246"/>
      <c r="E665" s="246"/>
      <c r="F665" s="246"/>
      <c r="H665" s="237"/>
      <c r="I665" s="135"/>
      <c r="J665" s="135"/>
      <c r="K665" s="135"/>
      <c r="L665" s="234"/>
      <c r="M665" s="247"/>
      <c r="N665" s="248"/>
    </row>
    <row r="666" spans="2:14" ht="24" customHeight="1">
      <c r="B666" s="246"/>
      <c r="C666" s="246"/>
      <c r="D666" s="246"/>
      <c r="E666" s="246"/>
      <c r="F666" s="246"/>
      <c r="H666" s="237"/>
      <c r="I666" s="135"/>
      <c r="J666" s="135"/>
      <c r="K666" s="135"/>
      <c r="L666" s="234"/>
      <c r="M666" s="247"/>
      <c r="N666" s="248"/>
    </row>
    <row r="667" spans="2:14" ht="24" customHeight="1">
      <c r="B667" s="246"/>
      <c r="C667" s="246"/>
      <c r="D667" s="246"/>
      <c r="E667" s="246"/>
      <c r="F667" s="246"/>
      <c r="H667" s="237"/>
      <c r="I667" s="135"/>
      <c r="J667" s="135"/>
      <c r="K667" s="135"/>
      <c r="L667" s="234"/>
      <c r="M667" s="247"/>
      <c r="N667" s="248"/>
    </row>
    <row r="668" spans="2:14" ht="24" customHeight="1">
      <c r="B668" s="246"/>
      <c r="C668" s="246"/>
      <c r="D668" s="246"/>
      <c r="E668" s="246"/>
      <c r="F668" s="246"/>
      <c r="H668" s="237"/>
      <c r="I668" s="135"/>
      <c r="J668" s="135"/>
      <c r="K668" s="135"/>
      <c r="L668" s="234"/>
      <c r="M668" s="247"/>
      <c r="N668" s="248"/>
    </row>
    <row r="669" spans="2:14" ht="24" customHeight="1">
      <c r="B669" s="246"/>
      <c r="C669" s="246"/>
      <c r="D669" s="246"/>
      <c r="E669" s="246"/>
      <c r="F669" s="246"/>
      <c r="H669" s="237"/>
      <c r="I669" s="135"/>
      <c r="J669" s="135"/>
      <c r="K669" s="135"/>
      <c r="L669" s="234"/>
      <c r="M669" s="247"/>
      <c r="N669" s="248"/>
    </row>
    <row r="670" spans="2:14" ht="24" customHeight="1">
      <c r="B670" s="246"/>
      <c r="C670" s="246"/>
      <c r="D670" s="246"/>
      <c r="E670" s="246"/>
      <c r="F670" s="246"/>
      <c r="H670" s="237"/>
      <c r="I670" s="135"/>
      <c r="J670" s="135"/>
      <c r="K670" s="135"/>
      <c r="L670" s="234"/>
      <c r="M670" s="247"/>
      <c r="N670" s="248"/>
    </row>
    <row r="671" spans="2:14" ht="24" customHeight="1">
      <c r="B671" s="246"/>
      <c r="C671" s="246"/>
      <c r="D671" s="246"/>
      <c r="E671" s="246"/>
      <c r="F671" s="246"/>
      <c r="H671" s="237"/>
      <c r="I671" s="135"/>
      <c r="J671" s="135"/>
      <c r="K671" s="135"/>
      <c r="L671" s="234"/>
      <c r="M671" s="247"/>
      <c r="N671" s="248"/>
    </row>
    <row r="672" spans="2:14" ht="24" customHeight="1">
      <c r="B672" s="246"/>
      <c r="C672" s="246"/>
      <c r="D672" s="246"/>
      <c r="E672" s="246"/>
      <c r="F672" s="246"/>
      <c r="H672" s="237"/>
      <c r="I672" s="135"/>
      <c r="J672" s="135"/>
      <c r="K672" s="135"/>
      <c r="L672" s="234"/>
      <c r="M672" s="247"/>
      <c r="N672" s="248"/>
    </row>
    <row r="673" spans="2:14" ht="24" customHeight="1">
      <c r="B673" s="246"/>
      <c r="C673" s="246"/>
      <c r="D673" s="246"/>
      <c r="E673" s="246"/>
      <c r="F673" s="246"/>
      <c r="H673" s="237"/>
      <c r="I673" s="135"/>
      <c r="J673" s="135"/>
      <c r="K673" s="135"/>
      <c r="L673" s="234"/>
      <c r="M673" s="247"/>
      <c r="N673" s="248"/>
    </row>
    <row r="674" spans="2:14" ht="24" customHeight="1">
      <c r="B674" s="246"/>
      <c r="C674" s="246"/>
      <c r="D674" s="246"/>
      <c r="E674" s="246"/>
      <c r="F674" s="246"/>
      <c r="H674" s="237"/>
      <c r="I674" s="135"/>
      <c r="J674" s="135"/>
      <c r="K674" s="135"/>
      <c r="L674" s="234"/>
      <c r="M674" s="247"/>
      <c r="N674" s="248"/>
    </row>
    <row r="675" spans="2:14" ht="24" customHeight="1">
      <c r="B675" s="246"/>
      <c r="C675" s="246"/>
      <c r="D675" s="246"/>
      <c r="E675" s="246"/>
      <c r="F675" s="246"/>
      <c r="H675" s="237"/>
      <c r="I675" s="135"/>
      <c r="J675" s="135"/>
      <c r="K675" s="135"/>
      <c r="L675" s="234"/>
      <c r="M675" s="247"/>
      <c r="N675" s="248"/>
    </row>
    <row r="676" spans="2:14" ht="24" customHeight="1">
      <c r="B676" s="246"/>
      <c r="C676" s="246"/>
      <c r="D676" s="246"/>
      <c r="E676" s="246"/>
      <c r="F676" s="246"/>
      <c r="H676" s="237"/>
      <c r="I676" s="135"/>
      <c r="J676" s="135"/>
      <c r="K676" s="135"/>
      <c r="L676" s="234"/>
      <c r="M676" s="247"/>
      <c r="N676" s="248"/>
    </row>
    <row r="677" spans="2:14" ht="24" customHeight="1">
      <c r="B677" s="246"/>
      <c r="C677" s="246"/>
      <c r="D677" s="246"/>
      <c r="E677" s="246"/>
      <c r="F677" s="246"/>
      <c r="H677" s="237"/>
      <c r="I677" s="135"/>
      <c r="J677" s="135"/>
      <c r="K677" s="135"/>
      <c r="L677" s="234"/>
      <c r="M677" s="247"/>
      <c r="N677" s="248"/>
    </row>
    <row r="678" spans="2:14" ht="24" customHeight="1">
      <c r="B678" s="246"/>
      <c r="C678" s="246"/>
      <c r="D678" s="246"/>
      <c r="E678" s="246"/>
      <c r="F678" s="246"/>
      <c r="H678" s="237"/>
      <c r="I678" s="135"/>
      <c r="J678" s="135"/>
      <c r="K678" s="135"/>
      <c r="L678" s="234"/>
      <c r="M678" s="247"/>
      <c r="N678" s="248"/>
    </row>
    <row r="679" spans="2:14" ht="24" customHeight="1">
      <c r="B679" s="246"/>
      <c r="C679" s="246"/>
      <c r="D679" s="246"/>
      <c r="E679" s="246"/>
      <c r="F679" s="246"/>
      <c r="H679" s="237"/>
      <c r="I679" s="135"/>
      <c r="J679" s="135"/>
      <c r="K679" s="135"/>
      <c r="L679" s="234"/>
      <c r="M679" s="247"/>
      <c r="N679" s="248"/>
    </row>
    <row r="680" spans="2:14" ht="24" customHeight="1">
      <c r="B680" s="246"/>
      <c r="C680" s="246"/>
      <c r="D680" s="246"/>
      <c r="E680" s="246"/>
      <c r="F680" s="246"/>
      <c r="H680" s="237"/>
      <c r="I680" s="135"/>
      <c r="J680" s="135"/>
      <c r="K680" s="135"/>
      <c r="L680" s="234"/>
      <c r="M680" s="247"/>
      <c r="N680" s="248"/>
    </row>
    <row r="681" spans="2:14" ht="24" customHeight="1">
      <c r="B681" s="246"/>
      <c r="C681" s="246"/>
      <c r="D681" s="246"/>
      <c r="E681" s="246"/>
      <c r="F681" s="246"/>
      <c r="H681" s="237"/>
      <c r="I681" s="135"/>
      <c r="J681" s="135"/>
      <c r="K681" s="135"/>
      <c r="L681" s="234"/>
      <c r="M681" s="247"/>
      <c r="N681" s="248"/>
    </row>
    <row r="682" spans="2:14" ht="24" customHeight="1">
      <c r="B682" s="246"/>
      <c r="C682" s="246"/>
      <c r="D682" s="246"/>
      <c r="E682" s="246"/>
      <c r="F682" s="246"/>
      <c r="H682" s="237"/>
      <c r="I682" s="135"/>
      <c r="J682" s="135"/>
      <c r="K682" s="135"/>
      <c r="L682" s="234"/>
      <c r="M682" s="247"/>
      <c r="N682" s="248"/>
    </row>
    <row r="683" spans="2:14" ht="24" customHeight="1">
      <c r="B683" s="246"/>
      <c r="C683" s="246"/>
      <c r="D683" s="246"/>
      <c r="E683" s="246"/>
      <c r="F683" s="246"/>
      <c r="H683" s="237"/>
      <c r="I683" s="135"/>
      <c r="J683" s="135"/>
      <c r="K683" s="135"/>
      <c r="L683" s="234"/>
      <c r="M683" s="247"/>
      <c r="N683" s="248"/>
    </row>
    <row r="684" spans="2:14" ht="24" customHeight="1">
      <c r="B684" s="246"/>
      <c r="C684" s="246"/>
      <c r="D684" s="246"/>
      <c r="E684" s="246"/>
      <c r="F684" s="246"/>
      <c r="H684" s="237"/>
      <c r="I684" s="135"/>
      <c r="J684" s="135"/>
      <c r="K684" s="135"/>
      <c r="L684" s="234"/>
      <c r="M684" s="247"/>
      <c r="N684" s="248"/>
    </row>
    <row r="685" spans="2:14" ht="24" customHeight="1">
      <c r="B685" s="246"/>
      <c r="C685" s="246"/>
      <c r="D685" s="246"/>
      <c r="E685" s="246"/>
      <c r="F685" s="246"/>
      <c r="H685" s="237"/>
      <c r="I685" s="135"/>
      <c r="J685" s="135"/>
      <c r="K685" s="135"/>
      <c r="L685" s="234"/>
      <c r="M685" s="247"/>
      <c r="N685" s="248"/>
    </row>
    <row r="686" spans="2:14" ht="24" customHeight="1">
      <c r="B686" s="246"/>
      <c r="C686" s="246"/>
      <c r="D686" s="246"/>
      <c r="E686" s="246"/>
      <c r="F686" s="246"/>
      <c r="H686" s="237"/>
      <c r="I686" s="135"/>
      <c r="J686" s="135"/>
      <c r="K686" s="135"/>
      <c r="L686" s="234"/>
      <c r="M686" s="247"/>
      <c r="N686" s="248"/>
    </row>
    <row r="687" spans="2:14" ht="24" customHeight="1">
      <c r="B687" s="246"/>
      <c r="C687" s="246"/>
      <c r="D687" s="246"/>
      <c r="E687" s="246"/>
      <c r="F687" s="246"/>
      <c r="H687" s="237"/>
      <c r="I687" s="135"/>
      <c r="J687" s="135"/>
      <c r="K687" s="135"/>
      <c r="L687" s="234"/>
      <c r="M687" s="247"/>
      <c r="N687" s="248"/>
    </row>
    <row r="688" spans="2:14" ht="24" customHeight="1">
      <c r="B688" s="246"/>
      <c r="C688" s="246"/>
      <c r="D688" s="246"/>
      <c r="E688" s="246"/>
      <c r="F688" s="246"/>
      <c r="H688" s="237"/>
      <c r="I688" s="135"/>
      <c r="J688" s="135"/>
      <c r="K688" s="135"/>
      <c r="L688" s="234"/>
      <c r="M688" s="247"/>
      <c r="N688" s="248"/>
    </row>
    <row r="689" spans="2:14" ht="24" customHeight="1">
      <c r="B689" s="246"/>
      <c r="C689" s="246"/>
      <c r="D689" s="246"/>
      <c r="E689" s="246"/>
      <c r="F689" s="246"/>
      <c r="H689" s="237"/>
      <c r="I689" s="135"/>
      <c r="J689" s="135"/>
      <c r="K689" s="135"/>
      <c r="L689" s="234"/>
      <c r="M689" s="247"/>
      <c r="N689" s="248"/>
    </row>
    <row r="690" spans="2:14" ht="24" customHeight="1">
      <c r="B690" s="246"/>
      <c r="C690" s="246"/>
      <c r="D690" s="246"/>
      <c r="E690" s="246"/>
      <c r="F690" s="246"/>
      <c r="H690" s="237"/>
      <c r="I690" s="135"/>
      <c r="J690" s="135"/>
      <c r="K690" s="135"/>
      <c r="L690" s="234"/>
      <c r="M690" s="247"/>
      <c r="N690" s="248"/>
    </row>
    <row r="691" spans="2:14" ht="24" customHeight="1">
      <c r="B691" s="246"/>
      <c r="C691" s="246"/>
      <c r="D691" s="246"/>
      <c r="E691" s="246"/>
      <c r="F691" s="246"/>
      <c r="H691" s="237"/>
      <c r="I691" s="135"/>
      <c r="J691" s="135"/>
      <c r="K691" s="135"/>
      <c r="L691" s="234"/>
      <c r="M691" s="247"/>
      <c r="N691" s="248"/>
    </row>
    <row r="692" spans="2:14" ht="24" customHeight="1">
      <c r="B692" s="246"/>
      <c r="C692" s="246"/>
      <c r="D692" s="246"/>
      <c r="E692" s="246"/>
      <c r="F692" s="246"/>
      <c r="H692" s="237"/>
      <c r="I692" s="135"/>
      <c r="J692" s="135"/>
      <c r="K692" s="135"/>
      <c r="L692" s="234"/>
      <c r="M692" s="247"/>
      <c r="N692" s="248"/>
    </row>
    <row r="693" spans="2:14" ht="24" customHeight="1">
      <c r="B693" s="246"/>
      <c r="C693" s="246"/>
      <c r="D693" s="246"/>
      <c r="E693" s="246"/>
      <c r="F693" s="246"/>
      <c r="H693" s="237"/>
      <c r="I693" s="135"/>
      <c r="J693" s="135"/>
      <c r="K693" s="135"/>
      <c r="L693" s="234"/>
      <c r="M693" s="247"/>
      <c r="N693" s="248"/>
    </row>
    <row r="694" spans="2:14" ht="24" customHeight="1">
      <c r="B694" s="246"/>
      <c r="C694" s="246"/>
      <c r="D694" s="246"/>
      <c r="E694" s="246"/>
      <c r="F694" s="246"/>
      <c r="H694" s="237"/>
      <c r="I694" s="135"/>
      <c r="J694" s="135"/>
      <c r="K694" s="135"/>
      <c r="L694" s="234"/>
      <c r="M694" s="247"/>
      <c r="N694" s="248"/>
    </row>
    <row r="695" spans="2:14" ht="24" customHeight="1">
      <c r="B695" s="246"/>
      <c r="C695" s="246"/>
      <c r="D695" s="246"/>
      <c r="E695" s="246"/>
      <c r="F695" s="246"/>
      <c r="H695" s="237"/>
      <c r="I695" s="135"/>
      <c r="J695" s="135"/>
      <c r="K695" s="135"/>
      <c r="L695" s="234"/>
      <c r="M695" s="247"/>
      <c r="N695" s="248"/>
    </row>
    <row r="696" spans="2:14" ht="24" customHeight="1">
      <c r="B696" s="246"/>
      <c r="C696" s="246"/>
      <c r="D696" s="246"/>
      <c r="E696" s="246"/>
      <c r="F696" s="246"/>
      <c r="H696" s="237"/>
      <c r="I696" s="135"/>
      <c r="J696" s="135"/>
      <c r="K696" s="135"/>
      <c r="L696" s="234"/>
      <c r="M696" s="247"/>
      <c r="N696" s="248"/>
    </row>
    <row r="697" spans="2:14" ht="24" customHeight="1">
      <c r="B697" s="246"/>
      <c r="C697" s="246"/>
      <c r="D697" s="246"/>
      <c r="E697" s="246"/>
      <c r="F697" s="246"/>
      <c r="H697" s="237"/>
      <c r="I697" s="135"/>
      <c r="J697" s="135"/>
      <c r="K697" s="135"/>
      <c r="L697" s="234"/>
      <c r="M697" s="247"/>
      <c r="N697" s="248"/>
    </row>
    <row r="698" spans="2:14" ht="24" customHeight="1">
      <c r="B698" s="246"/>
      <c r="C698" s="246"/>
      <c r="D698" s="246"/>
      <c r="E698" s="246"/>
      <c r="F698" s="246"/>
      <c r="H698" s="237"/>
      <c r="I698" s="135"/>
      <c r="J698" s="135"/>
      <c r="K698" s="135"/>
      <c r="L698" s="234"/>
      <c r="M698" s="247"/>
      <c r="N698" s="248"/>
    </row>
    <row r="699" spans="2:14" ht="24" customHeight="1">
      <c r="B699" s="246"/>
      <c r="C699" s="246"/>
      <c r="D699" s="246"/>
      <c r="E699" s="246"/>
      <c r="F699" s="246"/>
      <c r="H699" s="237"/>
      <c r="I699" s="135"/>
      <c r="J699" s="135"/>
      <c r="K699" s="135"/>
      <c r="L699" s="234"/>
      <c r="M699" s="247"/>
      <c r="N699" s="248"/>
    </row>
    <row r="700" spans="2:14" ht="24" customHeight="1">
      <c r="B700" s="246"/>
      <c r="C700" s="246"/>
      <c r="D700" s="246"/>
      <c r="E700" s="246"/>
      <c r="F700" s="246"/>
      <c r="H700" s="237"/>
      <c r="I700" s="135"/>
      <c r="J700" s="135"/>
      <c r="K700" s="135"/>
      <c r="L700" s="234"/>
      <c r="M700" s="247"/>
      <c r="N700" s="248"/>
    </row>
    <row r="701" spans="2:14" ht="24" customHeight="1">
      <c r="B701" s="246"/>
      <c r="C701" s="246"/>
      <c r="D701" s="246"/>
      <c r="E701" s="246"/>
      <c r="F701" s="246"/>
      <c r="H701" s="237"/>
      <c r="I701" s="135"/>
      <c r="J701" s="135"/>
      <c r="K701" s="135"/>
      <c r="L701" s="234"/>
      <c r="M701" s="247"/>
      <c r="N701" s="248"/>
    </row>
    <row r="702" spans="2:14" ht="24" customHeight="1">
      <c r="B702" s="246"/>
      <c r="C702" s="246"/>
      <c r="D702" s="246"/>
      <c r="E702" s="246"/>
      <c r="F702" s="246"/>
      <c r="H702" s="237"/>
      <c r="I702" s="135"/>
      <c r="J702" s="135"/>
      <c r="K702" s="135"/>
      <c r="L702" s="234"/>
      <c r="M702" s="247"/>
      <c r="N702" s="248"/>
    </row>
    <row r="703" spans="2:14" ht="24" customHeight="1">
      <c r="B703" s="246"/>
      <c r="C703" s="246"/>
      <c r="D703" s="246"/>
      <c r="E703" s="246"/>
      <c r="F703" s="246"/>
      <c r="H703" s="237"/>
      <c r="I703" s="135"/>
      <c r="J703" s="135"/>
      <c r="K703" s="135"/>
      <c r="L703" s="234"/>
      <c r="M703" s="247"/>
      <c r="N703" s="248"/>
    </row>
    <row r="704" spans="2:14" ht="24" customHeight="1">
      <c r="B704" s="246"/>
      <c r="C704" s="246"/>
      <c r="D704" s="246"/>
      <c r="E704" s="246"/>
      <c r="F704" s="246"/>
      <c r="H704" s="237"/>
      <c r="I704" s="135"/>
      <c r="J704" s="135"/>
      <c r="K704" s="135"/>
      <c r="L704" s="234"/>
      <c r="M704" s="247"/>
      <c r="N704" s="248"/>
    </row>
    <row r="705" spans="2:14" ht="24" customHeight="1">
      <c r="B705" s="246"/>
      <c r="C705" s="246"/>
      <c r="D705" s="246"/>
      <c r="E705" s="246"/>
      <c r="F705" s="246"/>
      <c r="H705" s="237"/>
      <c r="I705" s="135"/>
      <c r="J705" s="135"/>
      <c r="K705" s="135"/>
      <c r="L705" s="234"/>
      <c r="M705" s="247"/>
      <c r="N705" s="248"/>
    </row>
    <row r="706" spans="2:14" ht="24" customHeight="1">
      <c r="B706" s="246"/>
      <c r="C706" s="246"/>
      <c r="D706" s="246"/>
      <c r="E706" s="246"/>
      <c r="F706" s="246"/>
      <c r="H706" s="237"/>
      <c r="I706" s="135"/>
      <c r="J706" s="135"/>
      <c r="K706" s="135"/>
      <c r="L706" s="234"/>
      <c r="M706" s="247"/>
      <c r="N706" s="248"/>
    </row>
    <row r="707" spans="2:14" ht="24" customHeight="1">
      <c r="B707" s="246"/>
      <c r="C707" s="246"/>
      <c r="D707" s="246"/>
      <c r="E707" s="246"/>
      <c r="F707" s="246"/>
      <c r="H707" s="237"/>
      <c r="I707" s="135"/>
      <c r="J707" s="135"/>
      <c r="K707" s="135"/>
      <c r="L707" s="234"/>
      <c r="M707" s="247"/>
      <c r="N707" s="248"/>
    </row>
    <row r="708" spans="2:14" ht="24" customHeight="1">
      <c r="B708" s="246"/>
      <c r="C708" s="246"/>
      <c r="D708" s="246"/>
      <c r="E708" s="246"/>
      <c r="F708" s="246"/>
      <c r="H708" s="237"/>
      <c r="I708" s="135"/>
      <c r="J708" s="135"/>
      <c r="K708" s="135"/>
      <c r="L708" s="234"/>
      <c r="M708" s="247"/>
      <c r="N708" s="248"/>
    </row>
    <row r="709" spans="2:14" ht="24" customHeight="1">
      <c r="B709" s="246"/>
      <c r="C709" s="246"/>
      <c r="D709" s="246"/>
      <c r="E709" s="246"/>
      <c r="F709" s="246"/>
      <c r="H709" s="237"/>
      <c r="I709" s="135"/>
      <c r="J709" s="135"/>
      <c r="K709" s="135"/>
      <c r="L709" s="234"/>
      <c r="M709" s="247"/>
      <c r="N709" s="248"/>
    </row>
    <row r="710" spans="2:14" ht="24" customHeight="1">
      <c r="B710" s="246"/>
      <c r="C710" s="246"/>
      <c r="D710" s="246"/>
      <c r="E710" s="246"/>
      <c r="F710" s="246"/>
      <c r="H710" s="237"/>
      <c r="I710" s="135"/>
      <c r="J710" s="135"/>
      <c r="K710" s="135"/>
      <c r="L710" s="234"/>
      <c r="M710" s="247"/>
      <c r="N710" s="248"/>
    </row>
    <row r="711" spans="2:14" ht="24" customHeight="1">
      <c r="B711" s="246"/>
      <c r="C711" s="246"/>
      <c r="D711" s="246"/>
      <c r="E711" s="246"/>
      <c r="F711" s="246"/>
      <c r="H711" s="237"/>
      <c r="I711" s="135"/>
      <c r="J711" s="135"/>
      <c r="K711" s="135"/>
      <c r="L711" s="234"/>
      <c r="M711" s="247"/>
      <c r="N711" s="248"/>
    </row>
    <row r="712" spans="2:14" ht="24" customHeight="1">
      <c r="B712" s="246"/>
      <c r="C712" s="246"/>
      <c r="D712" s="246"/>
      <c r="E712" s="246"/>
      <c r="F712" s="246"/>
      <c r="H712" s="237"/>
      <c r="I712" s="135"/>
      <c r="J712" s="135"/>
      <c r="K712" s="135"/>
      <c r="L712" s="234"/>
      <c r="M712" s="247"/>
      <c r="N712" s="248"/>
    </row>
    <row r="713" spans="2:14" ht="24" customHeight="1">
      <c r="B713" s="246"/>
      <c r="C713" s="246"/>
      <c r="D713" s="246"/>
      <c r="E713" s="246"/>
      <c r="F713" s="246"/>
      <c r="H713" s="237"/>
      <c r="I713" s="135"/>
      <c r="J713" s="135"/>
      <c r="K713" s="135"/>
      <c r="L713" s="234"/>
      <c r="M713" s="247"/>
      <c r="N713" s="248"/>
    </row>
    <row r="714" spans="2:14" ht="24" customHeight="1">
      <c r="B714" s="246"/>
      <c r="C714" s="246"/>
      <c r="D714" s="246"/>
      <c r="E714" s="246"/>
      <c r="F714" s="246"/>
      <c r="H714" s="237"/>
      <c r="I714" s="135"/>
      <c r="J714" s="135"/>
      <c r="K714" s="135"/>
      <c r="L714" s="234"/>
      <c r="M714" s="247"/>
      <c r="N714" s="248"/>
    </row>
    <row r="715" spans="2:14" ht="24" customHeight="1">
      <c r="B715" s="246"/>
      <c r="C715" s="246"/>
      <c r="D715" s="246"/>
      <c r="E715" s="246"/>
      <c r="F715" s="246"/>
      <c r="H715" s="237"/>
      <c r="I715" s="135"/>
      <c r="J715" s="135"/>
      <c r="K715" s="135"/>
      <c r="L715" s="234"/>
      <c r="M715" s="247"/>
      <c r="N715" s="248"/>
    </row>
    <row r="716" spans="2:14" ht="24" customHeight="1">
      <c r="B716" s="246"/>
      <c r="C716" s="246"/>
      <c r="D716" s="246"/>
      <c r="E716" s="246"/>
      <c r="F716" s="246"/>
      <c r="H716" s="237"/>
      <c r="I716" s="135"/>
      <c r="J716" s="135"/>
      <c r="K716" s="135"/>
      <c r="L716" s="234"/>
      <c r="M716" s="247"/>
      <c r="N716" s="248"/>
    </row>
    <row r="717" spans="2:14" ht="24" customHeight="1">
      <c r="B717" s="246"/>
      <c r="C717" s="246"/>
      <c r="D717" s="246"/>
      <c r="E717" s="246"/>
      <c r="F717" s="246"/>
      <c r="H717" s="237"/>
      <c r="I717" s="135"/>
      <c r="J717" s="135"/>
      <c r="K717" s="135"/>
      <c r="L717" s="234"/>
      <c r="M717" s="247"/>
      <c r="N717" s="248"/>
    </row>
    <row r="718" spans="2:14" ht="24" customHeight="1">
      <c r="B718" s="246"/>
      <c r="C718" s="246"/>
      <c r="D718" s="246"/>
      <c r="E718" s="246"/>
      <c r="F718" s="246"/>
      <c r="H718" s="237"/>
      <c r="I718" s="135"/>
      <c r="J718" s="135"/>
      <c r="K718" s="135"/>
      <c r="L718" s="234"/>
      <c r="M718" s="247"/>
      <c r="N718" s="248"/>
    </row>
    <row r="719" spans="2:14" ht="24" customHeight="1">
      <c r="B719" s="246"/>
      <c r="C719" s="246"/>
      <c r="D719" s="246"/>
      <c r="E719" s="246"/>
      <c r="F719" s="246"/>
      <c r="H719" s="237"/>
      <c r="I719" s="135"/>
      <c r="J719" s="135"/>
      <c r="K719" s="135"/>
      <c r="L719" s="234"/>
      <c r="M719" s="247"/>
      <c r="N719" s="248"/>
    </row>
    <row r="720" spans="2:14" ht="24" customHeight="1">
      <c r="B720" s="246"/>
      <c r="C720" s="246"/>
      <c r="D720" s="246"/>
      <c r="E720" s="246"/>
      <c r="F720" s="246"/>
      <c r="H720" s="237"/>
      <c r="I720" s="135"/>
      <c r="J720" s="135"/>
      <c r="K720" s="135"/>
      <c r="L720" s="234"/>
      <c r="M720" s="247"/>
      <c r="N720" s="248"/>
    </row>
    <row r="721" spans="2:14" ht="24" customHeight="1">
      <c r="B721" s="246"/>
      <c r="C721" s="246"/>
      <c r="D721" s="246"/>
      <c r="E721" s="246"/>
      <c r="F721" s="246"/>
      <c r="H721" s="237"/>
      <c r="I721" s="135"/>
      <c r="J721" s="135"/>
      <c r="K721" s="135"/>
      <c r="L721" s="234"/>
      <c r="M721" s="247"/>
      <c r="N721" s="248"/>
    </row>
    <row r="722" spans="2:14" ht="24" customHeight="1">
      <c r="B722" s="246"/>
      <c r="C722" s="246"/>
      <c r="D722" s="246"/>
      <c r="E722" s="246"/>
      <c r="F722" s="246"/>
      <c r="H722" s="237"/>
      <c r="I722" s="135"/>
      <c r="J722" s="135"/>
      <c r="K722" s="135"/>
      <c r="L722" s="234"/>
      <c r="M722" s="247"/>
      <c r="N722" s="248"/>
    </row>
    <row r="723" spans="2:14" ht="24" customHeight="1">
      <c r="B723" s="246"/>
      <c r="C723" s="246"/>
      <c r="D723" s="246"/>
      <c r="E723" s="246"/>
      <c r="F723" s="246"/>
      <c r="H723" s="237"/>
      <c r="I723" s="135"/>
      <c r="J723" s="135"/>
      <c r="K723" s="135"/>
      <c r="L723" s="234"/>
      <c r="M723" s="247"/>
      <c r="N723" s="248"/>
    </row>
    <row r="724" spans="2:14" ht="24" customHeight="1">
      <c r="B724" s="246"/>
      <c r="C724" s="246"/>
      <c r="D724" s="246"/>
      <c r="E724" s="246"/>
      <c r="F724" s="246"/>
      <c r="H724" s="237"/>
      <c r="I724" s="135"/>
      <c r="J724" s="135"/>
      <c r="K724" s="135"/>
      <c r="L724" s="234"/>
      <c r="M724" s="247"/>
      <c r="N724" s="248"/>
    </row>
    <row r="725" spans="2:14" ht="24" customHeight="1">
      <c r="B725" s="246"/>
      <c r="C725" s="246"/>
      <c r="D725" s="246"/>
      <c r="E725" s="246"/>
      <c r="F725" s="246"/>
      <c r="H725" s="237"/>
      <c r="I725" s="135"/>
      <c r="J725" s="135"/>
      <c r="K725" s="135"/>
      <c r="L725" s="234"/>
      <c r="M725" s="247"/>
      <c r="N725" s="248"/>
    </row>
    <row r="726" spans="2:14" ht="24" customHeight="1">
      <c r="B726" s="246"/>
      <c r="C726" s="246"/>
      <c r="D726" s="246"/>
      <c r="E726" s="246"/>
      <c r="F726" s="246"/>
      <c r="H726" s="237"/>
      <c r="I726" s="135"/>
      <c r="J726" s="135"/>
      <c r="K726" s="135"/>
      <c r="L726" s="234"/>
      <c r="M726" s="247"/>
      <c r="N726" s="248"/>
    </row>
    <row r="727" spans="2:14" ht="24" customHeight="1">
      <c r="B727" s="246"/>
      <c r="C727" s="246"/>
      <c r="D727" s="246"/>
      <c r="E727" s="246"/>
      <c r="F727" s="246"/>
      <c r="H727" s="237"/>
      <c r="I727" s="135"/>
      <c r="J727" s="135"/>
      <c r="K727" s="135"/>
      <c r="L727" s="234"/>
      <c r="M727" s="247"/>
      <c r="N727" s="248"/>
    </row>
    <row r="728" spans="2:14" ht="24" customHeight="1">
      <c r="B728" s="246"/>
      <c r="C728" s="246"/>
      <c r="D728" s="246"/>
      <c r="E728" s="246"/>
      <c r="F728" s="246"/>
      <c r="H728" s="237"/>
      <c r="I728" s="135"/>
      <c r="J728" s="135"/>
      <c r="K728" s="135"/>
      <c r="L728" s="234"/>
      <c r="M728" s="247"/>
      <c r="N728" s="248"/>
    </row>
    <row r="729" spans="2:14" ht="24" customHeight="1">
      <c r="B729" s="246"/>
      <c r="C729" s="246"/>
      <c r="D729" s="246"/>
      <c r="E729" s="246"/>
      <c r="F729" s="246"/>
      <c r="H729" s="237"/>
      <c r="I729" s="135"/>
      <c r="J729" s="135"/>
      <c r="K729" s="135"/>
      <c r="L729" s="234"/>
      <c r="M729" s="247"/>
      <c r="N729" s="248"/>
    </row>
    <row r="730" spans="2:14" ht="24" customHeight="1">
      <c r="B730" s="246"/>
      <c r="C730" s="246"/>
      <c r="D730" s="246"/>
      <c r="E730" s="246"/>
      <c r="F730" s="246"/>
      <c r="H730" s="237"/>
      <c r="I730" s="135"/>
      <c r="J730" s="135"/>
      <c r="K730" s="135"/>
      <c r="L730" s="234"/>
      <c r="M730" s="247"/>
      <c r="N730" s="248"/>
    </row>
    <row r="731" spans="2:14" ht="24" customHeight="1">
      <c r="B731" s="246"/>
      <c r="C731" s="246"/>
      <c r="D731" s="246"/>
      <c r="E731" s="246"/>
      <c r="F731" s="246"/>
      <c r="H731" s="237"/>
      <c r="I731" s="135"/>
      <c r="J731" s="135"/>
      <c r="K731" s="135"/>
      <c r="L731" s="234"/>
      <c r="M731" s="247"/>
      <c r="N731" s="248"/>
    </row>
    <row r="732" spans="2:14" ht="24" customHeight="1">
      <c r="B732" s="246"/>
      <c r="C732" s="246"/>
      <c r="D732" s="246"/>
      <c r="E732" s="246"/>
      <c r="F732" s="246"/>
      <c r="H732" s="237"/>
      <c r="I732" s="135"/>
      <c r="J732" s="135"/>
      <c r="K732" s="135"/>
      <c r="L732" s="234"/>
      <c r="M732" s="247"/>
      <c r="N732" s="248"/>
    </row>
    <row r="733" spans="2:14" ht="24" customHeight="1">
      <c r="B733" s="246"/>
      <c r="C733" s="246"/>
      <c r="D733" s="246"/>
      <c r="E733" s="246"/>
      <c r="F733" s="246"/>
      <c r="H733" s="237"/>
      <c r="I733" s="135"/>
      <c r="J733" s="135"/>
      <c r="K733" s="135"/>
      <c r="L733" s="234"/>
      <c r="M733" s="247"/>
      <c r="N733" s="248"/>
    </row>
    <row r="734" spans="2:14" ht="24" customHeight="1">
      <c r="B734" s="246"/>
      <c r="C734" s="246"/>
      <c r="D734" s="246"/>
      <c r="E734" s="246"/>
      <c r="F734" s="246"/>
      <c r="H734" s="237"/>
      <c r="I734" s="135"/>
      <c r="J734" s="135"/>
      <c r="K734" s="135"/>
      <c r="L734" s="234"/>
      <c r="M734" s="247"/>
      <c r="N734" s="248"/>
    </row>
    <row r="735" spans="2:14" ht="24" customHeight="1">
      <c r="B735" s="246"/>
      <c r="C735" s="246"/>
      <c r="D735" s="246"/>
      <c r="E735" s="246"/>
      <c r="F735" s="246"/>
      <c r="H735" s="237"/>
      <c r="I735" s="135"/>
      <c r="J735" s="135"/>
      <c r="K735" s="135"/>
      <c r="L735" s="234"/>
      <c r="M735" s="247"/>
      <c r="N735" s="248"/>
    </row>
    <row r="736" spans="2:14" ht="24" customHeight="1">
      <c r="B736" s="246"/>
      <c r="C736" s="246"/>
      <c r="D736" s="246"/>
      <c r="E736" s="246"/>
      <c r="F736" s="246"/>
      <c r="H736" s="237"/>
      <c r="I736" s="135"/>
      <c r="J736" s="135"/>
      <c r="K736" s="135"/>
      <c r="L736" s="234"/>
      <c r="M736" s="247"/>
      <c r="N736" s="248"/>
    </row>
    <row r="737" spans="2:14" ht="24" customHeight="1">
      <c r="B737" s="246"/>
      <c r="C737" s="246"/>
      <c r="D737" s="246"/>
      <c r="E737" s="246"/>
      <c r="F737" s="246"/>
      <c r="H737" s="237"/>
      <c r="I737" s="135"/>
      <c r="J737" s="135"/>
      <c r="K737" s="135"/>
      <c r="L737" s="234"/>
      <c r="M737" s="247"/>
      <c r="N737" s="248"/>
    </row>
    <row r="738" spans="2:14" ht="24" customHeight="1">
      <c r="B738" s="246"/>
      <c r="C738" s="246"/>
      <c r="D738" s="246"/>
      <c r="E738" s="246"/>
      <c r="F738" s="246"/>
      <c r="H738" s="237"/>
      <c r="I738" s="135"/>
      <c r="J738" s="135"/>
      <c r="K738" s="135"/>
      <c r="L738" s="234"/>
      <c r="M738" s="247"/>
      <c r="N738" s="248"/>
    </row>
    <row r="739" spans="2:14" ht="24" customHeight="1">
      <c r="B739" s="246"/>
      <c r="C739" s="246"/>
      <c r="D739" s="246"/>
      <c r="E739" s="246"/>
      <c r="F739" s="246"/>
      <c r="H739" s="237"/>
      <c r="I739" s="135"/>
      <c r="J739" s="135"/>
      <c r="K739" s="135"/>
      <c r="L739" s="234"/>
      <c r="M739" s="247"/>
      <c r="N739" s="248"/>
    </row>
    <row r="740" spans="2:14" ht="24" customHeight="1">
      <c r="B740" s="246"/>
      <c r="C740" s="246"/>
      <c r="D740" s="246"/>
      <c r="E740" s="246"/>
      <c r="F740" s="246"/>
      <c r="H740" s="237"/>
      <c r="I740" s="135"/>
      <c r="J740" s="135"/>
      <c r="K740" s="135"/>
      <c r="L740" s="234"/>
      <c r="M740" s="247"/>
      <c r="N740" s="248"/>
    </row>
    <row r="741" spans="2:14" ht="24" customHeight="1">
      <c r="B741" s="246"/>
      <c r="C741" s="246"/>
      <c r="D741" s="246"/>
      <c r="E741" s="246"/>
      <c r="F741" s="246"/>
      <c r="H741" s="237"/>
      <c r="I741" s="135"/>
      <c r="J741" s="135"/>
      <c r="K741" s="135"/>
      <c r="L741" s="234"/>
      <c r="M741" s="247"/>
      <c r="N741" s="248"/>
    </row>
    <row r="742" spans="2:14" ht="24" customHeight="1">
      <c r="B742" s="246"/>
      <c r="C742" s="246"/>
      <c r="D742" s="246"/>
      <c r="E742" s="246"/>
      <c r="F742" s="246"/>
      <c r="H742" s="237"/>
      <c r="I742" s="135"/>
      <c r="J742" s="135"/>
      <c r="K742" s="135"/>
      <c r="L742" s="234"/>
      <c r="M742" s="247"/>
      <c r="N742" s="248"/>
    </row>
    <row r="743" spans="2:14" ht="24" customHeight="1">
      <c r="B743" s="246"/>
      <c r="C743" s="246"/>
      <c r="D743" s="246"/>
      <c r="E743" s="246"/>
      <c r="F743" s="246"/>
      <c r="H743" s="237"/>
      <c r="I743" s="135"/>
      <c r="J743" s="135"/>
      <c r="K743" s="135"/>
      <c r="L743" s="234"/>
      <c r="M743" s="247"/>
      <c r="N743" s="248"/>
    </row>
    <row r="744" spans="2:14" ht="24" customHeight="1">
      <c r="B744" s="246"/>
      <c r="C744" s="246"/>
      <c r="D744" s="246"/>
      <c r="E744" s="246"/>
      <c r="F744" s="246"/>
      <c r="H744" s="237"/>
      <c r="I744" s="135"/>
      <c r="J744" s="135"/>
      <c r="K744" s="135"/>
      <c r="L744" s="234"/>
      <c r="M744" s="247"/>
      <c r="N744" s="248"/>
    </row>
    <row r="745" spans="2:14" ht="24" customHeight="1">
      <c r="B745" s="246"/>
      <c r="C745" s="246"/>
      <c r="D745" s="246"/>
      <c r="E745" s="246"/>
      <c r="F745" s="246"/>
      <c r="H745" s="237"/>
      <c r="I745" s="135"/>
      <c r="J745" s="135"/>
      <c r="K745" s="135"/>
      <c r="L745" s="234"/>
      <c r="M745" s="247"/>
      <c r="N745" s="248"/>
    </row>
    <row r="746" spans="2:14" ht="24" customHeight="1">
      <c r="B746" s="246"/>
      <c r="C746" s="246"/>
      <c r="D746" s="246"/>
      <c r="E746" s="246"/>
      <c r="F746" s="246"/>
      <c r="H746" s="237"/>
      <c r="I746" s="135"/>
      <c r="J746" s="135"/>
      <c r="K746" s="135"/>
      <c r="L746" s="234"/>
      <c r="M746" s="247"/>
      <c r="N746" s="248"/>
    </row>
    <row r="747" spans="2:14" ht="24" customHeight="1">
      <c r="B747" s="246"/>
      <c r="C747" s="246"/>
      <c r="D747" s="246"/>
      <c r="E747" s="246"/>
      <c r="F747" s="246"/>
      <c r="H747" s="237"/>
      <c r="I747" s="135"/>
      <c r="J747" s="135"/>
      <c r="K747" s="135"/>
      <c r="L747" s="234"/>
      <c r="M747" s="247"/>
      <c r="N747" s="248"/>
    </row>
    <row r="748" spans="2:14" ht="24" customHeight="1">
      <c r="B748" s="246"/>
      <c r="C748" s="246"/>
      <c r="D748" s="246"/>
      <c r="E748" s="246"/>
      <c r="F748" s="246"/>
      <c r="H748" s="237"/>
      <c r="I748" s="135"/>
      <c r="J748" s="135"/>
      <c r="K748" s="135"/>
      <c r="L748" s="234"/>
      <c r="M748" s="247"/>
      <c r="N748" s="248"/>
    </row>
    <row r="749" spans="2:14" ht="24" customHeight="1">
      <c r="B749" s="246"/>
      <c r="C749" s="246"/>
      <c r="D749" s="246"/>
      <c r="E749" s="246"/>
      <c r="F749" s="246"/>
      <c r="H749" s="237"/>
      <c r="I749" s="135"/>
      <c r="J749" s="135"/>
      <c r="K749" s="135"/>
      <c r="L749" s="234"/>
      <c r="M749" s="247"/>
      <c r="N749" s="248"/>
    </row>
    <row r="750" spans="2:14" ht="24" customHeight="1">
      <c r="B750" s="246"/>
      <c r="C750" s="246"/>
      <c r="D750" s="246"/>
      <c r="E750" s="246"/>
      <c r="F750" s="246"/>
      <c r="H750" s="237"/>
      <c r="I750" s="135"/>
      <c r="J750" s="135"/>
      <c r="K750" s="135"/>
      <c r="L750" s="234"/>
      <c r="M750" s="247"/>
      <c r="N750" s="248"/>
    </row>
    <row r="751" spans="2:14" ht="24" customHeight="1">
      <c r="B751" s="246"/>
      <c r="C751" s="246"/>
      <c r="D751" s="246"/>
      <c r="E751" s="246"/>
      <c r="F751" s="246"/>
      <c r="H751" s="237"/>
      <c r="I751" s="135"/>
      <c r="J751" s="135"/>
      <c r="K751" s="135"/>
      <c r="L751" s="234"/>
      <c r="M751" s="247"/>
      <c r="N751" s="248"/>
    </row>
    <row r="752" spans="2:14" ht="24" customHeight="1">
      <c r="B752" s="246"/>
      <c r="C752" s="246"/>
      <c r="D752" s="246"/>
      <c r="E752" s="246"/>
      <c r="F752" s="246"/>
      <c r="H752" s="237"/>
      <c r="I752" s="135"/>
      <c r="J752" s="135"/>
      <c r="K752" s="135"/>
      <c r="L752" s="234"/>
      <c r="M752" s="247"/>
      <c r="N752" s="248"/>
    </row>
    <row r="753" spans="2:14" ht="24" customHeight="1">
      <c r="B753" s="246"/>
      <c r="C753" s="246"/>
      <c r="D753" s="246"/>
      <c r="E753" s="246"/>
      <c r="F753" s="246"/>
      <c r="H753" s="237"/>
      <c r="I753" s="135"/>
      <c r="J753" s="135"/>
      <c r="K753" s="135"/>
      <c r="L753" s="234"/>
      <c r="M753" s="247"/>
      <c r="N753" s="248"/>
    </row>
    <row r="754" spans="2:14" ht="24" customHeight="1">
      <c r="B754" s="246"/>
      <c r="C754" s="246"/>
      <c r="D754" s="246"/>
      <c r="E754" s="246"/>
      <c r="F754" s="246"/>
      <c r="H754" s="237"/>
      <c r="I754" s="135"/>
      <c r="J754" s="135"/>
      <c r="K754" s="135"/>
      <c r="L754" s="234"/>
      <c r="M754" s="247"/>
      <c r="N754" s="248"/>
    </row>
    <row r="755" spans="2:14" ht="24" customHeight="1">
      <c r="B755" s="246"/>
      <c r="C755" s="246"/>
      <c r="D755" s="246"/>
      <c r="E755" s="246"/>
      <c r="F755" s="246"/>
      <c r="H755" s="237"/>
      <c r="I755" s="135"/>
      <c r="J755" s="135"/>
      <c r="K755" s="135"/>
      <c r="L755" s="234"/>
      <c r="M755" s="247"/>
      <c r="N755" s="248"/>
    </row>
    <row r="756" spans="2:14" ht="24" customHeight="1">
      <c r="B756" s="246"/>
      <c r="C756" s="246"/>
      <c r="D756" s="246"/>
      <c r="E756" s="246"/>
      <c r="F756" s="246"/>
      <c r="H756" s="237"/>
      <c r="I756" s="135"/>
      <c r="J756" s="135"/>
      <c r="K756" s="135"/>
      <c r="L756" s="234"/>
      <c r="M756" s="247"/>
      <c r="N756" s="248"/>
    </row>
    <row r="757" spans="2:14" ht="24" customHeight="1">
      <c r="B757" s="246"/>
      <c r="C757" s="246"/>
      <c r="D757" s="246"/>
      <c r="E757" s="246"/>
      <c r="F757" s="246"/>
      <c r="H757" s="237"/>
      <c r="I757" s="135"/>
      <c r="J757" s="135"/>
      <c r="K757" s="135"/>
      <c r="L757" s="234"/>
      <c r="M757" s="247"/>
      <c r="N757" s="248"/>
    </row>
    <row r="758" spans="2:14" ht="24" customHeight="1">
      <c r="B758" s="246"/>
      <c r="C758" s="246"/>
      <c r="D758" s="246"/>
      <c r="E758" s="246"/>
      <c r="F758" s="246"/>
      <c r="H758" s="237"/>
      <c r="I758" s="135"/>
      <c r="J758" s="135"/>
      <c r="K758" s="135"/>
      <c r="L758" s="234"/>
      <c r="M758" s="247"/>
      <c r="N758" s="248"/>
    </row>
    <row r="759" spans="2:14" ht="24" customHeight="1">
      <c r="B759" s="246"/>
      <c r="C759" s="246"/>
      <c r="D759" s="246"/>
      <c r="E759" s="246"/>
      <c r="F759" s="246"/>
      <c r="H759" s="237"/>
      <c r="I759" s="135"/>
      <c r="J759" s="135"/>
      <c r="K759" s="135"/>
      <c r="L759" s="234"/>
      <c r="M759" s="247"/>
      <c r="N759" s="248"/>
    </row>
    <row r="760" spans="2:14" ht="24" customHeight="1">
      <c r="B760" s="246"/>
      <c r="C760" s="246"/>
      <c r="D760" s="246"/>
      <c r="E760" s="246"/>
      <c r="F760" s="246"/>
      <c r="H760" s="237"/>
      <c r="I760" s="135"/>
      <c r="J760" s="135"/>
      <c r="K760" s="135"/>
      <c r="L760" s="234"/>
      <c r="M760" s="247"/>
      <c r="N760" s="248"/>
    </row>
    <row r="761" spans="2:14" ht="24" customHeight="1">
      <c r="B761" s="246"/>
      <c r="C761" s="246"/>
      <c r="D761" s="246"/>
      <c r="E761" s="246"/>
      <c r="F761" s="246"/>
      <c r="H761" s="237"/>
      <c r="I761" s="135"/>
      <c r="J761" s="135"/>
      <c r="K761" s="135"/>
      <c r="L761" s="234"/>
      <c r="M761" s="247"/>
      <c r="N761" s="248"/>
    </row>
    <row r="762" spans="2:14" ht="24" customHeight="1">
      <c r="B762" s="246"/>
      <c r="C762" s="246"/>
      <c r="D762" s="246"/>
      <c r="E762" s="246"/>
      <c r="F762" s="246"/>
      <c r="H762" s="237"/>
      <c r="I762" s="135"/>
      <c r="J762" s="135"/>
      <c r="K762" s="135"/>
      <c r="L762" s="234"/>
      <c r="M762" s="247"/>
      <c r="N762" s="248"/>
    </row>
    <row r="763" spans="2:14" ht="24" customHeight="1">
      <c r="B763" s="246"/>
      <c r="C763" s="246"/>
      <c r="D763" s="246"/>
      <c r="E763" s="246"/>
      <c r="F763" s="246"/>
      <c r="H763" s="237"/>
      <c r="I763" s="135"/>
      <c r="J763" s="135"/>
      <c r="K763" s="135"/>
      <c r="L763" s="234"/>
      <c r="M763" s="247"/>
      <c r="N763" s="248"/>
    </row>
    <row r="764" spans="2:14" ht="24" customHeight="1">
      <c r="B764" s="246"/>
      <c r="C764" s="246"/>
      <c r="D764" s="246"/>
      <c r="E764" s="246"/>
      <c r="F764" s="246"/>
      <c r="H764" s="237"/>
      <c r="I764" s="135"/>
      <c r="J764" s="135"/>
      <c r="K764" s="135"/>
      <c r="L764" s="234"/>
      <c r="M764" s="247"/>
      <c r="N764" s="248"/>
    </row>
    <row r="765" spans="2:14" ht="24" customHeight="1">
      <c r="B765" s="246"/>
      <c r="C765" s="246"/>
      <c r="D765" s="246"/>
      <c r="E765" s="246"/>
      <c r="F765" s="246"/>
      <c r="H765" s="237"/>
      <c r="I765" s="135"/>
      <c r="J765" s="135"/>
      <c r="K765" s="135"/>
      <c r="L765" s="234"/>
      <c r="M765" s="247"/>
      <c r="N765" s="248"/>
    </row>
    <row r="766" spans="2:14" ht="24" customHeight="1">
      <c r="B766" s="246"/>
      <c r="C766" s="246"/>
      <c r="D766" s="246"/>
      <c r="E766" s="246"/>
      <c r="F766" s="246"/>
      <c r="H766" s="237"/>
      <c r="I766" s="135"/>
      <c r="J766" s="135"/>
      <c r="K766" s="135"/>
      <c r="L766" s="234"/>
      <c r="M766" s="247"/>
      <c r="N766" s="248"/>
    </row>
    <row r="767" spans="2:14" ht="24" customHeight="1">
      <c r="B767" s="246"/>
      <c r="C767" s="246"/>
      <c r="D767" s="246"/>
      <c r="E767" s="246"/>
      <c r="F767" s="246"/>
      <c r="H767" s="237"/>
      <c r="I767" s="135"/>
      <c r="J767" s="135"/>
      <c r="K767" s="135"/>
      <c r="L767" s="234"/>
      <c r="M767" s="247"/>
      <c r="N767" s="248"/>
    </row>
    <row r="768" spans="2:14" ht="24" customHeight="1">
      <c r="B768" s="246"/>
      <c r="C768" s="246"/>
      <c r="D768" s="246"/>
      <c r="E768" s="246"/>
      <c r="F768" s="246"/>
      <c r="H768" s="237"/>
      <c r="I768" s="135"/>
      <c r="J768" s="135"/>
      <c r="K768" s="135"/>
      <c r="L768" s="234"/>
      <c r="M768" s="247"/>
      <c r="N768" s="248"/>
    </row>
    <row r="769" spans="2:14" ht="24" customHeight="1">
      <c r="B769" s="246"/>
      <c r="C769" s="246"/>
      <c r="D769" s="246"/>
      <c r="E769" s="246"/>
      <c r="F769" s="246"/>
      <c r="H769" s="237"/>
      <c r="I769" s="135"/>
      <c r="J769" s="135"/>
      <c r="K769" s="135"/>
      <c r="L769" s="234"/>
      <c r="M769" s="247"/>
      <c r="N769" s="248"/>
    </row>
    <row r="770" spans="2:14" ht="24" customHeight="1">
      <c r="B770" s="246"/>
      <c r="C770" s="246"/>
      <c r="D770" s="246"/>
      <c r="E770" s="246"/>
      <c r="F770" s="246"/>
      <c r="H770" s="237"/>
      <c r="I770" s="135"/>
      <c r="J770" s="135"/>
      <c r="K770" s="135"/>
      <c r="L770" s="234"/>
      <c r="M770" s="247"/>
      <c r="N770" s="248"/>
    </row>
    <row r="771" spans="2:14" ht="24" customHeight="1">
      <c r="B771" s="246"/>
      <c r="C771" s="246"/>
      <c r="D771" s="246"/>
      <c r="E771" s="246"/>
      <c r="F771" s="246"/>
      <c r="H771" s="237"/>
      <c r="I771" s="135"/>
      <c r="J771" s="135"/>
      <c r="K771" s="135"/>
      <c r="L771" s="234"/>
      <c r="M771" s="247"/>
      <c r="N771" s="248"/>
    </row>
    <row r="772" spans="2:14" ht="24" customHeight="1">
      <c r="B772" s="246"/>
      <c r="C772" s="246"/>
      <c r="D772" s="246"/>
      <c r="E772" s="246"/>
      <c r="F772" s="246"/>
      <c r="H772" s="237"/>
      <c r="I772" s="135"/>
      <c r="J772" s="135"/>
      <c r="K772" s="135"/>
      <c r="L772" s="234"/>
      <c r="M772" s="247"/>
      <c r="N772" s="248"/>
    </row>
    <row r="773" spans="2:14" ht="24" customHeight="1">
      <c r="B773" s="246"/>
      <c r="C773" s="246"/>
      <c r="D773" s="246"/>
      <c r="E773" s="246"/>
      <c r="F773" s="246"/>
      <c r="H773" s="237"/>
      <c r="I773" s="135"/>
      <c r="J773" s="135"/>
      <c r="K773" s="135"/>
      <c r="L773" s="234"/>
      <c r="M773" s="247"/>
      <c r="N773" s="248"/>
    </row>
    <row r="774" spans="2:14" ht="24" customHeight="1">
      <c r="B774" s="246"/>
      <c r="C774" s="246"/>
      <c r="D774" s="246"/>
      <c r="E774" s="246"/>
      <c r="F774" s="246"/>
      <c r="H774" s="237"/>
      <c r="I774" s="135"/>
      <c r="J774" s="135"/>
      <c r="K774" s="135"/>
      <c r="L774" s="234"/>
      <c r="M774" s="247"/>
      <c r="N774" s="248"/>
    </row>
    <row r="775" spans="2:14" ht="24" customHeight="1">
      <c r="B775" s="246"/>
      <c r="C775" s="246"/>
      <c r="D775" s="246"/>
      <c r="E775" s="246"/>
      <c r="F775" s="246"/>
      <c r="H775" s="237"/>
      <c r="I775" s="135"/>
      <c r="J775" s="135"/>
      <c r="K775" s="135"/>
      <c r="L775" s="234"/>
      <c r="M775" s="247"/>
      <c r="N775" s="248"/>
    </row>
    <row r="776" spans="2:14" ht="24" customHeight="1">
      <c r="B776" s="246"/>
      <c r="C776" s="246"/>
      <c r="D776" s="246"/>
      <c r="E776" s="246"/>
      <c r="F776" s="246"/>
      <c r="H776" s="237"/>
      <c r="I776" s="135"/>
      <c r="J776" s="135"/>
      <c r="K776" s="135"/>
      <c r="L776" s="234"/>
      <c r="M776" s="247"/>
      <c r="N776" s="248"/>
    </row>
    <row r="777" spans="2:14" ht="24" customHeight="1">
      <c r="B777" s="246"/>
      <c r="C777" s="246"/>
      <c r="D777" s="246"/>
      <c r="E777" s="246"/>
      <c r="F777" s="246"/>
      <c r="H777" s="237"/>
      <c r="I777" s="135"/>
      <c r="J777" s="135"/>
      <c r="K777" s="135"/>
      <c r="L777" s="234"/>
      <c r="M777" s="247"/>
      <c r="N777" s="248"/>
    </row>
    <row r="778" spans="2:14" ht="24" customHeight="1">
      <c r="B778" s="246"/>
      <c r="C778" s="246"/>
      <c r="D778" s="246"/>
      <c r="E778" s="246"/>
      <c r="F778" s="246"/>
      <c r="H778" s="237"/>
      <c r="I778" s="135"/>
      <c r="J778" s="135"/>
      <c r="K778" s="135"/>
      <c r="L778" s="234"/>
      <c r="M778" s="247"/>
      <c r="N778" s="248"/>
    </row>
    <row r="779" spans="2:14" ht="24" customHeight="1">
      <c r="B779" s="246"/>
      <c r="C779" s="246"/>
      <c r="D779" s="246"/>
      <c r="E779" s="246"/>
      <c r="F779" s="246"/>
      <c r="H779" s="237"/>
      <c r="I779" s="135"/>
      <c r="J779" s="135"/>
      <c r="K779" s="135"/>
      <c r="L779" s="234"/>
      <c r="M779" s="247"/>
      <c r="N779" s="248"/>
    </row>
    <row r="780" spans="2:14" ht="24" customHeight="1">
      <c r="B780" s="246"/>
      <c r="C780" s="246"/>
      <c r="D780" s="246"/>
      <c r="E780" s="246"/>
      <c r="F780" s="246"/>
      <c r="H780" s="237"/>
      <c r="I780" s="135"/>
      <c r="J780" s="135"/>
      <c r="K780" s="135"/>
      <c r="L780" s="234"/>
      <c r="M780" s="247"/>
      <c r="N780" s="248"/>
    </row>
    <row r="781" spans="2:14" ht="24" customHeight="1">
      <c r="B781" s="246"/>
      <c r="C781" s="246"/>
      <c r="D781" s="246"/>
      <c r="E781" s="246"/>
      <c r="F781" s="246"/>
      <c r="H781" s="237"/>
      <c r="I781" s="135"/>
      <c r="J781" s="135"/>
      <c r="K781" s="135"/>
      <c r="L781" s="234"/>
      <c r="M781" s="247"/>
      <c r="N781" s="248"/>
    </row>
    <row r="782" spans="2:14" ht="24" customHeight="1">
      <c r="B782" s="246"/>
      <c r="C782" s="246"/>
      <c r="D782" s="246"/>
      <c r="E782" s="246"/>
      <c r="F782" s="246"/>
      <c r="H782" s="237"/>
      <c r="I782" s="135"/>
      <c r="J782" s="135"/>
      <c r="K782" s="135"/>
      <c r="L782" s="234"/>
      <c r="M782" s="247"/>
      <c r="N782" s="248"/>
    </row>
    <row r="783" spans="2:14" ht="24" customHeight="1">
      <c r="B783" s="246"/>
      <c r="C783" s="246"/>
      <c r="D783" s="246"/>
      <c r="E783" s="246"/>
      <c r="F783" s="246"/>
      <c r="H783" s="237"/>
      <c r="I783" s="135"/>
      <c r="J783" s="135"/>
      <c r="K783" s="135"/>
      <c r="L783" s="234"/>
      <c r="M783" s="247"/>
      <c r="N783" s="248"/>
    </row>
    <row r="784" spans="2:14" ht="24" customHeight="1">
      <c r="B784" s="246"/>
      <c r="C784" s="246"/>
      <c r="D784" s="246"/>
      <c r="E784" s="246"/>
      <c r="F784" s="246"/>
      <c r="H784" s="237"/>
      <c r="I784" s="135"/>
      <c r="J784" s="135"/>
      <c r="K784" s="135"/>
      <c r="L784" s="234"/>
      <c r="M784" s="247"/>
      <c r="N784" s="248"/>
    </row>
    <row r="785" spans="2:14" ht="24" customHeight="1">
      <c r="B785" s="246"/>
      <c r="C785" s="246"/>
      <c r="D785" s="246"/>
      <c r="E785" s="246"/>
      <c r="F785" s="246"/>
      <c r="H785" s="237"/>
      <c r="I785" s="135"/>
      <c r="J785" s="135"/>
      <c r="K785" s="135"/>
      <c r="L785" s="234"/>
      <c r="M785" s="247"/>
      <c r="N785" s="248"/>
    </row>
    <row r="786" spans="2:14" ht="24" customHeight="1">
      <c r="B786" s="246"/>
      <c r="C786" s="246"/>
      <c r="D786" s="246"/>
      <c r="E786" s="246"/>
      <c r="F786" s="246"/>
      <c r="H786" s="237"/>
      <c r="I786" s="135"/>
      <c r="J786" s="135"/>
      <c r="K786" s="135"/>
      <c r="L786" s="234"/>
      <c r="M786" s="247"/>
      <c r="N786" s="248"/>
    </row>
    <row r="787" spans="2:14" ht="24" customHeight="1">
      <c r="B787" s="246"/>
      <c r="C787" s="246"/>
      <c r="D787" s="246"/>
      <c r="E787" s="246"/>
      <c r="F787" s="246"/>
      <c r="H787" s="237"/>
      <c r="I787" s="135"/>
      <c r="J787" s="135"/>
      <c r="K787" s="135"/>
      <c r="L787" s="234"/>
      <c r="M787" s="247"/>
      <c r="N787" s="248"/>
    </row>
    <row r="788" spans="2:14" ht="24" customHeight="1">
      <c r="B788" s="246"/>
      <c r="C788" s="246"/>
      <c r="D788" s="246"/>
      <c r="E788" s="246"/>
      <c r="F788" s="246"/>
      <c r="H788" s="237"/>
      <c r="I788" s="135"/>
      <c r="J788" s="135"/>
      <c r="K788" s="135"/>
      <c r="L788" s="234"/>
      <c r="M788" s="247"/>
      <c r="N788" s="248"/>
    </row>
    <row r="789" spans="2:14" ht="24" customHeight="1">
      <c r="B789" s="246"/>
      <c r="C789" s="246"/>
      <c r="D789" s="246"/>
      <c r="E789" s="246"/>
      <c r="F789" s="246"/>
      <c r="H789" s="237"/>
      <c r="I789" s="135"/>
      <c r="J789" s="135"/>
      <c r="K789" s="135"/>
      <c r="L789" s="234"/>
      <c r="M789" s="247"/>
      <c r="N789" s="248"/>
    </row>
    <row r="790" spans="2:14" ht="24" customHeight="1">
      <c r="B790" s="246"/>
      <c r="C790" s="246"/>
      <c r="D790" s="246"/>
      <c r="E790" s="246"/>
      <c r="F790" s="246"/>
      <c r="H790" s="237"/>
      <c r="I790" s="135"/>
      <c r="J790" s="135"/>
      <c r="K790" s="135"/>
      <c r="L790" s="234"/>
      <c r="M790" s="247"/>
      <c r="N790" s="248"/>
    </row>
    <row r="791" spans="2:14" ht="24" customHeight="1">
      <c r="B791" s="246"/>
      <c r="C791" s="246"/>
      <c r="D791" s="246"/>
      <c r="E791" s="246"/>
      <c r="F791" s="246"/>
      <c r="H791" s="237"/>
      <c r="I791" s="135"/>
      <c r="J791" s="135"/>
      <c r="K791" s="135"/>
      <c r="L791" s="234"/>
      <c r="M791" s="247"/>
      <c r="N791" s="248"/>
    </row>
    <row r="792" spans="2:14" ht="24" customHeight="1">
      <c r="B792" s="246"/>
      <c r="C792" s="246"/>
      <c r="D792" s="246"/>
      <c r="E792" s="246"/>
      <c r="F792" s="246"/>
      <c r="H792" s="237"/>
      <c r="I792" s="135"/>
      <c r="J792" s="135"/>
      <c r="K792" s="135"/>
      <c r="L792" s="234"/>
      <c r="M792" s="247"/>
      <c r="N792" s="248"/>
    </row>
    <row r="793" spans="2:14" ht="24" customHeight="1">
      <c r="B793" s="246"/>
      <c r="C793" s="246"/>
      <c r="D793" s="246"/>
      <c r="E793" s="246"/>
      <c r="F793" s="246"/>
      <c r="H793" s="237"/>
      <c r="I793" s="135"/>
      <c r="J793" s="135"/>
      <c r="K793" s="135"/>
      <c r="L793" s="234"/>
      <c r="M793" s="247"/>
      <c r="N793" s="248"/>
    </row>
    <row r="794" spans="2:14" ht="24" customHeight="1">
      <c r="B794" s="246"/>
      <c r="C794" s="246"/>
      <c r="D794" s="246"/>
      <c r="E794" s="246"/>
      <c r="F794" s="246"/>
      <c r="H794" s="237"/>
      <c r="I794" s="135"/>
      <c r="J794" s="135"/>
      <c r="K794" s="135"/>
      <c r="L794" s="234"/>
      <c r="M794" s="247"/>
      <c r="N794" s="248"/>
    </row>
    <row r="795" spans="2:14" ht="24" customHeight="1">
      <c r="B795" s="246"/>
      <c r="C795" s="246"/>
      <c r="D795" s="246"/>
      <c r="E795" s="246"/>
      <c r="F795" s="246"/>
      <c r="H795" s="237"/>
      <c r="I795" s="135"/>
      <c r="J795" s="135"/>
      <c r="K795" s="135"/>
      <c r="L795" s="234"/>
      <c r="M795" s="247"/>
      <c r="N795" s="248"/>
    </row>
    <row r="796" spans="2:14" ht="24" customHeight="1">
      <c r="B796" s="246"/>
      <c r="C796" s="246"/>
      <c r="D796" s="246"/>
      <c r="E796" s="246"/>
      <c r="F796" s="246"/>
      <c r="H796" s="237"/>
      <c r="I796" s="135"/>
      <c r="J796" s="135"/>
      <c r="K796" s="135"/>
      <c r="L796" s="234"/>
      <c r="M796" s="247"/>
      <c r="N796" s="248"/>
    </row>
    <row r="797" spans="2:14" ht="24" customHeight="1">
      <c r="B797" s="246"/>
      <c r="C797" s="246"/>
      <c r="D797" s="246"/>
      <c r="E797" s="246"/>
      <c r="F797" s="246"/>
      <c r="H797" s="237"/>
      <c r="I797" s="135"/>
      <c r="J797" s="135"/>
      <c r="K797" s="135"/>
      <c r="L797" s="234"/>
      <c r="M797" s="247"/>
      <c r="N797" s="248"/>
    </row>
    <row r="798" spans="2:14" ht="24" customHeight="1">
      <c r="B798" s="246"/>
      <c r="C798" s="246"/>
      <c r="D798" s="246"/>
      <c r="E798" s="246"/>
      <c r="F798" s="246"/>
      <c r="H798" s="237"/>
      <c r="I798" s="135"/>
      <c r="J798" s="135"/>
      <c r="K798" s="135"/>
      <c r="L798" s="234"/>
      <c r="M798" s="247"/>
      <c r="N798" s="248"/>
    </row>
    <row r="799" spans="2:14" ht="24" customHeight="1">
      <c r="B799" s="246"/>
      <c r="C799" s="246"/>
      <c r="D799" s="246"/>
      <c r="E799" s="246"/>
      <c r="F799" s="246"/>
      <c r="H799" s="237"/>
      <c r="I799" s="135"/>
      <c r="J799" s="135"/>
      <c r="K799" s="135"/>
      <c r="L799" s="234"/>
      <c r="M799" s="247"/>
      <c r="N799" s="248"/>
    </row>
    <row r="800" spans="2:14" ht="24" customHeight="1">
      <c r="B800" s="246"/>
      <c r="C800" s="246"/>
      <c r="D800" s="246"/>
      <c r="E800" s="246"/>
      <c r="F800" s="246"/>
      <c r="H800" s="237"/>
      <c r="I800" s="135"/>
      <c r="J800" s="135"/>
      <c r="K800" s="135"/>
      <c r="L800" s="234"/>
      <c r="M800" s="247"/>
      <c r="N800" s="248"/>
    </row>
    <row r="801" spans="2:14" ht="24" customHeight="1">
      <c r="B801" s="246"/>
      <c r="C801" s="246"/>
      <c r="D801" s="246"/>
      <c r="E801" s="246"/>
      <c r="F801" s="246"/>
      <c r="H801" s="237"/>
      <c r="I801" s="135"/>
      <c r="J801" s="135"/>
      <c r="K801" s="135"/>
      <c r="L801" s="234"/>
      <c r="M801" s="247"/>
      <c r="N801" s="248"/>
    </row>
    <row r="802" spans="2:14" ht="24" customHeight="1">
      <c r="B802" s="246"/>
      <c r="C802" s="246"/>
      <c r="D802" s="246"/>
      <c r="E802" s="246"/>
      <c r="F802" s="246"/>
      <c r="H802" s="237"/>
      <c r="I802" s="135"/>
      <c r="J802" s="135"/>
      <c r="K802" s="135"/>
      <c r="L802" s="234"/>
      <c r="M802" s="247"/>
      <c r="N802" s="248"/>
    </row>
    <row r="803" spans="2:14" ht="24" customHeight="1">
      <c r="B803" s="246"/>
      <c r="C803" s="246"/>
      <c r="D803" s="246"/>
      <c r="E803" s="246"/>
      <c r="F803" s="246"/>
      <c r="H803" s="237"/>
      <c r="I803" s="135"/>
      <c r="J803" s="135"/>
      <c r="K803" s="135"/>
      <c r="L803" s="234"/>
      <c r="M803" s="247"/>
      <c r="N803" s="248"/>
    </row>
    <row r="804" spans="2:14" ht="24" customHeight="1">
      <c r="B804" s="246"/>
      <c r="C804" s="246"/>
      <c r="D804" s="246"/>
      <c r="E804" s="246"/>
      <c r="F804" s="246"/>
      <c r="H804" s="237"/>
      <c r="I804" s="135"/>
      <c r="J804" s="135"/>
      <c r="K804" s="135"/>
      <c r="L804" s="234"/>
      <c r="M804" s="247"/>
      <c r="N804" s="248"/>
    </row>
    <row r="805" spans="2:14" ht="24" customHeight="1">
      <c r="B805" s="246"/>
      <c r="C805" s="246"/>
      <c r="D805" s="246"/>
      <c r="E805" s="246"/>
      <c r="F805" s="246"/>
      <c r="H805" s="237"/>
      <c r="I805" s="135"/>
      <c r="J805" s="135"/>
      <c r="K805" s="135"/>
      <c r="L805" s="234"/>
      <c r="M805" s="247"/>
      <c r="N805" s="248"/>
    </row>
    <row r="806" spans="2:14" ht="24" customHeight="1">
      <c r="B806" s="246"/>
      <c r="C806" s="246"/>
      <c r="D806" s="246"/>
      <c r="E806" s="246"/>
      <c r="F806" s="246"/>
      <c r="H806" s="237"/>
      <c r="I806" s="135"/>
      <c r="J806" s="135"/>
      <c r="K806" s="135"/>
      <c r="L806" s="234"/>
      <c r="M806" s="247"/>
      <c r="N806" s="248"/>
    </row>
    <row r="807" spans="2:14" ht="24" customHeight="1">
      <c r="B807" s="246"/>
      <c r="C807" s="246"/>
      <c r="D807" s="246"/>
      <c r="E807" s="246"/>
      <c r="F807" s="246"/>
      <c r="H807" s="237"/>
      <c r="I807" s="135"/>
      <c r="J807" s="135"/>
      <c r="K807" s="135"/>
      <c r="L807" s="234"/>
      <c r="M807" s="247"/>
      <c r="N807" s="248"/>
    </row>
    <row r="808" spans="2:14" ht="24" customHeight="1">
      <c r="B808" s="246"/>
      <c r="C808" s="246"/>
      <c r="D808" s="246"/>
      <c r="E808" s="246"/>
      <c r="F808" s="246"/>
      <c r="H808" s="237"/>
      <c r="I808" s="135"/>
      <c r="J808" s="135"/>
      <c r="K808" s="135"/>
      <c r="L808" s="234"/>
      <c r="M808" s="247"/>
      <c r="N808" s="248"/>
    </row>
    <row r="809" spans="2:14" ht="24" customHeight="1">
      <c r="B809" s="246"/>
      <c r="C809" s="246"/>
      <c r="D809" s="246"/>
      <c r="E809" s="246"/>
      <c r="F809" s="246"/>
      <c r="H809" s="237"/>
      <c r="I809" s="135"/>
      <c r="J809" s="135"/>
      <c r="K809" s="135"/>
      <c r="L809" s="234"/>
      <c r="M809" s="247"/>
      <c r="N809" s="248"/>
    </row>
    <row r="810" spans="2:14" ht="24" customHeight="1">
      <c r="B810" s="246"/>
      <c r="C810" s="246"/>
      <c r="D810" s="246"/>
      <c r="E810" s="246"/>
      <c r="F810" s="246"/>
      <c r="H810" s="237"/>
      <c r="I810" s="135"/>
      <c r="J810" s="135"/>
      <c r="K810" s="135"/>
      <c r="L810" s="234"/>
      <c r="M810" s="247"/>
      <c r="N810" s="248"/>
    </row>
    <row r="811" spans="2:14" ht="24" customHeight="1">
      <c r="B811" s="246"/>
      <c r="C811" s="246"/>
      <c r="D811" s="246"/>
      <c r="E811" s="246"/>
      <c r="F811" s="246"/>
      <c r="H811" s="237"/>
      <c r="I811" s="135"/>
      <c r="J811" s="135"/>
      <c r="K811" s="135"/>
      <c r="L811" s="234"/>
      <c r="M811" s="247"/>
      <c r="N811" s="248"/>
    </row>
    <row r="812" spans="2:14" ht="24" customHeight="1">
      <c r="B812" s="246"/>
      <c r="C812" s="246"/>
      <c r="D812" s="246"/>
      <c r="E812" s="246"/>
      <c r="F812" s="246"/>
      <c r="H812" s="237"/>
      <c r="I812" s="135"/>
      <c r="J812" s="135"/>
      <c r="K812" s="135"/>
      <c r="L812" s="234"/>
      <c r="M812" s="247"/>
      <c r="N812" s="248"/>
    </row>
    <row r="813" spans="2:14" ht="24" customHeight="1">
      <c r="B813" s="246"/>
      <c r="C813" s="246"/>
      <c r="D813" s="246"/>
      <c r="E813" s="246"/>
      <c r="F813" s="246"/>
      <c r="H813" s="237"/>
      <c r="I813" s="135"/>
      <c r="J813" s="135"/>
      <c r="K813" s="135"/>
      <c r="L813" s="234"/>
      <c r="M813" s="247"/>
      <c r="N813" s="248"/>
    </row>
    <row r="814" spans="2:14" ht="24" customHeight="1">
      <c r="B814" s="246"/>
      <c r="C814" s="246"/>
      <c r="D814" s="246"/>
      <c r="E814" s="246"/>
      <c r="F814" s="246"/>
      <c r="H814" s="237"/>
      <c r="I814" s="135"/>
      <c r="J814" s="135"/>
      <c r="K814" s="135"/>
      <c r="L814" s="234"/>
      <c r="M814" s="247"/>
      <c r="N814" s="248"/>
    </row>
    <row r="815" spans="2:14" ht="24" customHeight="1">
      <c r="B815" s="246"/>
      <c r="C815" s="246"/>
      <c r="D815" s="246"/>
      <c r="E815" s="246"/>
      <c r="F815" s="246"/>
      <c r="H815" s="237"/>
      <c r="I815" s="135"/>
      <c r="J815" s="135"/>
      <c r="K815" s="135"/>
      <c r="L815" s="234"/>
      <c r="M815" s="247"/>
      <c r="N815" s="248"/>
    </row>
    <row r="816" spans="2:14" ht="24" customHeight="1">
      <c r="B816" s="246"/>
      <c r="C816" s="246"/>
      <c r="D816" s="246"/>
      <c r="E816" s="246"/>
      <c r="F816" s="246"/>
      <c r="H816" s="237"/>
      <c r="I816" s="135"/>
      <c r="J816" s="135"/>
      <c r="K816" s="135"/>
      <c r="L816" s="234"/>
      <c r="M816" s="247"/>
      <c r="N816" s="248"/>
    </row>
    <row r="817" spans="2:14" ht="24" customHeight="1">
      <c r="B817" s="246"/>
      <c r="C817" s="246"/>
      <c r="D817" s="246"/>
      <c r="E817" s="246"/>
      <c r="F817" s="246"/>
      <c r="H817" s="237"/>
      <c r="I817" s="135"/>
      <c r="J817" s="135"/>
      <c r="K817" s="135"/>
      <c r="L817" s="234"/>
      <c r="M817" s="247"/>
      <c r="N817" s="248"/>
    </row>
    <row r="818" spans="2:14" ht="24" customHeight="1">
      <c r="B818" s="246"/>
      <c r="C818" s="246"/>
      <c r="D818" s="246"/>
      <c r="E818" s="246"/>
      <c r="F818" s="246"/>
      <c r="H818" s="237"/>
      <c r="I818" s="135"/>
      <c r="J818" s="135"/>
      <c r="K818" s="135"/>
      <c r="L818" s="234"/>
      <c r="M818" s="247"/>
      <c r="N818" s="248"/>
    </row>
    <row r="819" spans="2:14" ht="24" customHeight="1">
      <c r="B819" s="246"/>
      <c r="C819" s="246"/>
      <c r="D819" s="246"/>
      <c r="E819" s="246"/>
      <c r="F819" s="246"/>
      <c r="H819" s="237"/>
      <c r="I819" s="135"/>
      <c r="J819" s="135"/>
      <c r="K819" s="135"/>
      <c r="L819" s="234"/>
      <c r="M819" s="247"/>
      <c r="N819" s="248"/>
    </row>
    <row r="820" spans="2:14" ht="24" customHeight="1">
      <c r="B820" s="246"/>
      <c r="C820" s="246"/>
      <c r="D820" s="246"/>
      <c r="E820" s="246"/>
      <c r="F820" s="246"/>
      <c r="H820" s="237"/>
      <c r="I820" s="135"/>
      <c r="J820" s="135"/>
      <c r="K820" s="135"/>
      <c r="L820" s="234"/>
      <c r="M820" s="247"/>
      <c r="N820" s="248"/>
    </row>
    <row r="821" spans="2:14" ht="24" customHeight="1">
      <c r="B821" s="246"/>
      <c r="C821" s="246"/>
      <c r="D821" s="246"/>
      <c r="E821" s="246"/>
      <c r="F821" s="246"/>
      <c r="H821" s="237"/>
      <c r="I821" s="135"/>
      <c r="J821" s="135"/>
      <c r="K821" s="135"/>
      <c r="L821" s="234"/>
      <c r="M821" s="247"/>
      <c r="N821" s="248"/>
    </row>
    <row r="822" spans="2:14" ht="24" customHeight="1">
      <c r="B822" s="246"/>
      <c r="C822" s="246"/>
      <c r="D822" s="246"/>
      <c r="E822" s="246"/>
      <c r="F822" s="246"/>
      <c r="H822" s="237"/>
      <c r="I822" s="135"/>
      <c r="J822" s="135"/>
      <c r="K822" s="135"/>
      <c r="L822" s="234"/>
      <c r="M822" s="247"/>
      <c r="N822" s="248"/>
    </row>
    <row r="823" spans="2:14" ht="24" customHeight="1">
      <c r="B823" s="246"/>
      <c r="C823" s="246"/>
      <c r="D823" s="246"/>
      <c r="E823" s="246"/>
      <c r="F823" s="246"/>
      <c r="H823" s="237"/>
      <c r="I823" s="135"/>
      <c r="J823" s="135"/>
      <c r="K823" s="135"/>
      <c r="L823" s="234"/>
      <c r="M823" s="247"/>
      <c r="N823" s="248"/>
    </row>
    <row r="824" spans="2:14" ht="24" customHeight="1">
      <c r="B824" s="246"/>
      <c r="C824" s="246"/>
      <c r="D824" s="246"/>
      <c r="E824" s="246"/>
      <c r="F824" s="246"/>
      <c r="H824" s="237"/>
      <c r="I824" s="135"/>
      <c r="J824" s="135"/>
      <c r="K824" s="135"/>
      <c r="L824" s="234"/>
      <c r="M824" s="247"/>
      <c r="N824" s="248"/>
    </row>
    <row r="825" spans="2:14" ht="24" customHeight="1">
      <c r="B825" s="246"/>
      <c r="C825" s="246"/>
      <c r="D825" s="246"/>
      <c r="E825" s="246"/>
      <c r="F825" s="246"/>
      <c r="H825" s="237"/>
      <c r="I825" s="135"/>
      <c r="J825" s="135"/>
      <c r="K825" s="135"/>
      <c r="L825" s="234"/>
      <c r="M825" s="247"/>
      <c r="N825" s="248"/>
    </row>
    <row r="826" spans="2:14" ht="24" customHeight="1">
      <c r="B826" s="246"/>
      <c r="C826" s="246"/>
      <c r="D826" s="246"/>
      <c r="E826" s="246"/>
      <c r="F826" s="246"/>
      <c r="H826" s="237"/>
      <c r="I826" s="135"/>
      <c r="J826" s="135"/>
      <c r="K826" s="135"/>
      <c r="L826" s="234"/>
      <c r="M826" s="247"/>
      <c r="N826" s="248"/>
    </row>
    <row r="827" spans="2:14" ht="24" customHeight="1">
      <c r="B827" s="246"/>
      <c r="C827" s="246"/>
      <c r="D827" s="246"/>
      <c r="E827" s="246"/>
      <c r="F827" s="246"/>
      <c r="H827" s="237"/>
      <c r="I827" s="135"/>
      <c r="J827" s="135"/>
      <c r="K827" s="135"/>
      <c r="L827" s="234"/>
      <c r="M827" s="247"/>
      <c r="N827" s="248"/>
    </row>
    <row r="828" spans="2:14" ht="24" customHeight="1">
      <c r="B828" s="246"/>
      <c r="C828" s="246"/>
      <c r="D828" s="246"/>
      <c r="E828" s="246"/>
      <c r="F828" s="246"/>
      <c r="H828" s="237"/>
      <c r="I828" s="135"/>
      <c r="J828" s="135"/>
      <c r="K828" s="135"/>
      <c r="L828" s="234"/>
      <c r="M828" s="247"/>
      <c r="N828" s="248"/>
    </row>
    <row r="829" spans="2:14" ht="24" customHeight="1">
      <c r="B829" s="246"/>
      <c r="C829" s="246"/>
      <c r="D829" s="246"/>
      <c r="E829" s="246"/>
      <c r="F829" s="246"/>
      <c r="H829" s="237"/>
      <c r="I829" s="135"/>
      <c r="J829" s="135"/>
      <c r="K829" s="135"/>
      <c r="L829" s="234"/>
      <c r="M829" s="247"/>
      <c r="N829" s="248"/>
    </row>
    <row r="830" spans="2:14" ht="24" customHeight="1">
      <c r="B830" s="246"/>
      <c r="C830" s="246"/>
      <c r="D830" s="246"/>
      <c r="E830" s="246"/>
      <c r="F830" s="246"/>
      <c r="H830" s="237"/>
      <c r="I830" s="135"/>
      <c r="J830" s="135"/>
      <c r="K830" s="135"/>
      <c r="L830" s="234"/>
      <c r="M830" s="247"/>
      <c r="N830" s="248"/>
    </row>
    <row r="831" spans="2:14" ht="24" customHeight="1">
      <c r="B831" s="246"/>
      <c r="C831" s="246"/>
      <c r="D831" s="246"/>
      <c r="E831" s="246"/>
      <c r="F831" s="246"/>
      <c r="H831" s="237"/>
      <c r="I831" s="135"/>
      <c r="J831" s="135"/>
      <c r="K831" s="135"/>
      <c r="L831" s="234"/>
      <c r="M831" s="247"/>
      <c r="N831" s="248"/>
    </row>
    <row r="832" spans="2:14" ht="24" customHeight="1">
      <c r="B832" s="246"/>
      <c r="C832" s="246"/>
      <c r="D832" s="246"/>
      <c r="E832" s="246"/>
      <c r="F832" s="246"/>
      <c r="H832" s="237"/>
      <c r="I832" s="135"/>
      <c r="J832" s="135"/>
      <c r="K832" s="135"/>
      <c r="L832" s="234"/>
      <c r="M832" s="247"/>
      <c r="N832" s="248"/>
    </row>
    <row r="833" spans="2:14" ht="24" customHeight="1">
      <c r="B833" s="246"/>
      <c r="C833" s="246"/>
      <c r="D833" s="246"/>
      <c r="E833" s="246"/>
      <c r="F833" s="246"/>
      <c r="H833" s="237"/>
      <c r="I833" s="135"/>
      <c r="J833" s="135"/>
      <c r="K833" s="135"/>
      <c r="L833" s="234"/>
      <c r="M833" s="247"/>
      <c r="N833" s="248"/>
    </row>
    <row r="834" spans="2:14" ht="24" customHeight="1">
      <c r="B834" s="246"/>
      <c r="C834" s="246"/>
      <c r="D834" s="246"/>
      <c r="E834" s="246"/>
      <c r="F834" s="246"/>
      <c r="H834" s="237"/>
      <c r="I834" s="135"/>
      <c r="J834" s="135"/>
      <c r="K834" s="135"/>
      <c r="L834" s="234"/>
      <c r="M834" s="247"/>
      <c r="N834" s="248"/>
    </row>
    <row r="835" spans="2:14" ht="24" customHeight="1">
      <c r="B835" s="246"/>
      <c r="C835" s="246"/>
      <c r="D835" s="246"/>
      <c r="E835" s="246"/>
      <c r="F835" s="246"/>
      <c r="H835" s="237"/>
      <c r="I835" s="135"/>
      <c r="J835" s="135"/>
      <c r="K835" s="135"/>
      <c r="L835" s="234"/>
      <c r="M835" s="247"/>
      <c r="N835" s="248"/>
    </row>
    <row r="836" spans="2:14" ht="24" customHeight="1">
      <c r="B836" s="246"/>
      <c r="C836" s="246"/>
      <c r="D836" s="246"/>
      <c r="E836" s="246"/>
      <c r="F836" s="246"/>
      <c r="H836" s="237"/>
      <c r="I836" s="135"/>
      <c r="J836" s="135"/>
      <c r="K836" s="135"/>
      <c r="L836" s="234"/>
      <c r="M836" s="247"/>
      <c r="N836" s="248"/>
    </row>
    <row r="837" spans="2:14" ht="24" customHeight="1">
      <c r="B837" s="246"/>
      <c r="C837" s="246"/>
      <c r="D837" s="246"/>
      <c r="E837" s="246"/>
      <c r="F837" s="246"/>
      <c r="H837" s="237"/>
      <c r="I837" s="135"/>
      <c r="J837" s="135"/>
      <c r="K837" s="135"/>
      <c r="L837" s="234"/>
      <c r="M837" s="247"/>
      <c r="N837" s="248"/>
    </row>
    <row r="838" spans="2:14" ht="24" customHeight="1">
      <c r="B838" s="246"/>
      <c r="C838" s="246"/>
      <c r="D838" s="246"/>
      <c r="E838" s="246"/>
      <c r="F838" s="246"/>
      <c r="H838" s="237"/>
      <c r="I838" s="135"/>
      <c r="J838" s="135"/>
      <c r="K838" s="135"/>
      <c r="L838" s="234"/>
      <c r="M838" s="247"/>
      <c r="N838" s="248"/>
    </row>
    <row r="839" spans="2:14" ht="24" customHeight="1">
      <c r="B839" s="246"/>
      <c r="C839" s="246"/>
      <c r="D839" s="246"/>
      <c r="E839" s="246"/>
      <c r="F839" s="246"/>
      <c r="H839" s="237"/>
      <c r="I839" s="135"/>
      <c r="J839" s="135"/>
      <c r="K839" s="135"/>
      <c r="L839" s="234"/>
      <c r="M839" s="247"/>
      <c r="N839" s="248"/>
    </row>
    <row r="840" spans="2:14" ht="24" customHeight="1">
      <c r="B840" s="246"/>
      <c r="C840" s="246"/>
      <c r="D840" s="246"/>
      <c r="E840" s="246"/>
      <c r="F840" s="246"/>
      <c r="H840" s="237"/>
      <c r="I840" s="135"/>
      <c r="J840" s="135"/>
      <c r="K840" s="135"/>
      <c r="L840" s="234"/>
      <c r="M840" s="247"/>
      <c r="N840" s="248"/>
    </row>
    <row r="841" spans="2:14" ht="24" customHeight="1">
      <c r="B841" s="246"/>
      <c r="C841" s="246"/>
      <c r="D841" s="246"/>
      <c r="E841" s="246"/>
      <c r="F841" s="246"/>
      <c r="H841" s="237"/>
      <c r="I841" s="135"/>
      <c r="J841" s="135"/>
      <c r="K841" s="135"/>
      <c r="L841" s="234"/>
      <c r="M841" s="247"/>
      <c r="N841" s="248"/>
    </row>
    <row r="842" spans="2:14" ht="24" customHeight="1">
      <c r="B842" s="246"/>
      <c r="C842" s="246"/>
      <c r="D842" s="246"/>
      <c r="E842" s="246"/>
      <c r="F842" s="246"/>
      <c r="H842" s="237"/>
      <c r="I842" s="135"/>
      <c r="J842" s="135"/>
      <c r="K842" s="135"/>
      <c r="L842" s="234"/>
      <c r="M842" s="247"/>
      <c r="N842" s="248"/>
    </row>
    <row r="843" spans="2:14" ht="24" customHeight="1">
      <c r="B843" s="246"/>
      <c r="C843" s="246"/>
      <c r="D843" s="246"/>
      <c r="E843" s="246"/>
      <c r="F843" s="246"/>
      <c r="H843" s="237"/>
      <c r="I843" s="135"/>
      <c r="J843" s="135"/>
      <c r="K843" s="135"/>
      <c r="L843" s="234"/>
      <c r="M843" s="247"/>
      <c r="N843" s="248"/>
    </row>
    <row r="844" spans="2:14" ht="24" customHeight="1">
      <c r="B844" s="246"/>
      <c r="C844" s="246"/>
      <c r="D844" s="246"/>
      <c r="E844" s="246"/>
      <c r="F844" s="246"/>
      <c r="H844" s="237"/>
      <c r="I844" s="135"/>
      <c r="J844" s="135"/>
      <c r="K844" s="135"/>
      <c r="L844" s="234"/>
      <c r="M844" s="247"/>
      <c r="N844" s="248"/>
    </row>
    <row r="845" spans="2:14" ht="24" customHeight="1">
      <c r="B845" s="246"/>
      <c r="C845" s="246"/>
      <c r="D845" s="246"/>
      <c r="E845" s="246"/>
      <c r="F845" s="246"/>
      <c r="H845" s="237"/>
      <c r="I845" s="135"/>
      <c r="J845" s="135"/>
      <c r="K845" s="135"/>
      <c r="L845" s="234"/>
      <c r="M845" s="247"/>
      <c r="N845" s="248"/>
    </row>
    <row r="846" spans="2:14" ht="24" customHeight="1">
      <c r="B846" s="246"/>
      <c r="C846" s="246"/>
      <c r="D846" s="246"/>
      <c r="E846" s="246"/>
      <c r="F846" s="246"/>
      <c r="H846" s="237"/>
      <c r="I846" s="135"/>
      <c r="J846" s="135"/>
      <c r="K846" s="135"/>
      <c r="L846" s="234"/>
      <c r="M846" s="247"/>
      <c r="N846" s="248"/>
    </row>
    <row r="847" spans="2:14" ht="24" customHeight="1">
      <c r="B847" s="246"/>
      <c r="C847" s="246"/>
      <c r="D847" s="246"/>
      <c r="E847" s="246"/>
      <c r="F847" s="246"/>
      <c r="H847" s="237"/>
      <c r="I847" s="135"/>
      <c r="J847" s="135"/>
      <c r="K847" s="135"/>
      <c r="L847" s="234"/>
      <c r="M847" s="247"/>
      <c r="N847" s="248"/>
    </row>
    <row r="848" spans="2:14" ht="24" customHeight="1">
      <c r="B848" s="246"/>
      <c r="C848" s="246"/>
      <c r="D848" s="246"/>
      <c r="E848" s="246"/>
      <c r="F848" s="246"/>
      <c r="H848" s="237"/>
      <c r="I848" s="135"/>
      <c r="J848" s="135"/>
      <c r="K848" s="135"/>
      <c r="L848" s="234"/>
      <c r="M848" s="247"/>
      <c r="N848" s="248"/>
    </row>
    <row r="849" spans="2:14" ht="24" customHeight="1">
      <c r="B849" s="246"/>
      <c r="C849" s="246"/>
      <c r="D849" s="246"/>
      <c r="E849" s="246"/>
      <c r="F849" s="246"/>
      <c r="H849" s="237"/>
      <c r="I849" s="135"/>
      <c r="J849" s="135"/>
      <c r="K849" s="135"/>
      <c r="L849" s="234"/>
      <c r="M849" s="247"/>
      <c r="N849" s="248"/>
    </row>
    <row r="850" spans="2:14" ht="24" customHeight="1">
      <c r="B850" s="246"/>
      <c r="C850" s="246"/>
      <c r="D850" s="246"/>
      <c r="E850" s="246"/>
      <c r="F850" s="246"/>
      <c r="H850" s="237"/>
      <c r="I850" s="135"/>
      <c r="J850" s="135"/>
      <c r="K850" s="135"/>
      <c r="L850" s="234"/>
      <c r="M850" s="247"/>
      <c r="N850" s="248"/>
    </row>
    <row r="851" spans="2:14" ht="24" customHeight="1">
      <c r="B851" s="246"/>
      <c r="C851" s="246"/>
      <c r="D851" s="246"/>
      <c r="E851" s="246"/>
      <c r="F851" s="246"/>
      <c r="H851" s="237"/>
      <c r="I851" s="135"/>
      <c r="J851" s="135"/>
      <c r="K851" s="135"/>
      <c r="L851" s="234"/>
      <c r="M851" s="247"/>
      <c r="N851" s="248"/>
    </row>
    <row r="852" spans="2:14" ht="24" customHeight="1">
      <c r="B852" s="246"/>
      <c r="C852" s="246"/>
      <c r="D852" s="246"/>
      <c r="E852" s="246"/>
      <c r="F852" s="246"/>
      <c r="H852" s="237"/>
      <c r="I852" s="135"/>
      <c r="J852" s="135"/>
      <c r="K852" s="135"/>
      <c r="L852" s="234"/>
      <c r="M852" s="247"/>
      <c r="N852" s="248"/>
    </row>
    <row r="853" spans="2:14" ht="24" customHeight="1">
      <c r="B853" s="246"/>
      <c r="C853" s="246"/>
      <c r="D853" s="246"/>
      <c r="E853" s="246"/>
      <c r="F853" s="246"/>
      <c r="H853" s="237"/>
      <c r="I853" s="135"/>
      <c r="J853" s="135"/>
      <c r="K853" s="135"/>
      <c r="L853" s="234"/>
      <c r="M853" s="247"/>
      <c r="N853" s="248"/>
    </row>
    <row r="854" spans="2:14" ht="24" customHeight="1">
      <c r="B854" s="246"/>
      <c r="C854" s="246"/>
      <c r="D854" s="246"/>
      <c r="E854" s="246"/>
      <c r="F854" s="246"/>
      <c r="H854" s="237"/>
      <c r="I854" s="135"/>
      <c r="J854" s="135"/>
      <c r="K854" s="135"/>
      <c r="L854" s="234"/>
      <c r="M854" s="247"/>
      <c r="N854" s="248"/>
    </row>
    <row r="855" spans="2:14" ht="24" customHeight="1">
      <c r="B855" s="246"/>
      <c r="C855" s="246"/>
      <c r="D855" s="246"/>
      <c r="E855" s="246"/>
      <c r="F855" s="246"/>
      <c r="H855" s="237"/>
      <c r="I855" s="135"/>
      <c r="J855" s="135"/>
      <c r="K855" s="135"/>
      <c r="L855" s="234"/>
      <c r="M855" s="247"/>
      <c r="N855" s="248"/>
    </row>
    <row r="856" spans="2:14" ht="24" customHeight="1">
      <c r="B856" s="246"/>
      <c r="C856" s="246"/>
      <c r="D856" s="246"/>
      <c r="E856" s="246"/>
      <c r="F856" s="246"/>
      <c r="H856" s="237"/>
      <c r="I856" s="135"/>
      <c r="J856" s="135"/>
      <c r="K856" s="135"/>
      <c r="L856" s="234"/>
      <c r="M856" s="247"/>
      <c r="N856" s="248"/>
    </row>
    <row r="857" spans="2:14" ht="24" customHeight="1">
      <c r="B857" s="246"/>
      <c r="C857" s="246"/>
      <c r="D857" s="246"/>
      <c r="E857" s="246"/>
      <c r="F857" s="246"/>
      <c r="H857" s="237"/>
      <c r="I857" s="135"/>
      <c r="J857" s="135"/>
      <c r="K857" s="135"/>
      <c r="L857" s="234"/>
      <c r="M857" s="247"/>
      <c r="N857" s="248"/>
    </row>
    <row r="858" spans="2:14" ht="24" customHeight="1">
      <c r="B858" s="246"/>
      <c r="C858" s="246"/>
      <c r="D858" s="246"/>
      <c r="E858" s="246"/>
      <c r="F858" s="246"/>
      <c r="H858" s="237"/>
      <c r="I858" s="135"/>
      <c r="J858" s="135"/>
      <c r="K858" s="135"/>
      <c r="L858" s="234"/>
      <c r="M858" s="247"/>
      <c r="N858" s="248"/>
    </row>
    <row r="859" spans="2:14" ht="24" customHeight="1">
      <c r="B859" s="246"/>
      <c r="C859" s="246"/>
      <c r="D859" s="246"/>
      <c r="E859" s="246"/>
      <c r="F859" s="246"/>
      <c r="H859" s="237"/>
      <c r="I859" s="135"/>
      <c r="J859" s="135"/>
      <c r="K859" s="135"/>
      <c r="L859" s="234"/>
      <c r="M859" s="247"/>
      <c r="N859" s="248"/>
    </row>
    <row r="860" spans="2:14" ht="24" customHeight="1">
      <c r="B860" s="246"/>
      <c r="C860" s="246"/>
      <c r="D860" s="246"/>
      <c r="E860" s="246"/>
      <c r="F860" s="246"/>
      <c r="H860" s="237"/>
      <c r="I860" s="135"/>
      <c r="J860" s="135"/>
      <c r="K860" s="135"/>
      <c r="L860" s="234"/>
      <c r="M860" s="247"/>
      <c r="N860" s="248"/>
    </row>
    <row r="861" spans="2:14" ht="24" customHeight="1">
      <c r="B861" s="246"/>
      <c r="C861" s="246"/>
      <c r="D861" s="246"/>
      <c r="E861" s="246"/>
      <c r="F861" s="246"/>
      <c r="H861" s="237"/>
      <c r="I861" s="135"/>
      <c r="J861" s="135"/>
      <c r="K861" s="135"/>
      <c r="L861" s="234"/>
      <c r="M861" s="247"/>
      <c r="N861" s="248"/>
    </row>
    <row r="862" spans="2:14" ht="24" customHeight="1">
      <c r="B862" s="246"/>
      <c r="C862" s="246"/>
      <c r="D862" s="246"/>
      <c r="E862" s="246"/>
      <c r="F862" s="246"/>
      <c r="H862" s="237"/>
      <c r="I862" s="135"/>
      <c r="J862" s="135"/>
      <c r="K862" s="135"/>
      <c r="L862" s="234"/>
      <c r="M862" s="247"/>
      <c r="N862" s="248"/>
    </row>
    <row r="863" spans="2:14" ht="24" customHeight="1">
      <c r="B863" s="246"/>
      <c r="C863" s="246"/>
      <c r="D863" s="246"/>
      <c r="E863" s="246"/>
      <c r="F863" s="246"/>
      <c r="H863" s="237"/>
      <c r="I863" s="135"/>
      <c r="J863" s="135"/>
      <c r="K863" s="135"/>
      <c r="L863" s="234"/>
      <c r="M863" s="247"/>
      <c r="N863" s="248"/>
    </row>
    <row r="864" spans="2:14" ht="24" customHeight="1">
      <c r="B864" s="246"/>
      <c r="C864" s="246"/>
      <c r="D864" s="246"/>
      <c r="E864" s="246"/>
      <c r="F864" s="246"/>
      <c r="H864" s="237"/>
      <c r="I864" s="135"/>
      <c r="J864" s="135"/>
      <c r="K864" s="135"/>
      <c r="L864" s="234"/>
      <c r="M864" s="247"/>
      <c r="N864" s="248"/>
    </row>
    <row r="865" spans="2:14" ht="24" customHeight="1">
      <c r="B865" s="246"/>
      <c r="C865" s="246"/>
      <c r="D865" s="246"/>
      <c r="E865" s="246"/>
      <c r="F865" s="246"/>
      <c r="H865" s="237"/>
      <c r="I865" s="135"/>
      <c r="J865" s="135"/>
      <c r="K865" s="135"/>
      <c r="L865" s="234"/>
      <c r="M865" s="247"/>
      <c r="N865" s="248"/>
    </row>
    <row r="866" spans="2:14" ht="24" customHeight="1">
      <c r="B866" s="246"/>
      <c r="C866" s="246"/>
      <c r="D866" s="246"/>
      <c r="E866" s="246"/>
      <c r="F866" s="246"/>
      <c r="H866" s="237"/>
      <c r="I866" s="135"/>
      <c r="J866" s="135"/>
      <c r="K866" s="135"/>
      <c r="L866" s="234"/>
      <c r="M866" s="247"/>
      <c r="N866" s="248"/>
    </row>
    <row r="867" spans="2:14" ht="24" customHeight="1">
      <c r="B867" s="246"/>
      <c r="C867" s="246"/>
      <c r="D867" s="246"/>
      <c r="E867" s="246"/>
      <c r="F867" s="246"/>
      <c r="H867" s="237"/>
      <c r="I867" s="135"/>
      <c r="J867" s="135"/>
      <c r="K867" s="135"/>
      <c r="L867" s="234"/>
      <c r="M867" s="247"/>
      <c r="N867" s="248"/>
    </row>
    <row r="868" spans="2:14" ht="24" customHeight="1">
      <c r="B868" s="246"/>
      <c r="C868" s="246"/>
      <c r="D868" s="246"/>
      <c r="E868" s="246"/>
      <c r="F868" s="246"/>
      <c r="H868" s="237"/>
      <c r="I868" s="135"/>
      <c r="J868" s="135"/>
      <c r="K868" s="135"/>
      <c r="L868" s="234"/>
      <c r="M868" s="247"/>
      <c r="N868" s="248"/>
    </row>
    <row r="869" spans="2:14" ht="24" customHeight="1">
      <c r="B869" s="246"/>
      <c r="C869" s="246"/>
      <c r="D869" s="246"/>
      <c r="E869" s="246"/>
      <c r="F869" s="246"/>
      <c r="H869" s="237"/>
      <c r="I869" s="135"/>
      <c r="J869" s="135"/>
      <c r="K869" s="135"/>
      <c r="L869" s="234"/>
      <c r="M869" s="247"/>
      <c r="N869" s="248"/>
    </row>
    <row r="870" spans="2:14" ht="24" customHeight="1">
      <c r="B870" s="246"/>
      <c r="C870" s="246"/>
      <c r="D870" s="246"/>
      <c r="E870" s="246"/>
      <c r="F870" s="246"/>
      <c r="H870" s="237"/>
      <c r="I870" s="135"/>
      <c r="J870" s="135"/>
      <c r="K870" s="135"/>
      <c r="L870" s="234"/>
      <c r="M870" s="247"/>
      <c r="N870" s="248"/>
    </row>
    <row r="871" spans="2:14" ht="24" customHeight="1">
      <c r="B871" s="246"/>
      <c r="C871" s="246"/>
      <c r="D871" s="246"/>
      <c r="E871" s="246"/>
      <c r="F871" s="246"/>
      <c r="H871" s="237"/>
      <c r="I871" s="135"/>
      <c r="J871" s="135"/>
      <c r="K871" s="135"/>
      <c r="L871" s="234"/>
      <c r="M871" s="247"/>
      <c r="N871" s="248"/>
    </row>
    <row r="872" spans="2:14" ht="24" customHeight="1">
      <c r="B872" s="246"/>
      <c r="C872" s="246"/>
      <c r="D872" s="246"/>
      <c r="E872" s="246"/>
      <c r="F872" s="246"/>
      <c r="H872" s="237"/>
      <c r="I872" s="135"/>
      <c r="J872" s="135"/>
      <c r="K872" s="135"/>
      <c r="L872" s="234"/>
      <c r="M872" s="247"/>
      <c r="N872" s="248"/>
    </row>
    <row r="873" spans="2:14" ht="24" customHeight="1">
      <c r="B873" s="246"/>
      <c r="C873" s="246"/>
      <c r="D873" s="246"/>
      <c r="E873" s="246"/>
      <c r="F873" s="246"/>
      <c r="H873" s="237"/>
      <c r="I873" s="135"/>
      <c r="J873" s="135"/>
      <c r="K873" s="135"/>
      <c r="L873" s="234"/>
      <c r="M873" s="247"/>
      <c r="N873" s="248"/>
    </row>
    <row r="874" spans="2:14" ht="24" customHeight="1">
      <c r="B874" s="246"/>
      <c r="C874" s="246"/>
      <c r="D874" s="246"/>
      <c r="E874" s="246"/>
      <c r="F874" s="246"/>
      <c r="H874" s="237"/>
      <c r="I874" s="135"/>
      <c r="J874" s="135"/>
      <c r="K874" s="135"/>
      <c r="L874" s="234"/>
      <c r="M874" s="247"/>
      <c r="N874" s="248"/>
    </row>
    <row r="875" spans="2:14" ht="24" customHeight="1">
      <c r="B875" s="246"/>
      <c r="C875" s="246"/>
      <c r="D875" s="246"/>
      <c r="E875" s="246"/>
      <c r="F875" s="246"/>
      <c r="H875" s="237"/>
      <c r="I875" s="135"/>
      <c r="J875" s="135"/>
      <c r="K875" s="135"/>
      <c r="L875" s="234"/>
      <c r="M875" s="247"/>
      <c r="N875" s="248"/>
    </row>
    <row r="876" spans="2:14" ht="24" customHeight="1">
      <c r="B876" s="246"/>
      <c r="C876" s="246"/>
      <c r="D876" s="246"/>
      <c r="E876" s="246"/>
      <c r="F876" s="246"/>
      <c r="H876" s="237"/>
      <c r="I876" s="135"/>
      <c r="J876" s="135"/>
      <c r="K876" s="135"/>
      <c r="L876" s="234"/>
      <c r="M876" s="247"/>
      <c r="N876" s="248"/>
    </row>
    <row r="877" spans="2:14" ht="24" customHeight="1">
      <c r="B877" s="246"/>
      <c r="C877" s="246"/>
      <c r="D877" s="246"/>
      <c r="E877" s="246"/>
      <c r="F877" s="246"/>
      <c r="H877" s="237"/>
      <c r="I877" s="135"/>
      <c r="J877" s="135"/>
      <c r="K877" s="135"/>
      <c r="L877" s="234"/>
      <c r="M877" s="247"/>
      <c r="N877" s="248"/>
    </row>
    <row r="878" spans="2:14" ht="24" customHeight="1">
      <c r="B878" s="246"/>
      <c r="C878" s="246"/>
      <c r="D878" s="246"/>
      <c r="E878" s="246"/>
      <c r="F878" s="246"/>
      <c r="H878" s="237"/>
      <c r="I878" s="135"/>
      <c r="J878" s="135"/>
      <c r="K878" s="135"/>
      <c r="L878" s="234"/>
      <c r="M878" s="247"/>
      <c r="N878" s="248"/>
    </row>
    <row r="879" spans="2:14" ht="24" customHeight="1">
      <c r="B879" s="246"/>
      <c r="C879" s="246"/>
      <c r="D879" s="246"/>
      <c r="E879" s="246"/>
      <c r="F879" s="246"/>
      <c r="H879" s="237"/>
      <c r="I879" s="135"/>
      <c r="J879" s="135"/>
      <c r="K879" s="135"/>
      <c r="L879" s="234"/>
      <c r="M879" s="247"/>
      <c r="N879" s="248"/>
    </row>
    <row r="880" spans="2:14" ht="24" customHeight="1">
      <c r="B880" s="246"/>
      <c r="C880" s="246"/>
      <c r="D880" s="246"/>
      <c r="E880" s="246"/>
      <c r="F880" s="246"/>
      <c r="H880" s="237"/>
      <c r="I880" s="135"/>
      <c r="J880" s="135"/>
      <c r="K880" s="135"/>
      <c r="L880" s="234"/>
      <c r="M880" s="247"/>
      <c r="N880" s="248"/>
    </row>
    <row r="881" spans="2:14" ht="24" customHeight="1">
      <c r="B881" s="246"/>
      <c r="C881" s="246"/>
      <c r="D881" s="246"/>
      <c r="E881" s="246"/>
      <c r="F881" s="246"/>
      <c r="H881" s="237"/>
      <c r="I881" s="135"/>
      <c r="J881" s="135"/>
      <c r="K881" s="135"/>
      <c r="L881" s="234"/>
      <c r="M881" s="247"/>
      <c r="N881" s="248"/>
    </row>
    <row r="882" spans="2:14" ht="24" customHeight="1">
      <c r="B882" s="246"/>
      <c r="C882" s="246"/>
      <c r="D882" s="246"/>
      <c r="E882" s="246"/>
      <c r="F882" s="246"/>
      <c r="H882" s="237"/>
      <c r="I882" s="135"/>
      <c r="J882" s="135"/>
      <c r="K882" s="135"/>
      <c r="L882" s="234"/>
      <c r="M882" s="247"/>
      <c r="N882" s="248"/>
    </row>
    <row r="883" spans="2:14" ht="24" customHeight="1">
      <c r="B883" s="246"/>
      <c r="C883" s="246"/>
      <c r="D883" s="246"/>
      <c r="E883" s="246"/>
      <c r="F883" s="246"/>
      <c r="H883" s="237"/>
      <c r="I883" s="135"/>
      <c r="J883" s="135"/>
      <c r="K883" s="135"/>
      <c r="L883" s="234"/>
      <c r="M883" s="247"/>
      <c r="N883" s="248"/>
    </row>
    <row r="884" spans="2:14" ht="24" customHeight="1">
      <c r="B884" s="246"/>
      <c r="C884" s="246"/>
      <c r="D884" s="246"/>
      <c r="E884" s="246"/>
      <c r="F884" s="246"/>
      <c r="H884" s="237"/>
      <c r="I884" s="135"/>
      <c r="J884" s="135"/>
      <c r="K884" s="135"/>
      <c r="L884" s="234"/>
      <c r="M884" s="247"/>
      <c r="N884" s="248"/>
    </row>
    <row r="885" spans="2:14" ht="24" customHeight="1">
      <c r="B885" s="246"/>
      <c r="C885" s="246"/>
      <c r="D885" s="246"/>
      <c r="E885" s="246"/>
      <c r="F885" s="246"/>
      <c r="H885" s="237"/>
      <c r="I885" s="135"/>
      <c r="J885" s="135"/>
      <c r="K885" s="135"/>
      <c r="L885" s="234"/>
      <c r="M885" s="247"/>
      <c r="N885" s="248"/>
    </row>
    <row r="886" spans="2:14" ht="24" customHeight="1">
      <c r="B886" s="246"/>
      <c r="C886" s="246"/>
      <c r="D886" s="246"/>
      <c r="E886" s="246"/>
      <c r="F886" s="246"/>
      <c r="H886" s="237"/>
      <c r="I886" s="135"/>
      <c r="J886" s="135"/>
      <c r="K886" s="135"/>
      <c r="L886" s="234"/>
      <c r="M886" s="247"/>
      <c r="N886" s="248"/>
    </row>
    <row r="887" spans="2:14" ht="24" customHeight="1">
      <c r="B887" s="246"/>
      <c r="C887" s="246"/>
      <c r="D887" s="246"/>
      <c r="E887" s="246"/>
      <c r="F887" s="246"/>
      <c r="H887" s="237"/>
      <c r="I887" s="135"/>
      <c r="J887" s="135"/>
      <c r="K887" s="135"/>
      <c r="L887" s="234"/>
      <c r="M887" s="247"/>
      <c r="N887" s="248"/>
    </row>
    <row r="888" spans="2:14" ht="24" customHeight="1">
      <c r="B888" s="246"/>
      <c r="C888" s="246"/>
      <c r="D888" s="246"/>
      <c r="E888" s="246"/>
      <c r="F888" s="246"/>
      <c r="H888" s="237"/>
      <c r="I888" s="135"/>
      <c r="J888" s="135"/>
      <c r="K888" s="135"/>
      <c r="L888" s="234"/>
      <c r="M888" s="247"/>
      <c r="N888" s="248"/>
    </row>
    <row r="889" spans="2:14" ht="24" customHeight="1">
      <c r="B889" s="246"/>
      <c r="C889" s="246"/>
      <c r="D889" s="246"/>
      <c r="E889" s="246"/>
      <c r="F889" s="246"/>
      <c r="H889" s="237"/>
      <c r="I889" s="135"/>
      <c r="J889" s="135"/>
      <c r="K889" s="135"/>
      <c r="L889" s="234"/>
      <c r="M889" s="247"/>
      <c r="N889" s="248"/>
    </row>
    <row r="890" spans="2:14" ht="24" customHeight="1">
      <c r="B890" s="246"/>
      <c r="C890" s="246"/>
      <c r="D890" s="246"/>
      <c r="E890" s="246"/>
      <c r="F890" s="246"/>
      <c r="H890" s="237"/>
      <c r="I890" s="135"/>
      <c r="J890" s="135"/>
      <c r="K890" s="135"/>
      <c r="L890" s="234"/>
      <c r="M890" s="247"/>
      <c r="N890" s="248"/>
    </row>
    <row r="891" spans="2:14" ht="24" customHeight="1">
      <c r="B891" s="246"/>
      <c r="C891" s="246"/>
      <c r="D891" s="246"/>
      <c r="E891" s="246"/>
      <c r="F891" s="246"/>
      <c r="H891" s="237"/>
      <c r="I891" s="135"/>
      <c r="J891" s="135"/>
      <c r="K891" s="135"/>
      <c r="L891" s="234"/>
      <c r="M891" s="247"/>
      <c r="N891" s="248"/>
    </row>
    <row r="892" spans="2:14" ht="24" customHeight="1">
      <c r="B892" s="246"/>
      <c r="C892" s="246"/>
      <c r="D892" s="246"/>
      <c r="E892" s="246"/>
      <c r="F892" s="246"/>
      <c r="H892" s="237"/>
      <c r="I892" s="135"/>
      <c r="J892" s="135"/>
      <c r="K892" s="135"/>
      <c r="L892" s="234"/>
      <c r="M892" s="247"/>
      <c r="N892" s="248"/>
    </row>
    <row r="893" spans="2:14" ht="24" customHeight="1">
      <c r="B893" s="246"/>
      <c r="C893" s="246"/>
      <c r="D893" s="246"/>
      <c r="E893" s="246"/>
      <c r="F893" s="246"/>
      <c r="H893" s="237"/>
      <c r="I893" s="135"/>
      <c r="J893" s="135"/>
      <c r="K893" s="135"/>
      <c r="L893" s="234"/>
      <c r="M893" s="247"/>
      <c r="N893" s="248"/>
    </row>
    <row r="894" spans="2:14" ht="24" customHeight="1">
      <c r="B894" s="246"/>
      <c r="C894" s="246"/>
      <c r="D894" s="246"/>
      <c r="E894" s="246"/>
      <c r="F894" s="246"/>
      <c r="H894" s="237"/>
      <c r="I894" s="135"/>
      <c r="J894" s="135"/>
      <c r="K894" s="135"/>
      <c r="L894" s="234"/>
      <c r="M894" s="247"/>
      <c r="N894" s="248"/>
    </row>
    <row r="895" spans="2:14" ht="24" customHeight="1">
      <c r="B895" s="246"/>
      <c r="C895" s="246"/>
      <c r="D895" s="246"/>
      <c r="E895" s="246"/>
      <c r="F895" s="246"/>
      <c r="H895" s="237"/>
      <c r="I895" s="135"/>
      <c r="J895" s="135"/>
      <c r="K895" s="135"/>
      <c r="L895" s="234"/>
      <c r="M895" s="247"/>
      <c r="N895" s="248"/>
    </row>
    <row r="896" spans="2:14" ht="24" customHeight="1">
      <c r="B896" s="246"/>
      <c r="C896" s="246"/>
      <c r="D896" s="246"/>
      <c r="E896" s="246"/>
      <c r="F896" s="246"/>
      <c r="H896" s="237"/>
      <c r="I896" s="135"/>
      <c r="J896" s="135"/>
      <c r="K896" s="135"/>
      <c r="L896" s="234"/>
      <c r="M896" s="247"/>
      <c r="N896" s="248"/>
    </row>
    <row r="897" spans="2:14" ht="24" customHeight="1">
      <c r="B897" s="246"/>
      <c r="C897" s="246"/>
      <c r="D897" s="246"/>
      <c r="E897" s="246"/>
      <c r="F897" s="246"/>
      <c r="H897" s="237"/>
      <c r="I897" s="135"/>
      <c r="J897" s="135"/>
      <c r="K897" s="135"/>
      <c r="L897" s="234"/>
      <c r="M897" s="247"/>
      <c r="N897" s="248"/>
    </row>
    <row r="898" spans="2:14" ht="24" customHeight="1">
      <c r="B898" s="246"/>
      <c r="C898" s="246"/>
      <c r="D898" s="246"/>
      <c r="E898" s="246"/>
      <c r="F898" s="246"/>
      <c r="H898" s="237"/>
      <c r="I898" s="135"/>
      <c r="J898" s="135"/>
      <c r="K898" s="135"/>
      <c r="L898" s="234"/>
      <c r="M898" s="247"/>
      <c r="N898" s="248"/>
    </row>
    <row r="899" spans="2:14" ht="24" customHeight="1">
      <c r="B899" s="246"/>
      <c r="C899" s="246"/>
      <c r="D899" s="246"/>
      <c r="E899" s="246"/>
      <c r="F899" s="246"/>
      <c r="H899" s="237"/>
      <c r="I899" s="135"/>
      <c r="J899" s="135"/>
      <c r="K899" s="135"/>
      <c r="L899" s="234"/>
      <c r="M899" s="247"/>
      <c r="N899" s="248"/>
    </row>
    <row r="900" spans="2:14" ht="24" customHeight="1">
      <c r="B900" s="246"/>
      <c r="C900" s="246"/>
      <c r="D900" s="246"/>
      <c r="E900" s="246"/>
      <c r="F900" s="246"/>
      <c r="H900" s="237"/>
      <c r="I900" s="135"/>
      <c r="J900" s="135"/>
      <c r="K900" s="135"/>
      <c r="L900" s="234"/>
      <c r="M900" s="247"/>
      <c r="N900" s="248"/>
    </row>
    <row r="901" spans="2:14" ht="24" customHeight="1">
      <c r="B901" s="246"/>
      <c r="C901" s="246"/>
      <c r="D901" s="246"/>
      <c r="E901" s="246"/>
      <c r="F901" s="246"/>
      <c r="H901" s="237"/>
      <c r="I901" s="135"/>
      <c r="J901" s="135"/>
      <c r="K901" s="135"/>
      <c r="L901" s="234"/>
      <c r="M901" s="247"/>
      <c r="N901" s="248"/>
    </row>
    <row r="902" spans="2:14" ht="24" customHeight="1">
      <c r="B902" s="246"/>
      <c r="C902" s="246"/>
      <c r="D902" s="246"/>
      <c r="E902" s="246"/>
      <c r="F902" s="246"/>
      <c r="H902" s="237"/>
      <c r="I902" s="135"/>
      <c r="J902" s="135"/>
      <c r="K902" s="135"/>
      <c r="L902" s="234"/>
      <c r="M902" s="247"/>
      <c r="N902" s="248"/>
    </row>
    <row r="903" spans="2:14" ht="24" customHeight="1">
      <c r="B903" s="246"/>
      <c r="C903" s="246"/>
      <c r="D903" s="246"/>
      <c r="E903" s="246"/>
      <c r="F903" s="246"/>
      <c r="H903" s="237"/>
      <c r="I903" s="135"/>
      <c r="J903" s="135"/>
      <c r="K903" s="135"/>
      <c r="L903" s="234"/>
      <c r="M903" s="247"/>
      <c r="N903" s="248"/>
    </row>
    <row r="904" spans="2:14" ht="24" customHeight="1">
      <c r="B904" s="246"/>
      <c r="C904" s="246"/>
      <c r="D904" s="246"/>
      <c r="E904" s="246"/>
      <c r="F904" s="246"/>
      <c r="H904" s="237"/>
      <c r="I904" s="135"/>
      <c r="J904" s="135"/>
      <c r="K904" s="135"/>
      <c r="L904" s="234"/>
      <c r="M904" s="247"/>
      <c r="N904" s="248"/>
    </row>
    <row r="905" spans="2:14" ht="24" customHeight="1">
      <c r="B905" s="246"/>
      <c r="C905" s="246"/>
      <c r="D905" s="246"/>
      <c r="E905" s="246"/>
      <c r="F905" s="246"/>
      <c r="H905" s="237"/>
      <c r="I905" s="135"/>
      <c r="J905" s="135"/>
      <c r="K905" s="135"/>
      <c r="L905" s="234"/>
      <c r="M905" s="247"/>
      <c r="N905" s="248"/>
    </row>
    <row r="906" spans="2:14" ht="24" customHeight="1">
      <c r="B906" s="246"/>
      <c r="C906" s="246"/>
      <c r="D906" s="246"/>
      <c r="E906" s="246"/>
      <c r="F906" s="246"/>
      <c r="H906" s="237"/>
      <c r="I906" s="135"/>
      <c r="J906" s="135"/>
      <c r="K906" s="135"/>
      <c r="L906" s="234"/>
      <c r="M906" s="247"/>
      <c r="N906" s="248"/>
    </row>
    <row r="907" spans="2:14" ht="24" customHeight="1">
      <c r="B907" s="246"/>
      <c r="C907" s="246"/>
      <c r="D907" s="246"/>
      <c r="E907" s="246"/>
      <c r="F907" s="246"/>
      <c r="H907" s="237"/>
      <c r="I907" s="135"/>
      <c r="J907" s="135"/>
      <c r="K907" s="135"/>
      <c r="L907" s="234"/>
      <c r="M907" s="247"/>
      <c r="N907" s="248"/>
    </row>
    <row r="908" spans="2:14" ht="24" customHeight="1">
      <c r="B908" s="246"/>
      <c r="C908" s="246"/>
      <c r="D908" s="246"/>
      <c r="E908" s="246"/>
      <c r="F908" s="246"/>
      <c r="H908" s="237"/>
      <c r="I908" s="135"/>
      <c r="J908" s="135"/>
      <c r="K908" s="135"/>
      <c r="L908" s="234"/>
      <c r="M908" s="247"/>
      <c r="N908" s="248"/>
    </row>
    <row r="909" spans="2:14" ht="24" customHeight="1">
      <c r="B909" s="246"/>
      <c r="C909" s="246"/>
      <c r="D909" s="246"/>
      <c r="E909" s="246"/>
      <c r="F909" s="246"/>
      <c r="H909" s="237"/>
      <c r="I909" s="135"/>
      <c r="J909" s="135"/>
      <c r="K909" s="135"/>
      <c r="L909" s="234"/>
      <c r="M909" s="247"/>
      <c r="N909" s="248"/>
    </row>
    <row r="910" spans="2:14" ht="24" customHeight="1">
      <c r="B910" s="246"/>
      <c r="C910" s="246"/>
      <c r="D910" s="246"/>
      <c r="E910" s="246"/>
      <c r="F910" s="246"/>
      <c r="H910" s="237"/>
      <c r="I910" s="135"/>
      <c r="J910" s="135"/>
      <c r="K910" s="135"/>
      <c r="L910" s="234"/>
      <c r="M910" s="247"/>
      <c r="N910" s="248"/>
    </row>
    <row r="911" spans="2:14" ht="24" customHeight="1">
      <c r="B911" s="246"/>
      <c r="C911" s="246"/>
      <c r="D911" s="246"/>
      <c r="E911" s="246"/>
      <c r="F911" s="246"/>
      <c r="H911" s="237"/>
      <c r="I911" s="135"/>
      <c r="J911" s="135"/>
      <c r="K911" s="135"/>
      <c r="L911" s="234"/>
      <c r="M911" s="247"/>
      <c r="N911" s="248"/>
    </row>
    <row r="912" spans="2:14" ht="24" customHeight="1">
      <c r="B912" s="246"/>
      <c r="C912" s="246"/>
      <c r="D912" s="246"/>
      <c r="E912" s="246"/>
      <c r="F912" s="246"/>
      <c r="H912" s="237"/>
      <c r="I912" s="135"/>
      <c r="J912" s="135"/>
      <c r="K912" s="135"/>
      <c r="L912" s="234"/>
      <c r="M912" s="247"/>
      <c r="N912" s="248"/>
    </row>
    <row r="913" spans="2:14" ht="24" customHeight="1">
      <c r="B913" s="246"/>
      <c r="C913" s="246"/>
      <c r="D913" s="246"/>
      <c r="E913" s="246"/>
      <c r="F913" s="246"/>
      <c r="H913" s="237"/>
      <c r="I913" s="135"/>
      <c r="J913" s="135"/>
      <c r="K913" s="135"/>
      <c r="L913" s="234"/>
      <c r="M913" s="247"/>
      <c r="N913" s="248"/>
    </row>
    <row r="914" spans="2:14" ht="24" customHeight="1">
      <c r="B914" s="246"/>
      <c r="C914" s="246"/>
      <c r="D914" s="246"/>
      <c r="E914" s="246"/>
      <c r="F914" s="246"/>
      <c r="H914" s="237"/>
      <c r="I914" s="135"/>
      <c r="J914" s="135"/>
      <c r="K914" s="135"/>
      <c r="L914" s="234"/>
      <c r="M914" s="247"/>
      <c r="N914" s="248"/>
    </row>
    <row r="915" spans="2:14" ht="24" customHeight="1">
      <c r="B915" s="246"/>
      <c r="C915" s="246"/>
      <c r="D915" s="246"/>
      <c r="E915" s="246"/>
      <c r="F915" s="246"/>
      <c r="H915" s="237"/>
      <c r="I915" s="135"/>
      <c r="J915" s="135"/>
      <c r="K915" s="135"/>
      <c r="L915" s="234"/>
      <c r="M915" s="247"/>
      <c r="N915" s="248"/>
    </row>
    <row r="916" spans="2:14" ht="24" customHeight="1">
      <c r="B916" s="246"/>
      <c r="C916" s="246"/>
      <c r="D916" s="246"/>
      <c r="E916" s="246"/>
      <c r="F916" s="246"/>
      <c r="H916" s="237"/>
      <c r="I916" s="135"/>
      <c r="J916" s="135"/>
      <c r="K916" s="135"/>
      <c r="L916" s="234"/>
      <c r="M916" s="247"/>
      <c r="N916" s="248"/>
    </row>
    <row r="917" spans="2:14" ht="24" customHeight="1">
      <c r="B917" s="246"/>
      <c r="C917" s="246"/>
      <c r="D917" s="246"/>
      <c r="E917" s="246"/>
      <c r="F917" s="246"/>
      <c r="H917" s="237"/>
      <c r="I917" s="135"/>
      <c r="J917" s="135"/>
      <c r="K917" s="135"/>
      <c r="L917" s="234"/>
      <c r="M917" s="247"/>
      <c r="N917" s="248"/>
    </row>
    <row r="918" spans="2:14" ht="24" customHeight="1">
      <c r="B918" s="246"/>
      <c r="C918" s="246"/>
      <c r="D918" s="246"/>
      <c r="E918" s="246"/>
      <c r="F918" s="246"/>
      <c r="H918" s="237"/>
      <c r="I918" s="135"/>
      <c r="J918" s="135"/>
      <c r="K918" s="135"/>
      <c r="L918" s="234"/>
      <c r="M918" s="247"/>
      <c r="N918" s="248"/>
    </row>
    <row r="919" spans="2:14" ht="24" customHeight="1">
      <c r="B919" s="246"/>
      <c r="C919" s="246"/>
      <c r="D919" s="246"/>
      <c r="E919" s="246"/>
      <c r="F919" s="246"/>
      <c r="H919" s="237"/>
      <c r="I919" s="135"/>
      <c r="J919" s="135"/>
      <c r="K919" s="135"/>
      <c r="L919" s="234"/>
      <c r="M919" s="247"/>
      <c r="N919" s="248"/>
    </row>
    <row r="920" spans="2:14" ht="24" customHeight="1">
      <c r="B920" s="246"/>
      <c r="C920" s="246"/>
      <c r="D920" s="246"/>
      <c r="E920" s="246"/>
      <c r="F920" s="246"/>
      <c r="H920" s="237"/>
      <c r="I920" s="135"/>
      <c r="J920" s="135"/>
      <c r="K920" s="135"/>
      <c r="L920" s="234"/>
      <c r="M920" s="247"/>
      <c r="N920" s="248"/>
    </row>
    <row r="921" spans="2:14" ht="24" customHeight="1">
      <c r="B921" s="246"/>
      <c r="C921" s="246"/>
      <c r="D921" s="246"/>
      <c r="E921" s="246"/>
      <c r="F921" s="246"/>
      <c r="H921" s="237"/>
      <c r="I921" s="135"/>
      <c r="J921" s="135"/>
      <c r="K921" s="135"/>
      <c r="L921" s="234"/>
      <c r="M921" s="247"/>
      <c r="N921" s="248"/>
    </row>
    <row r="922" spans="2:14" ht="24" customHeight="1">
      <c r="B922" s="246"/>
      <c r="C922" s="246"/>
      <c r="D922" s="246"/>
      <c r="E922" s="246"/>
      <c r="F922" s="246"/>
      <c r="H922" s="237"/>
      <c r="I922" s="135"/>
      <c r="J922" s="135"/>
      <c r="K922" s="135"/>
      <c r="L922" s="234"/>
      <c r="M922" s="247"/>
      <c r="N922" s="248"/>
    </row>
    <row r="923" spans="2:14" ht="24" customHeight="1">
      <c r="B923" s="246"/>
      <c r="C923" s="246"/>
      <c r="D923" s="246"/>
      <c r="E923" s="246"/>
      <c r="F923" s="246"/>
      <c r="H923" s="237"/>
      <c r="I923" s="135"/>
      <c r="J923" s="135"/>
      <c r="K923" s="135"/>
      <c r="L923" s="234"/>
      <c r="M923" s="247"/>
      <c r="N923" s="248"/>
    </row>
    <row r="924" spans="2:14" ht="24" customHeight="1">
      <c r="B924" s="246"/>
      <c r="C924" s="246"/>
      <c r="D924" s="246"/>
      <c r="E924" s="246"/>
      <c r="F924" s="246"/>
      <c r="H924" s="237"/>
      <c r="I924" s="135"/>
      <c r="J924" s="135"/>
      <c r="K924" s="135"/>
      <c r="L924" s="234"/>
      <c r="M924" s="247"/>
      <c r="N924" s="248"/>
    </row>
    <row r="925" spans="2:14" ht="24" customHeight="1">
      <c r="B925" s="246"/>
      <c r="C925" s="246"/>
      <c r="D925" s="246"/>
      <c r="E925" s="246"/>
      <c r="F925" s="246"/>
      <c r="H925" s="237"/>
      <c r="I925" s="135"/>
      <c r="J925" s="135"/>
      <c r="K925" s="135"/>
      <c r="L925" s="234"/>
      <c r="M925" s="247"/>
      <c r="N925" s="248"/>
    </row>
    <row r="926" spans="2:14" ht="24" customHeight="1">
      <c r="B926" s="246"/>
      <c r="C926" s="246"/>
      <c r="D926" s="246"/>
      <c r="E926" s="246"/>
      <c r="F926" s="246"/>
      <c r="H926" s="237"/>
      <c r="I926" s="135"/>
      <c r="J926" s="135"/>
      <c r="K926" s="135"/>
      <c r="L926" s="234"/>
      <c r="M926" s="247"/>
      <c r="N926" s="248"/>
    </row>
    <row r="927" spans="2:14" ht="24" customHeight="1">
      <c r="B927" s="246"/>
      <c r="C927" s="246"/>
      <c r="D927" s="246"/>
      <c r="E927" s="246"/>
      <c r="F927" s="246"/>
      <c r="H927" s="237"/>
      <c r="I927" s="135"/>
      <c r="J927" s="135"/>
      <c r="K927" s="135"/>
      <c r="L927" s="234"/>
      <c r="M927" s="247"/>
      <c r="N927" s="248"/>
    </row>
    <row r="928" spans="2:14" ht="24" customHeight="1">
      <c r="B928" s="246"/>
      <c r="C928" s="246"/>
      <c r="D928" s="246"/>
      <c r="E928" s="246"/>
      <c r="F928" s="246"/>
      <c r="H928" s="237"/>
      <c r="I928" s="135"/>
      <c r="J928" s="135"/>
      <c r="K928" s="135"/>
      <c r="L928" s="234"/>
      <c r="M928" s="247"/>
      <c r="N928" s="248"/>
    </row>
    <row r="929" spans="2:14" ht="24" customHeight="1">
      <c r="B929" s="246"/>
      <c r="C929" s="246"/>
      <c r="D929" s="246"/>
      <c r="E929" s="246"/>
      <c r="F929" s="246"/>
      <c r="H929" s="237"/>
      <c r="I929" s="135"/>
      <c r="J929" s="135"/>
      <c r="K929" s="135"/>
      <c r="L929" s="234"/>
      <c r="M929" s="247"/>
      <c r="N929" s="248"/>
    </row>
    <row r="930" spans="2:14" ht="24" customHeight="1">
      <c r="B930" s="246"/>
      <c r="C930" s="246"/>
      <c r="D930" s="246"/>
      <c r="E930" s="246"/>
      <c r="F930" s="246"/>
      <c r="H930" s="237"/>
      <c r="I930" s="135"/>
      <c r="J930" s="135"/>
      <c r="K930" s="135"/>
      <c r="L930" s="234"/>
      <c r="M930" s="247"/>
      <c r="N930" s="248"/>
    </row>
    <row r="931" spans="2:14" ht="24" customHeight="1">
      <c r="B931" s="246"/>
      <c r="C931" s="246"/>
      <c r="D931" s="246"/>
      <c r="E931" s="246"/>
      <c r="F931" s="246"/>
      <c r="H931" s="237"/>
      <c r="I931" s="135"/>
      <c r="J931" s="135"/>
      <c r="K931" s="135"/>
      <c r="L931" s="234"/>
      <c r="M931" s="247"/>
      <c r="N931" s="248"/>
    </row>
    <row r="932" spans="2:14" ht="24" customHeight="1">
      <c r="B932" s="246"/>
      <c r="C932" s="246"/>
      <c r="D932" s="246"/>
      <c r="E932" s="246"/>
      <c r="F932" s="246"/>
      <c r="H932" s="237"/>
      <c r="I932" s="135"/>
      <c r="J932" s="135"/>
      <c r="K932" s="135"/>
      <c r="L932" s="234"/>
      <c r="M932" s="247"/>
      <c r="N932" s="248"/>
    </row>
    <row r="933" spans="2:14" ht="24" customHeight="1">
      <c r="B933" s="246"/>
      <c r="C933" s="246"/>
      <c r="D933" s="246"/>
      <c r="E933" s="246"/>
      <c r="F933" s="246"/>
      <c r="H933" s="237"/>
      <c r="I933" s="135"/>
      <c r="J933" s="135"/>
      <c r="K933" s="135"/>
      <c r="L933" s="234"/>
      <c r="M933" s="247"/>
      <c r="N933" s="248"/>
    </row>
    <row r="934" spans="2:14" ht="24" customHeight="1">
      <c r="B934" s="246"/>
      <c r="C934" s="246"/>
      <c r="D934" s="246"/>
      <c r="E934" s="246"/>
      <c r="F934" s="246"/>
      <c r="H934" s="237"/>
      <c r="I934" s="135"/>
      <c r="J934" s="135"/>
      <c r="K934" s="135"/>
      <c r="L934" s="234"/>
      <c r="M934" s="247"/>
      <c r="N934" s="248"/>
    </row>
    <row r="935" spans="2:14" ht="24" customHeight="1">
      <c r="B935" s="246"/>
      <c r="C935" s="246"/>
      <c r="D935" s="246"/>
      <c r="E935" s="246"/>
      <c r="F935" s="246"/>
      <c r="H935" s="237"/>
      <c r="I935" s="135"/>
      <c r="J935" s="135"/>
      <c r="K935" s="135"/>
      <c r="L935" s="234"/>
      <c r="M935" s="247"/>
      <c r="N935" s="248"/>
    </row>
    <row r="936" spans="2:14" ht="24" customHeight="1">
      <c r="B936" s="246"/>
      <c r="C936" s="246"/>
      <c r="D936" s="246"/>
      <c r="E936" s="246"/>
      <c r="F936" s="246"/>
      <c r="H936" s="237"/>
      <c r="I936" s="135"/>
      <c r="J936" s="135"/>
      <c r="K936" s="135"/>
      <c r="L936" s="234"/>
      <c r="M936" s="247"/>
      <c r="N936" s="248"/>
    </row>
    <row r="937" spans="2:14" ht="24" customHeight="1">
      <c r="B937" s="246"/>
      <c r="C937" s="246"/>
      <c r="D937" s="246"/>
      <c r="E937" s="246"/>
      <c r="F937" s="246"/>
      <c r="H937" s="237"/>
      <c r="I937" s="135"/>
      <c r="J937" s="135"/>
      <c r="K937" s="135"/>
      <c r="L937" s="234"/>
      <c r="M937" s="247"/>
      <c r="N937" s="248"/>
    </row>
    <row r="938" spans="2:14" ht="24" customHeight="1">
      <c r="B938" s="246"/>
      <c r="C938" s="246"/>
      <c r="D938" s="246"/>
      <c r="E938" s="246"/>
      <c r="F938" s="246"/>
      <c r="H938" s="237"/>
      <c r="I938" s="135"/>
      <c r="J938" s="135"/>
      <c r="K938" s="135"/>
      <c r="L938" s="234"/>
      <c r="M938" s="247"/>
      <c r="N938" s="248"/>
    </row>
    <row r="939" spans="2:14" ht="24" customHeight="1">
      <c r="B939" s="246"/>
      <c r="C939" s="246"/>
      <c r="D939" s="246"/>
      <c r="E939" s="246"/>
      <c r="F939" s="246"/>
      <c r="H939" s="237"/>
      <c r="I939" s="135"/>
      <c r="J939" s="135"/>
      <c r="K939" s="135"/>
      <c r="L939" s="234"/>
      <c r="M939" s="247"/>
      <c r="N939" s="248"/>
    </row>
    <row r="940" spans="2:14" ht="24" customHeight="1">
      <c r="B940" s="246"/>
      <c r="C940" s="246"/>
      <c r="D940" s="246"/>
      <c r="E940" s="246"/>
      <c r="F940" s="246"/>
      <c r="H940" s="237"/>
      <c r="I940" s="135"/>
      <c r="J940" s="135"/>
      <c r="K940" s="135"/>
      <c r="L940" s="234"/>
      <c r="M940" s="247"/>
      <c r="N940" s="248"/>
    </row>
    <row r="941" spans="2:14" ht="24" customHeight="1">
      <c r="B941" s="246"/>
      <c r="C941" s="246"/>
      <c r="D941" s="246"/>
      <c r="E941" s="246"/>
      <c r="F941" s="246"/>
      <c r="H941" s="237"/>
      <c r="I941" s="135"/>
      <c r="J941" s="135"/>
      <c r="K941" s="135"/>
      <c r="L941" s="234"/>
      <c r="M941" s="247"/>
      <c r="N941" s="248"/>
    </row>
    <row r="942" spans="2:14" ht="24" customHeight="1">
      <c r="B942" s="246"/>
      <c r="C942" s="246"/>
      <c r="D942" s="246"/>
      <c r="E942" s="246"/>
      <c r="F942" s="246"/>
      <c r="H942" s="237"/>
      <c r="I942" s="135"/>
      <c r="J942" s="135"/>
      <c r="K942" s="135"/>
      <c r="L942" s="234"/>
      <c r="M942" s="247"/>
      <c r="N942" s="248"/>
    </row>
    <row r="943" spans="2:14" ht="24" customHeight="1">
      <c r="B943" s="246"/>
      <c r="C943" s="246"/>
      <c r="D943" s="246"/>
      <c r="E943" s="246"/>
      <c r="F943" s="246"/>
      <c r="H943" s="237"/>
      <c r="I943" s="135"/>
      <c r="J943" s="135"/>
      <c r="K943" s="135"/>
      <c r="L943" s="234"/>
      <c r="M943" s="247"/>
      <c r="N943" s="248"/>
    </row>
    <row r="944" spans="2:14" ht="24" customHeight="1">
      <c r="B944" s="246"/>
      <c r="C944" s="246"/>
      <c r="D944" s="246"/>
      <c r="E944" s="246"/>
      <c r="F944" s="246"/>
      <c r="H944" s="237"/>
      <c r="I944" s="135"/>
      <c r="J944" s="135"/>
      <c r="K944" s="135"/>
      <c r="L944" s="234"/>
      <c r="M944" s="247"/>
      <c r="N944" s="248"/>
    </row>
    <row r="945" spans="2:14" ht="24" customHeight="1">
      <c r="B945" s="246"/>
      <c r="C945" s="246"/>
      <c r="D945" s="246"/>
      <c r="E945" s="246"/>
      <c r="F945" s="246"/>
      <c r="H945" s="237"/>
      <c r="I945" s="135"/>
      <c r="J945" s="135"/>
      <c r="K945" s="135"/>
      <c r="L945" s="234"/>
      <c r="M945" s="247"/>
      <c r="N945" s="248"/>
    </row>
    <row r="946" spans="2:14" ht="24" customHeight="1">
      <c r="B946" s="246"/>
      <c r="C946" s="246"/>
      <c r="D946" s="246"/>
      <c r="E946" s="246"/>
      <c r="F946" s="246"/>
      <c r="H946" s="237"/>
      <c r="I946" s="135"/>
      <c r="J946" s="135"/>
      <c r="K946" s="135"/>
      <c r="L946" s="234"/>
      <c r="M946" s="247"/>
      <c r="N946" s="248"/>
    </row>
    <row r="947" spans="2:14" ht="24" customHeight="1">
      <c r="B947" s="246"/>
      <c r="C947" s="246"/>
      <c r="D947" s="246"/>
      <c r="E947" s="246"/>
      <c r="F947" s="246"/>
      <c r="H947" s="237"/>
      <c r="I947" s="135"/>
      <c r="J947" s="135"/>
      <c r="K947" s="135"/>
      <c r="L947" s="234"/>
      <c r="M947" s="247"/>
      <c r="N947" s="248"/>
    </row>
    <row r="948" spans="2:14" ht="24" customHeight="1">
      <c r="B948" s="246"/>
      <c r="C948" s="246"/>
      <c r="D948" s="246"/>
      <c r="E948" s="246"/>
      <c r="F948" s="246"/>
      <c r="H948" s="237"/>
      <c r="I948" s="135"/>
      <c r="J948" s="135"/>
      <c r="K948" s="135"/>
      <c r="L948" s="234"/>
      <c r="M948" s="247"/>
      <c r="N948" s="248"/>
    </row>
    <row r="949" spans="2:14" ht="24" customHeight="1">
      <c r="B949" s="246"/>
      <c r="C949" s="246"/>
      <c r="D949" s="246"/>
      <c r="E949" s="246"/>
      <c r="F949" s="246"/>
      <c r="H949" s="237"/>
      <c r="I949" s="135"/>
      <c r="J949" s="135"/>
      <c r="K949" s="135"/>
      <c r="L949" s="234"/>
      <c r="M949" s="247"/>
      <c r="N949" s="248"/>
    </row>
    <row r="950" spans="2:14" ht="24" customHeight="1">
      <c r="B950" s="246"/>
      <c r="C950" s="246"/>
      <c r="D950" s="246"/>
      <c r="E950" s="246"/>
      <c r="F950" s="246"/>
      <c r="H950" s="237"/>
      <c r="I950" s="135"/>
      <c r="J950" s="135"/>
      <c r="K950" s="135"/>
      <c r="L950" s="234"/>
      <c r="M950" s="247"/>
      <c r="N950" s="248"/>
    </row>
    <row r="951" spans="2:14" ht="24" customHeight="1">
      <c r="B951" s="246"/>
      <c r="C951" s="246"/>
      <c r="D951" s="246"/>
      <c r="E951" s="246"/>
      <c r="F951" s="246"/>
      <c r="H951" s="237"/>
      <c r="I951" s="135"/>
      <c r="J951" s="135"/>
      <c r="K951" s="135"/>
      <c r="L951" s="234"/>
      <c r="M951" s="247"/>
      <c r="N951" s="248"/>
    </row>
    <row r="952" spans="2:14" ht="24" customHeight="1">
      <c r="B952" s="246"/>
      <c r="C952" s="246"/>
      <c r="D952" s="246"/>
      <c r="E952" s="246"/>
      <c r="F952" s="246"/>
      <c r="H952" s="237"/>
      <c r="I952" s="135"/>
      <c r="J952" s="135"/>
      <c r="K952" s="135"/>
      <c r="L952" s="234"/>
      <c r="M952" s="247"/>
      <c r="N952" s="248"/>
    </row>
    <row r="953" spans="2:14" ht="24" customHeight="1">
      <c r="B953" s="246"/>
      <c r="C953" s="246"/>
      <c r="D953" s="246"/>
      <c r="E953" s="246"/>
      <c r="F953" s="246"/>
      <c r="H953" s="237"/>
      <c r="I953" s="135"/>
      <c r="J953" s="135"/>
      <c r="K953" s="135"/>
      <c r="L953" s="234"/>
      <c r="M953" s="247"/>
      <c r="N953" s="248"/>
    </row>
    <row r="954" spans="2:14" ht="24" customHeight="1">
      <c r="B954" s="246"/>
      <c r="C954" s="246"/>
      <c r="D954" s="246"/>
      <c r="E954" s="246"/>
      <c r="F954" s="246"/>
      <c r="H954" s="237"/>
      <c r="I954" s="135"/>
      <c r="J954" s="135"/>
      <c r="K954" s="135"/>
      <c r="L954" s="234"/>
      <c r="M954" s="247"/>
      <c r="N954" s="248"/>
    </row>
    <row r="955" spans="2:14" ht="24" customHeight="1">
      <c r="B955" s="246"/>
      <c r="C955" s="246"/>
      <c r="D955" s="246"/>
      <c r="E955" s="246"/>
      <c r="F955" s="246"/>
      <c r="H955" s="237"/>
      <c r="I955" s="135"/>
      <c r="J955" s="135"/>
      <c r="K955" s="135"/>
      <c r="L955" s="234"/>
      <c r="M955" s="247"/>
      <c r="N955" s="248"/>
    </row>
    <row r="956" spans="2:14" ht="24" customHeight="1">
      <c r="B956" s="246"/>
      <c r="C956" s="246"/>
      <c r="D956" s="246"/>
      <c r="E956" s="246"/>
      <c r="F956" s="246"/>
      <c r="H956" s="237"/>
      <c r="I956" s="135"/>
      <c r="J956" s="135"/>
      <c r="K956" s="135"/>
      <c r="L956" s="234"/>
      <c r="M956" s="247"/>
      <c r="N956" s="248"/>
    </row>
    <row r="957" spans="2:14" ht="24" customHeight="1">
      <c r="B957" s="246"/>
      <c r="C957" s="246"/>
      <c r="D957" s="246"/>
      <c r="E957" s="246"/>
      <c r="F957" s="246"/>
      <c r="H957" s="237"/>
      <c r="I957" s="135"/>
      <c r="J957" s="135"/>
      <c r="K957" s="135"/>
      <c r="L957" s="234"/>
      <c r="M957" s="247"/>
      <c r="N957" s="248"/>
    </row>
    <row r="958" spans="2:14" ht="24" customHeight="1">
      <c r="B958" s="246"/>
      <c r="C958" s="246"/>
      <c r="D958" s="246"/>
      <c r="E958" s="246"/>
      <c r="F958" s="246"/>
      <c r="H958" s="237"/>
      <c r="I958" s="135"/>
      <c r="J958" s="135"/>
      <c r="K958" s="135"/>
      <c r="L958" s="234"/>
      <c r="M958" s="247"/>
      <c r="N958" s="248"/>
    </row>
    <row r="959" spans="2:14" ht="24" customHeight="1">
      <c r="B959" s="246"/>
      <c r="C959" s="246"/>
      <c r="D959" s="246"/>
      <c r="E959" s="246"/>
      <c r="F959" s="246"/>
      <c r="H959" s="237"/>
      <c r="I959" s="135"/>
      <c r="J959" s="135"/>
      <c r="K959" s="135"/>
      <c r="L959" s="234"/>
      <c r="M959" s="247"/>
      <c r="N959" s="248"/>
    </row>
    <row r="960" spans="2:14" ht="24" customHeight="1">
      <c r="B960" s="246"/>
      <c r="C960" s="246"/>
      <c r="D960" s="246"/>
      <c r="E960" s="246"/>
      <c r="F960" s="246"/>
      <c r="H960" s="237"/>
      <c r="I960" s="135"/>
      <c r="J960" s="135"/>
      <c r="K960" s="135"/>
      <c r="L960" s="234"/>
      <c r="M960" s="247"/>
      <c r="N960" s="248"/>
    </row>
    <row r="961" spans="2:14" ht="24" customHeight="1">
      <c r="B961" s="246"/>
      <c r="C961" s="246"/>
      <c r="D961" s="246"/>
      <c r="E961" s="246"/>
      <c r="F961" s="246"/>
      <c r="H961" s="237"/>
      <c r="I961" s="135"/>
      <c r="J961" s="135"/>
      <c r="K961" s="135"/>
      <c r="L961" s="234"/>
      <c r="M961" s="247"/>
      <c r="N961" s="248"/>
    </row>
    <row r="962" spans="2:14" ht="24" customHeight="1">
      <c r="B962" s="246"/>
      <c r="C962" s="246"/>
      <c r="D962" s="246"/>
      <c r="E962" s="246"/>
      <c r="F962" s="246"/>
      <c r="H962" s="237"/>
      <c r="I962" s="135"/>
      <c r="J962" s="135"/>
      <c r="K962" s="135"/>
      <c r="L962" s="234"/>
      <c r="M962" s="247"/>
      <c r="N962" s="248"/>
    </row>
    <row r="963" spans="2:14" ht="24" customHeight="1">
      <c r="B963" s="246"/>
      <c r="C963" s="246"/>
      <c r="D963" s="246"/>
      <c r="E963" s="246"/>
      <c r="F963" s="246"/>
      <c r="H963" s="237"/>
      <c r="I963" s="135"/>
      <c r="J963" s="135"/>
      <c r="K963" s="135"/>
      <c r="L963" s="234"/>
      <c r="M963" s="247"/>
      <c r="N963" s="248"/>
    </row>
    <row r="964" spans="2:14" ht="24" customHeight="1">
      <c r="B964" s="246"/>
      <c r="C964" s="246"/>
      <c r="D964" s="246"/>
      <c r="E964" s="246"/>
      <c r="F964" s="246"/>
      <c r="H964" s="237"/>
      <c r="I964" s="135"/>
      <c r="J964" s="135"/>
      <c r="K964" s="135"/>
      <c r="L964" s="234"/>
      <c r="M964" s="247"/>
      <c r="N964" s="248"/>
    </row>
    <row r="965" spans="2:14" ht="24" customHeight="1">
      <c r="B965" s="246"/>
      <c r="C965" s="246"/>
      <c r="D965" s="246"/>
      <c r="E965" s="246"/>
      <c r="F965" s="246"/>
      <c r="H965" s="237"/>
      <c r="I965" s="135"/>
      <c r="J965" s="135"/>
      <c r="K965" s="135"/>
      <c r="L965" s="234"/>
      <c r="M965" s="247"/>
      <c r="N965" s="248"/>
    </row>
    <row r="966" spans="2:14" ht="24" customHeight="1">
      <c r="B966" s="246"/>
      <c r="C966" s="246"/>
      <c r="D966" s="246"/>
      <c r="E966" s="246"/>
      <c r="F966" s="246"/>
      <c r="H966" s="237"/>
      <c r="I966" s="135"/>
      <c r="J966" s="135"/>
      <c r="K966" s="135"/>
      <c r="L966" s="234"/>
      <c r="M966" s="247"/>
      <c r="N966" s="248"/>
    </row>
    <row r="967" spans="2:14" ht="24" customHeight="1">
      <c r="B967" s="246"/>
      <c r="C967" s="246"/>
      <c r="D967" s="246"/>
      <c r="E967" s="246"/>
      <c r="F967" s="246"/>
      <c r="H967" s="237"/>
      <c r="I967" s="135"/>
      <c r="J967" s="135"/>
      <c r="K967" s="135"/>
      <c r="L967" s="234"/>
      <c r="M967" s="247"/>
      <c r="N967" s="248"/>
    </row>
    <row r="968" spans="2:14" ht="24" customHeight="1">
      <c r="B968" s="246"/>
      <c r="C968" s="246"/>
      <c r="D968" s="246"/>
      <c r="E968" s="246"/>
      <c r="F968" s="246"/>
      <c r="H968" s="237"/>
      <c r="I968" s="135"/>
      <c r="J968" s="135"/>
      <c r="K968" s="135"/>
      <c r="L968" s="234"/>
      <c r="M968" s="247"/>
      <c r="N968" s="248"/>
    </row>
    <row r="969" spans="2:14" ht="24" customHeight="1">
      <c r="B969" s="246"/>
      <c r="C969" s="246"/>
      <c r="D969" s="246"/>
      <c r="E969" s="246"/>
      <c r="F969" s="246"/>
      <c r="H969" s="237"/>
      <c r="I969" s="135"/>
      <c r="J969" s="135"/>
      <c r="K969" s="135"/>
      <c r="L969" s="234"/>
      <c r="M969" s="247"/>
      <c r="N969" s="248"/>
    </row>
    <row r="970" spans="2:14" ht="24" customHeight="1">
      <c r="B970" s="246"/>
      <c r="C970" s="246"/>
      <c r="D970" s="246"/>
      <c r="E970" s="246"/>
      <c r="F970" s="246"/>
      <c r="H970" s="237"/>
      <c r="I970" s="135"/>
      <c r="J970" s="135"/>
      <c r="K970" s="135"/>
      <c r="L970" s="234"/>
      <c r="M970" s="247"/>
      <c r="N970" s="248"/>
    </row>
    <row r="971" spans="2:14" ht="24" customHeight="1">
      <c r="B971" s="246"/>
      <c r="C971" s="246"/>
      <c r="D971" s="246"/>
      <c r="E971" s="246"/>
      <c r="F971" s="246"/>
      <c r="H971" s="237"/>
      <c r="I971" s="135"/>
      <c r="J971" s="135"/>
      <c r="K971" s="135"/>
      <c r="L971" s="234"/>
      <c r="M971" s="247"/>
      <c r="N971" s="248"/>
    </row>
    <row r="972" spans="2:14" ht="24" customHeight="1">
      <c r="B972" s="246"/>
      <c r="C972" s="246"/>
      <c r="D972" s="246"/>
      <c r="E972" s="246"/>
      <c r="F972" s="246"/>
      <c r="H972" s="237"/>
      <c r="I972" s="135"/>
      <c r="J972" s="135"/>
      <c r="K972" s="135"/>
      <c r="L972" s="234"/>
      <c r="M972" s="247"/>
      <c r="N972" s="248"/>
    </row>
    <row r="973" spans="2:14" ht="24" customHeight="1">
      <c r="B973" s="246"/>
      <c r="C973" s="246"/>
      <c r="D973" s="246"/>
      <c r="E973" s="246"/>
      <c r="F973" s="246"/>
      <c r="H973" s="237"/>
      <c r="I973" s="135"/>
      <c r="J973" s="135"/>
      <c r="K973" s="135"/>
      <c r="L973" s="234"/>
      <c r="M973" s="247"/>
      <c r="N973" s="248"/>
    </row>
    <row r="974" spans="2:14" ht="24" customHeight="1">
      <c r="B974" s="246"/>
      <c r="C974" s="246"/>
      <c r="D974" s="246"/>
      <c r="E974" s="246"/>
      <c r="F974" s="246"/>
      <c r="H974" s="237"/>
      <c r="I974" s="135"/>
      <c r="J974" s="135"/>
      <c r="K974" s="135"/>
      <c r="L974" s="234"/>
      <c r="M974" s="247"/>
      <c r="N974" s="248"/>
    </row>
    <row r="975" spans="2:14" ht="24" customHeight="1">
      <c r="B975" s="246"/>
      <c r="C975" s="246"/>
      <c r="D975" s="246"/>
      <c r="E975" s="246"/>
      <c r="F975" s="246"/>
      <c r="H975" s="237"/>
      <c r="I975" s="135"/>
      <c r="J975" s="135"/>
      <c r="K975" s="135"/>
      <c r="L975" s="234"/>
      <c r="M975" s="247"/>
      <c r="N975" s="248"/>
    </row>
    <row r="976" spans="2:14" ht="24" customHeight="1">
      <c r="B976" s="246"/>
      <c r="C976" s="246"/>
      <c r="D976" s="246"/>
      <c r="E976" s="246"/>
      <c r="F976" s="246"/>
      <c r="H976" s="237"/>
      <c r="I976" s="135"/>
      <c r="J976" s="135"/>
      <c r="K976" s="135"/>
      <c r="L976" s="234"/>
      <c r="M976" s="247"/>
      <c r="N976" s="248"/>
    </row>
    <row r="977" spans="2:14" ht="24" customHeight="1">
      <c r="B977" s="246"/>
      <c r="C977" s="246"/>
      <c r="D977" s="246"/>
      <c r="E977" s="246"/>
      <c r="F977" s="246"/>
      <c r="H977" s="237"/>
      <c r="I977" s="135"/>
      <c r="J977" s="135"/>
      <c r="K977" s="135"/>
      <c r="L977" s="234"/>
      <c r="M977" s="247"/>
      <c r="N977" s="248"/>
    </row>
    <row r="978" spans="2:14" ht="24" customHeight="1">
      <c r="B978" s="246"/>
      <c r="C978" s="246"/>
      <c r="D978" s="246"/>
      <c r="E978" s="246"/>
      <c r="F978" s="246"/>
      <c r="H978" s="237"/>
      <c r="I978" s="135"/>
      <c r="J978" s="135"/>
      <c r="K978" s="135"/>
      <c r="L978" s="234"/>
      <c r="M978" s="247"/>
      <c r="N978" s="248"/>
    </row>
    <row r="979" spans="2:14" ht="24" customHeight="1">
      <c r="B979" s="246"/>
      <c r="C979" s="246"/>
      <c r="D979" s="246"/>
      <c r="E979" s="246"/>
      <c r="F979" s="246"/>
      <c r="H979" s="237"/>
      <c r="I979" s="135"/>
      <c r="J979" s="135"/>
      <c r="K979" s="135"/>
      <c r="L979" s="234"/>
      <c r="M979" s="247"/>
      <c r="N979" s="248"/>
    </row>
    <row r="980" spans="2:14" ht="24" customHeight="1">
      <c r="B980" s="246"/>
      <c r="C980" s="246"/>
      <c r="D980" s="246"/>
      <c r="E980" s="246"/>
      <c r="F980" s="246"/>
      <c r="H980" s="237"/>
      <c r="I980" s="135"/>
      <c r="J980" s="135"/>
      <c r="K980" s="135"/>
      <c r="L980" s="234"/>
      <c r="M980" s="247"/>
      <c r="N980" s="248"/>
    </row>
    <row r="981" spans="2:14" ht="24" customHeight="1">
      <c r="B981" s="246"/>
      <c r="C981" s="246"/>
      <c r="D981" s="246"/>
      <c r="E981" s="246"/>
      <c r="F981" s="246"/>
      <c r="H981" s="237"/>
      <c r="I981" s="135"/>
      <c r="J981" s="135"/>
      <c r="K981" s="135"/>
      <c r="L981" s="234"/>
      <c r="M981" s="247"/>
      <c r="N981" s="248"/>
    </row>
    <row r="982" spans="2:14" ht="24" customHeight="1">
      <c r="B982" s="246"/>
      <c r="C982" s="246"/>
      <c r="D982" s="246"/>
      <c r="E982" s="246"/>
      <c r="F982" s="246"/>
      <c r="H982" s="237"/>
      <c r="I982" s="135"/>
      <c r="J982" s="135"/>
      <c r="K982" s="135"/>
      <c r="L982" s="234"/>
      <c r="M982" s="247"/>
      <c r="N982" s="248"/>
    </row>
    <row r="983" spans="2:14" ht="24" customHeight="1">
      <c r="B983" s="246"/>
      <c r="C983" s="246"/>
      <c r="D983" s="246"/>
      <c r="E983" s="246"/>
      <c r="F983" s="246"/>
      <c r="H983" s="237"/>
      <c r="I983" s="135"/>
      <c r="J983" s="135"/>
      <c r="K983" s="135"/>
      <c r="L983" s="234"/>
      <c r="M983" s="247"/>
      <c r="N983" s="248"/>
    </row>
    <row r="984" spans="2:14" ht="24" customHeight="1">
      <c r="B984" s="246"/>
      <c r="C984" s="246"/>
      <c r="D984" s="246"/>
      <c r="E984" s="246"/>
      <c r="F984" s="246"/>
      <c r="H984" s="237"/>
      <c r="I984" s="135"/>
      <c r="J984" s="135"/>
      <c r="K984" s="135"/>
      <c r="L984" s="234"/>
      <c r="M984" s="247"/>
      <c r="N984" s="248"/>
    </row>
    <row r="985" spans="2:14" ht="24" customHeight="1">
      <c r="B985" s="246"/>
      <c r="C985" s="246"/>
      <c r="D985" s="246"/>
      <c r="E985" s="246"/>
      <c r="F985" s="246"/>
      <c r="H985" s="237"/>
      <c r="I985" s="135"/>
      <c r="J985" s="135"/>
      <c r="K985" s="135"/>
      <c r="L985" s="234"/>
      <c r="M985" s="247"/>
      <c r="N985" s="248"/>
    </row>
    <row r="986" spans="2:14" ht="24" customHeight="1">
      <c r="B986" s="246"/>
      <c r="C986" s="246"/>
      <c r="D986" s="246"/>
      <c r="E986" s="246"/>
      <c r="F986" s="246"/>
      <c r="H986" s="237"/>
      <c r="I986" s="135"/>
      <c r="J986" s="135"/>
      <c r="K986" s="135"/>
      <c r="L986" s="234"/>
      <c r="M986" s="247"/>
      <c r="N986" s="248"/>
    </row>
    <row r="987" spans="2:14" ht="24" customHeight="1">
      <c r="B987" s="246"/>
      <c r="C987" s="246"/>
      <c r="D987" s="246"/>
      <c r="E987" s="246"/>
      <c r="F987" s="246"/>
      <c r="H987" s="237"/>
      <c r="I987" s="135"/>
      <c r="J987" s="135"/>
      <c r="K987" s="135"/>
      <c r="L987" s="234"/>
      <c r="M987" s="247"/>
      <c r="N987" s="248"/>
    </row>
    <row r="988" spans="2:14" ht="24" customHeight="1">
      <c r="B988" s="246"/>
      <c r="C988" s="246"/>
      <c r="D988" s="246"/>
      <c r="E988" s="246"/>
      <c r="F988" s="246"/>
      <c r="H988" s="237"/>
      <c r="I988" s="135"/>
      <c r="J988" s="135"/>
      <c r="K988" s="135"/>
      <c r="L988" s="234"/>
      <c r="M988" s="247"/>
      <c r="N988" s="248"/>
    </row>
    <row r="989" spans="2:14" ht="24" customHeight="1">
      <c r="B989" s="246"/>
      <c r="C989" s="246"/>
      <c r="D989" s="246"/>
      <c r="E989" s="246"/>
      <c r="F989" s="246"/>
      <c r="H989" s="237"/>
      <c r="I989" s="135"/>
      <c r="J989" s="135"/>
      <c r="K989" s="135"/>
      <c r="L989" s="234"/>
      <c r="M989" s="247"/>
      <c r="N989" s="248"/>
    </row>
    <row r="990" spans="2:14" ht="24" customHeight="1">
      <c r="B990" s="246"/>
      <c r="C990" s="246"/>
      <c r="D990" s="246"/>
      <c r="E990" s="246"/>
      <c r="F990" s="246"/>
      <c r="H990" s="237"/>
      <c r="I990" s="135"/>
      <c r="J990" s="135"/>
      <c r="K990" s="135"/>
      <c r="L990" s="234"/>
      <c r="M990" s="247"/>
      <c r="N990" s="248"/>
    </row>
    <row r="991" spans="2:14" ht="24" customHeight="1">
      <c r="B991" s="246"/>
      <c r="C991" s="246"/>
      <c r="D991" s="246"/>
      <c r="E991" s="246"/>
      <c r="F991" s="246"/>
      <c r="H991" s="237"/>
      <c r="I991" s="135"/>
      <c r="J991" s="135"/>
      <c r="K991" s="135"/>
      <c r="L991" s="234"/>
      <c r="M991" s="247"/>
      <c r="N991" s="248"/>
    </row>
    <row r="992" spans="2:14" ht="24" customHeight="1">
      <c r="B992" s="246"/>
      <c r="C992" s="246"/>
      <c r="D992" s="246"/>
      <c r="E992" s="246"/>
      <c r="F992" s="246"/>
      <c r="H992" s="237"/>
      <c r="I992" s="135"/>
      <c r="J992" s="135"/>
      <c r="K992" s="135"/>
      <c r="L992" s="234"/>
      <c r="M992" s="247"/>
      <c r="N992" s="248"/>
    </row>
    <row r="993" spans="2:14" ht="24" customHeight="1">
      <c r="B993" s="246"/>
      <c r="C993" s="246"/>
      <c r="D993" s="246"/>
      <c r="E993" s="246"/>
      <c r="F993" s="246"/>
      <c r="H993" s="237"/>
      <c r="I993" s="135"/>
      <c r="J993" s="135"/>
      <c r="K993" s="135"/>
      <c r="L993" s="234"/>
      <c r="M993" s="247"/>
      <c r="N993" s="248"/>
    </row>
    <row r="994" spans="2:14" ht="24" customHeight="1">
      <c r="B994" s="246"/>
      <c r="C994" s="246"/>
      <c r="D994" s="246"/>
      <c r="E994" s="246"/>
      <c r="F994" s="246"/>
      <c r="H994" s="237"/>
      <c r="I994" s="135"/>
      <c r="J994" s="135"/>
      <c r="K994" s="135"/>
      <c r="L994" s="234"/>
      <c r="M994" s="247"/>
      <c r="N994" s="248"/>
    </row>
    <row r="995" spans="2:14" ht="24" customHeight="1">
      <c r="B995" s="246"/>
      <c r="C995" s="246"/>
      <c r="D995" s="246"/>
      <c r="E995" s="246"/>
      <c r="F995" s="246"/>
      <c r="H995" s="237"/>
      <c r="I995" s="135"/>
      <c r="J995" s="135"/>
      <c r="K995" s="135"/>
      <c r="L995" s="234"/>
      <c r="M995" s="247"/>
      <c r="N995" s="248"/>
    </row>
    <row r="996" spans="2:14" ht="24" customHeight="1">
      <c r="B996" s="246"/>
      <c r="C996" s="246"/>
      <c r="D996" s="246"/>
      <c r="E996" s="246"/>
      <c r="F996" s="246"/>
      <c r="H996" s="237"/>
      <c r="I996" s="135"/>
      <c r="J996" s="135"/>
      <c r="K996" s="135"/>
      <c r="L996" s="234"/>
      <c r="M996" s="247"/>
      <c r="N996" s="248"/>
    </row>
    <row r="997" spans="2:14" ht="24" customHeight="1">
      <c r="B997" s="246"/>
      <c r="C997" s="246"/>
      <c r="D997" s="246"/>
      <c r="E997" s="246"/>
      <c r="F997" s="246"/>
      <c r="H997" s="237"/>
      <c r="I997" s="135"/>
      <c r="J997" s="135"/>
      <c r="K997" s="135"/>
      <c r="L997" s="234"/>
      <c r="M997" s="247"/>
      <c r="N997" s="248"/>
    </row>
    <row r="998" spans="2:14" ht="24" customHeight="1">
      <c r="B998" s="246"/>
      <c r="C998" s="246"/>
      <c r="D998" s="246"/>
      <c r="E998" s="246"/>
      <c r="F998" s="246"/>
      <c r="H998" s="237"/>
      <c r="I998" s="135"/>
      <c r="J998" s="135"/>
      <c r="K998" s="135"/>
      <c r="L998" s="234"/>
      <c r="M998" s="247"/>
      <c r="N998" s="248"/>
    </row>
    <row r="999" spans="2:14" ht="24" customHeight="1">
      <c r="B999" s="246"/>
      <c r="C999" s="246"/>
      <c r="D999" s="246"/>
      <c r="E999" s="246"/>
      <c r="F999" s="246"/>
      <c r="H999" s="237"/>
      <c r="I999" s="135"/>
      <c r="J999" s="135"/>
      <c r="K999" s="135"/>
      <c r="L999" s="234"/>
      <c r="M999" s="247"/>
      <c r="N999" s="248"/>
    </row>
    <row r="1000" spans="2:14" ht="24" customHeight="1">
      <c r="B1000" s="246"/>
      <c r="C1000" s="246"/>
      <c r="D1000" s="246"/>
      <c r="E1000" s="246"/>
      <c r="F1000" s="246"/>
      <c r="H1000" s="237"/>
      <c r="I1000" s="135"/>
      <c r="J1000" s="135"/>
      <c r="K1000" s="135"/>
      <c r="L1000" s="234"/>
      <c r="M1000" s="247"/>
      <c r="N1000" s="248"/>
    </row>
  </sheetData>
  <autoFilter ref="A3:N63" xr:uid="{00000000-0009-0000-0000-000004000000}"/>
  <mergeCells count="2">
    <mergeCell ref="B3:F3"/>
    <mergeCell ref="I3:K3"/>
  </mergeCells>
  <conditionalFormatting sqref="H3 H5:H64 H66:H69 H72:H1000">
    <cfRule type="cellIs" dxfId="56" priority="3" operator="equal">
      <formula>"ต่ำ"</formula>
    </cfRule>
    <cfRule type="cellIs" dxfId="55" priority="4" operator="equal">
      <formula>"ปานกลาง"</formula>
    </cfRule>
    <cfRule type="cellIs" dxfId="54" priority="5" operator="equal">
      <formula>"สูง"</formula>
    </cfRule>
  </conditionalFormatting>
  <conditionalFormatting sqref="H5:H64 H67:H69 H72:H74 H77:H78">
    <cfRule type="cellIs" dxfId="53" priority="1" operator="equal">
      <formula>"Not Applicable"</formula>
    </cfRule>
    <cfRule type="cellIs" dxfId="52" priority="2" operator="equal">
      <formula>"&gt;&gt;เลือกระดับผลการประเมิน&lt;&lt;"</formula>
    </cfRule>
  </conditionalFormatting>
  <conditionalFormatting sqref="I5:I78">
    <cfRule type="expression" dxfId="51" priority="6">
      <formula>$H5="ต่ำ"</formula>
    </cfRule>
  </conditionalFormatting>
  <conditionalFormatting sqref="J5:J78">
    <cfRule type="expression" dxfId="50" priority="7">
      <formula>$H5="ปานกลาง"</formula>
    </cfRule>
  </conditionalFormatting>
  <conditionalFormatting sqref="K5:K78">
    <cfRule type="expression" dxfId="49" priority="8">
      <formula>$H5="สูง"</formula>
    </cfRule>
  </conditionalFormatting>
  <dataValidations count="1">
    <dataValidation type="list" allowBlank="1" showErrorMessage="1" sqref="H70 D77:D78" xr:uid="{00000000-0002-0000-0400-000003000000}">
      <formula1>"ต่ำ,ปานกลาง,สูง"</formula1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400-000000000000}">
          <x14:formula1>
            <xm:f>IF('1-Basic Info'!$I$11="Y",Sheet2!$A$1:$A$4,Sheet2!$B$1)</xm:f>
          </x14:formula1>
          <xm:sqref>H67:H69</xm:sqref>
        </x14:dataValidation>
        <x14:dataValidation type="list" allowBlank="1" showErrorMessage="1" xr:uid="{00000000-0002-0000-0400-000001000000}">
          <x14:formula1>
            <xm:f>IF('1-Basic Info'!$I$14="Y",Sheet2!$A$1:$A$4,Sheet2!$B$1)</xm:f>
          </x14:formula1>
          <xm:sqref>H77:H78</xm:sqref>
        </x14:dataValidation>
        <x14:dataValidation type="list" allowBlank="1" showErrorMessage="1" xr:uid="{00000000-0002-0000-0400-000002000000}">
          <x14:formula1>
            <xm:f>IF(OR('1-Basic Info'!$I$11="Y",'1-Basic Info'!$I$12="Y",'1-Basic Info'!$I$13="Y",'1-Basic Info'!$I$14="Y"),Sheet2!$A$1:$A$4,Sheet2!$B$1)</xm:f>
          </x14:formula1>
          <xm:sqref>H5:H64</xm:sqref>
        </x14:dataValidation>
        <x14:dataValidation type="list" allowBlank="1" showErrorMessage="1" xr:uid="{00000000-0002-0000-0400-000004000000}">
          <x14:formula1>
            <xm:f>IF(OR('1-Basic Info'!$I$12="Y",'1-Basic Info'!$I$13="Y"),Sheet2!$A$1:$A$4,Sheet2!$B$1)</xm:f>
          </x14:formula1>
          <xm:sqref>H72:H74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000"/>
  <sheetViews>
    <sheetView workbookViewId="0"/>
  </sheetViews>
  <sheetFormatPr baseColWidth="10" defaultColWidth="14.5" defaultRowHeight="15" customHeight="1"/>
  <cols>
    <col min="1" max="1" width="28" customWidth="1"/>
    <col min="2" max="26" width="8.83203125" customWidth="1"/>
  </cols>
  <sheetData>
    <row r="1" spans="1:2">
      <c r="A1" s="6" t="s">
        <v>897</v>
      </c>
      <c r="B1" s="6" t="s">
        <v>898</v>
      </c>
    </row>
    <row r="2" spans="1:2">
      <c r="A2" s="6" t="s">
        <v>566</v>
      </c>
    </row>
    <row r="3" spans="1:2">
      <c r="A3" s="6" t="s">
        <v>258</v>
      </c>
    </row>
    <row r="4" spans="1:2">
      <c r="A4" s="6" t="s">
        <v>567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EAADB"/>
  </sheetPr>
  <dimension ref="A1:Z1000"/>
  <sheetViews>
    <sheetView showGridLines="0" topLeftCell="H4" workbookViewId="0"/>
  </sheetViews>
  <sheetFormatPr baseColWidth="10" defaultColWidth="14.5" defaultRowHeight="15" customHeight="1"/>
  <cols>
    <col min="1" max="1" width="5.83203125" customWidth="1"/>
    <col min="2" max="6" width="4" customWidth="1"/>
    <col min="7" max="7" width="14.5" hidden="1" customWidth="1"/>
    <col min="8" max="8" width="91.1640625" customWidth="1"/>
    <col min="9" max="9" width="4.83203125" customWidth="1"/>
    <col min="10" max="11" width="5.1640625" customWidth="1"/>
    <col min="12" max="12" width="3.6640625" customWidth="1"/>
    <col min="13" max="13" width="21.1640625" customWidth="1"/>
    <col min="14" max="14" width="18.1640625" customWidth="1"/>
    <col min="15" max="15" width="70.83203125" customWidth="1"/>
    <col min="16" max="20" width="50.83203125" customWidth="1"/>
    <col min="21" max="21" width="18.83203125" customWidth="1"/>
    <col min="22" max="25" width="8.83203125" customWidth="1"/>
    <col min="26" max="26" width="14.5" style="3"/>
  </cols>
  <sheetData>
    <row r="1" spans="1:25" ht="34.5" customHeight="1">
      <c r="A1" s="56" t="s">
        <v>899</v>
      </c>
      <c r="B1" s="57"/>
      <c r="C1" s="57"/>
      <c r="D1" s="57"/>
      <c r="E1" s="57"/>
      <c r="F1" s="57"/>
      <c r="G1" s="58"/>
      <c r="H1" s="57"/>
      <c r="I1" s="59"/>
      <c r="J1" s="59"/>
      <c r="K1" s="60"/>
      <c r="L1" s="60"/>
      <c r="M1" s="58"/>
      <c r="N1" s="57"/>
      <c r="O1" s="60"/>
      <c r="P1" s="60"/>
      <c r="Q1" s="60"/>
      <c r="R1" s="60"/>
      <c r="S1" s="60"/>
      <c r="T1" s="60"/>
      <c r="U1" s="60"/>
      <c r="V1" s="3"/>
      <c r="W1" s="3"/>
      <c r="X1" s="3"/>
      <c r="Y1" s="3"/>
    </row>
    <row r="2" spans="1:25" ht="24.75" customHeight="1">
      <c r="A2" s="14"/>
      <c r="B2" s="1853" t="s">
        <v>377</v>
      </c>
      <c r="C2" s="1854"/>
      <c r="D2" s="1854"/>
      <c r="E2" s="1854"/>
      <c r="F2" s="1854"/>
      <c r="G2" s="3"/>
      <c r="H2" s="15"/>
      <c r="I2" s="1855" t="s">
        <v>900</v>
      </c>
      <c r="J2" s="1856"/>
      <c r="K2" s="1856"/>
      <c r="L2" s="1856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560</v>
      </c>
      <c r="B3" s="17" t="s">
        <v>518</v>
      </c>
      <c r="C3" s="17" t="s">
        <v>519</v>
      </c>
      <c r="D3" s="17" t="s">
        <v>520</v>
      </c>
      <c r="E3" s="17" t="s">
        <v>521</v>
      </c>
      <c r="F3" s="17" t="s">
        <v>522</v>
      </c>
      <c r="G3" s="16" t="s">
        <v>901</v>
      </c>
      <c r="H3" s="16" t="s">
        <v>902</v>
      </c>
      <c r="I3" s="18" t="s">
        <v>903</v>
      </c>
      <c r="J3" s="18" t="s">
        <v>904</v>
      </c>
      <c r="K3" s="18" t="s">
        <v>905</v>
      </c>
      <c r="L3" s="18" t="s">
        <v>906</v>
      </c>
      <c r="M3" s="16" t="s">
        <v>378</v>
      </c>
      <c r="N3" s="16" t="s">
        <v>907</v>
      </c>
      <c r="O3" s="19" t="s">
        <v>908</v>
      </c>
      <c r="P3" s="19" t="s">
        <v>909</v>
      </c>
      <c r="Q3" s="19" t="s">
        <v>910</v>
      </c>
      <c r="R3" s="19" t="s">
        <v>911</v>
      </c>
      <c r="S3" s="19" t="s">
        <v>912</v>
      </c>
      <c r="T3" s="16" t="s">
        <v>913</v>
      </c>
      <c r="U3" s="16" t="s">
        <v>914</v>
      </c>
      <c r="V3" s="3"/>
      <c r="W3" s="3"/>
      <c r="X3" s="3"/>
      <c r="Y3" s="3"/>
    </row>
    <row r="4" spans="1:25" ht="69.75" customHeight="1">
      <c r="A4" s="7">
        <v>1</v>
      </c>
      <c r="B4" s="20" t="s">
        <v>889</v>
      </c>
      <c r="C4" s="21"/>
      <c r="D4" s="21"/>
      <c r="E4" s="21"/>
      <c r="F4" s="20"/>
      <c r="G4" s="9"/>
      <c r="H4" s="8" t="s">
        <v>915</v>
      </c>
      <c r="I4" s="20" t="s">
        <v>889</v>
      </c>
      <c r="J4" s="20" t="s">
        <v>889</v>
      </c>
      <c r="K4" s="20" t="s">
        <v>889</v>
      </c>
      <c r="L4" s="20" t="s">
        <v>889</v>
      </c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215.25" customHeight="1">
      <c r="A5" s="7">
        <v>2</v>
      </c>
      <c r="B5" s="20" t="s">
        <v>889</v>
      </c>
      <c r="C5" s="20"/>
      <c r="D5" s="23"/>
      <c r="E5" s="21"/>
      <c r="F5" s="21"/>
      <c r="G5" s="9"/>
      <c r="H5" s="9" t="s">
        <v>916</v>
      </c>
      <c r="I5" s="20" t="s">
        <v>889</v>
      </c>
      <c r="J5" s="20" t="s">
        <v>889</v>
      </c>
      <c r="K5" s="20" t="s">
        <v>889</v>
      </c>
      <c r="L5" s="20" t="s">
        <v>889</v>
      </c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171.75" customHeight="1">
      <c r="A6" s="7">
        <v>3</v>
      </c>
      <c r="B6" s="20" t="s">
        <v>889</v>
      </c>
      <c r="C6" s="20"/>
      <c r="D6" s="23"/>
      <c r="E6" s="21"/>
      <c r="F6" s="21"/>
      <c r="G6" s="9"/>
      <c r="H6" s="8" t="s">
        <v>917</v>
      </c>
      <c r="I6" s="20" t="s">
        <v>889</v>
      </c>
      <c r="J6" s="20" t="s">
        <v>889</v>
      </c>
      <c r="K6" s="20" t="s">
        <v>889</v>
      </c>
      <c r="L6" s="20" t="s">
        <v>889</v>
      </c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74.25" customHeight="1">
      <c r="A7" s="7">
        <v>4</v>
      </c>
      <c r="B7" s="20" t="s">
        <v>889</v>
      </c>
      <c r="C7" s="20"/>
      <c r="D7" s="23"/>
      <c r="E7" s="21"/>
      <c r="F7" s="21"/>
      <c r="G7" s="9"/>
      <c r="H7" s="8" t="s">
        <v>918</v>
      </c>
      <c r="I7" s="20"/>
      <c r="J7" s="20"/>
      <c r="K7" s="20"/>
      <c r="L7" s="20"/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24" customHeight="1">
      <c r="A8" s="7">
        <v>5</v>
      </c>
      <c r="B8" s="20" t="s">
        <v>889</v>
      </c>
      <c r="C8" s="21"/>
      <c r="D8" s="21"/>
      <c r="E8" s="21"/>
      <c r="F8" s="20"/>
      <c r="G8" s="9"/>
      <c r="H8" s="8" t="s">
        <v>919</v>
      </c>
      <c r="I8" s="20" t="s">
        <v>889</v>
      </c>
      <c r="J8" s="20" t="s">
        <v>889</v>
      </c>
      <c r="K8" s="20" t="s">
        <v>889</v>
      </c>
      <c r="L8" s="20" t="s">
        <v>889</v>
      </c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21" customHeight="1">
      <c r="A9" s="14"/>
      <c r="B9" s="14"/>
      <c r="C9" s="14"/>
      <c r="D9" s="14"/>
      <c r="E9" s="14"/>
      <c r="F9" s="14"/>
      <c r="G9" s="14"/>
      <c r="H9" s="15"/>
      <c r="I9" s="14"/>
      <c r="J9" s="14"/>
      <c r="K9" s="14"/>
      <c r="L9" s="14"/>
      <c r="M9" s="15"/>
      <c r="N9" s="15"/>
      <c r="O9" s="14"/>
      <c r="P9" s="14"/>
      <c r="Q9" s="3"/>
      <c r="R9" s="3"/>
      <c r="S9" s="3"/>
      <c r="T9" s="3"/>
      <c r="U9" s="3"/>
      <c r="V9" s="3"/>
      <c r="W9" s="3"/>
      <c r="X9" s="3"/>
      <c r="Y9" s="3"/>
    </row>
    <row r="10" spans="1:25" ht="21" customHeight="1">
      <c r="A10" s="14"/>
      <c r="B10" s="14"/>
      <c r="C10" s="14"/>
      <c r="D10" s="14"/>
      <c r="E10" s="14"/>
      <c r="F10" s="14"/>
      <c r="G10" s="14"/>
      <c r="H10" s="15"/>
      <c r="I10" s="14"/>
      <c r="J10" s="14"/>
      <c r="K10" s="14"/>
      <c r="L10" s="14"/>
      <c r="M10" s="15"/>
      <c r="N10" s="15"/>
      <c r="O10" s="14"/>
      <c r="P10" s="14"/>
      <c r="Q10" s="3"/>
      <c r="R10" s="3"/>
      <c r="S10" s="3"/>
      <c r="T10" s="3"/>
      <c r="U10" s="3"/>
      <c r="V10" s="3"/>
      <c r="W10" s="3"/>
      <c r="X10" s="3"/>
      <c r="Y10" s="3"/>
    </row>
    <row r="11" spans="1:25" ht="21" customHeight="1">
      <c r="A11" s="14"/>
      <c r="B11" s="14"/>
      <c r="C11" s="14"/>
      <c r="D11" s="14"/>
      <c r="E11" s="14"/>
      <c r="F11" s="14"/>
      <c r="G11" s="14"/>
      <c r="H11" s="15"/>
      <c r="I11" s="14"/>
      <c r="J11" s="14"/>
      <c r="K11" s="14"/>
      <c r="L11" s="14"/>
      <c r="M11" s="15"/>
      <c r="N11" s="15"/>
      <c r="O11" s="14"/>
      <c r="P11" s="14"/>
      <c r="Q11" s="3"/>
      <c r="R11" s="3"/>
      <c r="S11" s="3"/>
      <c r="T11" s="3"/>
      <c r="U11" s="3"/>
      <c r="V11" s="3"/>
      <c r="W11" s="3"/>
      <c r="X11" s="3"/>
      <c r="Y11" s="3"/>
    </row>
    <row r="12" spans="1:25" ht="21" customHeight="1">
      <c r="A12" s="14"/>
      <c r="B12" s="14"/>
      <c r="C12" s="14"/>
      <c r="D12" s="14"/>
      <c r="E12" s="14"/>
      <c r="F12" s="14"/>
      <c r="G12" s="14"/>
      <c r="H12" s="15"/>
      <c r="I12" s="14"/>
      <c r="J12" s="14"/>
      <c r="K12" s="14"/>
      <c r="L12" s="14"/>
      <c r="M12" s="15"/>
      <c r="N12" s="15"/>
      <c r="O12" s="14"/>
      <c r="P12" s="14"/>
      <c r="Q12" s="3"/>
      <c r="R12" s="3"/>
      <c r="S12" s="3"/>
      <c r="T12" s="3"/>
      <c r="U12" s="3"/>
      <c r="V12" s="3"/>
      <c r="W12" s="3"/>
      <c r="X12" s="3"/>
      <c r="Y12" s="3"/>
    </row>
    <row r="13" spans="1:25" ht="21" customHeight="1">
      <c r="A13" s="14"/>
      <c r="B13" s="14"/>
      <c r="C13" s="14"/>
      <c r="D13" s="14"/>
      <c r="E13" s="14"/>
      <c r="F13" s="14"/>
      <c r="G13" s="14"/>
      <c r="H13" s="15"/>
      <c r="I13" s="14"/>
      <c r="J13" s="14"/>
      <c r="K13" s="14"/>
      <c r="L13" s="14"/>
      <c r="M13" s="15"/>
      <c r="N13" s="15"/>
      <c r="O13" s="14"/>
      <c r="P13" s="14"/>
      <c r="Q13" s="3"/>
      <c r="R13" s="3"/>
      <c r="S13" s="3"/>
      <c r="T13" s="3"/>
      <c r="U13" s="3"/>
      <c r="V13" s="3"/>
      <c r="W13" s="3"/>
      <c r="X13" s="3"/>
      <c r="Y13" s="3"/>
    </row>
    <row r="14" spans="1:25" ht="21" customHeight="1">
      <c r="A14" s="14"/>
      <c r="B14" s="14"/>
      <c r="C14" s="14"/>
      <c r="D14" s="14"/>
      <c r="E14" s="14"/>
      <c r="F14" s="14"/>
      <c r="G14" s="14"/>
      <c r="H14" s="15"/>
      <c r="I14" s="14"/>
      <c r="J14" s="14"/>
      <c r="K14" s="14"/>
      <c r="L14" s="14"/>
      <c r="M14" s="15"/>
      <c r="N14" s="15"/>
      <c r="O14" s="14"/>
      <c r="P14" s="14"/>
      <c r="Q14" s="3"/>
      <c r="R14" s="3"/>
      <c r="S14" s="3"/>
      <c r="T14" s="3"/>
      <c r="U14" s="3"/>
      <c r="V14" s="3"/>
      <c r="W14" s="3"/>
      <c r="X14" s="3"/>
      <c r="Y14" s="3"/>
    </row>
    <row r="15" spans="1:25" ht="21" customHeight="1">
      <c r="A15" s="14"/>
      <c r="B15" s="14"/>
      <c r="C15" s="14"/>
      <c r="D15" s="14"/>
      <c r="E15" s="14"/>
      <c r="F15" s="14"/>
      <c r="G15" s="14"/>
      <c r="H15" s="15"/>
      <c r="I15" s="14"/>
      <c r="J15" s="14"/>
      <c r="K15" s="14"/>
      <c r="L15" s="14"/>
      <c r="M15" s="15"/>
      <c r="N15" s="15"/>
      <c r="O15" s="14"/>
      <c r="P15" s="14"/>
      <c r="Q15" s="3"/>
      <c r="R15" s="3"/>
      <c r="S15" s="3"/>
      <c r="T15" s="3"/>
      <c r="U15" s="3"/>
      <c r="V15" s="3"/>
      <c r="W15" s="3"/>
      <c r="X15" s="3"/>
      <c r="Y15" s="3"/>
    </row>
    <row r="16" spans="1:25" ht="21" customHeight="1">
      <c r="A16" s="14"/>
      <c r="B16" s="14"/>
      <c r="C16" s="14"/>
      <c r="D16" s="14"/>
      <c r="E16" s="14"/>
      <c r="F16" s="14"/>
      <c r="G16" s="14"/>
      <c r="H16" s="15"/>
      <c r="I16" s="14"/>
      <c r="J16" s="14"/>
      <c r="K16" s="14"/>
      <c r="L16" s="14"/>
      <c r="M16" s="15"/>
      <c r="N16" s="15"/>
      <c r="O16" s="14"/>
      <c r="P16" s="14"/>
      <c r="Q16" s="3"/>
      <c r="R16" s="3"/>
      <c r="S16" s="3"/>
      <c r="T16" s="3"/>
      <c r="U16" s="3"/>
      <c r="V16" s="3"/>
      <c r="W16" s="3"/>
      <c r="X16" s="3"/>
      <c r="Y16" s="3"/>
    </row>
    <row r="17" spans="1:25" ht="21" customHeight="1">
      <c r="A17" s="14"/>
      <c r="B17" s="14"/>
      <c r="C17" s="14"/>
      <c r="D17" s="14"/>
      <c r="E17" s="14"/>
      <c r="F17" s="14"/>
      <c r="G17" s="14"/>
      <c r="H17" s="15"/>
      <c r="I17" s="14"/>
      <c r="J17" s="14"/>
      <c r="K17" s="14"/>
      <c r="L17" s="14"/>
      <c r="M17" s="15"/>
      <c r="N17" s="15"/>
      <c r="O17" s="14"/>
      <c r="P17" s="14"/>
      <c r="Q17" s="3"/>
      <c r="R17" s="3"/>
      <c r="S17" s="3"/>
      <c r="T17" s="3"/>
      <c r="U17" s="3"/>
      <c r="V17" s="3"/>
      <c r="W17" s="3"/>
      <c r="X17" s="3"/>
      <c r="Y17" s="3"/>
    </row>
    <row r="18" spans="1:25" ht="21" customHeight="1">
      <c r="A18" s="14"/>
      <c r="B18" s="14"/>
      <c r="C18" s="14"/>
      <c r="D18" s="14"/>
      <c r="E18" s="14"/>
      <c r="F18" s="14"/>
      <c r="G18" s="14"/>
      <c r="H18" s="15"/>
      <c r="I18" s="14"/>
      <c r="J18" s="14"/>
      <c r="K18" s="14"/>
      <c r="L18" s="14"/>
      <c r="M18" s="15"/>
      <c r="N18" s="15"/>
      <c r="O18" s="14"/>
      <c r="P18" s="14"/>
      <c r="Q18" s="3"/>
      <c r="R18" s="3"/>
      <c r="S18" s="3"/>
      <c r="T18" s="3"/>
      <c r="U18" s="3"/>
      <c r="V18" s="3"/>
      <c r="W18" s="3"/>
      <c r="X18" s="3"/>
      <c r="Y18" s="3"/>
    </row>
    <row r="19" spans="1:25" ht="21" customHeight="1">
      <c r="A19" s="14"/>
      <c r="B19" s="14"/>
      <c r="C19" s="14"/>
      <c r="D19" s="14"/>
      <c r="E19" s="14"/>
      <c r="F19" s="14"/>
      <c r="G19" s="14"/>
      <c r="H19" s="15"/>
      <c r="I19" s="14"/>
      <c r="J19" s="14"/>
      <c r="K19" s="14"/>
      <c r="L19" s="14"/>
      <c r="M19" s="15"/>
      <c r="N19" s="15"/>
      <c r="O19" s="14"/>
      <c r="P19" s="14"/>
      <c r="Q19" s="3"/>
      <c r="R19" s="3"/>
      <c r="S19" s="3"/>
      <c r="T19" s="3"/>
      <c r="U19" s="3"/>
      <c r="V19" s="3"/>
      <c r="W19" s="3"/>
      <c r="X19" s="3"/>
      <c r="Y19" s="3"/>
    </row>
    <row r="20" spans="1:25" ht="21" customHeight="1">
      <c r="A20" s="14"/>
      <c r="B20" s="14"/>
      <c r="C20" s="14"/>
      <c r="D20" s="14"/>
      <c r="E20" s="14"/>
      <c r="F20" s="14"/>
      <c r="G20" s="14"/>
      <c r="H20" s="15"/>
      <c r="I20" s="14"/>
      <c r="J20" s="14"/>
      <c r="K20" s="14"/>
      <c r="L20" s="14"/>
      <c r="M20" s="15"/>
      <c r="N20" s="15"/>
      <c r="O20" s="14"/>
      <c r="P20" s="14"/>
      <c r="Q20" s="3"/>
      <c r="R20" s="3"/>
      <c r="S20" s="3"/>
      <c r="T20" s="3"/>
      <c r="U20" s="3"/>
      <c r="V20" s="3"/>
      <c r="W20" s="3"/>
      <c r="X20" s="3"/>
      <c r="Y20" s="3"/>
    </row>
    <row r="21" spans="1:25" ht="21" customHeight="1">
      <c r="A21" s="14"/>
      <c r="B21" s="14"/>
      <c r="C21" s="14"/>
      <c r="D21" s="14"/>
      <c r="E21" s="14"/>
      <c r="F21" s="14"/>
      <c r="G21" s="14"/>
      <c r="H21" s="15"/>
      <c r="I21" s="14"/>
      <c r="J21" s="14"/>
      <c r="K21" s="14"/>
      <c r="L21" s="14"/>
      <c r="M21" s="15"/>
      <c r="N21" s="15"/>
      <c r="O21" s="14"/>
      <c r="P21" s="14"/>
      <c r="Q21" s="3"/>
      <c r="R21" s="3"/>
      <c r="S21" s="3"/>
      <c r="T21" s="3"/>
      <c r="U21" s="3"/>
      <c r="V21" s="3"/>
      <c r="W21" s="3"/>
      <c r="X21" s="3"/>
      <c r="Y21" s="3"/>
    </row>
    <row r="22" spans="1:25" ht="21" customHeight="1">
      <c r="A22" s="14"/>
      <c r="B22" s="14"/>
      <c r="C22" s="14"/>
      <c r="D22" s="14"/>
      <c r="E22" s="14"/>
      <c r="F22" s="14"/>
      <c r="G22" s="14"/>
      <c r="H22" s="15"/>
      <c r="I22" s="14"/>
      <c r="J22" s="14"/>
      <c r="K22" s="14"/>
      <c r="L22" s="14"/>
      <c r="M22" s="15"/>
      <c r="N22" s="15"/>
      <c r="O22" s="14"/>
      <c r="P22" s="14"/>
      <c r="Q22" s="3"/>
      <c r="R22" s="3"/>
      <c r="S22" s="3"/>
      <c r="T22" s="3"/>
      <c r="U22" s="3"/>
      <c r="V22" s="3"/>
      <c r="W22" s="3"/>
      <c r="X22" s="3"/>
      <c r="Y22" s="3"/>
    </row>
    <row r="23" spans="1:25" ht="21" customHeight="1">
      <c r="A23" s="14"/>
      <c r="B23" s="14"/>
      <c r="C23" s="14"/>
      <c r="D23" s="14"/>
      <c r="E23" s="14"/>
      <c r="F23" s="14"/>
      <c r="G23" s="14"/>
      <c r="H23" s="15"/>
      <c r="I23" s="14"/>
      <c r="J23" s="14"/>
      <c r="K23" s="14"/>
      <c r="L23" s="14"/>
      <c r="M23" s="15"/>
      <c r="N23" s="15"/>
      <c r="O23" s="14"/>
      <c r="P23" s="14"/>
      <c r="Q23" s="3"/>
      <c r="R23" s="3"/>
      <c r="S23" s="3"/>
      <c r="T23" s="3"/>
      <c r="U23" s="3"/>
      <c r="V23" s="3"/>
      <c r="W23" s="3"/>
      <c r="X23" s="3"/>
      <c r="Y23" s="3"/>
    </row>
    <row r="24" spans="1:25" ht="21" customHeight="1">
      <c r="A24" s="14"/>
      <c r="B24" s="14"/>
      <c r="C24" s="14"/>
      <c r="D24" s="14"/>
      <c r="E24" s="14"/>
      <c r="F24" s="14"/>
      <c r="G24" s="14"/>
      <c r="H24" s="15"/>
      <c r="I24" s="14"/>
      <c r="J24" s="14"/>
      <c r="K24" s="14"/>
      <c r="L24" s="14"/>
      <c r="M24" s="15"/>
      <c r="N24" s="15"/>
      <c r="O24" s="14"/>
      <c r="P24" s="14"/>
      <c r="Q24" s="3"/>
      <c r="R24" s="3"/>
      <c r="S24" s="3"/>
      <c r="T24" s="3"/>
      <c r="U24" s="3"/>
      <c r="V24" s="3"/>
      <c r="W24" s="3"/>
      <c r="X24" s="3"/>
      <c r="Y24" s="3"/>
    </row>
    <row r="25" spans="1:25" ht="21" customHeight="1">
      <c r="A25" s="14"/>
      <c r="B25" s="14"/>
      <c r="C25" s="14"/>
      <c r="D25" s="14"/>
      <c r="E25" s="14"/>
      <c r="F25" s="14"/>
      <c r="G25" s="14"/>
      <c r="H25" s="15"/>
      <c r="I25" s="14"/>
      <c r="J25" s="14"/>
      <c r="K25" s="14"/>
      <c r="L25" s="14"/>
      <c r="M25" s="15"/>
      <c r="N25" s="15"/>
      <c r="O25" s="14"/>
      <c r="P25" s="14"/>
      <c r="Q25" s="3"/>
      <c r="R25" s="3"/>
      <c r="S25" s="3"/>
      <c r="T25" s="3"/>
      <c r="U25" s="3"/>
      <c r="V25" s="3"/>
      <c r="W25" s="3"/>
      <c r="X25" s="3"/>
      <c r="Y25" s="3"/>
    </row>
    <row r="26" spans="1:25" ht="21" customHeight="1">
      <c r="A26" s="14"/>
      <c r="B26" s="14"/>
      <c r="C26" s="14"/>
      <c r="D26" s="14"/>
      <c r="E26" s="14"/>
      <c r="F26" s="14"/>
      <c r="G26" s="14"/>
      <c r="H26" s="15"/>
      <c r="I26" s="14"/>
      <c r="J26" s="14"/>
      <c r="K26" s="14"/>
      <c r="L26" s="14"/>
      <c r="M26" s="15"/>
      <c r="N26" s="15"/>
      <c r="O26" s="14"/>
      <c r="P26" s="14"/>
      <c r="Q26" s="3"/>
      <c r="R26" s="3"/>
      <c r="S26" s="3"/>
      <c r="T26" s="3"/>
      <c r="U26" s="3"/>
      <c r="V26" s="3"/>
      <c r="W26" s="3"/>
      <c r="X26" s="3"/>
      <c r="Y26" s="3"/>
    </row>
    <row r="27" spans="1:25" ht="21" customHeight="1">
      <c r="A27" s="14"/>
      <c r="B27" s="14"/>
      <c r="C27" s="14"/>
      <c r="D27" s="14"/>
      <c r="E27" s="14"/>
      <c r="F27" s="14"/>
      <c r="G27" s="14"/>
      <c r="H27" s="15"/>
      <c r="I27" s="14"/>
      <c r="J27" s="14"/>
      <c r="K27" s="14"/>
      <c r="L27" s="14"/>
      <c r="M27" s="15"/>
      <c r="N27" s="15"/>
      <c r="O27" s="14"/>
      <c r="P27" s="14"/>
      <c r="Q27" s="3"/>
      <c r="R27" s="3"/>
      <c r="S27" s="3"/>
      <c r="T27" s="3"/>
      <c r="U27" s="3"/>
      <c r="V27" s="3"/>
      <c r="W27" s="3"/>
      <c r="X27" s="3"/>
      <c r="Y27" s="3"/>
    </row>
    <row r="28" spans="1:25" ht="21" customHeight="1">
      <c r="A28" s="14"/>
      <c r="B28" s="14"/>
      <c r="C28" s="14"/>
      <c r="D28" s="14"/>
      <c r="E28" s="14"/>
      <c r="F28" s="14"/>
      <c r="G28" s="14"/>
      <c r="H28" s="15"/>
      <c r="I28" s="14"/>
      <c r="J28" s="14"/>
      <c r="K28" s="14"/>
      <c r="L28" s="14"/>
      <c r="M28" s="15"/>
      <c r="N28" s="15"/>
      <c r="O28" s="14"/>
      <c r="P28" s="14"/>
      <c r="Q28" s="3"/>
      <c r="R28" s="3"/>
      <c r="S28" s="3"/>
      <c r="T28" s="3"/>
      <c r="U28" s="3"/>
      <c r="V28" s="3"/>
      <c r="W28" s="3"/>
      <c r="X28" s="3"/>
      <c r="Y28" s="3"/>
    </row>
    <row r="29" spans="1:25" ht="21" customHeight="1">
      <c r="A29" s="14"/>
      <c r="B29" s="14"/>
      <c r="C29" s="14"/>
      <c r="D29" s="14"/>
      <c r="E29" s="14"/>
      <c r="F29" s="14"/>
      <c r="G29" s="14"/>
      <c r="H29" s="15"/>
      <c r="I29" s="14"/>
      <c r="J29" s="14"/>
      <c r="K29" s="14"/>
      <c r="L29" s="14"/>
      <c r="M29" s="15"/>
      <c r="N29" s="15"/>
      <c r="O29" s="14"/>
      <c r="P29" s="14"/>
      <c r="Q29" s="3"/>
      <c r="R29" s="3"/>
      <c r="S29" s="3"/>
      <c r="T29" s="3"/>
      <c r="U29" s="3"/>
      <c r="V29" s="3"/>
      <c r="W29" s="3"/>
      <c r="X29" s="3"/>
      <c r="Y29" s="3"/>
    </row>
    <row r="30" spans="1:25" ht="21" customHeight="1">
      <c r="A30" s="14"/>
      <c r="B30" s="14"/>
      <c r="C30" s="14"/>
      <c r="D30" s="14"/>
      <c r="E30" s="14"/>
      <c r="F30" s="14"/>
      <c r="G30" s="14"/>
      <c r="H30" s="15"/>
      <c r="I30" s="14"/>
      <c r="J30" s="14"/>
      <c r="K30" s="14"/>
      <c r="L30" s="14"/>
      <c r="M30" s="15"/>
      <c r="N30" s="15"/>
      <c r="O30" s="14"/>
      <c r="P30" s="14"/>
      <c r="Q30" s="3"/>
      <c r="R30" s="3"/>
      <c r="S30" s="3"/>
      <c r="T30" s="3"/>
      <c r="U30" s="3"/>
      <c r="V30" s="3"/>
      <c r="W30" s="3"/>
      <c r="X30" s="3"/>
      <c r="Y30" s="3"/>
    </row>
    <row r="31" spans="1:25" ht="21" customHeight="1">
      <c r="A31" s="14"/>
      <c r="B31" s="14"/>
      <c r="C31" s="14"/>
      <c r="D31" s="14"/>
      <c r="E31" s="14"/>
      <c r="F31" s="14"/>
      <c r="G31" s="14"/>
      <c r="H31" s="15"/>
      <c r="I31" s="14"/>
      <c r="J31" s="14"/>
      <c r="K31" s="14"/>
      <c r="L31" s="14"/>
      <c r="M31" s="15"/>
      <c r="N31" s="15"/>
      <c r="O31" s="14"/>
      <c r="P31" s="14"/>
      <c r="Q31" s="3"/>
      <c r="R31" s="3"/>
      <c r="S31" s="3"/>
      <c r="T31" s="3"/>
      <c r="U31" s="3"/>
      <c r="V31" s="3"/>
      <c r="W31" s="3"/>
      <c r="X31" s="3"/>
      <c r="Y31" s="3"/>
    </row>
    <row r="32" spans="1:25" ht="21" customHeight="1">
      <c r="A32" s="14"/>
      <c r="B32" s="14"/>
      <c r="C32" s="14"/>
      <c r="D32" s="14"/>
      <c r="E32" s="14"/>
      <c r="F32" s="14"/>
      <c r="G32" s="14"/>
      <c r="H32" s="15"/>
      <c r="I32" s="14"/>
      <c r="J32" s="14"/>
      <c r="K32" s="14"/>
      <c r="L32" s="14"/>
      <c r="M32" s="15"/>
      <c r="N32" s="15"/>
      <c r="O32" s="14"/>
      <c r="P32" s="14"/>
      <c r="Q32" s="3"/>
      <c r="R32" s="3"/>
      <c r="S32" s="3"/>
      <c r="T32" s="3"/>
      <c r="U32" s="3"/>
      <c r="V32" s="3"/>
      <c r="W32" s="3"/>
      <c r="X32" s="3"/>
      <c r="Y32" s="3"/>
    </row>
    <row r="33" spans="1:25" ht="21" customHeight="1">
      <c r="A33" s="14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5"/>
      <c r="N33" s="15"/>
      <c r="O33" s="14"/>
      <c r="P33" s="14"/>
      <c r="Q33" s="3"/>
      <c r="R33" s="3"/>
      <c r="S33" s="3"/>
      <c r="T33" s="3"/>
      <c r="U33" s="3"/>
      <c r="V33" s="3"/>
      <c r="W33" s="3"/>
      <c r="X33" s="3"/>
      <c r="Y33" s="3"/>
    </row>
    <row r="34" spans="1:25" ht="21" customHeight="1">
      <c r="A34" s="14"/>
      <c r="B34" s="14"/>
      <c r="C34" s="14"/>
      <c r="D34" s="14"/>
      <c r="E34" s="14"/>
      <c r="F34" s="14"/>
      <c r="G34" s="14"/>
      <c r="H34" s="15"/>
      <c r="I34" s="14"/>
      <c r="J34" s="14"/>
      <c r="K34" s="14"/>
      <c r="L34" s="14"/>
      <c r="M34" s="15"/>
      <c r="N34" s="15"/>
      <c r="O34" s="14"/>
      <c r="P34" s="14"/>
      <c r="Q34" s="3"/>
      <c r="R34" s="3"/>
      <c r="S34" s="3"/>
      <c r="T34" s="3"/>
      <c r="U34" s="3"/>
      <c r="V34" s="3"/>
      <c r="W34" s="3"/>
      <c r="X34" s="3"/>
      <c r="Y34" s="3"/>
    </row>
    <row r="35" spans="1:25" ht="21" customHeight="1">
      <c r="A35" s="14"/>
      <c r="B35" s="14"/>
      <c r="C35" s="14"/>
      <c r="D35" s="14"/>
      <c r="E35" s="14"/>
      <c r="F35" s="14"/>
      <c r="G35" s="14"/>
      <c r="H35" s="15"/>
      <c r="I35" s="14"/>
      <c r="J35" s="14"/>
      <c r="K35" s="14"/>
      <c r="L35" s="14"/>
      <c r="M35" s="15"/>
      <c r="N35" s="15"/>
      <c r="O35" s="14"/>
      <c r="P35" s="14"/>
      <c r="Q35" s="3"/>
      <c r="R35" s="3"/>
      <c r="S35" s="3"/>
      <c r="T35" s="3"/>
      <c r="U35" s="3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14"/>
      <c r="J36" s="14"/>
      <c r="K36" s="14"/>
      <c r="L36" s="14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14"/>
      <c r="J37" s="14"/>
      <c r="K37" s="14"/>
      <c r="L37" s="14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14"/>
      <c r="J38" s="14"/>
      <c r="K38" s="14"/>
      <c r="L38" s="14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14"/>
      <c r="J39" s="14"/>
      <c r="K39" s="14"/>
      <c r="L39" s="14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14"/>
      <c r="J40" s="14"/>
      <c r="K40" s="14"/>
      <c r="L40" s="14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14"/>
      <c r="J41" s="14"/>
      <c r="K41" s="14"/>
      <c r="L41" s="14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14"/>
      <c r="J42" s="14"/>
      <c r="K42" s="14"/>
      <c r="L42" s="14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14"/>
      <c r="J43" s="14"/>
      <c r="K43" s="14"/>
      <c r="L43" s="14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14"/>
      <c r="J44" s="14"/>
      <c r="K44" s="14"/>
      <c r="L44" s="14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14"/>
      <c r="J45" s="14"/>
      <c r="K45" s="14"/>
      <c r="L45" s="14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14"/>
      <c r="J46" s="14"/>
      <c r="K46" s="14"/>
      <c r="L46" s="14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14"/>
      <c r="J47" s="14"/>
      <c r="K47" s="14"/>
      <c r="L47" s="14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14"/>
      <c r="J48" s="14"/>
      <c r="K48" s="14"/>
      <c r="L48" s="14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14"/>
      <c r="J49" s="14"/>
      <c r="K49" s="14"/>
      <c r="L49" s="14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14"/>
      <c r="J50" s="14"/>
      <c r="K50" s="14"/>
      <c r="L50" s="14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14"/>
      <c r="J51" s="14"/>
      <c r="K51" s="14"/>
      <c r="L51" s="14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14"/>
      <c r="J52" s="14"/>
      <c r="K52" s="14"/>
      <c r="L52" s="14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14"/>
      <c r="J53" s="14"/>
      <c r="K53" s="14"/>
      <c r="L53" s="14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14"/>
      <c r="J54" s="14"/>
      <c r="K54" s="14"/>
      <c r="L54" s="14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14"/>
      <c r="J55" s="14"/>
      <c r="K55" s="14"/>
      <c r="L55" s="14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14"/>
      <c r="J56" s="14"/>
      <c r="K56" s="14"/>
      <c r="L56" s="14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14"/>
      <c r="J57" s="14"/>
      <c r="K57" s="14"/>
      <c r="L57" s="14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14"/>
      <c r="J58" s="14"/>
      <c r="K58" s="14"/>
      <c r="L58" s="14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14"/>
      <c r="J59" s="14"/>
      <c r="K59" s="14"/>
      <c r="L59" s="14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14"/>
      <c r="J60" s="14"/>
      <c r="K60" s="14"/>
      <c r="L60" s="14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14"/>
      <c r="J61" s="14"/>
      <c r="K61" s="14"/>
      <c r="L61" s="14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14"/>
      <c r="J62" s="14"/>
      <c r="K62" s="14"/>
      <c r="L62" s="14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14"/>
      <c r="J63" s="14"/>
      <c r="K63" s="14"/>
      <c r="L63" s="14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14"/>
      <c r="J64" s="14"/>
      <c r="K64" s="14"/>
      <c r="L64" s="14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14"/>
      <c r="J65" s="14"/>
      <c r="K65" s="14"/>
      <c r="L65" s="14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14"/>
      <c r="J66" s="14"/>
      <c r="K66" s="14"/>
      <c r="L66" s="14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14"/>
      <c r="J67" s="14"/>
      <c r="K67" s="14"/>
      <c r="L67" s="14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14"/>
      <c r="J68" s="14"/>
      <c r="K68" s="14"/>
      <c r="L68" s="14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14"/>
      <c r="J69" s="14"/>
      <c r="K69" s="14"/>
      <c r="L69" s="14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14"/>
      <c r="J70" s="14"/>
      <c r="K70" s="14"/>
      <c r="L70" s="14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14"/>
      <c r="J71" s="14"/>
      <c r="K71" s="14"/>
      <c r="L71" s="14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14"/>
      <c r="J72" s="14"/>
      <c r="K72" s="14"/>
      <c r="L72" s="14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14"/>
      <c r="J73" s="14"/>
      <c r="K73" s="14"/>
      <c r="L73" s="14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24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12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24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12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24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12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24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12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24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12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24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12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24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12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24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12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24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12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24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12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24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12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24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12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24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12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24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12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24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12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24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24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24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24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24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24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24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24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24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24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24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24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24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24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24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24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24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24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24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24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24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24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24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24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24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24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24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24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24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24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24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24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24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24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24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24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24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24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24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24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24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24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24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24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24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24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24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24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24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24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24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24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24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24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24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24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24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24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24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24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24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24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24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24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24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24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24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24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24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24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24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24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24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24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24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24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24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24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24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24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24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24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24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24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24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24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24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24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24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24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24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24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24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24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24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24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24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24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24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24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24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24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24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24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24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24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24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24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24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24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24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24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24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24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24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24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24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24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24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24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24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24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24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24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24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24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24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24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24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24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24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24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24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24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24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24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24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24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24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24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24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24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24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24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24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24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24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24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24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24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24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24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24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24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24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24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24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24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24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24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24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24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24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24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24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24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24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24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24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24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24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24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24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24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24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24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24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24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24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24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24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24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24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24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24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24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24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24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24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24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24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24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24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24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24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24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24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24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24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24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24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24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24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24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24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24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24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24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24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24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24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24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24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24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24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24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24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24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24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24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24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24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24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24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24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24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24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24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24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24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24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24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24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24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24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24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24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24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24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24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24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24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24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24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24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24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24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24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24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24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24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24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24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24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24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24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24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24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24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24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24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24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24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24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24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24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24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24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24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24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24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24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24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24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24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24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24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24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24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24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24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24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24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24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24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24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24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24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24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24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24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24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24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24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24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24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24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24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24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24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24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24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24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24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24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24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24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24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24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24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24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24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24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24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24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24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24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24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24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24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24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24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24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24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24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24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24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24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24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24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24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24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24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24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24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24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24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24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24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24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24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24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24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24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24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24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24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24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24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24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24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24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24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24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24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24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24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24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24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24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24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24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24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24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24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24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24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24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24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24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24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24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24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24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24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24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24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24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24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24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24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24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24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24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24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24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24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24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24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24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24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24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24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24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24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24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24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24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24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24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24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24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24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24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24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24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24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24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24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24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24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24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24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24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24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24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24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24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24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24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24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24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24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24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24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24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24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24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24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24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24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24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24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24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24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24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24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24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24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24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24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24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24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24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24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24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24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24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24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24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24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24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24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24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24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24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24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24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24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24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24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24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24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24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24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24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24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24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24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24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24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24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24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24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24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24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24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24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24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24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24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24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24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24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24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24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24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24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24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24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24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24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24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24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24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24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24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24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24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24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24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24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24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24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24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24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24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24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24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24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24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24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24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24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24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24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24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24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24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24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24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24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24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24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24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24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24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24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24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24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24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24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24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24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24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24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24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24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24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24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24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24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24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24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24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24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24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24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24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24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24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24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24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24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24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24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24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24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24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24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24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24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24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24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24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24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24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24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24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24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24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24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24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24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24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24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24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24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24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24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24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24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24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24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24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24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24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24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24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24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24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24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24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24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24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24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24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24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24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24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24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24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24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24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24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24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24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24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24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24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24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24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24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24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24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24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24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24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24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24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24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24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24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24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24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24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24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24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24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24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24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24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24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24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24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24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24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24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24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24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24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24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24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24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24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24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24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24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24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24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24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24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24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24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24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24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24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24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24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24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24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24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24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24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24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24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24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24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24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24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24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24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24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24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24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24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24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24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24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24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24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24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24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24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24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24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24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24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24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24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24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24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24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24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24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24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24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24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24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24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24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24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24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24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24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24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24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24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24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24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24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24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24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24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24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24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24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24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24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24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24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24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24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24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24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24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24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24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24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24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24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24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24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24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24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24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24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24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24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24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24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24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24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24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24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24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24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24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24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24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24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24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24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24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24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24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24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24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24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24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24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24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24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24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24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mergeCells count="2">
    <mergeCell ref="B2:F2"/>
    <mergeCell ref="I2:L2"/>
  </mergeCells>
  <conditionalFormatting sqref="M2:M1000">
    <cfRule type="cellIs" dxfId="48" priority="1" operator="equal">
      <formula>"Not Applicable"</formula>
    </cfRule>
    <cfRule type="cellIs" dxfId="47" priority="2" operator="equal">
      <formula>"Not Pass"</formula>
    </cfRule>
    <cfRule type="cellIs" dxfId="46" priority="3" operator="equal">
      <formula>"Partially Pass"</formula>
    </cfRule>
    <cfRule type="cellIs" dxfId="45" priority="4" operator="equal">
      <formula>"Alternative Control"</formula>
    </cfRule>
    <cfRule type="cellIs" dxfId="44" priority="5" operator="equal">
      <formula>"Pass"</formula>
    </cfRule>
  </conditionalFormatting>
  <conditionalFormatting sqref="M4:M8">
    <cfRule type="cellIs" dxfId="43" priority="6" operator="equal">
      <formula>"&gt;&gt;เลือกระดับผลการประเมิน&lt;&lt;"</formula>
    </cfRule>
  </conditionalFormatting>
  <conditionalFormatting sqref="Q4:U8">
    <cfRule type="cellIs" dxfId="42" priority="7" operator="equal">
      <formula>OR($M4="Not Pass",$M4="Partially Pass")</formula>
    </cfRule>
  </conditionalFormatting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600-000000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M4:M8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8EAADB"/>
  </sheetPr>
  <dimension ref="A1:Z1000"/>
  <sheetViews>
    <sheetView showGridLines="0" workbookViewId="0">
      <pane ySplit="3" topLeftCell="A4" activePane="bottomLeft" state="frozen"/>
      <selection pane="bottomLeft" activeCell="B5" sqref="B5"/>
    </sheetView>
  </sheetViews>
  <sheetFormatPr baseColWidth="10" defaultColWidth="14.5" defaultRowHeight="15" customHeight="1"/>
  <cols>
    <col min="1" max="1" width="5.83203125" customWidth="1"/>
    <col min="2" max="6" width="3.83203125" customWidth="1"/>
    <col min="7" max="7" width="14.5" hidden="1" customWidth="1"/>
    <col min="8" max="8" width="91.1640625" customWidth="1"/>
    <col min="9" max="9" width="6.1640625" customWidth="1"/>
    <col min="10" max="10" width="5.33203125" customWidth="1"/>
    <col min="11" max="11" width="7.1640625" customWidth="1"/>
    <col min="12" max="12" width="5.1640625" customWidth="1"/>
    <col min="13" max="13" width="21.1640625" customWidth="1"/>
    <col min="14" max="14" width="19.1640625" customWidth="1"/>
    <col min="15" max="15" width="70.83203125" customWidth="1"/>
    <col min="16" max="16" width="42.5" customWidth="1"/>
    <col min="17" max="20" width="50.83203125" customWidth="1"/>
    <col min="21" max="21" width="18.83203125" customWidth="1"/>
    <col min="22" max="25" width="8.83203125" customWidth="1"/>
    <col min="26" max="26" width="14.5" style="3"/>
  </cols>
  <sheetData>
    <row r="1" spans="1:25" ht="34.5" customHeight="1">
      <c r="A1" s="56" t="s">
        <v>920</v>
      </c>
      <c r="B1" s="57"/>
      <c r="C1" s="57"/>
      <c r="D1" s="57"/>
      <c r="E1" s="57"/>
      <c r="F1" s="57"/>
      <c r="G1" s="57"/>
      <c r="H1" s="58"/>
      <c r="I1" s="57"/>
      <c r="J1" s="57"/>
      <c r="K1" s="57"/>
      <c r="L1" s="59"/>
      <c r="M1" s="59"/>
      <c r="N1" s="60"/>
      <c r="O1" s="60"/>
      <c r="P1" s="60"/>
      <c r="Q1" s="60"/>
      <c r="R1" s="60"/>
      <c r="S1" s="60"/>
      <c r="T1" s="60"/>
      <c r="U1" s="60"/>
      <c r="V1" s="3"/>
      <c r="W1" s="3"/>
      <c r="X1" s="3"/>
      <c r="Y1" s="3"/>
    </row>
    <row r="2" spans="1:25" ht="24.75" customHeight="1">
      <c r="A2" s="14"/>
      <c r="B2" s="1853" t="s">
        <v>377</v>
      </c>
      <c r="C2" s="1854"/>
      <c r="D2" s="1854"/>
      <c r="E2" s="1854"/>
      <c r="F2" s="1857"/>
      <c r="G2" s="3"/>
      <c r="H2" s="15"/>
      <c r="I2" s="1855" t="s">
        <v>900</v>
      </c>
      <c r="J2" s="1856"/>
      <c r="K2" s="1856"/>
      <c r="L2" s="1858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5.5" customHeight="1">
      <c r="A3" s="16" t="s">
        <v>560</v>
      </c>
      <c r="B3" s="17" t="s">
        <v>518</v>
      </c>
      <c r="C3" s="17" t="s">
        <v>519</v>
      </c>
      <c r="D3" s="17" t="s">
        <v>520</v>
      </c>
      <c r="E3" s="17" t="s">
        <v>521</v>
      </c>
      <c r="F3" s="17" t="s">
        <v>522</v>
      </c>
      <c r="G3" s="16" t="s">
        <v>901</v>
      </c>
      <c r="H3" s="16" t="s">
        <v>902</v>
      </c>
      <c r="I3" s="18" t="s">
        <v>903</v>
      </c>
      <c r="J3" s="18" t="s">
        <v>904</v>
      </c>
      <c r="K3" s="18" t="s">
        <v>905</v>
      </c>
      <c r="L3" s="18" t="s">
        <v>906</v>
      </c>
      <c r="M3" s="16" t="s">
        <v>378</v>
      </c>
      <c r="N3" s="16" t="s">
        <v>907</v>
      </c>
      <c r="O3" s="19" t="s">
        <v>921</v>
      </c>
      <c r="P3" s="19" t="s">
        <v>909</v>
      </c>
      <c r="Q3" s="19" t="s">
        <v>910</v>
      </c>
      <c r="R3" s="19" t="s">
        <v>911</v>
      </c>
      <c r="S3" s="19" t="s">
        <v>912</v>
      </c>
      <c r="T3" s="16" t="s">
        <v>913</v>
      </c>
      <c r="U3" s="16" t="s">
        <v>914</v>
      </c>
      <c r="V3" s="3"/>
      <c r="W3" s="3"/>
      <c r="X3" s="3"/>
      <c r="Y3" s="3"/>
    </row>
    <row r="4" spans="1:25" ht="146.25" customHeight="1">
      <c r="A4" s="7">
        <v>1</v>
      </c>
      <c r="B4" s="20" t="s">
        <v>568</v>
      </c>
      <c r="C4" s="23"/>
      <c r="D4" s="7"/>
      <c r="E4" s="7"/>
      <c r="F4" s="7"/>
      <c r="G4" s="9" t="s">
        <v>922</v>
      </c>
      <c r="H4" s="8" t="s">
        <v>923</v>
      </c>
      <c r="I4" s="24" t="s">
        <v>568</v>
      </c>
      <c r="J4" s="24" t="s">
        <v>568</v>
      </c>
      <c r="K4" s="24" t="s">
        <v>568</v>
      </c>
      <c r="L4" s="24" t="s">
        <v>568</v>
      </c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222" customHeight="1">
      <c r="A5" s="7">
        <v>2</v>
      </c>
      <c r="B5" s="20" t="s">
        <v>568</v>
      </c>
      <c r="C5" s="20" t="s">
        <v>568</v>
      </c>
      <c r="D5" s="23"/>
      <c r="E5" s="23"/>
      <c r="F5" s="23"/>
      <c r="G5" s="9" t="s">
        <v>924</v>
      </c>
      <c r="H5" s="9" t="s">
        <v>925</v>
      </c>
      <c r="I5" s="24" t="s">
        <v>568</v>
      </c>
      <c r="J5" s="24" t="s">
        <v>568</v>
      </c>
      <c r="K5" s="24" t="s">
        <v>568</v>
      </c>
      <c r="L5" s="24" t="s">
        <v>568</v>
      </c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242">
      <c r="A6" s="7">
        <v>3</v>
      </c>
      <c r="B6" s="20" t="s">
        <v>568</v>
      </c>
      <c r="C6" s="20" t="s">
        <v>568</v>
      </c>
      <c r="D6" s="23"/>
      <c r="E6" s="7"/>
      <c r="F6" s="7"/>
      <c r="G6" s="9" t="s">
        <v>926</v>
      </c>
      <c r="H6" s="9" t="s">
        <v>927</v>
      </c>
      <c r="I6" s="24" t="s">
        <v>568</v>
      </c>
      <c r="J6" s="24" t="s">
        <v>568</v>
      </c>
      <c r="K6" s="24" t="s">
        <v>568</v>
      </c>
      <c r="L6" s="24" t="s">
        <v>568</v>
      </c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176">
      <c r="A7" s="7">
        <v>4</v>
      </c>
      <c r="B7" s="20" t="s">
        <v>568</v>
      </c>
      <c r="C7" s="20" t="s">
        <v>568</v>
      </c>
      <c r="D7" s="7"/>
      <c r="E7" s="7"/>
      <c r="F7" s="7"/>
      <c r="G7" s="9" t="s">
        <v>928</v>
      </c>
      <c r="H7" s="9" t="s">
        <v>929</v>
      </c>
      <c r="I7" s="24" t="s">
        <v>568</v>
      </c>
      <c r="J7" s="24" t="s">
        <v>568</v>
      </c>
      <c r="K7" s="24" t="s">
        <v>568</v>
      </c>
      <c r="L7" s="24" t="s">
        <v>568</v>
      </c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176">
      <c r="A8" s="7">
        <v>5</v>
      </c>
      <c r="B8" s="20" t="s">
        <v>568</v>
      </c>
      <c r="C8" s="23"/>
      <c r="D8" s="23"/>
      <c r="E8" s="7"/>
      <c r="F8" s="7"/>
      <c r="G8" s="9" t="s">
        <v>930</v>
      </c>
      <c r="H8" s="9" t="s">
        <v>931</v>
      </c>
      <c r="I8" s="24" t="s">
        <v>568</v>
      </c>
      <c r="J8" s="24" t="s">
        <v>568</v>
      </c>
      <c r="K8" s="24" t="s">
        <v>568</v>
      </c>
      <c r="L8" s="24" t="s">
        <v>568</v>
      </c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66">
      <c r="A9" s="7">
        <v>6</v>
      </c>
      <c r="B9" s="7"/>
      <c r="C9" s="20" t="s">
        <v>568</v>
      </c>
      <c r="D9" s="23"/>
      <c r="E9" s="7"/>
      <c r="F9" s="7"/>
      <c r="G9" s="9" t="s">
        <v>932</v>
      </c>
      <c r="H9" s="9" t="s">
        <v>933</v>
      </c>
      <c r="I9" s="24" t="s">
        <v>568</v>
      </c>
      <c r="J9" s="24" t="s">
        <v>568</v>
      </c>
      <c r="K9" s="24" t="s">
        <v>568</v>
      </c>
      <c r="L9" s="24" t="s">
        <v>568</v>
      </c>
      <c r="M9" s="10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9"/>
      <c r="P9" s="9"/>
      <c r="Q9" s="22"/>
      <c r="R9" s="22"/>
      <c r="S9" s="22"/>
      <c r="T9" s="22"/>
      <c r="U9" s="22"/>
      <c r="V9" s="3"/>
      <c r="W9" s="3"/>
      <c r="X9" s="3"/>
      <c r="Y9" s="3"/>
    </row>
    <row r="10" spans="1:25" ht="44">
      <c r="A10" s="7">
        <v>7</v>
      </c>
      <c r="B10" s="23"/>
      <c r="C10" s="20" t="s">
        <v>568</v>
      </c>
      <c r="D10" s="23"/>
      <c r="E10" s="7"/>
      <c r="F10" s="7"/>
      <c r="G10" s="9" t="s">
        <v>934</v>
      </c>
      <c r="H10" s="9" t="s">
        <v>935</v>
      </c>
      <c r="I10" s="24" t="s">
        <v>568</v>
      </c>
      <c r="J10" s="24" t="s">
        <v>568</v>
      </c>
      <c r="K10" s="24" t="s">
        <v>568</v>
      </c>
      <c r="L10" s="24" t="s">
        <v>568</v>
      </c>
      <c r="M10" s="10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9"/>
      <c r="P10" s="9"/>
      <c r="Q10" s="22"/>
      <c r="R10" s="22"/>
      <c r="S10" s="22"/>
      <c r="T10" s="22"/>
      <c r="U10" s="22"/>
      <c r="V10" s="3"/>
      <c r="W10" s="3"/>
      <c r="X10" s="3"/>
      <c r="Y10" s="3"/>
    </row>
    <row r="11" spans="1:25" ht="154">
      <c r="A11" s="7">
        <v>8</v>
      </c>
      <c r="B11" s="7"/>
      <c r="C11" s="20" t="s">
        <v>568</v>
      </c>
      <c r="D11" s="20" t="s">
        <v>568</v>
      </c>
      <c r="E11" s="7"/>
      <c r="F11" s="7"/>
      <c r="G11" s="9" t="s">
        <v>936</v>
      </c>
      <c r="H11" s="13" t="s">
        <v>937</v>
      </c>
      <c r="I11" s="24" t="s">
        <v>568</v>
      </c>
      <c r="J11" s="24" t="s">
        <v>568</v>
      </c>
      <c r="K11" s="24" t="s">
        <v>568</v>
      </c>
      <c r="L11" s="24" t="s">
        <v>568</v>
      </c>
      <c r="M11" s="10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e">
        <f t="array" aca="1" ref="N11" ca="1">_xludf.SWITCH(M11,"Not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1" s="9"/>
      <c r="P11" s="9"/>
      <c r="Q11" s="22"/>
      <c r="R11" s="22"/>
      <c r="S11" s="22"/>
      <c r="T11" s="22"/>
      <c r="U11" s="22"/>
      <c r="V11" s="3"/>
      <c r="W11" s="3"/>
      <c r="X11" s="3"/>
      <c r="Y11" s="3"/>
    </row>
    <row r="12" spans="1:25" ht="176">
      <c r="A12" s="7">
        <v>9</v>
      </c>
      <c r="B12" s="7"/>
      <c r="C12" s="20" t="s">
        <v>568</v>
      </c>
      <c r="D12" s="20" t="s">
        <v>568</v>
      </c>
      <c r="E12" s="7"/>
      <c r="F12" s="7"/>
      <c r="G12" s="25" t="s">
        <v>938</v>
      </c>
      <c r="H12" s="13" t="s">
        <v>939</v>
      </c>
      <c r="I12" s="24" t="s">
        <v>568</v>
      </c>
      <c r="J12" s="24" t="s">
        <v>568</v>
      </c>
      <c r="K12" s="24" t="s">
        <v>568</v>
      </c>
      <c r="L12" s="24" t="s">
        <v>568</v>
      </c>
      <c r="M12" s="10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e">
        <f t="array" aca="1" ref="N12" ca="1">_xludf.SWITCH(M12,"Not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2" s="9"/>
      <c r="P12" s="9"/>
      <c r="Q12" s="22"/>
      <c r="R12" s="22"/>
      <c r="S12" s="22"/>
      <c r="T12" s="22"/>
      <c r="U12" s="22"/>
      <c r="V12" s="3"/>
      <c r="W12" s="3"/>
      <c r="X12" s="3"/>
      <c r="Y12" s="3"/>
    </row>
    <row r="13" spans="1:25" ht="198">
      <c r="A13" s="7">
        <v>10</v>
      </c>
      <c r="B13" s="7"/>
      <c r="C13" s="20" t="s">
        <v>568</v>
      </c>
      <c r="D13" s="20" t="s">
        <v>568</v>
      </c>
      <c r="E13" s="7"/>
      <c r="F13" s="7"/>
      <c r="G13" s="9" t="s">
        <v>940</v>
      </c>
      <c r="H13" s="13" t="s">
        <v>941</v>
      </c>
      <c r="I13" s="24" t="s">
        <v>568</v>
      </c>
      <c r="J13" s="24" t="s">
        <v>568</v>
      </c>
      <c r="K13" s="24" t="s">
        <v>568</v>
      </c>
      <c r="L13" s="24" t="s">
        <v>568</v>
      </c>
      <c r="M13" s="10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e">
        <f t="array" aca="1" ref="N13" ca="1">_xludf.SWITCH(M13,"Not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3" s="9"/>
      <c r="P13" s="9"/>
      <c r="Q13" s="22"/>
      <c r="R13" s="22"/>
      <c r="S13" s="22"/>
      <c r="T13" s="22"/>
      <c r="U13" s="22"/>
      <c r="V13" s="3"/>
      <c r="W13" s="3"/>
      <c r="X13" s="3"/>
      <c r="Y13" s="3"/>
    </row>
    <row r="14" spans="1:25" ht="176">
      <c r="A14" s="7">
        <v>11</v>
      </c>
      <c r="B14" s="7"/>
      <c r="C14" s="20" t="s">
        <v>568</v>
      </c>
      <c r="D14" s="20" t="s">
        <v>568</v>
      </c>
      <c r="E14" s="7"/>
      <c r="F14" s="7"/>
      <c r="G14" s="9" t="s">
        <v>942</v>
      </c>
      <c r="H14" s="13" t="s">
        <v>943</v>
      </c>
      <c r="I14" s="24" t="s">
        <v>568</v>
      </c>
      <c r="J14" s="24" t="s">
        <v>568</v>
      </c>
      <c r="K14" s="24" t="s">
        <v>568</v>
      </c>
      <c r="L14" s="24" t="s">
        <v>568</v>
      </c>
      <c r="M14" s="10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e">
        <f t="array" aca="1" ref="N14" ca="1">_xludf.SWITCH(M14,"Not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4" s="9"/>
      <c r="P14" s="9"/>
      <c r="Q14" s="22"/>
      <c r="R14" s="22"/>
      <c r="S14" s="22"/>
      <c r="T14" s="22"/>
      <c r="U14" s="22"/>
      <c r="V14" s="3"/>
      <c r="W14" s="3"/>
      <c r="X14" s="3"/>
      <c r="Y14" s="3"/>
    </row>
    <row r="15" spans="1:25" ht="198">
      <c r="A15" s="7">
        <v>12</v>
      </c>
      <c r="B15" s="7"/>
      <c r="C15" s="20" t="s">
        <v>568</v>
      </c>
      <c r="D15" s="20" t="s">
        <v>568</v>
      </c>
      <c r="E15" s="7"/>
      <c r="F15" s="7"/>
      <c r="G15" s="9" t="s">
        <v>944</v>
      </c>
      <c r="H15" s="13" t="s">
        <v>945</v>
      </c>
      <c r="I15" s="24" t="s">
        <v>568</v>
      </c>
      <c r="J15" s="24" t="s">
        <v>568</v>
      </c>
      <c r="K15" s="24" t="s">
        <v>568</v>
      </c>
      <c r="L15" s="24" t="s">
        <v>568</v>
      </c>
      <c r="M15" s="10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e">
        <f t="array" aca="1" ref="N15" ca="1">_xludf.SWITCH(M15,"Not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5" s="9"/>
      <c r="P15" s="9"/>
      <c r="Q15" s="22"/>
      <c r="R15" s="22"/>
      <c r="S15" s="22"/>
      <c r="T15" s="22"/>
      <c r="U15" s="22"/>
      <c r="V15" s="3"/>
      <c r="W15" s="3"/>
      <c r="X15" s="3"/>
      <c r="Y15" s="3"/>
    </row>
    <row r="16" spans="1:25" ht="198">
      <c r="A16" s="7">
        <v>13</v>
      </c>
      <c r="B16" s="7"/>
      <c r="C16" s="20" t="s">
        <v>568</v>
      </c>
      <c r="D16" s="20" t="s">
        <v>568</v>
      </c>
      <c r="E16" s="7"/>
      <c r="F16" s="7"/>
      <c r="G16" s="9" t="s">
        <v>946</v>
      </c>
      <c r="H16" s="13" t="s">
        <v>947</v>
      </c>
      <c r="I16" s="24" t="s">
        <v>568</v>
      </c>
      <c r="J16" s="24" t="s">
        <v>568</v>
      </c>
      <c r="K16" s="24" t="s">
        <v>568</v>
      </c>
      <c r="L16" s="24" t="s">
        <v>568</v>
      </c>
      <c r="M16" s="10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e">
        <f t="array" aca="1" ref="N16" ca="1">_xludf.SWITCH(M16,"Not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6" s="9"/>
      <c r="P16" s="9"/>
      <c r="Q16" s="22"/>
      <c r="R16" s="22"/>
      <c r="S16" s="22"/>
      <c r="T16" s="22"/>
      <c r="U16" s="22"/>
      <c r="V16" s="3"/>
      <c r="W16" s="3"/>
      <c r="X16" s="3"/>
      <c r="Y16" s="3"/>
    </row>
    <row r="17" spans="1:25" ht="66">
      <c r="A17" s="7">
        <v>14</v>
      </c>
      <c r="B17" s="7"/>
      <c r="C17" s="20" t="s">
        <v>568</v>
      </c>
      <c r="D17" s="20" t="s">
        <v>568</v>
      </c>
      <c r="E17" s="7"/>
      <c r="F17" s="7"/>
      <c r="G17" s="9" t="s">
        <v>948</v>
      </c>
      <c r="H17" s="13" t="s">
        <v>949</v>
      </c>
      <c r="I17" s="24" t="s">
        <v>568</v>
      </c>
      <c r="J17" s="24" t="s">
        <v>568</v>
      </c>
      <c r="K17" s="24" t="s">
        <v>568</v>
      </c>
      <c r="L17" s="24" t="s">
        <v>568</v>
      </c>
      <c r="M17" s="10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e">
        <f t="array" aca="1" ref="N17" ca="1">_xludf.SWITCH(M17,"Not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7" s="9"/>
      <c r="P17" s="9"/>
      <c r="Q17" s="22"/>
      <c r="R17" s="22"/>
      <c r="S17" s="22"/>
      <c r="T17" s="22"/>
      <c r="U17" s="22"/>
      <c r="V17" s="3"/>
      <c r="W17" s="3"/>
      <c r="X17" s="3"/>
      <c r="Y17" s="3"/>
    </row>
    <row r="18" spans="1:25" ht="66">
      <c r="A18" s="7">
        <v>15</v>
      </c>
      <c r="B18" s="7"/>
      <c r="C18" s="20" t="s">
        <v>568</v>
      </c>
      <c r="D18" s="20" t="s">
        <v>568</v>
      </c>
      <c r="E18" s="7"/>
      <c r="F18" s="7"/>
      <c r="G18" s="9" t="s">
        <v>950</v>
      </c>
      <c r="H18" s="13" t="s">
        <v>951</v>
      </c>
      <c r="I18" s="24" t="s">
        <v>568</v>
      </c>
      <c r="J18" s="24" t="s">
        <v>568</v>
      </c>
      <c r="K18" s="24" t="s">
        <v>568</v>
      </c>
      <c r="L18" s="24" t="s">
        <v>568</v>
      </c>
      <c r="M18" s="10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e">
        <f t="array" aca="1" ref="N18" ca="1">_xludf.SWITCH(M18,"Not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8" s="9"/>
      <c r="P18" s="9"/>
      <c r="Q18" s="22"/>
      <c r="R18" s="22"/>
      <c r="S18" s="22"/>
      <c r="T18" s="22"/>
      <c r="U18" s="22"/>
      <c r="V18" s="3"/>
      <c r="W18" s="3"/>
      <c r="X18" s="3"/>
      <c r="Y18" s="3"/>
    </row>
    <row r="19" spans="1:25" ht="66">
      <c r="A19" s="7">
        <v>16</v>
      </c>
      <c r="B19" s="7"/>
      <c r="C19" s="20" t="s">
        <v>568</v>
      </c>
      <c r="D19" s="20" t="s">
        <v>568</v>
      </c>
      <c r="E19" s="7"/>
      <c r="F19" s="7"/>
      <c r="G19" s="9" t="s">
        <v>952</v>
      </c>
      <c r="H19" s="13" t="s">
        <v>953</v>
      </c>
      <c r="I19" s="24" t="s">
        <v>568</v>
      </c>
      <c r="J19" s="24" t="s">
        <v>568</v>
      </c>
      <c r="K19" s="24" t="s">
        <v>568</v>
      </c>
      <c r="L19" s="24" t="s">
        <v>568</v>
      </c>
      <c r="M19" s="10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e">
        <f t="array" aca="1" ref="N19" ca="1">_xludf.SWITCH(M19,"Not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9" s="9"/>
      <c r="P19" s="9"/>
      <c r="Q19" s="22"/>
      <c r="R19" s="22"/>
      <c r="S19" s="22"/>
      <c r="T19" s="22"/>
      <c r="U19" s="22"/>
      <c r="V19" s="3"/>
      <c r="W19" s="3"/>
      <c r="X19" s="3"/>
      <c r="Y19" s="3"/>
    </row>
    <row r="20" spans="1:25" ht="25">
      <c r="A20" s="7">
        <v>17</v>
      </c>
      <c r="B20" s="7"/>
      <c r="C20" s="20" t="s">
        <v>568</v>
      </c>
      <c r="D20" s="20" t="s">
        <v>568</v>
      </c>
      <c r="E20" s="7"/>
      <c r="F20" s="7"/>
      <c r="G20" s="9" t="s">
        <v>954</v>
      </c>
      <c r="H20" s="13" t="s">
        <v>955</v>
      </c>
      <c r="I20" s="24" t="s">
        <v>568</v>
      </c>
      <c r="J20" s="24" t="s">
        <v>568</v>
      </c>
      <c r="K20" s="24" t="s">
        <v>568</v>
      </c>
      <c r="L20" s="24" t="s">
        <v>568</v>
      </c>
      <c r="M20" s="10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e">
        <f t="array" aca="1" ref="N20" ca="1">_xludf.SWITCH(M20,"Not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0" s="9"/>
      <c r="P20" s="9"/>
      <c r="Q20" s="22"/>
      <c r="R20" s="22"/>
      <c r="S20" s="22"/>
      <c r="T20" s="22"/>
      <c r="U20" s="22"/>
      <c r="V20" s="3"/>
      <c r="W20" s="3"/>
      <c r="X20" s="3"/>
      <c r="Y20" s="3"/>
    </row>
    <row r="21" spans="1:25" ht="25">
      <c r="A21" s="7">
        <v>18</v>
      </c>
      <c r="B21" s="7"/>
      <c r="C21" s="20" t="s">
        <v>568</v>
      </c>
      <c r="D21" s="20" t="s">
        <v>568</v>
      </c>
      <c r="E21" s="7"/>
      <c r="F21" s="7"/>
      <c r="G21" s="26" t="s">
        <v>956</v>
      </c>
      <c r="H21" s="13" t="s">
        <v>957</v>
      </c>
      <c r="I21" s="24" t="s">
        <v>568</v>
      </c>
      <c r="J21" s="24" t="s">
        <v>568</v>
      </c>
      <c r="K21" s="24" t="s">
        <v>568</v>
      </c>
      <c r="L21" s="24" t="s">
        <v>568</v>
      </c>
      <c r="M21" s="10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e">
        <f t="array" aca="1" ref="N21" ca="1">_xludf.SWITCH(M21,"Not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1" s="9"/>
      <c r="P21" s="9"/>
      <c r="Q21" s="22"/>
      <c r="R21" s="22"/>
      <c r="S21" s="22"/>
      <c r="T21" s="22"/>
      <c r="U21" s="22"/>
      <c r="V21" s="3"/>
      <c r="W21" s="3"/>
      <c r="X21" s="3"/>
      <c r="Y21" s="3"/>
    </row>
    <row r="22" spans="1:25" ht="25">
      <c r="A22" s="7">
        <v>19</v>
      </c>
      <c r="B22" s="7"/>
      <c r="C22" s="20" t="s">
        <v>568</v>
      </c>
      <c r="D22" s="20" t="s">
        <v>568</v>
      </c>
      <c r="E22" s="7"/>
      <c r="F22" s="7"/>
      <c r="G22" s="9" t="s">
        <v>958</v>
      </c>
      <c r="H22" s="13" t="s">
        <v>959</v>
      </c>
      <c r="I22" s="24" t="s">
        <v>568</v>
      </c>
      <c r="J22" s="24" t="s">
        <v>568</v>
      </c>
      <c r="K22" s="24" t="s">
        <v>568</v>
      </c>
      <c r="L22" s="24" t="s">
        <v>568</v>
      </c>
      <c r="M22" s="10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e">
        <f t="array" aca="1" ref="N22" ca="1">_xludf.SWITCH(M22,"Not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2" s="9"/>
      <c r="P22" s="9"/>
      <c r="Q22" s="22"/>
      <c r="R22" s="22"/>
      <c r="S22" s="22"/>
      <c r="T22" s="22"/>
      <c r="U22" s="22"/>
      <c r="V22" s="3"/>
      <c r="W22" s="3"/>
      <c r="X22" s="3"/>
      <c r="Y22" s="3"/>
    </row>
    <row r="23" spans="1:25" ht="66">
      <c r="A23" s="7">
        <v>20</v>
      </c>
      <c r="B23" s="7"/>
      <c r="C23" s="20" t="s">
        <v>568</v>
      </c>
      <c r="D23" s="20" t="s">
        <v>568</v>
      </c>
      <c r="E23" s="7"/>
      <c r="F23" s="7"/>
      <c r="G23" s="9" t="s">
        <v>960</v>
      </c>
      <c r="H23" s="13" t="s">
        <v>961</v>
      </c>
      <c r="I23" s="24" t="s">
        <v>568</v>
      </c>
      <c r="J23" s="24" t="s">
        <v>568</v>
      </c>
      <c r="K23" s="24" t="s">
        <v>568</v>
      </c>
      <c r="L23" s="24" t="s">
        <v>568</v>
      </c>
      <c r="M23" s="10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e">
        <f t="array" aca="1" ref="N23" ca="1">_xludf.SWITCH(M23,"Not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3" s="9"/>
      <c r="P23" s="9"/>
      <c r="Q23" s="22"/>
      <c r="R23" s="22"/>
      <c r="S23" s="22"/>
      <c r="T23" s="22"/>
      <c r="U23" s="22"/>
      <c r="V23" s="3"/>
      <c r="W23" s="3"/>
      <c r="X23" s="3"/>
      <c r="Y23" s="3"/>
    </row>
    <row r="24" spans="1:25" ht="88">
      <c r="A24" s="7">
        <v>21</v>
      </c>
      <c r="B24" s="7"/>
      <c r="C24" s="20" t="s">
        <v>568</v>
      </c>
      <c r="D24" s="20" t="s">
        <v>568</v>
      </c>
      <c r="E24" s="7"/>
      <c r="F24" s="7"/>
      <c r="G24" s="9" t="s">
        <v>962</v>
      </c>
      <c r="H24" s="13" t="s">
        <v>963</v>
      </c>
      <c r="I24" s="24" t="s">
        <v>568</v>
      </c>
      <c r="J24" s="24" t="s">
        <v>568</v>
      </c>
      <c r="K24" s="24" t="s">
        <v>568</v>
      </c>
      <c r="L24" s="24" t="s">
        <v>568</v>
      </c>
      <c r="M24" s="10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e">
        <f t="array" aca="1" ref="N24" ca="1">_xludf.SWITCH(M24,"Not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4" s="9"/>
      <c r="P24" s="9"/>
      <c r="Q24" s="22"/>
      <c r="R24" s="22"/>
      <c r="S24" s="22"/>
      <c r="T24" s="22"/>
      <c r="U24" s="22"/>
      <c r="V24" s="3"/>
      <c r="W24" s="3"/>
      <c r="X24" s="3"/>
      <c r="Y24" s="3"/>
    </row>
    <row r="25" spans="1:25" ht="154">
      <c r="A25" s="7">
        <v>22</v>
      </c>
      <c r="B25" s="7"/>
      <c r="C25" s="20" t="s">
        <v>568</v>
      </c>
      <c r="D25" s="20" t="s">
        <v>568</v>
      </c>
      <c r="E25" s="7"/>
      <c r="F25" s="7"/>
      <c r="G25" s="9" t="s">
        <v>964</v>
      </c>
      <c r="H25" s="13" t="s">
        <v>965</v>
      </c>
      <c r="I25" s="24" t="s">
        <v>568</v>
      </c>
      <c r="J25" s="24" t="s">
        <v>568</v>
      </c>
      <c r="K25" s="24" t="s">
        <v>568</v>
      </c>
      <c r="L25" s="24" t="s">
        <v>568</v>
      </c>
      <c r="M25" s="10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e">
        <f t="array" aca="1" ref="N25" ca="1">_xludf.SWITCH(M25,"Not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5" s="9"/>
      <c r="P25" s="9"/>
      <c r="Q25" s="22"/>
      <c r="R25" s="22"/>
      <c r="S25" s="22"/>
      <c r="T25" s="22"/>
      <c r="U25" s="22"/>
      <c r="V25" s="3"/>
      <c r="W25" s="3"/>
      <c r="X25" s="3"/>
      <c r="Y25" s="3"/>
    </row>
    <row r="26" spans="1:25" ht="88">
      <c r="A26" s="7">
        <v>23</v>
      </c>
      <c r="B26" s="7"/>
      <c r="C26" s="20" t="s">
        <v>568</v>
      </c>
      <c r="D26" s="20" t="s">
        <v>568</v>
      </c>
      <c r="E26" s="7"/>
      <c r="F26" s="7"/>
      <c r="G26" s="9" t="s">
        <v>966</v>
      </c>
      <c r="H26" s="13" t="s">
        <v>967</v>
      </c>
      <c r="I26" s="24" t="s">
        <v>568</v>
      </c>
      <c r="J26" s="24" t="s">
        <v>568</v>
      </c>
      <c r="K26" s="24" t="s">
        <v>568</v>
      </c>
      <c r="L26" s="24" t="s">
        <v>568</v>
      </c>
      <c r="M26" s="10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e">
        <f t="array" aca="1" ref="N26" ca="1">_xludf.SWITCH(M26,"Not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6" s="9"/>
      <c r="P26" s="9"/>
      <c r="Q26" s="22"/>
      <c r="R26" s="22"/>
      <c r="S26" s="22"/>
      <c r="T26" s="22"/>
      <c r="U26" s="22"/>
      <c r="V26" s="3"/>
      <c r="W26" s="3"/>
      <c r="X26" s="3"/>
      <c r="Y26" s="3"/>
    </row>
    <row r="27" spans="1:25" ht="44">
      <c r="A27" s="7">
        <v>24</v>
      </c>
      <c r="B27" s="7"/>
      <c r="C27" s="20" t="s">
        <v>568</v>
      </c>
      <c r="D27" s="20" t="s">
        <v>568</v>
      </c>
      <c r="E27" s="7"/>
      <c r="F27" s="7"/>
      <c r="G27" s="9" t="s">
        <v>968</v>
      </c>
      <c r="H27" s="13" t="s">
        <v>969</v>
      </c>
      <c r="I27" s="24" t="s">
        <v>568</v>
      </c>
      <c r="J27" s="24" t="s">
        <v>568</v>
      </c>
      <c r="K27" s="24" t="s">
        <v>568</v>
      </c>
      <c r="L27" s="24" t="s">
        <v>568</v>
      </c>
      <c r="M27" s="10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e">
        <f t="array" aca="1" ref="N27" ca="1">_xludf.SWITCH(M27,"Not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7" s="9"/>
      <c r="P27" s="9"/>
      <c r="Q27" s="22"/>
      <c r="R27" s="22"/>
      <c r="S27" s="22"/>
      <c r="T27" s="22"/>
      <c r="U27" s="22"/>
      <c r="V27" s="3"/>
      <c r="W27" s="3"/>
      <c r="X27" s="3"/>
      <c r="Y27" s="3"/>
    </row>
    <row r="28" spans="1:25" ht="286">
      <c r="A28" s="7">
        <v>25</v>
      </c>
      <c r="B28" s="7"/>
      <c r="C28" s="20" t="s">
        <v>568</v>
      </c>
      <c r="D28" s="20" t="s">
        <v>568</v>
      </c>
      <c r="E28" s="7"/>
      <c r="F28" s="7"/>
      <c r="G28" s="9" t="s">
        <v>970</v>
      </c>
      <c r="H28" s="13" t="s">
        <v>971</v>
      </c>
      <c r="I28" s="24" t="s">
        <v>568</v>
      </c>
      <c r="J28" s="24" t="s">
        <v>568</v>
      </c>
      <c r="K28" s="24" t="s">
        <v>568</v>
      </c>
      <c r="L28" s="24" t="s">
        <v>568</v>
      </c>
      <c r="M28" s="10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e">
        <f t="array" aca="1" ref="N28" ca="1">_xludf.SWITCH(M28,"Not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8" s="9"/>
      <c r="P28" s="9"/>
      <c r="Q28" s="22"/>
      <c r="R28" s="22"/>
      <c r="S28" s="22"/>
      <c r="T28" s="22"/>
      <c r="U28" s="22"/>
      <c r="V28" s="3"/>
      <c r="W28" s="3"/>
      <c r="X28" s="3"/>
      <c r="Y28" s="3"/>
    </row>
    <row r="29" spans="1:25" ht="110">
      <c r="A29" s="7">
        <v>26</v>
      </c>
      <c r="B29" s="7"/>
      <c r="C29" s="20" t="s">
        <v>568</v>
      </c>
      <c r="D29" s="20" t="s">
        <v>568</v>
      </c>
      <c r="E29" s="7"/>
      <c r="F29" s="7"/>
      <c r="G29" s="9" t="s">
        <v>972</v>
      </c>
      <c r="H29" s="13" t="s">
        <v>973</v>
      </c>
      <c r="I29" s="24" t="s">
        <v>568</v>
      </c>
      <c r="J29" s="24" t="s">
        <v>568</v>
      </c>
      <c r="K29" s="24" t="s">
        <v>568</v>
      </c>
      <c r="L29" s="24" t="s">
        <v>568</v>
      </c>
      <c r="M29" s="10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e">
        <f t="array" aca="1" ref="N29" ca="1">_xludf.SWITCH(M29,"Not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9" s="9"/>
      <c r="P29" s="9"/>
      <c r="Q29" s="22"/>
      <c r="R29" s="22"/>
      <c r="S29" s="22"/>
      <c r="T29" s="22"/>
      <c r="U29" s="22"/>
      <c r="V29" s="3"/>
      <c r="W29" s="3"/>
      <c r="X29" s="3"/>
      <c r="Y29" s="3"/>
    </row>
    <row r="30" spans="1:25" ht="365.25" customHeight="1">
      <c r="A30" s="7">
        <v>27</v>
      </c>
      <c r="B30" s="7"/>
      <c r="C30" s="20" t="s">
        <v>568</v>
      </c>
      <c r="D30" s="20" t="s">
        <v>568</v>
      </c>
      <c r="E30" s="7"/>
      <c r="F30" s="7"/>
      <c r="G30" s="9" t="s">
        <v>974</v>
      </c>
      <c r="H30" s="13" t="s">
        <v>975</v>
      </c>
      <c r="I30" s="24" t="s">
        <v>568</v>
      </c>
      <c r="J30" s="24" t="s">
        <v>568</v>
      </c>
      <c r="K30" s="24" t="s">
        <v>568</v>
      </c>
      <c r="L30" s="24" t="s">
        <v>568</v>
      </c>
      <c r="M30" s="10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e">
        <f t="array" aca="1" ref="N30" ca="1">_xludf.SWITCH(M30,"Not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0" s="9"/>
      <c r="P30" s="9"/>
      <c r="Q30" s="22"/>
      <c r="R30" s="22"/>
      <c r="S30" s="22"/>
      <c r="T30" s="22"/>
      <c r="U30" s="22"/>
      <c r="V30" s="3"/>
      <c r="W30" s="3"/>
      <c r="X30" s="3"/>
      <c r="Y30" s="3"/>
    </row>
    <row r="31" spans="1:25" ht="150" customHeight="1">
      <c r="A31" s="7">
        <v>28</v>
      </c>
      <c r="B31" s="7"/>
      <c r="C31" s="20" t="s">
        <v>568</v>
      </c>
      <c r="D31" s="20" t="s">
        <v>568</v>
      </c>
      <c r="E31" s="7"/>
      <c r="F31" s="7"/>
      <c r="G31" s="9" t="s">
        <v>976</v>
      </c>
      <c r="H31" s="13" t="s">
        <v>977</v>
      </c>
      <c r="I31" s="24" t="s">
        <v>568</v>
      </c>
      <c r="J31" s="24" t="s">
        <v>568</v>
      </c>
      <c r="K31" s="24" t="s">
        <v>568</v>
      </c>
      <c r="L31" s="24" t="s">
        <v>568</v>
      </c>
      <c r="M31" s="10" t="str">
        <f>IF(AND('1-Basic Info'!$I$11="Y",$I31="x"),"&gt;&gt;เลือกระดับผลการประเมิน&lt;&lt;",IF(AND('1-Basic Info'!$I$12="Y",$J31="x"),"&gt;&gt;เลือกระดับผลการประเมิน&lt;&lt;",IF(AND('1-Basic Info'!$I$13="Y",$K31="x"),"&gt;&gt;เลือกระดับผลการประเมิน&lt;&lt;",IF(AND('1-Basic Info'!$I$14="Y",$L31="x"),"&gt;&gt;เลือกระดับผลการประเมิน&lt;&lt;","Not Applicable"))))</f>
        <v>Not Applicable</v>
      </c>
      <c r="N31" s="20" t="e">
        <f t="array" aca="1" ref="N31" ca="1">_xludf.SWITCH(M31,"Not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1" s="9"/>
      <c r="P31" s="9"/>
      <c r="Q31" s="22"/>
      <c r="R31" s="22"/>
      <c r="S31" s="22"/>
      <c r="T31" s="22"/>
      <c r="U31" s="22"/>
      <c r="V31" s="3"/>
      <c r="W31" s="3"/>
      <c r="X31" s="3"/>
      <c r="Y31" s="3"/>
    </row>
    <row r="32" spans="1:25" ht="132">
      <c r="A32" s="7">
        <v>29</v>
      </c>
      <c r="B32" s="7"/>
      <c r="C32" s="20" t="s">
        <v>568</v>
      </c>
      <c r="D32" s="20" t="s">
        <v>568</v>
      </c>
      <c r="E32" s="7"/>
      <c r="F32" s="7"/>
      <c r="G32" s="9" t="s">
        <v>978</v>
      </c>
      <c r="H32" s="13" t="s">
        <v>979</v>
      </c>
      <c r="I32" s="24" t="s">
        <v>568</v>
      </c>
      <c r="J32" s="24" t="s">
        <v>568</v>
      </c>
      <c r="K32" s="24" t="s">
        <v>568</v>
      </c>
      <c r="L32" s="24" t="s">
        <v>568</v>
      </c>
      <c r="M32" s="10" t="str">
        <f>IF(AND('1-Basic Info'!$I$11="Y",$I32="x"),"&gt;&gt;เลือกระดับผลการประเมิน&lt;&lt;",IF(AND('1-Basic Info'!$I$12="Y",$J32="x"),"&gt;&gt;เลือกระดับผลการประเมิน&lt;&lt;",IF(AND('1-Basic Info'!$I$13="Y",$K32="x"),"&gt;&gt;เลือกระดับผลการประเมิน&lt;&lt;",IF(AND('1-Basic Info'!$I$14="Y",$L32="x"),"&gt;&gt;เลือกระดับผลการประเมิน&lt;&lt;","Not Applicable"))))</f>
        <v>Not Applicable</v>
      </c>
      <c r="N32" s="20" t="e">
        <f t="array" aca="1" ref="N32" ca="1">_xludf.SWITCH(M32,"Not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2" s="9"/>
      <c r="P32" s="9"/>
      <c r="Q32" s="22"/>
      <c r="R32" s="22"/>
      <c r="S32" s="22"/>
      <c r="T32" s="22"/>
      <c r="U32" s="22"/>
      <c r="V32" s="3"/>
      <c r="W32" s="3"/>
      <c r="X32" s="3"/>
      <c r="Y32" s="3"/>
    </row>
    <row r="33" spans="1:25" ht="44">
      <c r="A33" s="7">
        <v>30</v>
      </c>
      <c r="B33" s="7"/>
      <c r="C33" s="20" t="s">
        <v>568</v>
      </c>
      <c r="D33" s="20" t="s">
        <v>568</v>
      </c>
      <c r="E33" s="7"/>
      <c r="F33" s="7"/>
      <c r="G33" s="9" t="s">
        <v>980</v>
      </c>
      <c r="H33" s="13" t="s">
        <v>981</v>
      </c>
      <c r="I33" s="24" t="s">
        <v>568</v>
      </c>
      <c r="J33" s="27"/>
      <c r="K33" s="27"/>
      <c r="L33" s="27"/>
      <c r="M33" s="10" t="str">
        <f>IF(AND('1-Basic Info'!$I$11="Y",$I33="x"),"&gt;&gt;เลือกระดับผลการประเมิน&lt;&lt;",IF(AND('1-Basic Info'!$I$12="Y",$J33="x"),"&gt;&gt;เลือกระดับผลการประเมิน&lt;&lt;",IF(AND('1-Basic Info'!$I$13="Y",$K33="x"),"&gt;&gt;เลือกระดับผลการประเมิน&lt;&lt;",IF(AND('1-Basic Info'!$I$14="Y",$L33="x"),"&gt;&gt;เลือกระดับผลการประเมิน&lt;&lt;","Not Applicable"))))</f>
        <v>Not Applicable</v>
      </c>
      <c r="N33" s="20" t="e">
        <f t="array" aca="1" ref="N33" ca="1">_xludf.SWITCH(M33,"Not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3" s="9"/>
      <c r="P33" s="9"/>
      <c r="Q33" s="22"/>
      <c r="R33" s="22"/>
      <c r="S33" s="22"/>
      <c r="T33" s="22"/>
      <c r="U33" s="22"/>
      <c r="V33" s="3"/>
      <c r="W33" s="3"/>
      <c r="X33" s="3"/>
      <c r="Y33" s="3"/>
    </row>
    <row r="34" spans="1:25" ht="88">
      <c r="A34" s="7">
        <v>31</v>
      </c>
      <c r="B34" s="7"/>
      <c r="C34" s="20" t="s">
        <v>568</v>
      </c>
      <c r="D34" s="20" t="s">
        <v>568</v>
      </c>
      <c r="E34" s="7"/>
      <c r="F34" s="7"/>
      <c r="G34" s="9" t="s">
        <v>982</v>
      </c>
      <c r="H34" s="13" t="s">
        <v>983</v>
      </c>
      <c r="I34" s="27"/>
      <c r="J34" s="24" t="s">
        <v>568</v>
      </c>
      <c r="K34" s="27"/>
      <c r="L34" s="27"/>
      <c r="M34" s="10" t="str">
        <f>IF(AND('1-Basic Info'!$I$11="Y",$I34="x"),"&gt;&gt;เลือกระดับผลการประเมิน&lt;&lt;",IF(AND('1-Basic Info'!$I$12="Y",$J34="x"),"&gt;&gt;เลือกระดับผลการประเมิน&lt;&lt;",IF(AND('1-Basic Info'!$I$13="Y",$K34="x"),"&gt;&gt;เลือกระดับผลการประเมิน&lt;&lt;",IF(AND('1-Basic Info'!$I$14="Y",$L34="x"),"&gt;&gt;เลือกระดับผลการประเมิน&lt;&lt;","Not Applicable"))))</f>
        <v>Not Applicable</v>
      </c>
      <c r="N34" s="20" t="e">
        <f t="array" aca="1" ref="N34" ca="1">_xludf.SWITCH(M34,"Not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4" s="9"/>
      <c r="P34" s="9"/>
      <c r="Q34" s="22"/>
      <c r="R34" s="22"/>
      <c r="S34" s="22"/>
      <c r="T34" s="22"/>
      <c r="U34" s="22"/>
      <c r="V34" s="3"/>
      <c r="W34" s="3"/>
      <c r="X34" s="3"/>
      <c r="Y34" s="3"/>
    </row>
    <row r="35" spans="1:25" ht="132">
      <c r="A35" s="7">
        <v>32</v>
      </c>
      <c r="B35" s="7"/>
      <c r="C35" s="20" t="s">
        <v>568</v>
      </c>
      <c r="D35" s="20" t="s">
        <v>568</v>
      </c>
      <c r="E35" s="7"/>
      <c r="F35" s="7"/>
      <c r="G35" s="9" t="s">
        <v>984</v>
      </c>
      <c r="H35" s="13" t="s">
        <v>985</v>
      </c>
      <c r="I35" s="27"/>
      <c r="J35" s="27"/>
      <c r="K35" s="24" t="s">
        <v>568</v>
      </c>
      <c r="L35" s="27"/>
      <c r="M35" s="10" t="str">
        <f>IF(AND('1-Basic Info'!$I$11="Y",$I35="x"),"&gt;&gt;เลือกระดับผลการประเมิน&lt;&lt;",IF(AND('1-Basic Info'!$I$12="Y",$J35="x"),"&gt;&gt;เลือกระดับผลการประเมิน&lt;&lt;",IF(AND('1-Basic Info'!$I$13="Y",$K35="x"),"&gt;&gt;เลือกระดับผลการประเมิน&lt;&lt;",IF(AND('1-Basic Info'!$I$14="Y",$L35="x"),"&gt;&gt;เลือกระดับผลการประเมิน&lt;&lt;","Not Applicable"))))</f>
        <v>Not Applicable</v>
      </c>
      <c r="N35" s="20" t="e">
        <f t="array" aca="1" ref="N35" ca="1">_xludf.SWITCH(M35,"Not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5" s="9"/>
      <c r="P35" s="9"/>
      <c r="Q35" s="22"/>
      <c r="R35" s="22"/>
      <c r="S35" s="22"/>
      <c r="T35" s="22"/>
      <c r="U35" s="22"/>
      <c r="V35" s="3"/>
      <c r="W35" s="3"/>
      <c r="X35" s="3"/>
      <c r="Y35" s="3"/>
    </row>
    <row r="36" spans="1:25" ht="132">
      <c r="A36" s="7">
        <v>33</v>
      </c>
      <c r="B36" s="7"/>
      <c r="C36" s="20" t="s">
        <v>568</v>
      </c>
      <c r="D36" s="20" t="s">
        <v>568</v>
      </c>
      <c r="E36" s="7"/>
      <c r="F36" s="7"/>
      <c r="G36" s="9" t="s">
        <v>986</v>
      </c>
      <c r="H36" s="13" t="s">
        <v>987</v>
      </c>
      <c r="I36" s="27"/>
      <c r="J36" s="27"/>
      <c r="K36" s="27"/>
      <c r="L36" s="24" t="s">
        <v>568</v>
      </c>
      <c r="M36" s="10" t="str">
        <f>IF(AND('1-Basic Info'!$I$11="Y",$I36="x"),"&gt;&gt;เลือกระดับผลการประเมิน&lt;&lt;",IF(AND('1-Basic Info'!$I$12="Y",$J36="x"),"&gt;&gt;เลือกระดับผลการประเมิน&lt;&lt;",IF(AND('1-Basic Info'!$I$13="Y",$K36="x"),"&gt;&gt;เลือกระดับผลการประเมิน&lt;&lt;",IF(AND('1-Basic Info'!$I$14="Y",$L36="x"),"&gt;&gt;เลือกระดับผลการประเมิน&lt;&lt;","Not Applicable"))))</f>
        <v>Not Applicable</v>
      </c>
      <c r="N36" s="20" t="e">
        <f t="array" aca="1" ref="N36" ca="1">_xludf.SWITCH(M36,"Not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6" s="9"/>
      <c r="P36" s="9"/>
      <c r="Q36" s="22"/>
      <c r="R36" s="22"/>
      <c r="S36" s="22"/>
      <c r="T36" s="22"/>
      <c r="U36" s="22"/>
      <c r="V36" s="3"/>
      <c r="W36" s="3"/>
      <c r="X36" s="3"/>
      <c r="Y36" s="3"/>
    </row>
    <row r="37" spans="1:25" ht="110">
      <c r="A37" s="7">
        <v>34</v>
      </c>
      <c r="B37" s="7"/>
      <c r="C37" s="20" t="s">
        <v>568</v>
      </c>
      <c r="D37" s="20" t="s">
        <v>568</v>
      </c>
      <c r="E37" s="7"/>
      <c r="F37" s="7"/>
      <c r="G37" s="9" t="s">
        <v>988</v>
      </c>
      <c r="H37" s="13" t="s">
        <v>989</v>
      </c>
      <c r="I37" s="24" t="s">
        <v>568</v>
      </c>
      <c r="J37" s="24" t="s">
        <v>568</v>
      </c>
      <c r="K37" s="24" t="s">
        <v>568</v>
      </c>
      <c r="L37" s="24" t="s">
        <v>568</v>
      </c>
      <c r="M37" s="10" t="str">
        <f>IF(AND('1-Basic Info'!$I$11="Y",$I37="x"),"&gt;&gt;เลือกระดับผลการประเมิน&lt;&lt;",IF(AND('1-Basic Info'!$I$12="Y",$J37="x"),"&gt;&gt;เลือกระดับผลการประเมิน&lt;&lt;",IF(AND('1-Basic Info'!$I$13="Y",$K37="x"),"&gt;&gt;เลือกระดับผลการประเมิน&lt;&lt;",IF(AND('1-Basic Info'!$I$14="Y",$L37="x"),"&gt;&gt;เลือกระดับผลการประเมิน&lt;&lt;","Not Applicable"))))</f>
        <v>Not Applicable</v>
      </c>
      <c r="N37" s="20" t="e">
        <f t="array" aca="1" ref="N37" ca="1">_xludf.SWITCH(M37,"Not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7" s="9"/>
      <c r="P37" s="9"/>
      <c r="Q37" s="22"/>
      <c r="R37" s="22"/>
      <c r="S37" s="22"/>
      <c r="T37" s="22"/>
      <c r="U37" s="22"/>
      <c r="V37" s="3"/>
      <c r="W37" s="3"/>
      <c r="X37" s="3"/>
      <c r="Y37" s="3"/>
    </row>
    <row r="38" spans="1:25" ht="246" customHeight="1">
      <c r="A38" s="7">
        <v>35</v>
      </c>
      <c r="B38" s="7"/>
      <c r="C38" s="20" t="s">
        <v>568</v>
      </c>
      <c r="D38" s="20" t="s">
        <v>568</v>
      </c>
      <c r="E38" s="7"/>
      <c r="F38" s="7"/>
      <c r="G38" s="25" t="s">
        <v>990</v>
      </c>
      <c r="H38" s="13" t="s">
        <v>991</v>
      </c>
      <c r="I38" s="24" t="s">
        <v>568</v>
      </c>
      <c r="J38" s="24" t="s">
        <v>568</v>
      </c>
      <c r="K38" s="24" t="s">
        <v>568</v>
      </c>
      <c r="L38" s="24" t="s">
        <v>568</v>
      </c>
      <c r="M38" s="10" t="str">
        <f>IF(AND('1-Basic Info'!$I$11="Y",$I38="x"),"&gt;&gt;เลือกระดับผลการประเมิน&lt;&lt;",IF(AND('1-Basic Info'!$I$12="Y",$J38="x"),"&gt;&gt;เลือกระดับผลการประเมิน&lt;&lt;",IF(AND('1-Basic Info'!$I$13="Y",$K38="x"),"&gt;&gt;เลือกระดับผลการประเมิน&lt;&lt;",IF(AND('1-Basic Info'!$I$14="Y",$L38="x"),"&gt;&gt;เลือกระดับผลการประเมิน&lt;&lt;","Not Applicable"))))</f>
        <v>Not Applicable</v>
      </c>
      <c r="N38" s="20" t="e">
        <f t="array" aca="1" ref="N38" ca="1">_xludf.SWITCH(M38,"Not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8" s="9"/>
      <c r="P38" s="9"/>
      <c r="Q38" s="22"/>
      <c r="R38" s="22"/>
      <c r="S38" s="22"/>
      <c r="T38" s="22"/>
      <c r="U38" s="22"/>
      <c r="V38" s="3"/>
      <c r="W38" s="3"/>
      <c r="X38" s="3"/>
      <c r="Y38" s="3"/>
    </row>
    <row r="39" spans="1:25" ht="66">
      <c r="A39" s="7">
        <v>36</v>
      </c>
      <c r="B39" s="7"/>
      <c r="C39" s="20" t="s">
        <v>568</v>
      </c>
      <c r="D39" s="20" t="s">
        <v>568</v>
      </c>
      <c r="E39" s="7"/>
      <c r="F39" s="7"/>
      <c r="G39" s="9" t="s">
        <v>992</v>
      </c>
      <c r="H39" s="9" t="s">
        <v>993</v>
      </c>
      <c r="I39" s="24" t="s">
        <v>568</v>
      </c>
      <c r="J39" s="24" t="s">
        <v>568</v>
      </c>
      <c r="K39" s="24" t="s">
        <v>568</v>
      </c>
      <c r="L39" s="24" t="s">
        <v>568</v>
      </c>
      <c r="M39" s="10" t="str">
        <f>IF(AND('1-Basic Info'!$I$11="Y",$I39="x"),"&gt;&gt;เลือกระดับผลการประเมิน&lt;&lt;",IF(AND('1-Basic Info'!$I$12="Y",$J39="x"),"&gt;&gt;เลือกระดับผลการประเมิน&lt;&lt;",IF(AND('1-Basic Info'!$I$13="Y",$K39="x"),"&gt;&gt;เลือกระดับผลการประเมิน&lt;&lt;",IF(AND('1-Basic Info'!$I$14="Y",$L39="x"),"&gt;&gt;เลือกระดับผลการประเมิน&lt;&lt;","Not Applicable"))))</f>
        <v>Not Applicable</v>
      </c>
      <c r="N39" s="20" t="e">
        <f t="array" aca="1" ref="N39" ca="1">_xludf.SWITCH(M39,"Not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9" s="9"/>
      <c r="P39" s="9"/>
      <c r="Q39" s="22"/>
      <c r="R39" s="22"/>
      <c r="S39" s="22"/>
      <c r="T39" s="22"/>
      <c r="U39" s="22"/>
      <c r="V39" s="3"/>
      <c r="W39" s="3"/>
      <c r="X39" s="3"/>
      <c r="Y39" s="3"/>
    </row>
    <row r="40" spans="1:25" ht="105" customHeight="1">
      <c r="A40" s="7">
        <v>37</v>
      </c>
      <c r="B40" s="7"/>
      <c r="C40" s="20" t="s">
        <v>568</v>
      </c>
      <c r="D40" s="20" t="s">
        <v>568</v>
      </c>
      <c r="E40" s="7"/>
      <c r="F40" s="7"/>
      <c r="G40" s="9" t="s">
        <v>994</v>
      </c>
      <c r="H40" s="9" t="s">
        <v>995</v>
      </c>
      <c r="I40" s="24" t="s">
        <v>568</v>
      </c>
      <c r="J40" s="24" t="s">
        <v>568</v>
      </c>
      <c r="K40" s="24" t="s">
        <v>568</v>
      </c>
      <c r="L40" s="24" t="s">
        <v>568</v>
      </c>
      <c r="M40" s="10" t="str">
        <f>IF(AND('1-Basic Info'!$I$11="Y",$I40="x"),"&gt;&gt;เลือกระดับผลการประเมิน&lt;&lt;",IF(AND('1-Basic Info'!$I$12="Y",$J40="x"),"&gt;&gt;เลือกระดับผลการประเมิน&lt;&lt;",IF(AND('1-Basic Info'!$I$13="Y",$K40="x"),"&gt;&gt;เลือกระดับผลการประเมิน&lt;&lt;",IF(AND('1-Basic Info'!$I$14="Y",$L40="x"),"&gt;&gt;เลือกระดับผลการประเมิน&lt;&lt;","Not Applicable"))))</f>
        <v>Not Applicable</v>
      </c>
      <c r="N40" s="20" t="e">
        <f t="array" aca="1" ref="N40" ca="1">_xludf.SWITCH(M40,"Not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0" s="9"/>
      <c r="P40" s="9"/>
      <c r="Q40" s="22"/>
      <c r="R40" s="22"/>
      <c r="S40" s="22"/>
      <c r="T40" s="22"/>
      <c r="U40" s="22"/>
      <c r="V40" s="3"/>
      <c r="W40" s="3"/>
      <c r="X40" s="3"/>
      <c r="Y40" s="3"/>
    </row>
    <row r="41" spans="1:25" ht="66">
      <c r="A41" s="7">
        <v>38</v>
      </c>
      <c r="B41" s="7"/>
      <c r="C41" s="20" t="s">
        <v>568</v>
      </c>
      <c r="D41" s="20" t="s">
        <v>568</v>
      </c>
      <c r="E41" s="7"/>
      <c r="F41" s="20" t="s">
        <v>568</v>
      </c>
      <c r="G41" s="9" t="s">
        <v>996</v>
      </c>
      <c r="H41" s="9" t="s">
        <v>997</v>
      </c>
      <c r="I41" s="24" t="s">
        <v>568</v>
      </c>
      <c r="J41" s="24" t="s">
        <v>568</v>
      </c>
      <c r="K41" s="24" t="s">
        <v>568</v>
      </c>
      <c r="L41" s="24" t="s">
        <v>568</v>
      </c>
      <c r="M41" s="10" t="str">
        <f>IF(AND('1-Basic Info'!$I$11="Y",$I41="x"),"&gt;&gt;เลือกระดับผลการประเมิน&lt;&lt;",IF(AND('1-Basic Info'!$I$12="Y",$J41="x"),"&gt;&gt;เลือกระดับผลการประเมิน&lt;&lt;",IF(AND('1-Basic Info'!$I$13="Y",$K41="x"),"&gt;&gt;เลือกระดับผลการประเมิน&lt;&lt;",IF(AND('1-Basic Info'!$I$14="Y",$L41="x"),"&gt;&gt;เลือกระดับผลการประเมิน&lt;&lt;","Not Applicable"))))</f>
        <v>Not Applicable</v>
      </c>
      <c r="N41" s="20" t="e">
        <f t="array" aca="1" ref="N41" ca="1">_xludf.SWITCH(M41,"Not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1" s="9"/>
      <c r="P41" s="9"/>
      <c r="Q41" s="22"/>
      <c r="R41" s="22"/>
      <c r="S41" s="22"/>
      <c r="T41" s="22"/>
      <c r="U41" s="22"/>
      <c r="V41" s="3"/>
      <c r="W41" s="3"/>
      <c r="X41" s="3"/>
      <c r="Y41" s="3"/>
    </row>
    <row r="42" spans="1:25" ht="42" customHeight="1">
      <c r="A42" s="7">
        <v>39</v>
      </c>
      <c r="B42" s="7"/>
      <c r="C42" s="20" t="s">
        <v>568</v>
      </c>
      <c r="D42" s="20" t="s">
        <v>568</v>
      </c>
      <c r="E42" s="7"/>
      <c r="F42" s="7"/>
      <c r="G42" s="9" t="s">
        <v>998</v>
      </c>
      <c r="H42" s="9" t="s">
        <v>999</v>
      </c>
      <c r="I42" s="24" t="s">
        <v>568</v>
      </c>
      <c r="J42" s="24" t="s">
        <v>568</v>
      </c>
      <c r="K42" s="24" t="s">
        <v>568</v>
      </c>
      <c r="L42" s="24" t="s">
        <v>568</v>
      </c>
      <c r="M42" s="10" t="str">
        <f>IF(AND('1-Basic Info'!$I$11="Y",$I42="x"),"&gt;&gt;เลือกระดับผลการประเมิน&lt;&lt;",IF(AND('1-Basic Info'!$I$12="Y",$J42="x"),"&gt;&gt;เลือกระดับผลการประเมิน&lt;&lt;",IF(AND('1-Basic Info'!$I$13="Y",$K42="x"),"&gt;&gt;เลือกระดับผลการประเมิน&lt;&lt;",IF(AND('1-Basic Info'!$I$14="Y",$L42="x"),"&gt;&gt;เลือกระดับผลการประเมิน&lt;&lt;","Not Applicable"))))</f>
        <v>Not Applicable</v>
      </c>
      <c r="N42" s="20" t="e">
        <f t="array" aca="1" ref="N42" ca="1">_xludf.SWITCH(M42,"Not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2" s="9"/>
      <c r="P42" s="9"/>
      <c r="Q42" s="22"/>
      <c r="R42" s="22"/>
      <c r="S42" s="22"/>
      <c r="T42" s="22"/>
      <c r="U42" s="22"/>
      <c r="V42" s="3"/>
      <c r="W42" s="3"/>
      <c r="X42" s="3"/>
      <c r="Y42" s="3"/>
    </row>
    <row r="43" spans="1:25" ht="66">
      <c r="A43" s="7">
        <v>40</v>
      </c>
      <c r="B43" s="7"/>
      <c r="C43" s="20" t="s">
        <v>568</v>
      </c>
      <c r="D43" s="20" t="s">
        <v>568</v>
      </c>
      <c r="E43" s="7"/>
      <c r="F43" s="7"/>
      <c r="G43" s="9" t="s">
        <v>1000</v>
      </c>
      <c r="H43" s="9" t="s">
        <v>1001</v>
      </c>
      <c r="I43" s="24" t="s">
        <v>568</v>
      </c>
      <c r="J43" s="24" t="s">
        <v>568</v>
      </c>
      <c r="K43" s="24" t="s">
        <v>568</v>
      </c>
      <c r="L43" s="24" t="s">
        <v>568</v>
      </c>
      <c r="M43" s="10" t="str">
        <f>IF(AND('1-Basic Info'!$I$11="Y",$I43="x"),"&gt;&gt;เลือกระดับผลการประเมิน&lt;&lt;",IF(AND('1-Basic Info'!$I$12="Y",$J43="x"),"&gt;&gt;เลือกระดับผลการประเมิน&lt;&lt;",IF(AND('1-Basic Info'!$I$13="Y",$K43="x"),"&gt;&gt;เลือกระดับผลการประเมิน&lt;&lt;",IF(AND('1-Basic Info'!$I$14="Y",$L43="x"),"&gt;&gt;เลือกระดับผลการประเมิน&lt;&lt;","Not Applicable"))))</f>
        <v>Not Applicable</v>
      </c>
      <c r="N43" s="20" t="e">
        <f t="array" aca="1" ref="N43" ca="1">_xludf.SWITCH(M43,"Not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3" s="9"/>
      <c r="P43" s="9"/>
      <c r="Q43" s="22"/>
      <c r="R43" s="22"/>
      <c r="S43" s="22"/>
      <c r="T43" s="22"/>
      <c r="U43" s="22"/>
      <c r="V43" s="3"/>
      <c r="W43" s="3"/>
      <c r="X43" s="3"/>
      <c r="Y43" s="3"/>
    </row>
    <row r="44" spans="1:25" ht="174.75" customHeight="1">
      <c r="A44" s="7">
        <v>41</v>
      </c>
      <c r="B44" s="7"/>
      <c r="C44" s="20" t="s">
        <v>568</v>
      </c>
      <c r="D44" s="20" t="s">
        <v>568</v>
      </c>
      <c r="E44" s="7"/>
      <c r="F44" s="7"/>
      <c r="G44" s="25" t="s">
        <v>1002</v>
      </c>
      <c r="H44" s="9" t="s">
        <v>1003</v>
      </c>
      <c r="I44" s="24" t="s">
        <v>568</v>
      </c>
      <c r="J44" s="24" t="s">
        <v>568</v>
      </c>
      <c r="K44" s="24" t="s">
        <v>568</v>
      </c>
      <c r="L44" s="24" t="s">
        <v>568</v>
      </c>
      <c r="M44" s="10" t="str">
        <f>IF(AND('1-Basic Info'!$I$11="Y",$I44="x"),"&gt;&gt;เลือกระดับผลการประเมิน&lt;&lt;",IF(AND('1-Basic Info'!$I$12="Y",$J44="x"),"&gt;&gt;เลือกระดับผลการประเมิน&lt;&lt;",IF(AND('1-Basic Info'!$I$13="Y",$K44="x"),"&gt;&gt;เลือกระดับผลการประเมิน&lt;&lt;",IF(AND('1-Basic Info'!$I$14="Y",$L44="x"),"&gt;&gt;เลือกระดับผลการประเมิน&lt;&lt;","Not Applicable"))))</f>
        <v>Not Applicable</v>
      </c>
      <c r="N44" s="20" t="e">
        <f t="array" aca="1" ref="N44" ca="1">_xludf.SWITCH(M44,"Not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4" s="9"/>
      <c r="P44" s="9"/>
      <c r="Q44" s="22"/>
      <c r="R44" s="22"/>
      <c r="S44" s="22"/>
      <c r="T44" s="22"/>
      <c r="U44" s="22"/>
      <c r="V44" s="3"/>
      <c r="W44" s="3"/>
      <c r="X44" s="3"/>
      <c r="Y44" s="3"/>
    </row>
    <row r="45" spans="1:25" ht="294.75" customHeight="1">
      <c r="A45" s="7">
        <v>42</v>
      </c>
      <c r="B45" s="7"/>
      <c r="C45" s="20" t="s">
        <v>568</v>
      </c>
      <c r="D45" s="20" t="s">
        <v>568</v>
      </c>
      <c r="E45" s="7"/>
      <c r="F45" s="23"/>
      <c r="G45" s="9" t="s">
        <v>1004</v>
      </c>
      <c r="H45" s="9" t="s">
        <v>1005</v>
      </c>
      <c r="I45" s="24" t="s">
        <v>568</v>
      </c>
      <c r="J45" s="24" t="s">
        <v>568</v>
      </c>
      <c r="K45" s="24" t="s">
        <v>568</v>
      </c>
      <c r="L45" s="24" t="s">
        <v>568</v>
      </c>
      <c r="M45" s="10" t="str">
        <f>IF(AND('1-Basic Info'!$I$11="Y",$I45="x"),"&gt;&gt;เลือกระดับผลการประเมิน&lt;&lt;",IF(AND('1-Basic Info'!$I$12="Y",$J45="x"),"&gt;&gt;เลือกระดับผลการประเมิน&lt;&lt;",IF(AND('1-Basic Info'!$I$13="Y",$K45="x"),"&gt;&gt;เลือกระดับผลการประเมิน&lt;&lt;",IF(AND('1-Basic Info'!$I$14="Y",$L45="x"),"&gt;&gt;เลือกระดับผลการประเมิน&lt;&lt;","Not Applicable"))))</f>
        <v>Not Applicable</v>
      </c>
      <c r="N45" s="20" t="e">
        <f t="array" aca="1" ref="N45" ca="1">_xludf.SWITCH(M45,"Not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5" s="9"/>
      <c r="P45" s="9"/>
      <c r="Q45" s="22"/>
      <c r="R45" s="22"/>
      <c r="S45" s="22"/>
      <c r="T45" s="22"/>
      <c r="U45" s="22"/>
      <c r="V45" s="3"/>
      <c r="W45" s="3"/>
      <c r="X45" s="3"/>
      <c r="Y45" s="3"/>
    </row>
    <row r="46" spans="1:25" ht="48.75" customHeight="1">
      <c r="A46" s="7">
        <v>43</v>
      </c>
      <c r="B46" s="23"/>
      <c r="C46" s="20" t="s">
        <v>568</v>
      </c>
      <c r="D46" s="20" t="s">
        <v>568</v>
      </c>
      <c r="E46" s="7"/>
      <c r="F46" s="20" t="s">
        <v>568</v>
      </c>
      <c r="G46" s="9" t="s">
        <v>1006</v>
      </c>
      <c r="H46" s="9" t="s">
        <v>1007</v>
      </c>
      <c r="I46" s="27"/>
      <c r="J46" s="27"/>
      <c r="K46" s="27"/>
      <c r="L46" s="27"/>
      <c r="M46" s="10" t="str">
        <f>IF(AND('1-Basic Info'!$I$11="Y",$I46="x"),"&gt;&gt;เลือกระดับผลการประเมิน&lt;&lt;",IF(AND('1-Basic Info'!$I$12="Y",$J46="x"),"&gt;&gt;เลือกระดับผลการประเมิน&lt;&lt;",IF(AND('1-Basic Info'!$I$13="Y",$K46="x"),"&gt;&gt;เลือกระดับผลการประเมิน&lt;&lt;",IF(AND('1-Basic Info'!$I$14="Y",$L46="x"),"&gt;&gt;เลือกระดับผลการประเมิน&lt;&lt;","Not Applicable"))))</f>
        <v>Not Applicable</v>
      </c>
      <c r="N46" s="20" t="e">
        <f t="array" aca="1" ref="N46" ca="1">_xludf.SWITCH(M46,"Not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6" s="9"/>
      <c r="P46" s="9"/>
      <c r="Q46" s="22"/>
      <c r="R46" s="22"/>
      <c r="S46" s="22"/>
      <c r="T46" s="22"/>
      <c r="U46" s="22"/>
      <c r="V46" s="3"/>
      <c r="W46" s="3"/>
      <c r="X46" s="3"/>
      <c r="Y46" s="3"/>
    </row>
    <row r="47" spans="1:25" ht="408" customHeight="1">
      <c r="A47" s="7">
        <v>44</v>
      </c>
      <c r="B47" s="7"/>
      <c r="C47" s="20" t="s">
        <v>568</v>
      </c>
      <c r="D47" s="20" t="s">
        <v>568</v>
      </c>
      <c r="E47" s="7"/>
      <c r="F47" s="7"/>
      <c r="G47" s="9" t="s">
        <v>1008</v>
      </c>
      <c r="H47" s="9" t="s">
        <v>1009</v>
      </c>
      <c r="I47" s="24" t="s">
        <v>568</v>
      </c>
      <c r="J47" s="24" t="s">
        <v>568</v>
      </c>
      <c r="K47" s="24" t="s">
        <v>568</v>
      </c>
      <c r="L47" s="24" t="s">
        <v>568</v>
      </c>
      <c r="M47" s="10" t="str">
        <f>IF(AND('1-Basic Info'!$I$11="Y",$I47="x"),"&gt;&gt;เลือกระดับผลการประเมิน&lt;&lt;",IF(AND('1-Basic Info'!$I$12="Y",$J47="x"),"&gt;&gt;เลือกระดับผลการประเมิน&lt;&lt;",IF(AND('1-Basic Info'!$I$13="Y",$K47="x"),"&gt;&gt;เลือกระดับผลการประเมิน&lt;&lt;",IF(AND('1-Basic Info'!$I$14="Y",$L47="x"),"&gt;&gt;เลือกระดับผลการประเมิน&lt;&lt;","Not Applicable"))))</f>
        <v>Not Applicable</v>
      </c>
      <c r="N47" s="20" t="e">
        <f t="array" aca="1" ref="N47" ca="1">_xludf.SWITCH(M47,"Not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7" s="9"/>
      <c r="P47" s="9"/>
      <c r="Q47" s="22"/>
      <c r="R47" s="22"/>
      <c r="S47" s="22"/>
      <c r="T47" s="22"/>
      <c r="U47" s="22"/>
      <c r="V47" s="3"/>
      <c r="W47" s="3"/>
      <c r="X47" s="3"/>
      <c r="Y47" s="3"/>
    </row>
    <row r="48" spans="1:25" ht="44">
      <c r="A48" s="7">
        <v>45</v>
      </c>
      <c r="B48" s="7"/>
      <c r="C48" s="20" t="s">
        <v>568</v>
      </c>
      <c r="D48" s="20" t="s">
        <v>568</v>
      </c>
      <c r="E48" s="7"/>
      <c r="F48" s="7"/>
      <c r="G48" s="9" t="s">
        <v>1010</v>
      </c>
      <c r="H48" s="9" t="s">
        <v>1011</v>
      </c>
      <c r="I48" s="24" t="s">
        <v>568</v>
      </c>
      <c r="J48" s="24" t="s">
        <v>568</v>
      </c>
      <c r="K48" s="24" t="s">
        <v>568</v>
      </c>
      <c r="L48" s="24" t="s">
        <v>568</v>
      </c>
      <c r="M48" s="10" t="str">
        <f>IF(AND('1-Basic Info'!$I$11="Y",$I48="x"),"&gt;&gt;เลือกระดับผลการประเมิน&lt;&lt;",IF(AND('1-Basic Info'!$I$12="Y",$J48="x"),"&gt;&gt;เลือกระดับผลการประเมิน&lt;&lt;",IF(AND('1-Basic Info'!$I$13="Y",$K48="x"),"&gt;&gt;เลือกระดับผลการประเมิน&lt;&lt;",IF(AND('1-Basic Info'!$I$14="Y",$L48="x"),"&gt;&gt;เลือกระดับผลการประเมิน&lt;&lt;","Not Applicable"))))</f>
        <v>Not Applicable</v>
      </c>
      <c r="N48" s="20" t="e">
        <f t="array" aca="1" ref="N48" ca="1">_xludf.SWITCH(M48,"Not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8" s="9"/>
      <c r="P48" s="9"/>
      <c r="Q48" s="22"/>
      <c r="R48" s="22"/>
      <c r="S48" s="22"/>
      <c r="T48" s="22"/>
      <c r="U48" s="22"/>
      <c r="V48" s="3"/>
      <c r="W48" s="3"/>
      <c r="X48" s="3"/>
      <c r="Y48" s="3"/>
    </row>
    <row r="49" spans="1:25" ht="15.75" customHeight="1">
      <c r="A49" s="7">
        <v>46</v>
      </c>
      <c r="B49" s="7"/>
      <c r="C49" s="20" t="s">
        <v>568</v>
      </c>
      <c r="D49" s="20" t="s">
        <v>568</v>
      </c>
      <c r="E49" s="7"/>
      <c r="F49" s="20" t="s">
        <v>568</v>
      </c>
      <c r="G49" s="9" t="s">
        <v>1012</v>
      </c>
      <c r="H49" s="9" t="s">
        <v>1013</v>
      </c>
      <c r="I49" s="24" t="s">
        <v>568</v>
      </c>
      <c r="J49" s="24" t="s">
        <v>568</v>
      </c>
      <c r="K49" s="24" t="s">
        <v>568</v>
      </c>
      <c r="L49" s="24" t="s">
        <v>568</v>
      </c>
      <c r="M49" s="10" t="str">
        <f>IF(AND('1-Basic Info'!$I$11="Y",$I49="x"),"&gt;&gt;เลือกระดับผลการประเมิน&lt;&lt;",IF(AND('1-Basic Info'!$I$12="Y",$J49="x"),"&gt;&gt;เลือกระดับผลการประเมิน&lt;&lt;",IF(AND('1-Basic Info'!$I$13="Y",$K49="x"),"&gt;&gt;เลือกระดับผลการประเมิน&lt;&lt;",IF(AND('1-Basic Info'!$I$14="Y",$L49="x"),"&gt;&gt;เลือกระดับผลการประเมิน&lt;&lt;","Not Applicable"))))</f>
        <v>Not Applicable</v>
      </c>
      <c r="N49" s="20" t="e">
        <f t="array" aca="1" ref="N49" ca="1">_xludf.SWITCH(M49,"Not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9" s="9"/>
      <c r="P49" s="9"/>
      <c r="Q49" s="22"/>
      <c r="R49" s="22"/>
      <c r="S49" s="22"/>
      <c r="T49" s="22"/>
      <c r="U49" s="22"/>
      <c r="V49" s="3"/>
      <c r="W49" s="3"/>
      <c r="X49" s="3"/>
      <c r="Y49" s="3"/>
    </row>
    <row r="50" spans="1:25" ht="110">
      <c r="A50" s="7">
        <v>47</v>
      </c>
      <c r="B50" s="23"/>
      <c r="C50" s="20" t="s">
        <v>568</v>
      </c>
      <c r="D50" s="23"/>
      <c r="E50" s="7"/>
      <c r="F50" s="20" t="s">
        <v>568</v>
      </c>
      <c r="G50" s="9" t="s">
        <v>1014</v>
      </c>
      <c r="H50" s="9" t="s">
        <v>1015</v>
      </c>
      <c r="I50" s="24" t="s">
        <v>568</v>
      </c>
      <c r="J50" s="24" t="s">
        <v>568</v>
      </c>
      <c r="K50" s="24" t="s">
        <v>568</v>
      </c>
      <c r="L50" s="24" t="s">
        <v>568</v>
      </c>
      <c r="M50" s="10" t="str">
        <f>IF(AND('1-Basic Info'!$I$11="Y",$I50="x"),"&gt;&gt;เลือกระดับผลการประเมิน&lt;&lt;",IF(AND('1-Basic Info'!$I$12="Y",$J50="x"),"&gt;&gt;เลือกระดับผลการประเมิน&lt;&lt;",IF(AND('1-Basic Info'!$I$13="Y",$K50="x"),"&gt;&gt;เลือกระดับผลการประเมิน&lt;&lt;",IF(AND('1-Basic Info'!$I$14="Y",$L50="x"),"&gt;&gt;เลือกระดับผลการประเมิน&lt;&lt;","Not Applicable"))))</f>
        <v>Not Applicable</v>
      </c>
      <c r="N50" s="20" t="e">
        <f t="array" aca="1" ref="N50" ca="1">_xludf.SWITCH(M50,"Not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0" s="9"/>
      <c r="P50" s="9"/>
      <c r="Q50" s="22"/>
      <c r="R50" s="22"/>
      <c r="S50" s="22"/>
      <c r="T50" s="22"/>
      <c r="U50" s="22"/>
      <c r="V50" s="3"/>
      <c r="W50" s="3"/>
      <c r="X50" s="3"/>
      <c r="Y50" s="3"/>
    </row>
    <row r="51" spans="1:25" ht="15.75" customHeight="1">
      <c r="A51" s="7">
        <v>48</v>
      </c>
      <c r="B51" s="7"/>
      <c r="C51" s="20" t="s">
        <v>568</v>
      </c>
      <c r="D51" s="23"/>
      <c r="E51" s="7"/>
      <c r="F51" s="23"/>
      <c r="G51" s="9" t="s">
        <v>1016</v>
      </c>
      <c r="H51" s="9" t="s">
        <v>1017</v>
      </c>
      <c r="I51" s="24" t="s">
        <v>568</v>
      </c>
      <c r="J51" s="24" t="s">
        <v>568</v>
      </c>
      <c r="K51" s="24" t="s">
        <v>568</v>
      </c>
      <c r="L51" s="24" t="s">
        <v>568</v>
      </c>
      <c r="M51" s="10" t="str">
        <f>IF(AND('1-Basic Info'!$I$11="Y",$I51="x"),"&gt;&gt;เลือกระดับผลการประเมิน&lt;&lt;",IF(AND('1-Basic Info'!$I$12="Y",$J51="x"),"&gt;&gt;เลือกระดับผลการประเมิน&lt;&lt;",IF(AND('1-Basic Info'!$I$13="Y",$K51="x"),"&gt;&gt;เลือกระดับผลการประเมิน&lt;&lt;",IF(AND('1-Basic Info'!$I$14="Y",$L51="x"),"&gt;&gt;เลือกระดับผลการประเมิน&lt;&lt;","Not Applicable"))))</f>
        <v>Not Applicable</v>
      </c>
      <c r="N51" s="20" t="e">
        <f t="array" aca="1" ref="N51" ca="1">_xludf.SWITCH(M51,"Not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1" s="9"/>
      <c r="P51" s="9"/>
      <c r="Q51" s="22"/>
      <c r="R51" s="22"/>
      <c r="S51" s="22"/>
      <c r="T51" s="22"/>
      <c r="U51" s="22"/>
      <c r="V51" s="3"/>
      <c r="W51" s="3"/>
      <c r="X51" s="3"/>
      <c r="Y51" s="3"/>
    </row>
    <row r="52" spans="1:25" ht="15.75" customHeight="1">
      <c r="A52" s="7">
        <v>49</v>
      </c>
      <c r="B52" s="23"/>
      <c r="C52" s="20" t="s">
        <v>568</v>
      </c>
      <c r="D52" s="23"/>
      <c r="E52" s="7"/>
      <c r="F52" s="23"/>
      <c r="G52" s="9" t="s">
        <v>1018</v>
      </c>
      <c r="H52" s="9" t="s">
        <v>1019</v>
      </c>
      <c r="I52" s="24" t="s">
        <v>568</v>
      </c>
      <c r="J52" s="24" t="s">
        <v>568</v>
      </c>
      <c r="K52" s="24" t="s">
        <v>568</v>
      </c>
      <c r="L52" s="24" t="s">
        <v>568</v>
      </c>
      <c r="M52" s="10" t="str">
        <f>IF(AND('1-Basic Info'!$I$11="Y",$I52="x"),"&gt;&gt;เลือกระดับผลการประเมิน&lt;&lt;",IF(AND('1-Basic Info'!$I$12="Y",$J52="x"),"&gt;&gt;เลือกระดับผลการประเมิน&lt;&lt;",IF(AND('1-Basic Info'!$I$13="Y",$K52="x"),"&gt;&gt;เลือกระดับผลการประเมิน&lt;&lt;",IF(AND('1-Basic Info'!$I$14="Y",$L52="x"),"&gt;&gt;เลือกระดับผลการประเมิน&lt;&lt;","Not Applicable"))))</f>
        <v>Not Applicable</v>
      </c>
      <c r="N52" s="20" t="e">
        <f t="array" aca="1" ref="N52" ca="1">_xludf.SWITCH(M52,"Not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2" s="9"/>
      <c r="P52" s="9"/>
      <c r="Q52" s="22"/>
      <c r="R52" s="22"/>
      <c r="S52" s="22"/>
      <c r="T52" s="22"/>
      <c r="U52" s="22"/>
      <c r="V52" s="3"/>
      <c r="W52" s="3"/>
      <c r="X52" s="3"/>
      <c r="Y52" s="3"/>
    </row>
    <row r="53" spans="1:25" ht="15.75" customHeight="1">
      <c r="A53" s="7">
        <v>50</v>
      </c>
      <c r="B53" s="7"/>
      <c r="C53" s="20" t="s">
        <v>568</v>
      </c>
      <c r="D53" s="23"/>
      <c r="E53" s="7"/>
      <c r="F53" s="23"/>
      <c r="G53" s="9" t="s">
        <v>1020</v>
      </c>
      <c r="H53" s="9" t="s">
        <v>1021</v>
      </c>
      <c r="I53" s="24" t="s">
        <v>568</v>
      </c>
      <c r="J53" s="24" t="s">
        <v>568</v>
      </c>
      <c r="K53" s="24" t="s">
        <v>568</v>
      </c>
      <c r="L53" s="24" t="s">
        <v>568</v>
      </c>
      <c r="M53" s="10" t="str">
        <f>IF(AND('1-Basic Info'!$I$11="Y",$I53="x"),"&gt;&gt;เลือกระดับผลการประเมิน&lt;&lt;",IF(AND('1-Basic Info'!$I$12="Y",$J53="x"),"&gt;&gt;เลือกระดับผลการประเมิน&lt;&lt;",IF(AND('1-Basic Info'!$I$13="Y",$K53="x"),"&gt;&gt;เลือกระดับผลการประเมิน&lt;&lt;",IF(AND('1-Basic Info'!$I$14="Y",$L53="x"),"&gt;&gt;เลือกระดับผลการประเมิน&lt;&lt;","Not Applicable"))))</f>
        <v>Not Applicable</v>
      </c>
      <c r="N53" s="20" t="e">
        <f t="array" aca="1" ref="N53" ca="1">_xludf.SWITCH(M53,"Not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3" s="9"/>
      <c r="P53" s="9"/>
      <c r="Q53" s="22"/>
      <c r="R53" s="22"/>
      <c r="S53" s="22"/>
      <c r="T53" s="22"/>
      <c r="U53" s="22"/>
      <c r="V53" s="3"/>
      <c r="W53" s="3"/>
      <c r="X53" s="3"/>
      <c r="Y53" s="3"/>
    </row>
    <row r="54" spans="1:25" ht="15.75" customHeight="1">
      <c r="A54" s="7">
        <v>51</v>
      </c>
      <c r="B54" s="20" t="s">
        <v>568</v>
      </c>
      <c r="C54" s="20" t="s">
        <v>568</v>
      </c>
      <c r="D54" s="23"/>
      <c r="E54" s="7"/>
      <c r="F54" s="7"/>
      <c r="G54" s="9" t="s">
        <v>1022</v>
      </c>
      <c r="H54" s="9" t="s">
        <v>1023</v>
      </c>
      <c r="I54" s="24" t="s">
        <v>568</v>
      </c>
      <c r="J54" s="24" t="s">
        <v>568</v>
      </c>
      <c r="K54" s="24" t="s">
        <v>568</v>
      </c>
      <c r="L54" s="24" t="s">
        <v>568</v>
      </c>
      <c r="M54" s="10" t="str">
        <f>IF(AND('1-Basic Info'!$I$11="Y",$I54="x"),"&gt;&gt;เลือกระดับผลการประเมิน&lt;&lt;",IF(AND('1-Basic Info'!$I$12="Y",$J54="x"),"&gt;&gt;เลือกระดับผลการประเมิน&lt;&lt;",IF(AND('1-Basic Info'!$I$13="Y",$K54="x"),"&gt;&gt;เลือกระดับผลการประเมิน&lt;&lt;",IF(AND('1-Basic Info'!$I$14="Y",$L54="x"),"&gt;&gt;เลือกระดับผลการประเมิน&lt;&lt;","Not Applicable"))))</f>
        <v>Not Applicable</v>
      </c>
      <c r="N54" s="20" t="e">
        <f t="array" aca="1" ref="N54" ca="1">_xludf.SWITCH(M54,"Not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4" s="9"/>
      <c r="P54" s="9"/>
      <c r="Q54" s="22"/>
      <c r="R54" s="22"/>
      <c r="S54" s="22"/>
      <c r="T54" s="22"/>
      <c r="U54" s="22"/>
      <c r="V54" s="3"/>
      <c r="W54" s="3"/>
      <c r="X54" s="3"/>
      <c r="Y54" s="3"/>
    </row>
    <row r="55" spans="1:25" ht="15.75" customHeight="1">
      <c r="A55" s="7">
        <v>52</v>
      </c>
      <c r="B55" s="7"/>
      <c r="C55" s="20" t="s">
        <v>568</v>
      </c>
      <c r="D55" s="23"/>
      <c r="E55" s="7"/>
      <c r="F55" s="20" t="s">
        <v>568</v>
      </c>
      <c r="G55" s="9" t="s">
        <v>1024</v>
      </c>
      <c r="H55" s="9" t="s">
        <v>1025</v>
      </c>
      <c r="I55" s="24" t="s">
        <v>568</v>
      </c>
      <c r="J55" s="24" t="s">
        <v>568</v>
      </c>
      <c r="K55" s="24" t="s">
        <v>568</v>
      </c>
      <c r="L55" s="24" t="s">
        <v>568</v>
      </c>
      <c r="M55" s="10" t="str">
        <f>IF(AND('1-Basic Info'!$I$11="Y",$I55="x"),"&gt;&gt;เลือกระดับผลการประเมิน&lt;&lt;",IF(AND('1-Basic Info'!$I$12="Y",$J55="x"),"&gt;&gt;เลือกระดับผลการประเมิน&lt;&lt;",IF(AND('1-Basic Info'!$I$13="Y",$K55="x"),"&gt;&gt;เลือกระดับผลการประเมิน&lt;&lt;",IF(AND('1-Basic Info'!$I$14="Y",$L55="x"),"&gt;&gt;เลือกระดับผลการประเมิน&lt;&lt;","Not Applicable"))))</f>
        <v>Not Applicable</v>
      </c>
      <c r="N55" s="20" t="e">
        <f t="array" aca="1" ref="N55" ca="1">_xludf.SWITCH(M55,"Not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5" s="9"/>
      <c r="P55" s="9"/>
      <c r="Q55" s="22"/>
      <c r="R55" s="22"/>
      <c r="S55" s="22"/>
      <c r="T55" s="22"/>
      <c r="U55" s="22"/>
      <c r="V55" s="3"/>
      <c r="W55" s="3"/>
      <c r="X55" s="3"/>
      <c r="Y55" s="3"/>
    </row>
    <row r="56" spans="1:25" ht="15.75" customHeight="1">
      <c r="A56" s="7">
        <v>53</v>
      </c>
      <c r="B56" s="7"/>
      <c r="C56" s="20" t="s">
        <v>568</v>
      </c>
      <c r="D56" s="23"/>
      <c r="E56" s="7"/>
      <c r="F56" s="20" t="s">
        <v>568</v>
      </c>
      <c r="G56" s="9" t="s">
        <v>1026</v>
      </c>
      <c r="H56" s="9" t="s">
        <v>1027</v>
      </c>
      <c r="I56" s="27"/>
      <c r="J56" s="27"/>
      <c r="K56" s="27"/>
      <c r="L56" s="27"/>
      <c r="M56" s="10" t="str">
        <f>IF(AND('1-Basic Info'!$I$11="Y",$I56="x"),"&gt;&gt;เลือกระดับผลการประเมิน&lt;&lt;",IF(AND('1-Basic Info'!$I$12="Y",$J56="x"),"&gt;&gt;เลือกระดับผลการประเมิน&lt;&lt;",IF(AND('1-Basic Info'!$I$13="Y",$K56="x"),"&gt;&gt;เลือกระดับผลการประเมิน&lt;&lt;",IF(AND('1-Basic Info'!$I$14="Y",$L56="x"),"&gt;&gt;เลือกระดับผลการประเมิน&lt;&lt;","Not Applicable"))))</f>
        <v>Not Applicable</v>
      </c>
      <c r="N56" s="20" t="e">
        <f t="array" aca="1" ref="N56" ca="1">_xludf.SWITCH(M56,"Not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6" s="9"/>
      <c r="P56" s="9"/>
      <c r="Q56" s="22"/>
      <c r="R56" s="22"/>
      <c r="S56" s="22"/>
      <c r="T56" s="22"/>
      <c r="U56" s="22"/>
      <c r="V56" s="3"/>
      <c r="W56" s="3"/>
      <c r="X56" s="3"/>
      <c r="Y56" s="3"/>
    </row>
    <row r="57" spans="1:25" ht="15.75" customHeight="1">
      <c r="A57" s="7">
        <v>54</v>
      </c>
      <c r="B57" s="7"/>
      <c r="C57" s="20" t="s">
        <v>568</v>
      </c>
      <c r="D57" s="23"/>
      <c r="E57" s="20" t="s">
        <v>568</v>
      </c>
      <c r="F57" s="20" t="s">
        <v>568</v>
      </c>
      <c r="G57" s="9" t="s">
        <v>1028</v>
      </c>
      <c r="H57" s="9" t="s">
        <v>1029</v>
      </c>
      <c r="I57" s="24" t="s">
        <v>568</v>
      </c>
      <c r="J57" s="24" t="s">
        <v>568</v>
      </c>
      <c r="K57" s="24" t="s">
        <v>568</v>
      </c>
      <c r="L57" s="24" t="s">
        <v>568</v>
      </c>
      <c r="M57" s="10" t="str">
        <f>IF(AND('1-Basic Info'!$I$11="Y",$I57="x"),"&gt;&gt;เลือกระดับผลการประเมิน&lt;&lt;",IF(AND('1-Basic Info'!$I$12="Y",$J57="x"),"&gt;&gt;เลือกระดับผลการประเมิน&lt;&lt;",IF(AND('1-Basic Info'!$I$13="Y",$K57="x"),"&gt;&gt;เลือกระดับผลการประเมิน&lt;&lt;",IF(AND('1-Basic Info'!$I$14="Y",$L57="x"),"&gt;&gt;เลือกระดับผลการประเมิน&lt;&lt;","Not Applicable"))))</f>
        <v>Not Applicable</v>
      </c>
      <c r="N57" s="20" t="e">
        <f t="array" aca="1" ref="N57" ca="1">_xludf.SWITCH(M57,"Not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7" s="9"/>
      <c r="P57" s="9"/>
      <c r="Q57" s="22"/>
      <c r="R57" s="22"/>
      <c r="S57" s="22"/>
      <c r="T57" s="22"/>
      <c r="U57" s="22"/>
      <c r="V57" s="3"/>
      <c r="W57" s="3"/>
      <c r="X57" s="3"/>
      <c r="Y57" s="3"/>
    </row>
    <row r="58" spans="1:25" ht="15.75" customHeight="1">
      <c r="A58" s="7">
        <v>55</v>
      </c>
      <c r="B58" s="7"/>
      <c r="C58" s="23"/>
      <c r="D58" s="23"/>
      <c r="E58" s="7"/>
      <c r="F58" s="20" t="s">
        <v>568</v>
      </c>
      <c r="G58" s="9" t="s">
        <v>1030</v>
      </c>
      <c r="H58" s="9" t="s">
        <v>1031</v>
      </c>
      <c r="I58" s="24" t="s">
        <v>568</v>
      </c>
      <c r="J58" s="24" t="s">
        <v>568</v>
      </c>
      <c r="K58" s="24" t="s">
        <v>568</v>
      </c>
      <c r="L58" s="24" t="s">
        <v>568</v>
      </c>
      <c r="M58" s="10" t="str">
        <f>IF(AND('1-Basic Info'!$I$11="Y",$I58="x"),"&gt;&gt;เลือกระดับผลการประเมิน&lt;&lt;",IF(AND('1-Basic Info'!$I$12="Y",$J58="x"),"&gt;&gt;เลือกระดับผลการประเมิน&lt;&lt;",IF(AND('1-Basic Info'!$I$13="Y",$K58="x"),"&gt;&gt;เลือกระดับผลการประเมิน&lt;&lt;",IF(AND('1-Basic Info'!$I$14="Y",$L58="x"),"&gt;&gt;เลือกระดับผลการประเมิน&lt;&lt;","Not Applicable"))))</f>
        <v>Not Applicable</v>
      </c>
      <c r="N58" s="20" t="e">
        <f t="array" aca="1" ref="N58" ca="1">_xludf.SWITCH(M58,"Not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8" s="9"/>
      <c r="P58" s="9"/>
      <c r="Q58" s="22"/>
      <c r="R58" s="22"/>
      <c r="S58" s="22"/>
      <c r="T58" s="22"/>
      <c r="U58" s="22"/>
      <c r="V58" s="3"/>
      <c r="W58" s="3"/>
      <c r="X58" s="3"/>
      <c r="Y58" s="3"/>
    </row>
    <row r="59" spans="1:25" ht="37.5" customHeight="1">
      <c r="A59" s="7">
        <v>56</v>
      </c>
      <c r="B59" s="7"/>
      <c r="C59" s="23"/>
      <c r="D59" s="23"/>
      <c r="E59" s="20" t="s">
        <v>568</v>
      </c>
      <c r="F59" s="20" t="s">
        <v>568</v>
      </c>
      <c r="G59" s="9" t="s">
        <v>1032</v>
      </c>
      <c r="H59" s="9" t="s">
        <v>1033</v>
      </c>
      <c r="I59" s="24" t="s">
        <v>568</v>
      </c>
      <c r="J59" s="24" t="s">
        <v>568</v>
      </c>
      <c r="K59" s="24" t="s">
        <v>568</v>
      </c>
      <c r="L59" s="24" t="s">
        <v>568</v>
      </c>
      <c r="M59" s="10" t="str">
        <f>IF(AND('1-Basic Info'!$I$11="Y",$I59="x"),"&gt;&gt;เลือกระดับผลการประเมิน&lt;&lt;",IF(AND('1-Basic Info'!$I$12="Y",$J59="x"),"&gt;&gt;เลือกระดับผลการประเมิน&lt;&lt;",IF(AND('1-Basic Info'!$I$13="Y",$K59="x"),"&gt;&gt;เลือกระดับผลการประเมิน&lt;&lt;",IF(AND('1-Basic Info'!$I$14="Y",$L59="x"),"&gt;&gt;เลือกระดับผลการประเมิน&lt;&lt;","Not Applicable"))))</f>
        <v>Not Applicable</v>
      </c>
      <c r="N59" s="20" t="e">
        <f t="array" aca="1" ref="N59" ca="1">_xludf.SWITCH(M59,"Not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9" s="9"/>
      <c r="P59" s="9"/>
      <c r="Q59" s="22"/>
      <c r="R59" s="22"/>
      <c r="S59" s="22"/>
      <c r="T59" s="22"/>
      <c r="U59" s="22"/>
      <c r="V59" s="3"/>
      <c r="W59" s="3"/>
      <c r="X59" s="3"/>
      <c r="Y59" s="3"/>
    </row>
    <row r="60" spans="1:25" ht="15.75" customHeight="1">
      <c r="A60" s="7">
        <v>57</v>
      </c>
      <c r="B60" s="7"/>
      <c r="C60" s="20" t="s">
        <v>568</v>
      </c>
      <c r="D60" s="23"/>
      <c r="E60" s="7"/>
      <c r="F60" s="20" t="s">
        <v>568</v>
      </c>
      <c r="G60" s="9" t="s">
        <v>1034</v>
      </c>
      <c r="H60" s="9" t="s">
        <v>1035</v>
      </c>
      <c r="I60" s="24" t="s">
        <v>568</v>
      </c>
      <c r="J60" s="24" t="s">
        <v>568</v>
      </c>
      <c r="K60" s="24" t="s">
        <v>568</v>
      </c>
      <c r="L60" s="24" t="s">
        <v>568</v>
      </c>
      <c r="M60" s="10" t="str">
        <f>IF(AND('1-Basic Info'!$I$11="Y",$I60="x"),"&gt;&gt;เลือกระดับผลการประเมิน&lt;&lt;",IF(AND('1-Basic Info'!$I$12="Y",$J60="x"),"&gt;&gt;เลือกระดับผลการประเมิน&lt;&lt;",IF(AND('1-Basic Info'!$I$13="Y",$K60="x"),"&gt;&gt;เลือกระดับผลการประเมิน&lt;&lt;",IF(AND('1-Basic Info'!$I$14="Y",$L60="x"),"&gt;&gt;เลือกระดับผลการประเมิน&lt;&lt;","Not Applicable"))))</f>
        <v>Not Applicable</v>
      </c>
      <c r="N60" s="20" t="e">
        <f t="array" aca="1" ref="N60" ca="1">_xludf.SWITCH(M60,"Not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0" s="9"/>
      <c r="P60" s="9"/>
      <c r="Q60" s="22"/>
      <c r="R60" s="22"/>
      <c r="S60" s="22"/>
      <c r="T60" s="22"/>
      <c r="U60" s="22"/>
      <c r="V60" s="3"/>
      <c r="W60" s="3"/>
      <c r="X60" s="3"/>
      <c r="Y60" s="3"/>
    </row>
    <row r="61" spans="1:25" ht="15.75" customHeight="1">
      <c r="A61" s="7">
        <v>58</v>
      </c>
      <c r="B61" s="7"/>
      <c r="C61" s="23"/>
      <c r="D61" s="23"/>
      <c r="E61" s="7"/>
      <c r="F61" s="20" t="s">
        <v>568</v>
      </c>
      <c r="G61" s="9" t="s">
        <v>1036</v>
      </c>
      <c r="H61" s="9" t="s">
        <v>1037</v>
      </c>
      <c r="I61" s="24" t="s">
        <v>568</v>
      </c>
      <c r="J61" s="24" t="s">
        <v>568</v>
      </c>
      <c r="K61" s="24" t="s">
        <v>568</v>
      </c>
      <c r="L61" s="24" t="s">
        <v>568</v>
      </c>
      <c r="M61" s="10" t="str">
        <f>IF(AND('1-Basic Info'!$I$11="Y",$I61="x"),"&gt;&gt;เลือกระดับผลการประเมิน&lt;&lt;",IF(AND('1-Basic Info'!$I$12="Y",$J61="x"),"&gt;&gt;เลือกระดับผลการประเมิน&lt;&lt;",IF(AND('1-Basic Info'!$I$13="Y",$K61="x"),"&gt;&gt;เลือกระดับผลการประเมิน&lt;&lt;",IF(AND('1-Basic Info'!$I$14="Y",$L61="x"),"&gt;&gt;เลือกระดับผลการประเมิน&lt;&lt;","Not Applicable"))))</f>
        <v>Not Applicable</v>
      </c>
      <c r="N61" s="20" t="e">
        <f t="array" aca="1" ref="N61" ca="1">_xludf.SWITCH(M61,"Not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1" s="9"/>
      <c r="P61" s="9"/>
      <c r="Q61" s="22"/>
      <c r="R61" s="22"/>
      <c r="S61" s="22"/>
      <c r="T61" s="22"/>
      <c r="U61" s="22"/>
      <c r="V61" s="3"/>
      <c r="W61" s="3"/>
      <c r="X61" s="3"/>
      <c r="Y61" s="3"/>
    </row>
    <row r="62" spans="1:25" ht="15.75" customHeight="1">
      <c r="A62" s="7">
        <v>59</v>
      </c>
      <c r="B62" s="7"/>
      <c r="C62" s="20" t="s">
        <v>568</v>
      </c>
      <c r="D62" s="20" t="s">
        <v>568</v>
      </c>
      <c r="E62" s="7"/>
      <c r="F62" s="7"/>
      <c r="G62" s="9" t="s">
        <v>1038</v>
      </c>
      <c r="H62" s="9" t="s">
        <v>1039</v>
      </c>
      <c r="I62" s="24" t="s">
        <v>568</v>
      </c>
      <c r="J62" s="24" t="s">
        <v>568</v>
      </c>
      <c r="K62" s="24" t="s">
        <v>568</v>
      </c>
      <c r="L62" s="24" t="s">
        <v>568</v>
      </c>
      <c r="M62" s="10" t="str">
        <f>IF(AND('1-Basic Info'!$I$11="Y",$I62="x"),"&gt;&gt;เลือกระดับผลการประเมิน&lt;&lt;",IF(AND('1-Basic Info'!$I$12="Y",$J62="x"),"&gt;&gt;เลือกระดับผลการประเมิน&lt;&lt;",IF(AND('1-Basic Info'!$I$13="Y",$K62="x"),"&gt;&gt;เลือกระดับผลการประเมิน&lt;&lt;",IF(AND('1-Basic Info'!$I$14="Y",$L62="x"),"&gt;&gt;เลือกระดับผลการประเมิน&lt;&lt;","Not Applicable"))))</f>
        <v>Not Applicable</v>
      </c>
      <c r="N62" s="20" t="e">
        <f t="array" aca="1" ref="N62" ca="1">_xludf.SWITCH(M62,"Not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2" s="9"/>
      <c r="P62" s="9"/>
      <c r="Q62" s="22"/>
      <c r="R62" s="22"/>
      <c r="S62" s="22"/>
      <c r="T62" s="22"/>
      <c r="U62" s="22"/>
      <c r="V62" s="3"/>
      <c r="W62" s="3"/>
      <c r="X62" s="3"/>
      <c r="Y62" s="3"/>
    </row>
    <row r="63" spans="1:25" ht="15.75" customHeight="1">
      <c r="A63" s="7">
        <v>60</v>
      </c>
      <c r="B63" s="7"/>
      <c r="C63" s="20" t="s">
        <v>568</v>
      </c>
      <c r="D63" s="20" t="s">
        <v>568</v>
      </c>
      <c r="E63" s="7"/>
      <c r="F63" s="7"/>
      <c r="G63" s="9" t="s">
        <v>1040</v>
      </c>
      <c r="H63" s="9" t="s">
        <v>1041</v>
      </c>
      <c r="I63" s="24" t="s">
        <v>568</v>
      </c>
      <c r="J63" s="24" t="s">
        <v>568</v>
      </c>
      <c r="K63" s="24" t="s">
        <v>568</v>
      </c>
      <c r="L63" s="24" t="s">
        <v>568</v>
      </c>
      <c r="M63" s="10" t="str">
        <f>IF(AND('1-Basic Info'!$I$11="Y",$I63="x"),"&gt;&gt;เลือกระดับผลการประเมิน&lt;&lt;",IF(AND('1-Basic Info'!$I$12="Y",$J63="x"),"&gt;&gt;เลือกระดับผลการประเมิน&lt;&lt;",IF(AND('1-Basic Info'!$I$13="Y",$K63="x"),"&gt;&gt;เลือกระดับผลการประเมิน&lt;&lt;",IF(AND('1-Basic Info'!$I$14="Y",$L63="x"),"&gt;&gt;เลือกระดับผลการประเมิน&lt;&lt;","Not Applicable"))))</f>
        <v>Not Applicable</v>
      </c>
      <c r="N63" s="20" t="e">
        <f t="array" aca="1" ref="N63" ca="1">_xludf.SWITCH(M63,"Not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3" s="9"/>
      <c r="P63" s="9"/>
      <c r="Q63" s="22"/>
      <c r="R63" s="22"/>
      <c r="S63" s="22"/>
      <c r="T63" s="22"/>
      <c r="U63" s="22"/>
      <c r="V63" s="3"/>
      <c r="W63" s="3"/>
      <c r="X63" s="3"/>
      <c r="Y63" s="3"/>
    </row>
    <row r="64" spans="1:25" ht="15.75" customHeight="1">
      <c r="A64" s="7">
        <v>61</v>
      </c>
      <c r="B64" s="7"/>
      <c r="C64" s="20" t="s">
        <v>568</v>
      </c>
      <c r="D64" s="20" t="s">
        <v>568</v>
      </c>
      <c r="E64" s="7"/>
      <c r="F64" s="20" t="s">
        <v>568</v>
      </c>
      <c r="G64" s="9" t="s">
        <v>1042</v>
      </c>
      <c r="H64" s="9" t="s">
        <v>1043</v>
      </c>
      <c r="I64" s="24" t="s">
        <v>568</v>
      </c>
      <c r="J64" s="24" t="s">
        <v>568</v>
      </c>
      <c r="K64" s="24" t="s">
        <v>568</v>
      </c>
      <c r="L64" s="24" t="s">
        <v>568</v>
      </c>
      <c r="M64" s="10" t="str">
        <f>IF(AND('1-Basic Info'!$I$11="Y",$I64="x"),"&gt;&gt;เลือกระดับผลการประเมิน&lt;&lt;",IF(AND('1-Basic Info'!$I$12="Y",$J64="x"),"&gt;&gt;เลือกระดับผลการประเมิน&lt;&lt;",IF(AND('1-Basic Info'!$I$13="Y",$K64="x"),"&gt;&gt;เลือกระดับผลการประเมิน&lt;&lt;",IF(AND('1-Basic Info'!$I$14="Y",$L64="x"),"&gt;&gt;เลือกระดับผลการประเมิน&lt;&lt;","Not Applicable"))))</f>
        <v>Not Applicable</v>
      </c>
      <c r="N64" s="20" t="e">
        <f t="array" aca="1" ref="N64" ca="1">_xludf.SWITCH(M64,"Not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4" s="9"/>
      <c r="P64" s="9"/>
      <c r="Q64" s="22"/>
      <c r="R64" s="22"/>
      <c r="S64" s="22"/>
      <c r="T64" s="22"/>
      <c r="U64" s="22"/>
      <c r="V64" s="3"/>
      <c r="W64" s="3"/>
      <c r="X64" s="3"/>
      <c r="Y64" s="3"/>
    </row>
    <row r="65" spans="1:25" ht="43.5" customHeight="1">
      <c r="A65" s="7">
        <v>62</v>
      </c>
      <c r="B65" s="7"/>
      <c r="C65" s="20" t="s">
        <v>568</v>
      </c>
      <c r="D65" s="20" t="s">
        <v>568</v>
      </c>
      <c r="E65" s="7"/>
      <c r="F65" s="20" t="s">
        <v>568</v>
      </c>
      <c r="G65" s="9" t="s">
        <v>1044</v>
      </c>
      <c r="H65" s="9" t="s">
        <v>1045</v>
      </c>
      <c r="I65" s="24" t="s">
        <v>568</v>
      </c>
      <c r="J65" s="24" t="s">
        <v>568</v>
      </c>
      <c r="K65" s="24" t="s">
        <v>568</v>
      </c>
      <c r="L65" s="24" t="s">
        <v>568</v>
      </c>
      <c r="M65" s="10" t="str">
        <f>IF(AND('1-Basic Info'!$I$11="Y",$I65="x"),"&gt;&gt;เลือกระดับผลการประเมิน&lt;&lt;",IF(AND('1-Basic Info'!$I$12="Y",$J65="x"),"&gt;&gt;เลือกระดับผลการประเมิน&lt;&lt;",IF(AND('1-Basic Info'!$I$13="Y",$K65="x"),"&gt;&gt;เลือกระดับผลการประเมิน&lt;&lt;",IF(AND('1-Basic Info'!$I$14="Y",$L65="x"),"&gt;&gt;เลือกระดับผลการประเมิน&lt;&lt;","Not Applicable"))))</f>
        <v>Not Applicable</v>
      </c>
      <c r="N65" s="20" t="e">
        <f t="array" aca="1" ref="N65" ca="1">_xludf.SWITCH(M65,"Not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5" s="9"/>
      <c r="P65" s="9"/>
      <c r="Q65" s="22"/>
      <c r="R65" s="22"/>
      <c r="S65" s="22"/>
      <c r="T65" s="22"/>
      <c r="U65" s="22"/>
      <c r="V65" s="3"/>
      <c r="W65" s="3"/>
      <c r="X65" s="3"/>
      <c r="Y65" s="3"/>
    </row>
    <row r="66" spans="1:25" ht="66">
      <c r="A66" s="7">
        <v>63</v>
      </c>
      <c r="B66" s="7"/>
      <c r="C66" s="23"/>
      <c r="D66" s="23"/>
      <c r="E66" s="7"/>
      <c r="F66" s="20" t="s">
        <v>568</v>
      </c>
      <c r="G66" s="9" t="s">
        <v>1046</v>
      </c>
      <c r="H66" s="9" t="s">
        <v>1047</v>
      </c>
      <c r="I66" s="24" t="s">
        <v>568</v>
      </c>
      <c r="J66" s="24" t="s">
        <v>568</v>
      </c>
      <c r="K66" s="24" t="s">
        <v>568</v>
      </c>
      <c r="L66" s="24" t="s">
        <v>568</v>
      </c>
      <c r="M66" s="10" t="str">
        <f>IF(AND('1-Basic Info'!$I$11="Y",$I66="x"),"&gt;&gt;เลือกระดับผลการประเมิน&lt;&lt;",IF(AND('1-Basic Info'!$I$12="Y",$J66="x"),"&gt;&gt;เลือกระดับผลการประเมิน&lt;&lt;",IF(AND('1-Basic Info'!$I$13="Y",$K66="x"),"&gt;&gt;เลือกระดับผลการประเมิน&lt;&lt;",IF(AND('1-Basic Info'!$I$14="Y",$L66="x"),"&gt;&gt;เลือกระดับผลการประเมิน&lt;&lt;","Not Applicable"))))</f>
        <v>Not Applicable</v>
      </c>
      <c r="N66" s="20" t="e">
        <f t="array" aca="1" ref="N66" ca="1">_xludf.SWITCH(M66,"Not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6" s="9"/>
      <c r="P66" s="9"/>
      <c r="Q66" s="22"/>
      <c r="R66" s="22"/>
      <c r="S66" s="22"/>
      <c r="T66" s="22"/>
      <c r="U66" s="22"/>
      <c r="V66" s="3"/>
      <c r="W66" s="3"/>
      <c r="X66" s="3"/>
      <c r="Y66" s="3"/>
    </row>
    <row r="67" spans="1:25" ht="110">
      <c r="A67" s="7">
        <v>64</v>
      </c>
      <c r="B67" s="7"/>
      <c r="C67" s="20" t="s">
        <v>568</v>
      </c>
      <c r="D67" s="20" t="s">
        <v>568</v>
      </c>
      <c r="E67" s="7"/>
      <c r="F67" s="7"/>
      <c r="G67" s="9" t="s">
        <v>1048</v>
      </c>
      <c r="H67" s="9" t="s">
        <v>1049</v>
      </c>
      <c r="I67" s="24" t="s">
        <v>568</v>
      </c>
      <c r="J67" s="24" t="s">
        <v>568</v>
      </c>
      <c r="K67" s="24" t="s">
        <v>568</v>
      </c>
      <c r="L67" s="24" t="s">
        <v>568</v>
      </c>
      <c r="M67" s="10" t="str">
        <f>IF(AND('1-Basic Info'!$I$11="Y",$I67="x"),"&gt;&gt;เลือกระดับผลการประเมิน&lt;&lt;",IF(AND('1-Basic Info'!$I$12="Y",$J67="x"),"&gt;&gt;เลือกระดับผลการประเมิน&lt;&lt;",IF(AND('1-Basic Info'!$I$13="Y",$K67="x"),"&gt;&gt;เลือกระดับผลการประเมิน&lt;&lt;",IF(AND('1-Basic Info'!$I$14="Y",$L67="x"),"&gt;&gt;เลือกระดับผลการประเมิน&lt;&lt;","Not Applicable"))))</f>
        <v>Not Applicable</v>
      </c>
      <c r="N67" s="20" t="e">
        <f t="array" aca="1" ref="N67" ca="1">_xludf.SWITCH(M67,"Not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7" s="9"/>
      <c r="P67" s="9"/>
      <c r="Q67" s="22"/>
      <c r="R67" s="22"/>
      <c r="S67" s="22"/>
      <c r="T67" s="22"/>
      <c r="U67" s="22"/>
      <c r="V67" s="3"/>
      <c r="W67" s="3"/>
      <c r="X67" s="3"/>
      <c r="Y67" s="3"/>
    </row>
    <row r="68" spans="1:25" ht="110">
      <c r="A68" s="7">
        <v>65</v>
      </c>
      <c r="B68" s="7"/>
      <c r="C68" s="20" t="s">
        <v>568</v>
      </c>
      <c r="D68" s="23"/>
      <c r="E68" s="7"/>
      <c r="F68" s="20" t="s">
        <v>568</v>
      </c>
      <c r="G68" s="9" t="s">
        <v>1050</v>
      </c>
      <c r="H68" s="9" t="s">
        <v>1051</v>
      </c>
      <c r="I68" s="24" t="s">
        <v>568</v>
      </c>
      <c r="J68" s="24" t="s">
        <v>568</v>
      </c>
      <c r="K68" s="24" t="s">
        <v>568</v>
      </c>
      <c r="L68" s="24" t="s">
        <v>568</v>
      </c>
      <c r="M68" s="10" t="str">
        <f>IF(AND('1-Basic Info'!$I$11="Y",$I68="x"),"&gt;&gt;เลือกระดับผลการประเมิน&lt;&lt;",IF(AND('1-Basic Info'!$I$12="Y",$J68="x"),"&gt;&gt;เลือกระดับผลการประเมิน&lt;&lt;",IF(AND('1-Basic Info'!$I$13="Y",$K68="x"),"&gt;&gt;เลือกระดับผลการประเมิน&lt;&lt;",IF(AND('1-Basic Info'!$I$14="Y",$L68="x"),"&gt;&gt;เลือกระดับผลการประเมิน&lt;&lt;","Not Applicable"))))</f>
        <v>Not Applicable</v>
      </c>
      <c r="N68" s="20" t="e">
        <f t="array" aca="1" ref="N68" ca="1">_xludf.SWITCH(M68,"Not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8" s="9"/>
      <c r="P68" s="9"/>
      <c r="Q68" s="22"/>
      <c r="R68" s="22"/>
      <c r="S68" s="22"/>
      <c r="T68" s="22"/>
      <c r="U68" s="22"/>
      <c r="V68" s="3"/>
      <c r="W68" s="3"/>
      <c r="X68" s="3"/>
      <c r="Y68" s="3"/>
    </row>
    <row r="69" spans="1:25" ht="66">
      <c r="A69" s="7">
        <v>66</v>
      </c>
      <c r="B69" s="7"/>
      <c r="C69" s="20" t="s">
        <v>568</v>
      </c>
      <c r="D69" s="23"/>
      <c r="E69" s="7"/>
      <c r="F69" s="20" t="s">
        <v>568</v>
      </c>
      <c r="G69" s="9" t="s">
        <v>1052</v>
      </c>
      <c r="H69" s="9" t="s">
        <v>1053</v>
      </c>
      <c r="I69" s="24" t="s">
        <v>568</v>
      </c>
      <c r="J69" s="24" t="s">
        <v>568</v>
      </c>
      <c r="K69" s="24" t="s">
        <v>568</v>
      </c>
      <c r="L69" s="24" t="s">
        <v>568</v>
      </c>
      <c r="M69" s="10" t="str">
        <f>IF(AND('1-Basic Info'!$I$11="Y",$I69="x"),"&gt;&gt;เลือกระดับผลการประเมิน&lt;&lt;",IF(AND('1-Basic Info'!$I$12="Y",$J69="x"),"&gt;&gt;เลือกระดับผลการประเมิน&lt;&lt;",IF(AND('1-Basic Info'!$I$13="Y",$K69="x"),"&gt;&gt;เลือกระดับผลการประเมิน&lt;&lt;",IF(AND('1-Basic Info'!$I$14="Y",$L69="x"),"&gt;&gt;เลือกระดับผลการประเมิน&lt;&lt;","Not Applicable"))))</f>
        <v>Not Applicable</v>
      </c>
      <c r="N69" s="20" t="e">
        <f t="array" aca="1" ref="N69" ca="1">_xludf.SWITCH(M69,"Not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9" s="9"/>
      <c r="P69" s="9"/>
      <c r="Q69" s="22"/>
      <c r="R69" s="22"/>
      <c r="S69" s="22"/>
      <c r="T69" s="22"/>
      <c r="U69" s="22"/>
      <c r="V69" s="3"/>
      <c r="W69" s="3"/>
      <c r="X69" s="3"/>
      <c r="Y69" s="3"/>
    </row>
    <row r="70" spans="1:25" ht="110">
      <c r="A70" s="7">
        <v>67</v>
      </c>
      <c r="B70" s="7"/>
      <c r="C70" s="20" t="s">
        <v>568</v>
      </c>
      <c r="D70" s="23"/>
      <c r="E70" s="7"/>
      <c r="F70" s="20" t="s">
        <v>568</v>
      </c>
      <c r="G70" s="9" t="s">
        <v>1054</v>
      </c>
      <c r="H70" s="9" t="s">
        <v>1055</v>
      </c>
      <c r="I70" s="24" t="s">
        <v>568</v>
      </c>
      <c r="J70" s="24" t="s">
        <v>568</v>
      </c>
      <c r="K70" s="24" t="s">
        <v>568</v>
      </c>
      <c r="L70" s="24" t="s">
        <v>568</v>
      </c>
      <c r="M70" s="10" t="str">
        <f>IF(AND('1-Basic Info'!$I$11="Y",$I70="x"),"&gt;&gt;เลือกระดับผลการประเมิน&lt;&lt;",IF(AND('1-Basic Info'!$I$12="Y",$J70="x"),"&gt;&gt;เลือกระดับผลการประเมิน&lt;&lt;",IF(AND('1-Basic Info'!$I$13="Y",$K70="x"),"&gt;&gt;เลือกระดับผลการประเมิน&lt;&lt;",IF(AND('1-Basic Info'!$I$14="Y",$L70="x"),"&gt;&gt;เลือกระดับผลการประเมิน&lt;&lt;","Not Applicable"))))</f>
        <v>Not Applicable</v>
      </c>
      <c r="N70" s="20" t="e">
        <f t="array" aca="1" ref="N70" ca="1">_xludf.SWITCH(M70,"Not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0" s="9"/>
      <c r="P70" s="9"/>
      <c r="Q70" s="22"/>
      <c r="R70" s="22"/>
      <c r="S70" s="22"/>
      <c r="T70" s="22"/>
      <c r="U70" s="22"/>
      <c r="V70" s="3"/>
      <c r="W70" s="3"/>
      <c r="X70" s="3"/>
      <c r="Y70" s="3"/>
    </row>
    <row r="71" spans="1:25" ht="154">
      <c r="A71" s="7">
        <v>68</v>
      </c>
      <c r="B71" s="7"/>
      <c r="C71" s="20" t="s">
        <v>568</v>
      </c>
      <c r="D71" s="23"/>
      <c r="E71" s="20" t="s">
        <v>568</v>
      </c>
      <c r="F71" s="20" t="s">
        <v>568</v>
      </c>
      <c r="G71" s="9" t="s">
        <v>1056</v>
      </c>
      <c r="H71" s="9" t="s">
        <v>1057</v>
      </c>
      <c r="I71" s="24" t="s">
        <v>568</v>
      </c>
      <c r="J71" s="24" t="s">
        <v>568</v>
      </c>
      <c r="K71" s="24" t="s">
        <v>568</v>
      </c>
      <c r="L71" s="24" t="s">
        <v>568</v>
      </c>
      <c r="M71" s="10" t="str">
        <f>IF(AND('1-Basic Info'!$I$11="Y",$I71="x"),"&gt;&gt;เลือกระดับผลการประเมิน&lt;&lt;",IF(AND('1-Basic Info'!$I$12="Y",$J71="x"),"&gt;&gt;เลือกระดับผลการประเมิน&lt;&lt;",IF(AND('1-Basic Info'!$I$13="Y",$K71="x"),"&gt;&gt;เลือกระดับผลการประเมิน&lt;&lt;",IF(AND('1-Basic Info'!$I$14="Y",$L71="x"),"&gt;&gt;เลือกระดับผลการประเมิน&lt;&lt;","Not Applicable"))))</f>
        <v>Not Applicable</v>
      </c>
      <c r="N71" s="20" t="e">
        <f t="array" aca="1" ref="N71" ca="1">_xludf.SWITCH(M71,"Not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1" s="9"/>
      <c r="P71" s="9"/>
      <c r="Q71" s="22"/>
      <c r="R71" s="22"/>
      <c r="S71" s="22"/>
      <c r="T71" s="22"/>
      <c r="U71" s="22"/>
      <c r="V71" s="3"/>
      <c r="W71" s="3"/>
      <c r="X71" s="3"/>
      <c r="Y71" s="3"/>
    </row>
    <row r="72" spans="1:25" ht="88">
      <c r="A72" s="7">
        <v>69</v>
      </c>
      <c r="B72" s="7"/>
      <c r="C72" s="23"/>
      <c r="D72" s="23"/>
      <c r="E72" s="7"/>
      <c r="F72" s="20" t="s">
        <v>568</v>
      </c>
      <c r="G72" s="9" t="s">
        <v>1058</v>
      </c>
      <c r="H72" s="9" t="s">
        <v>1059</v>
      </c>
      <c r="I72" s="24" t="s">
        <v>568</v>
      </c>
      <c r="J72" s="24" t="s">
        <v>568</v>
      </c>
      <c r="K72" s="24" t="s">
        <v>568</v>
      </c>
      <c r="L72" s="24" t="s">
        <v>568</v>
      </c>
      <c r="M72" s="10" t="str">
        <f>IF(AND('1-Basic Info'!$I$11="Y",$I72="x"),"&gt;&gt;เลือกระดับผลการประเมิน&lt;&lt;",IF(AND('1-Basic Info'!$I$12="Y",$J72="x"),"&gt;&gt;เลือกระดับผลการประเมิน&lt;&lt;",IF(AND('1-Basic Info'!$I$13="Y",$K72="x"),"&gt;&gt;เลือกระดับผลการประเมิน&lt;&lt;",IF(AND('1-Basic Info'!$I$14="Y",$L72="x"),"&gt;&gt;เลือกระดับผลการประเมิน&lt;&lt;","Not Applicable"))))</f>
        <v>Not Applicable</v>
      </c>
      <c r="N72" s="20" t="e">
        <f t="array" aca="1" ref="N72" ca="1">_xludf.SWITCH(M72,"Not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2" s="9"/>
      <c r="P72" s="9"/>
      <c r="Q72" s="22"/>
      <c r="R72" s="22"/>
      <c r="S72" s="22"/>
      <c r="T72" s="22"/>
      <c r="U72" s="22"/>
      <c r="V72" s="3"/>
      <c r="W72" s="3"/>
      <c r="X72" s="3"/>
      <c r="Y72" s="3"/>
    </row>
    <row r="73" spans="1:25" ht="88">
      <c r="A73" s="7">
        <v>70</v>
      </c>
      <c r="B73" s="7"/>
      <c r="C73" s="7"/>
      <c r="D73" s="7"/>
      <c r="E73" s="7"/>
      <c r="F73" s="20" t="s">
        <v>568</v>
      </c>
      <c r="G73" s="9" t="s">
        <v>1060</v>
      </c>
      <c r="H73" s="9" t="s">
        <v>1061</v>
      </c>
      <c r="I73" s="24" t="s">
        <v>568</v>
      </c>
      <c r="J73" s="24" t="s">
        <v>568</v>
      </c>
      <c r="K73" s="24" t="s">
        <v>568</v>
      </c>
      <c r="L73" s="24" t="s">
        <v>568</v>
      </c>
      <c r="M73" s="10" t="str">
        <f>IF(AND('1-Basic Info'!$I$11="Y",$I73="x"),"&gt;&gt;เลือกระดับผลการประเมิน&lt;&lt;",IF(AND('1-Basic Info'!$I$12="Y",$J73="x"),"&gt;&gt;เลือกระดับผลการประเมิน&lt;&lt;",IF(AND('1-Basic Info'!$I$13="Y",$K73="x"),"&gt;&gt;เลือกระดับผลการประเมิน&lt;&lt;",IF(AND('1-Basic Info'!$I$14="Y",$L73="x"),"&gt;&gt;เลือกระดับผลการประเมิน&lt;&lt;","Not Applicable"))))</f>
        <v>Not Applicable</v>
      </c>
      <c r="N73" s="20" t="e">
        <f t="array" aca="1" ref="N73" ca="1">_xludf.SWITCH(M73,"Not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3" s="9"/>
      <c r="P73" s="9"/>
      <c r="Q73" s="22"/>
      <c r="R73" s="22"/>
      <c r="S73" s="22"/>
      <c r="T73" s="22"/>
      <c r="U73" s="22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21" customHeight="1">
      <c r="A221" s="14"/>
      <c r="B221" s="14"/>
      <c r="C221" s="14"/>
      <c r="D221" s="14"/>
      <c r="E221" s="14"/>
      <c r="F221" s="14"/>
      <c r="G221" s="14"/>
      <c r="H221" s="15"/>
      <c r="I221" s="14"/>
      <c r="J221" s="14"/>
      <c r="K221" s="14"/>
      <c r="L221" s="14"/>
      <c r="M221" s="15"/>
      <c r="N221" s="15"/>
      <c r="O221" s="14"/>
      <c r="P221" s="14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21" customHeight="1">
      <c r="A222" s="14"/>
      <c r="B222" s="14"/>
      <c r="C222" s="14"/>
      <c r="D222" s="14"/>
      <c r="E222" s="14"/>
      <c r="F222" s="14"/>
      <c r="G222" s="14"/>
      <c r="H222" s="15"/>
      <c r="I222" s="14"/>
      <c r="J222" s="14"/>
      <c r="K222" s="14"/>
      <c r="L222" s="14"/>
      <c r="M222" s="15"/>
      <c r="N222" s="15"/>
      <c r="O222" s="14"/>
      <c r="P222" s="14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21" customHeight="1">
      <c r="A223" s="14"/>
      <c r="B223" s="14"/>
      <c r="C223" s="14"/>
      <c r="D223" s="14"/>
      <c r="E223" s="14"/>
      <c r="F223" s="14"/>
      <c r="G223" s="14"/>
      <c r="H223" s="15"/>
      <c r="I223" s="14"/>
      <c r="J223" s="14"/>
      <c r="K223" s="14"/>
      <c r="L223" s="14"/>
      <c r="M223" s="15"/>
      <c r="N223" s="15"/>
      <c r="O223" s="14"/>
      <c r="P223" s="14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21" customHeight="1">
      <c r="A224" s="14"/>
      <c r="B224" s="14"/>
      <c r="C224" s="14"/>
      <c r="D224" s="14"/>
      <c r="E224" s="14"/>
      <c r="F224" s="14"/>
      <c r="G224" s="14"/>
      <c r="H224" s="15"/>
      <c r="I224" s="14"/>
      <c r="J224" s="14"/>
      <c r="K224" s="14"/>
      <c r="L224" s="14"/>
      <c r="M224" s="15"/>
      <c r="N224" s="15"/>
      <c r="O224" s="14"/>
      <c r="P224" s="14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21" customHeight="1">
      <c r="A225" s="14"/>
      <c r="B225" s="14"/>
      <c r="C225" s="14"/>
      <c r="D225" s="14"/>
      <c r="E225" s="14"/>
      <c r="F225" s="14"/>
      <c r="G225" s="14"/>
      <c r="H225" s="15"/>
      <c r="I225" s="14"/>
      <c r="J225" s="14"/>
      <c r="K225" s="14"/>
      <c r="L225" s="14"/>
      <c r="M225" s="15"/>
      <c r="N225" s="15"/>
      <c r="O225" s="14"/>
      <c r="P225" s="14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21" customHeight="1">
      <c r="A226" s="14"/>
      <c r="B226" s="14"/>
      <c r="C226" s="14"/>
      <c r="D226" s="14"/>
      <c r="E226" s="14"/>
      <c r="F226" s="14"/>
      <c r="G226" s="14"/>
      <c r="H226" s="15"/>
      <c r="I226" s="14"/>
      <c r="J226" s="14"/>
      <c r="K226" s="14"/>
      <c r="L226" s="14"/>
      <c r="M226" s="15"/>
      <c r="N226" s="15"/>
      <c r="O226" s="14"/>
      <c r="P226" s="14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21" customHeight="1">
      <c r="A227" s="14"/>
      <c r="B227" s="14"/>
      <c r="C227" s="14"/>
      <c r="D227" s="14"/>
      <c r="E227" s="14"/>
      <c r="F227" s="14"/>
      <c r="G227" s="14"/>
      <c r="H227" s="15"/>
      <c r="I227" s="14"/>
      <c r="J227" s="14"/>
      <c r="K227" s="14"/>
      <c r="L227" s="14"/>
      <c r="M227" s="15"/>
      <c r="N227" s="15"/>
      <c r="O227" s="14"/>
      <c r="P227" s="14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21" customHeight="1">
      <c r="A228" s="14"/>
      <c r="B228" s="14"/>
      <c r="C228" s="14"/>
      <c r="D228" s="14"/>
      <c r="E228" s="14"/>
      <c r="F228" s="14"/>
      <c r="G228" s="14"/>
      <c r="H228" s="15"/>
      <c r="I228" s="14"/>
      <c r="J228" s="14"/>
      <c r="K228" s="14"/>
      <c r="L228" s="14"/>
      <c r="M228" s="15"/>
      <c r="N228" s="15"/>
      <c r="O228" s="14"/>
      <c r="P228" s="14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21" customHeight="1">
      <c r="A229" s="14"/>
      <c r="B229" s="14"/>
      <c r="C229" s="14"/>
      <c r="D229" s="14"/>
      <c r="E229" s="14"/>
      <c r="F229" s="14"/>
      <c r="G229" s="14"/>
      <c r="H229" s="15"/>
      <c r="I229" s="14"/>
      <c r="J229" s="14"/>
      <c r="K229" s="14"/>
      <c r="L229" s="14"/>
      <c r="M229" s="15"/>
      <c r="N229" s="15"/>
      <c r="O229" s="14"/>
      <c r="P229" s="14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21" customHeight="1">
      <c r="A230" s="14"/>
      <c r="B230" s="14"/>
      <c r="C230" s="14"/>
      <c r="D230" s="14"/>
      <c r="E230" s="14"/>
      <c r="F230" s="14"/>
      <c r="G230" s="14"/>
      <c r="H230" s="15"/>
      <c r="I230" s="14"/>
      <c r="J230" s="14"/>
      <c r="K230" s="14"/>
      <c r="L230" s="14"/>
      <c r="M230" s="15"/>
      <c r="N230" s="15"/>
      <c r="O230" s="14"/>
      <c r="P230" s="14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21" customHeight="1">
      <c r="A231" s="14"/>
      <c r="B231" s="14"/>
      <c r="C231" s="14"/>
      <c r="D231" s="14"/>
      <c r="E231" s="14"/>
      <c r="F231" s="14"/>
      <c r="G231" s="14"/>
      <c r="H231" s="15"/>
      <c r="I231" s="14"/>
      <c r="J231" s="14"/>
      <c r="K231" s="14"/>
      <c r="L231" s="14"/>
      <c r="M231" s="15"/>
      <c r="N231" s="15"/>
      <c r="O231" s="14"/>
      <c r="P231" s="14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21" customHeight="1">
      <c r="A232" s="14"/>
      <c r="B232" s="14"/>
      <c r="C232" s="14"/>
      <c r="D232" s="14"/>
      <c r="E232" s="14"/>
      <c r="F232" s="14"/>
      <c r="G232" s="14"/>
      <c r="H232" s="15"/>
      <c r="I232" s="14"/>
      <c r="J232" s="14"/>
      <c r="K232" s="14"/>
      <c r="L232" s="14"/>
      <c r="M232" s="15"/>
      <c r="N232" s="15"/>
      <c r="O232" s="14"/>
      <c r="P232" s="14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21" customHeight="1">
      <c r="A233" s="14"/>
      <c r="B233" s="14"/>
      <c r="C233" s="14"/>
      <c r="D233" s="14"/>
      <c r="E233" s="14"/>
      <c r="F233" s="14"/>
      <c r="G233" s="14"/>
      <c r="H233" s="15"/>
      <c r="I233" s="14"/>
      <c r="J233" s="14"/>
      <c r="K233" s="14"/>
      <c r="L233" s="14"/>
      <c r="M233" s="15"/>
      <c r="N233" s="15"/>
      <c r="O233" s="14"/>
      <c r="P233" s="14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21" customHeight="1">
      <c r="A234" s="14"/>
      <c r="B234" s="14"/>
      <c r="C234" s="14"/>
      <c r="D234" s="14"/>
      <c r="E234" s="14"/>
      <c r="F234" s="14"/>
      <c r="G234" s="14"/>
      <c r="H234" s="15"/>
      <c r="I234" s="14"/>
      <c r="J234" s="14"/>
      <c r="K234" s="14"/>
      <c r="L234" s="14"/>
      <c r="M234" s="15"/>
      <c r="N234" s="15"/>
      <c r="O234" s="14"/>
      <c r="P234" s="14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21" customHeight="1">
      <c r="A235" s="14"/>
      <c r="B235" s="14"/>
      <c r="C235" s="14"/>
      <c r="D235" s="14"/>
      <c r="E235" s="14"/>
      <c r="F235" s="14"/>
      <c r="G235" s="14"/>
      <c r="H235" s="15"/>
      <c r="I235" s="14"/>
      <c r="J235" s="14"/>
      <c r="K235" s="14"/>
      <c r="L235" s="14"/>
      <c r="M235" s="15"/>
      <c r="N235" s="15"/>
      <c r="O235" s="14"/>
      <c r="P235" s="14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21" customHeight="1">
      <c r="A236" s="14"/>
      <c r="B236" s="14"/>
      <c r="C236" s="14"/>
      <c r="D236" s="14"/>
      <c r="E236" s="14"/>
      <c r="F236" s="14"/>
      <c r="G236" s="14"/>
      <c r="H236" s="15"/>
      <c r="I236" s="14"/>
      <c r="J236" s="14"/>
      <c r="K236" s="14"/>
      <c r="L236" s="14"/>
      <c r="M236" s="15"/>
      <c r="N236" s="15"/>
      <c r="O236" s="14"/>
      <c r="P236" s="14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21" customHeight="1">
      <c r="A237" s="14"/>
      <c r="B237" s="14"/>
      <c r="C237" s="14"/>
      <c r="D237" s="14"/>
      <c r="E237" s="14"/>
      <c r="F237" s="14"/>
      <c r="G237" s="14"/>
      <c r="H237" s="15"/>
      <c r="I237" s="14"/>
      <c r="J237" s="14"/>
      <c r="K237" s="14"/>
      <c r="L237" s="14"/>
      <c r="M237" s="15"/>
      <c r="N237" s="15"/>
      <c r="O237" s="14"/>
      <c r="P237" s="14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21" customHeight="1">
      <c r="A238" s="14"/>
      <c r="B238" s="14"/>
      <c r="C238" s="14"/>
      <c r="D238" s="14"/>
      <c r="E238" s="14"/>
      <c r="F238" s="14"/>
      <c r="G238" s="14"/>
      <c r="H238" s="15"/>
      <c r="I238" s="14"/>
      <c r="J238" s="14"/>
      <c r="K238" s="14"/>
      <c r="L238" s="14"/>
      <c r="M238" s="15"/>
      <c r="N238" s="15"/>
      <c r="O238" s="14"/>
      <c r="P238" s="14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21" customHeight="1">
      <c r="A239" s="14"/>
      <c r="B239" s="14"/>
      <c r="C239" s="14"/>
      <c r="D239" s="14"/>
      <c r="E239" s="14"/>
      <c r="F239" s="14"/>
      <c r="G239" s="14"/>
      <c r="H239" s="15"/>
      <c r="I239" s="14"/>
      <c r="J239" s="14"/>
      <c r="K239" s="14"/>
      <c r="L239" s="14"/>
      <c r="M239" s="15"/>
      <c r="N239" s="15"/>
      <c r="O239" s="14"/>
      <c r="P239" s="14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21" customHeight="1">
      <c r="A240" s="14"/>
      <c r="B240" s="14"/>
      <c r="C240" s="14"/>
      <c r="D240" s="14"/>
      <c r="E240" s="14"/>
      <c r="F240" s="14"/>
      <c r="G240" s="14"/>
      <c r="H240" s="15"/>
      <c r="I240" s="14"/>
      <c r="J240" s="14"/>
      <c r="K240" s="14"/>
      <c r="L240" s="14"/>
      <c r="M240" s="15"/>
      <c r="N240" s="15"/>
      <c r="O240" s="14"/>
      <c r="P240" s="14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21" customHeight="1">
      <c r="A241" s="14"/>
      <c r="B241" s="14"/>
      <c r="C241" s="14"/>
      <c r="D241" s="14"/>
      <c r="E241" s="14"/>
      <c r="F241" s="14"/>
      <c r="G241" s="14"/>
      <c r="H241" s="15"/>
      <c r="I241" s="14"/>
      <c r="J241" s="14"/>
      <c r="K241" s="14"/>
      <c r="L241" s="14"/>
      <c r="M241" s="15"/>
      <c r="N241" s="15"/>
      <c r="O241" s="14"/>
      <c r="P241" s="14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21" customHeight="1">
      <c r="A242" s="14"/>
      <c r="B242" s="14"/>
      <c r="C242" s="14"/>
      <c r="D242" s="14"/>
      <c r="E242" s="14"/>
      <c r="F242" s="14"/>
      <c r="G242" s="14"/>
      <c r="H242" s="15"/>
      <c r="I242" s="14"/>
      <c r="J242" s="14"/>
      <c r="K242" s="14"/>
      <c r="L242" s="14"/>
      <c r="M242" s="15"/>
      <c r="N242" s="15"/>
      <c r="O242" s="14"/>
      <c r="P242" s="14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21" customHeight="1">
      <c r="A243" s="14"/>
      <c r="B243" s="14"/>
      <c r="C243" s="14"/>
      <c r="D243" s="14"/>
      <c r="E243" s="14"/>
      <c r="F243" s="14"/>
      <c r="G243" s="14"/>
      <c r="H243" s="15"/>
      <c r="I243" s="14"/>
      <c r="J243" s="14"/>
      <c r="K243" s="14"/>
      <c r="L243" s="14"/>
      <c r="M243" s="15"/>
      <c r="N243" s="15"/>
      <c r="O243" s="14"/>
      <c r="P243" s="14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21" customHeight="1">
      <c r="A244" s="14"/>
      <c r="B244" s="14"/>
      <c r="C244" s="14"/>
      <c r="D244" s="14"/>
      <c r="E244" s="14"/>
      <c r="F244" s="14"/>
      <c r="G244" s="14"/>
      <c r="H244" s="15"/>
      <c r="I244" s="14"/>
      <c r="J244" s="14"/>
      <c r="K244" s="14"/>
      <c r="L244" s="14"/>
      <c r="M244" s="15"/>
      <c r="N244" s="15"/>
      <c r="O244" s="14"/>
      <c r="P244" s="14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21" customHeight="1">
      <c r="A245" s="14"/>
      <c r="B245" s="14"/>
      <c r="C245" s="14"/>
      <c r="D245" s="14"/>
      <c r="E245" s="14"/>
      <c r="F245" s="14"/>
      <c r="G245" s="14"/>
      <c r="H245" s="15"/>
      <c r="I245" s="14"/>
      <c r="J245" s="14"/>
      <c r="K245" s="14"/>
      <c r="L245" s="14"/>
      <c r="M245" s="15"/>
      <c r="N245" s="15"/>
      <c r="O245" s="14"/>
      <c r="P245" s="14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21" customHeight="1">
      <c r="A246" s="14"/>
      <c r="B246" s="14"/>
      <c r="C246" s="14"/>
      <c r="D246" s="14"/>
      <c r="E246" s="14"/>
      <c r="F246" s="14"/>
      <c r="G246" s="14"/>
      <c r="H246" s="15"/>
      <c r="I246" s="14"/>
      <c r="J246" s="14"/>
      <c r="K246" s="14"/>
      <c r="L246" s="14"/>
      <c r="M246" s="15"/>
      <c r="N246" s="15"/>
      <c r="O246" s="14"/>
      <c r="P246" s="14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21" customHeight="1">
      <c r="A247" s="14"/>
      <c r="B247" s="14"/>
      <c r="C247" s="14"/>
      <c r="D247" s="14"/>
      <c r="E247" s="14"/>
      <c r="F247" s="14"/>
      <c r="G247" s="14"/>
      <c r="H247" s="15"/>
      <c r="I247" s="14"/>
      <c r="J247" s="14"/>
      <c r="K247" s="14"/>
      <c r="L247" s="14"/>
      <c r="M247" s="15"/>
      <c r="N247" s="15"/>
      <c r="O247" s="14"/>
      <c r="P247" s="14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21" customHeight="1">
      <c r="A248" s="14"/>
      <c r="B248" s="14"/>
      <c r="C248" s="14"/>
      <c r="D248" s="14"/>
      <c r="E248" s="14"/>
      <c r="F248" s="14"/>
      <c r="G248" s="14"/>
      <c r="H248" s="15"/>
      <c r="I248" s="14"/>
      <c r="J248" s="14"/>
      <c r="K248" s="14"/>
      <c r="L248" s="14"/>
      <c r="M248" s="15"/>
      <c r="N248" s="15"/>
      <c r="O248" s="14"/>
      <c r="P248" s="14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21" customHeight="1">
      <c r="A249" s="14"/>
      <c r="B249" s="14"/>
      <c r="C249" s="14"/>
      <c r="D249" s="14"/>
      <c r="E249" s="14"/>
      <c r="F249" s="14"/>
      <c r="G249" s="14"/>
      <c r="H249" s="15"/>
      <c r="I249" s="14"/>
      <c r="J249" s="14"/>
      <c r="K249" s="14"/>
      <c r="L249" s="14"/>
      <c r="M249" s="15"/>
      <c r="N249" s="15"/>
      <c r="O249" s="14"/>
      <c r="P249" s="14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21" customHeight="1">
      <c r="A250" s="14"/>
      <c r="B250" s="14"/>
      <c r="C250" s="14"/>
      <c r="D250" s="14"/>
      <c r="E250" s="14"/>
      <c r="F250" s="14"/>
      <c r="G250" s="14"/>
      <c r="H250" s="15"/>
      <c r="I250" s="14"/>
      <c r="J250" s="14"/>
      <c r="K250" s="14"/>
      <c r="L250" s="14"/>
      <c r="M250" s="15"/>
      <c r="N250" s="15"/>
      <c r="O250" s="14"/>
      <c r="P250" s="14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21" customHeight="1">
      <c r="A251" s="14"/>
      <c r="B251" s="14"/>
      <c r="C251" s="14"/>
      <c r="D251" s="14"/>
      <c r="E251" s="14"/>
      <c r="F251" s="14"/>
      <c r="G251" s="14"/>
      <c r="H251" s="15"/>
      <c r="I251" s="14"/>
      <c r="J251" s="14"/>
      <c r="K251" s="14"/>
      <c r="L251" s="14"/>
      <c r="M251" s="15"/>
      <c r="N251" s="15"/>
      <c r="O251" s="14"/>
      <c r="P251" s="14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21" customHeight="1">
      <c r="A252" s="14"/>
      <c r="B252" s="14"/>
      <c r="C252" s="14"/>
      <c r="D252" s="14"/>
      <c r="E252" s="14"/>
      <c r="F252" s="14"/>
      <c r="G252" s="14"/>
      <c r="H252" s="15"/>
      <c r="I252" s="14"/>
      <c r="J252" s="14"/>
      <c r="K252" s="14"/>
      <c r="L252" s="14"/>
      <c r="M252" s="15"/>
      <c r="N252" s="15"/>
      <c r="O252" s="14"/>
      <c r="P252" s="14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21" customHeight="1">
      <c r="A253" s="14"/>
      <c r="B253" s="14"/>
      <c r="C253" s="14"/>
      <c r="D253" s="14"/>
      <c r="E253" s="14"/>
      <c r="F253" s="14"/>
      <c r="G253" s="14"/>
      <c r="H253" s="15"/>
      <c r="I253" s="14"/>
      <c r="J253" s="14"/>
      <c r="K253" s="14"/>
      <c r="L253" s="14"/>
      <c r="M253" s="15"/>
      <c r="N253" s="15"/>
      <c r="O253" s="14"/>
      <c r="P253" s="14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21" customHeight="1">
      <c r="A254" s="14"/>
      <c r="B254" s="14"/>
      <c r="C254" s="14"/>
      <c r="D254" s="14"/>
      <c r="E254" s="14"/>
      <c r="F254" s="14"/>
      <c r="G254" s="14"/>
      <c r="H254" s="15"/>
      <c r="I254" s="14"/>
      <c r="J254" s="14"/>
      <c r="K254" s="14"/>
      <c r="L254" s="14"/>
      <c r="M254" s="15"/>
      <c r="N254" s="15"/>
      <c r="O254" s="14"/>
      <c r="P254" s="14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21" customHeight="1">
      <c r="A255" s="14"/>
      <c r="B255" s="14"/>
      <c r="C255" s="14"/>
      <c r="D255" s="14"/>
      <c r="E255" s="14"/>
      <c r="F255" s="14"/>
      <c r="G255" s="14"/>
      <c r="H255" s="15"/>
      <c r="I255" s="14"/>
      <c r="J255" s="14"/>
      <c r="K255" s="14"/>
      <c r="L255" s="14"/>
      <c r="M255" s="15"/>
      <c r="N255" s="15"/>
      <c r="O255" s="14"/>
      <c r="P255" s="14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21" customHeight="1">
      <c r="A256" s="14"/>
      <c r="B256" s="14"/>
      <c r="C256" s="14"/>
      <c r="D256" s="14"/>
      <c r="E256" s="14"/>
      <c r="F256" s="14"/>
      <c r="G256" s="14"/>
      <c r="H256" s="15"/>
      <c r="I256" s="14"/>
      <c r="J256" s="14"/>
      <c r="K256" s="14"/>
      <c r="L256" s="14"/>
      <c r="M256" s="15"/>
      <c r="N256" s="15"/>
      <c r="O256" s="14"/>
      <c r="P256" s="14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21" customHeight="1">
      <c r="A257" s="14"/>
      <c r="B257" s="14"/>
      <c r="C257" s="14"/>
      <c r="D257" s="14"/>
      <c r="E257" s="14"/>
      <c r="F257" s="14"/>
      <c r="G257" s="14"/>
      <c r="H257" s="15"/>
      <c r="I257" s="14"/>
      <c r="J257" s="14"/>
      <c r="K257" s="14"/>
      <c r="L257" s="14"/>
      <c r="M257" s="15"/>
      <c r="N257" s="15"/>
      <c r="O257" s="14"/>
      <c r="P257" s="14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21" customHeight="1">
      <c r="A258" s="14"/>
      <c r="B258" s="14"/>
      <c r="C258" s="14"/>
      <c r="D258" s="14"/>
      <c r="E258" s="14"/>
      <c r="F258" s="14"/>
      <c r="G258" s="14"/>
      <c r="H258" s="15"/>
      <c r="I258" s="14"/>
      <c r="J258" s="14"/>
      <c r="K258" s="14"/>
      <c r="L258" s="14"/>
      <c r="M258" s="15"/>
      <c r="N258" s="15"/>
      <c r="O258" s="14"/>
      <c r="P258" s="14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21" customHeight="1">
      <c r="A259" s="14"/>
      <c r="B259" s="14"/>
      <c r="C259" s="14"/>
      <c r="D259" s="14"/>
      <c r="E259" s="14"/>
      <c r="F259" s="14"/>
      <c r="G259" s="14"/>
      <c r="H259" s="15"/>
      <c r="I259" s="14"/>
      <c r="J259" s="14"/>
      <c r="K259" s="14"/>
      <c r="L259" s="14"/>
      <c r="M259" s="15"/>
      <c r="N259" s="15"/>
      <c r="O259" s="14"/>
      <c r="P259" s="14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21" customHeight="1">
      <c r="A260" s="14"/>
      <c r="B260" s="14"/>
      <c r="C260" s="14"/>
      <c r="D260" s="14"/>
      <c r="E260" s="14"/>
      <c r="F260" s="14"/>
      <c r="G260" s="14"/>
      <c r="H260" s="15"/>
      <c r="I260" s="14"/>
      <c r="J260" s="14"/>
      <c r="K260" s="14"/>
      <c r="L260" s="14"/>
      <c r="M260" s="15"/>
      <c r="N260" s="15"/>
      <c r="O260" s="14"/>
      <c r="P260" s="14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21" customHeight="1">
      <c r="A261" s="14"/>
      <c r="B261" s="14"/>
      <c r="C261" s="14"/>
      <c r="D261" s="14"/>
      <c r="E261" s="14"/>
      <c r="F261" s="14"/>
      <c r="G261" s="14"/>
      <c r="H261" s="15"/>
      <c r="I261" s="14"/>
      <c r="J261" s="14"/>
      <c r="K261" s="14"/>
      <c r="L261" s="14"/>
      <c r="M261" s="15"/>
      <c r="N261" s="15"/>
      <c r="O261" s="14"/>
      <c r="P261" s="14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21" customHeight="1">
      <c r="A262" s="14"/>
      <c r="B262" s="14"/>
      <c r="C262" s="14"/>
      <c r="D262" s="14"/>
      <c r="E262" s="14"/>
      <c r="F262" s="14"/>
      <c r="G262" s="14"/>
      <c r="H262" s="15"/>
      <c r="I262" s="14"/>
      <c r="J262" s="14"/>
      <c r="K262" s="14"/>
      <c r="L262" s="14"/>
      <c r="M262" s="15"/>
      <c r="N262" s="15"/>
      <c r="O262" s="14"/>
      <c r="P262" s="14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21" customHeight="1">
      <c r="A263" s="14"/>
      <c r="B263" s="14"/>
      <c r="C263" s="14"/>
      <c r="D263" s="14"/>
      <c r="E263" s="14"/>
      <c r="F263" s="14"/>
      <c r="G263" s="14"/>
      <c r="H263" s="15"/>
      <c r="I263" s="14"/>
      <c r="J263" s="14"/>
      <c r="K263" s="14"/>
      <c r="L263" s="14"/>
      <c r="M263" s="15"/>
      <c r="N263" s="15"/>
      <c r="O263" s="14"/>
      <c r="P263" s="14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21" customHeight="1">
      <c r="A264" s="14"/>
      <c r="B264" s="14"/>
      <c r="C264" s="14"/>
      <c r="D264" s="14"/>
      <c r="E264" s="14"/>
      <c r="F264" s="14"/>
      <c r="G264" s="14"/>
      <c r="H264" s="15"/>
      <c r="I264" s="14"/>
      <c r="J264" s="14"/>
      <c r="K264" s="14"/>
      <c r="L264" s="14"/>
      <c r="M264" s="15"/>
      <c r="N264" s="15"/>
      <c r="O264" s="14"/>
      <c r="P264" s="14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21" customHeight="1">
      <c r="A265" s="14"/>
      <c r="B265" s="14"/>
      <c r="C265" s="14"/>
      <c r="D265" s="14"/>
      <c r="E265" s="14"/>
      <c r="F265" s="14"/>
      <c r="G265" s="14"/>
      <c r="H265" s="15"/>
      <c r="I265" s="14"/>
      <c r="J265" s="14"/>
      <c r="K265" s="14"/>
      <c r="L265" s="14"/>
      <c r="M265" s="15"/>
      <c r="N265" s="15"/>
      <c r="O265" s="14"/>
      <c r="P265" s="14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21" customHeight="1">
      <c r="A266" s="14"/>
      <c r="B266" s="14"/>
      <c r="C266" s="14"/>
      <c r="D266" s="14"/>
      <c r="E266" s="14"/>
      <c r="F266" s="14"/>
      <c r="G266" s="14"/>
      <c r="H266" s="15"/>
      <c r="I266" s="14"/>
      <c r="J266" s="14"/>
      <c r="K266" s="14"/>
      <c r="L266" s="14"/>
      <c r="M266" s="15"/>
      <c r="N266" s="15"/>
      <c r="O266" s="14"/>
      <c r="P266" s="14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21" customHeight="1">
      <c r="A267" s="14"/>
      <c r="B267" s="14"/>
      <c r="C267" s="14"/>
      <c r="D267" s="14"/>
      <c r="E267" s="14"/>
      <c r="F267" s="14"/>
      <c r="G267" s="14"/>
      <c r="H267" s="15"/>
      <c r="I267" s="14"/>
      <c r="J267" s="14"/>
      <c r="K267" s="14"/>
      <c r="L267" s="14"/>
      <c r="M267" s="15"/>
      <c r="N267" s="15"/>
      <c r="O267" s="14"/>
      <c r="P267" s="14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21" customHeight="1">
      <c r="A268" s="14"/>
      <c r="B268" s="14"/>
      <c r="C268" s="14"/>
      <c r="D268" s="14"/>
      <c r="E268" s="14"/>
      <c r="F268" s="14"/>
      <c r="G268" s="14"/>
      <c r="H268" s="15"/>
      <c r="I268" s="14"/>
      <c r="J268" s="14"/>
      <c r="K268" s="14"/>
      <c r="L268" s="14"/>
      <c r="M268" s="15"/>
      <c r="N268" s="15"/>
      <c r="O268" s="14"/>
      <c r="P268" s="14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21" customHeight="1">
      <c r="A269" s="14"/>
      <c r="B269" s="14"/>
      <c r="C269" s="14"/>
      <c r="D269" s="14"/>
      <c r="E269" s="14"/>
      <c r="F269" s="14"/>
      <c r="G269" s="14"/>
      <c r="H269" s="15"/>
      <c r="I269" s="14"/>
      <c r="J269" s="14"/>
      <c r="K269" s="14"/>
      <c r="L269" s="14"/>
      <c r="M269" s="15"/>
      <c r="N269" s="15"/>
      <c r="O269" s="14"/>
      <c r="P269" s="14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21" customHeight="1">
      <c r="A270" s="14"/>
      <c r="B270" s="14"/>
      <c r="C270" s="14"/>
      <c r="D270" s="14"/>
      <c r="E270" s="14"/>
      <c r="F270" s="14"/>
      <c r="G270" s="14"/>
      <c r="H270" s="15"/>
      <c r="I270" s="14"/>
      <c r="J270" s="14"/>
      <c r="K270" s="14"/>
      <c r="L270" s="14"/>
      <c r="M270" s="15"/>
      <c r="N270" s="15"/>
      <c r="O270" s="14"/>
      <c r="P270" s="14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21" customHeight="1">
      <c r="A271" s="14"/>
      <c r="B271" s="14"/>
      <c r="C271" s="14"/>
      <c r="D271" s="14"/>
      <c r="E271" s="14"/>
      <c r="F271" s="14"/>
      <c r="G271" s="14"/>
      <c r="H271" s="15"/>
      <c r="I271" s="14"/>
      <c r="J271" s="14"/>
      <c r="K271" s="14"/>
      <c r="L271" s="14"/>
      <c r="M271" s="15"/>
      <c r="N271" s="15"/>
      <c r="O271" s="14"/>
      <c r="P271" s="14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21" customHeight="1">
      <c r="A272" s="14"/>
      <c r="B272" s="14"/>
      <c r="C272" s="14"/>
      <c r="D272" s="14"/>
      <c r="E272" s="14"/>
      <c r="F272" s="14"/>
      <c r="G272" s="14"/>
      <c r="H272" s="15"/>
      <c r="I272" s="14"/>
      <c r="J272" s="14"/>
      <c r="K272" s="14"/>
      <c r="L272" s="14"/>
      <c r="M272" s="15"/>
      <c r="N272" s="15"/>
      <c r="O272" s="14"/>
      <c r="P272" s="14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21" customHeight="1">
      <c r="A273" s="14"/>
      <c r="B273" s="14"/>
      <c r="C273" s="14"/>
      <c r="D273" s="14"/>
      <c r="E273" s="14"/>
      <c r="F273" s="14"/>
      <c r="G273" s="14"/>
      <c r="H273" s="15"/>
      <c r="I273" s="14"/>
      <c r="J273" s="14"/>
      <c r="K273" s="14"/>
      <c r="L273" s="14"/>
      <c r="M273" s="15"/>
      <c r="N273" s="15"/>
      <c r="O273" s="14"/>
      <c r="P273" s="14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73" xr:uid="{00000000-0009-0000-0000-000007000000}"/>
  <mergeCells count="2">
    <mergeCell ref="B2:F2"/>
    <mergeCell ref="I2:L2"/>
  </mergeCells>
  <conditionalFormatting sqref="M2:M1000">
    <cfRule type="cellIs" dxfId="41" priority="1" operator="equal">
      <formula>"Not Applicable"</formula>
    </cfRule>
    <cfRule type="cellIs" dxfId="40" priority="2" operator="equal">
      <formula>"Not Pass"</formula>
    </cfRule>
    <cfRule type="cellIs" dxfId="39" priority="3" operator="equal">
      <formula>"Partially Pass"</formula>
    </cfRule>
    <cfRule type="cellIs" dxfId="38" priority="4" operator="equal">
      <formula>"Alternative Control"</formula>
    </cfRule>
    <cfRule type="cellIs" dxfId="37" priority="5" operator="equal">
      <formula>"Pass"</formula>
    </cfRule>
  </conditionalFormatting>
  <conditionalFormatting sqref="M4:M73">
    <cfRule type="cellIs" dxfId="36" priority="6" operator="equal">
      <formula>"&gt;&gt;เลือกระดับผลการประเมิน&lt;&lt;"</formula>
    </cfRule>
  </conditionalFormatting>
  <conditionalFormatting sqref="Q4:U73">
    <cfRule type="cellIs" dxfId="35" priority="7" operator="equal">
      <formula>OR($M4="Not Pass",$M4="Partially Pass")</formula>
    </cfRule>
  </conditionalFormatting>
  <pageMargins left="0.7" right="0.7" top="0.75" bottom="0.75" header="0" footer="0"/>
  <pageSetup scale="95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700-000000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M4:M73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8EAADB"/>
  </sheetPr>
  <dimension ref="A1:Z1000"/>
  <sheetViews>
    <sheetView showGridLines="0" topLeftCell="C1" workbookViewId="0">
      <pane ySplit="3" topLeftCell="A6" activePane="bottomLeft" state="frozen"/>
      <selection pane="bottomLeft" activeCell="N5" sqref="N5"/>
    </sheetView>
  </sheetViews>
  <sheetFormatPr baseColWidth="10" defaultColWidth="14.5" defaultRowHeight="15" customHeight="1"/>
  <cols>
    <col min="1" max="1" width="5.83203125" customWidth="1"/>
    <col min="2" max="6" width="4.83203125" customWidth="1"/>
    <col min="7" max="7" width="14.5" hidden="1" customWidth="1"/>
    <col min="8" max="8" width="91.1640625" customWidth="1"/>
    <col min="9" max="12" width="6.1640625" customWidth="1"/>
    <col min="13" max="13" width="21.1640625" customWidth="1"/>
    <col min="14" max="14" width="19.1640625" customWidth="1"/>
    <col min="15" max="15" width="70.83203125" customWidth="1"/>
    <col min="16" max="20" width="50.83203125" customWidth="1"/>
    <col min="21" max="21" width="18.83203125" customWidth="1"/>
    <col min="22" max="25" width="8.83203125" customWidth="1"/>
    <col min="26" max="26" width="14.5" style="3"/>
  </cols>
  <sheetData>
    <row r="1" spans="1:25" ht="34.5" customHeight="1">
      <c r="A1" s="56" t="s">
        <v>1062</v>
      </c>
      <c r="B1" s="57"/>
      <c r="C1" s="57"/>
      <c r="D1" s="57"/>
      <c r="E1" s="57"/>
      <c r="F1" s="57"/>
      <c r="G1" s="57"/>
      <c r="H1" s="58"/>
      <c r="I1" s="57"/>
      <c r="J1" s="59"/>
      <c r="K1" s="59"/>
      <c r="L1" s="60"/>
      <c r="M1" s="57"/>
      <c r="N1" s="57"/>
      <c r="O1" s="60"/>
      <c r="P1" s="60"/>
      <c r="Q1" s="60"/>
      <c r="R1" s="60"/>
      <c r="S1" s="60"/>
      <c r="T1" s="60"/>
      <c r="U1" s="60"/>
      <c r="V1" s="3"/>
      <c r="W1" s="3"/>
      <c r="X1" s="3"/>
      <c r="Y1" s="3"/>
    </row>
    <row r="2" spans="1:25" ht="24.75" customHeight="1">
      <c r="A2" s="14"/>
      <c r="B2" s="1859" t="s">
        <v>377</v>
      </c>
      <c r="C2" s="1856"/>
      <c r="D2" s="1856"/>
      <c r="E2" s="1856"/>
      <c r="F2" s="1858"/>
      <c r="G2" s="3"/>
      <c r="H2" s="15"/>
      <c r="I2" s="1855" t="s">
        <v>900</v>
      </c>
      <c r="J2" s="1856"/>
      <c r="K2" s="1856"/>
      <c r="L2" s="1858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560</v>
      </c>
      <c r="B3" s="28" t="s">
        <v>518</v>
      </c>
      <c r="C3" s="28" t="s">
        <v>519</v>
      </c>
      <c r="D3" s="28" t="s">
        <v>520</v>
      </c>
      <c r="E3" s="28" t="s">
        <v>521</v>
      </c>
      <c r="F3" s="28" t="s">
        <v>522</v>
      </c>
      <c r="G3" s="16" t="s">
        <v>901</v>
      </c>
      <c r="H3" s="16" t="s">
        <v>902</v>
      </c>
      <c r="I3" s="18" t="s">
        <v>903</v>
      </c>
      <c r="J3" s="18" t="s">
        <v>904</v>
      </c>
      <c r="K3" s="18" t="s">
        <v>905</v>
      </c>
      <c r="L3" s="18" t="s">
        <v>906</v>
      </c>
      <c r="M3" s="16" t="s">
        <v>378</v>
      </c>
      <c r="N3" s="16" t="s">
        <v>907</v>
      </c>
      <c r="O3" s="19" t="s">
        <v>908</v>
      </c>
      <c r="P3" s="19" t="s">
        <v>909</v>
      </c>
      <c r="Q3" s="19" t="s">
        <v>910</v>
      </c>
      <c r="R3" s="19" t="s">
        <v>911</v>
      </c>
      <c r="S3" s="19" t="s">
        <v>912</v>
      </c>
      <c r="T3" s="16" t="s">
        <v>913</v>
      </c>
      <c r="U3" s="16" t="s">
        <v>914</v>
      </c>
      <c r="V3" s="3"/>
      <c r="W3" s="3"/>
      <c r="X3" s="3"/>
      <c r="Y3" s="3"/>
    </row>
    <row r="4" spans="1:25" ht="44">
      <c r="A4" s="7">
        <v>1</v>
      </c>
      <c r="B4" s="20" t="s">
        <v>568</v>
      </c>
      <c r="C4" s="23"/>
      <c r="D4" s="7"/>
      <c r="E4" s="7"/>
      <c r="F4" s="7"/>
      <c r="G4" s="9" t="s">
        <v>1063</v>
      </c>
      <c r="H4" s="9" t="s">
        <v>1064</v>
      </c>
      <c r="I4" s="20" t="s">
        <v>568</v>
      </c>
      <c r="J4" s="20" t="s">
        <v>568</v>
      </c>
      <c r="K4" s="20" t="s">
        <v>568</v>
      </c>
      <c r="L4" s="20" t="s">
        <v>568</v>
      </c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132">
      <c r="A5" s="7">
        <v>2</v>
      </c>
      <c r="B5" s="20" t="s">
        <v>568</v>
      </c>
      <c r="C5" s="20" t="s">
        <v>568</v>
      </c>
      <c r="D5" s="7"/>
      <c r="E5" s="7"/>
      <c r="F5" s="7"/>
      <c r="G5" s="9" t="s">
        <v>1065</v>
      </c>
      <c r="H5" s="9" t="s">
        <v>1066</v>
      </c>
      <c r="I5" s="20" t="s">
        <v>568</v>
      </c>
      <c r="J5" s="20" t="s">
        <v>568</v>
      </c>
      <c r="K5" s="20" t="s">
        <v>568</v>
      </c>
      <c r="L5" s="20" t="s">
        <v>568</v>
      </c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242">
      <c r="A6" s="7">
        <v>3</v>
      </c>
      <c r="B6" s="23"/>
      <c r="C6" s="20" t="s">
        <v>568</v>
      </c>
      <c r="D6" s="7"/>
      <c r="E6" s="7"/>
      <c r="F6" s="7"/>
      <c r="G6" s="9" t="s">
        <v>1067</v>
      </c>
      <c r="H6" s="9" t="s">
        <v>1068</v>
      </c>
      <c r="I6" s="20" t="s">
        <v>568</v>
      </c>
      <c r="J6" s="20" t="s">
        <v>568</v>
      </c>
      <c r="K6" s="20" t="s">
        <v>568</v>
      </c>
      <c r="L6" s="20" t="s">
        <v>568</v>
      </c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44">
      <c r="A7" s="7">
        <v>4</v>
      </c>
      <c r="B7" s="23"/>
      <c r="C7" s="20" t="s">
        <v>568</v>
      </c>
      <c r="D7" s="7"/>
      <c r="E7" s="7"/>
      <c r="F7" s="7"/>
      <c r="G7" s="9" t="s">
        <v>1069</v>
      </c>
      <c r="H7" s="9" t="s">
        <v>1070</v>
      </c>
      <c r="I7" s="20" t="s">
        <v>568</v>
      </c>
      <c r="J7" s="20" t="s">
        <v>568</v>
      </c>
      <c r="K7" s="20" t="s">
        <v>568</v>
      </c>
      <c r="L7" s="20" t="s">
        <v>568</v>
      </c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198">
      <c r="A8" s="7">
        <v>5</v>
      </c>
      <c r="B8" s="23"/>
      <c r="C8" s="20" t="s">
        <v>568</v>
      </c>
      <c r="D8" s="7"/>
      <c r="E8" s="7"/>
      <c r="F8" s="7"/>
      <c r="G8" s="9" t="s">
        <v>1071</v>
      </c>
      <c r="H8" s="9" t="s">
        <v>1072</v>
      </c>
      <c r="I8" s="20" t="s">
        <v>568</v>
      </c>
      <c r="J8" s="20" t="s">
        <v>568</v>
      </c>
      <c r="K8" s="20" t="s">
        <v>568</v>
      </c>
      <c r="L8" s="20" t="s">
        <v>568</v>
      </c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66">
      <c r="A9" s="7">
        <v>6</v>
      </c>
      <c r="B9" s="7"/>
      <c r="C9" s="20" t="s">
        <v>568</v>
      </c>
      <c r="D9" s="7"/>
      <c r="E9" s="7"/>
      <c r="F9" s="7"/>
      <c r="G9" s="9" t="s">
        <v>1073</v>
      </c>
      <c r="H9" s="9" t="s">
        <v>1074</v>
      </c>
      <c r="I9" s="20" t="s">
        <v>568</v>
      </c>
      <c r="J9" s="20" t="s">
        <v>568</v>
      </c>
      <c r="K9" s="20" t="s">
        <v>568</v>
      </c>
      <c r="L9" s="20" t="s">
        <v>568</v>
      </c>
      <c r="M9" s="10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9"/>
      <c r="P9" s="9"/>
      <c r="Q9" s="22"/>
      <c r="R9" s="22"/>
      <c r="S9" s="22"/>
      <c r="T9" s="22"/>
      <c r="U9" s="22"/>
      <c r="V9" s="3"/>
      <c r="W9" s="3"/>
      <c r="X9" s="3"/>
      <c r="Y9" s="3"/>
    </row>
    <row r="10" spans="1:25" ht="129.75" customHeight="1">
      <c r="A10" s="7">
        <v>7</v>
      </c>
      <c r="B10" s="7"/>
      <c r="C10" s="20" t="s">
        <v>568</v>
      </c>
      <c r="D10" s="23"/>
      <c r="E10" s="7"/>
      <c r="F10" s="7"/>
      <c r="G10" s="9" t="s">
        <v>1075</v>
      </c>
      <c r="H10" s="9" t="s">
        <v>1076</v>
      </c>
      <c r="I10" s="20" t="s">
        <v>568</v>
      </c>
      <c r="J10" s="20" t="s">
        <v>568</v>
      </c>
      <c r="K10" s="20" t="s">
        <v>568</v>
      </c>
      <c r="L10" s="20" t="s">
        <v>568</v>
      </c>
      <c r="M10" s="10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9"/>
      <c r="P10" s="9"/>
      <c r="Q10" s="22"/>
      <c r="R10" s="22"/>
      <c r="S10" s="22"/>
      <c r="T10" s="22"/>
      <c r="U10" s="22"/>
      <c r="V10" s="3"/>
      <c r="W10" s="3"/>
      <c r="X10" s="3"/>
      <c r="Y10" s="3"/>
    </row>
    <row r="11" spans="1:25" ht="330">
      <c r="A11" s="7">
        <v>8</v>
      </c>
      <c r="B11" s="7"/>
      <c r="C11" s="20" t="s">
        <v>568</v>
      </c>
      <c r="D11" s="23"/>
      <c r="E11" s="20" t="s">
        <v>568</v>
      </c>
      <c r="F11" s="23"/>
      <c r="G11" s="9" t="s">
        <v>1077</v>
      </c>
      <c r="H11" s="9" t="s">
        <v>1078</v>
      </c>
      <c r="I11" s="20" t="s">
        <v>568</v>
      </c>
      <c r="J11" s="20" t="s">
        <v>568</v>
      </c>
      <c r="K11" s="20" t="s">
        <v>568</v>
      </c>
      <c r="L11" s="20" t="s">
        <v>568</v>
      </c>
      <c r="M11" s="10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e">
        <f t="array" aca="1" ref="N11" ca="1">_xludf.SWITCH(M11,"Not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1" s="9"/>
      <c r="P11" s="9"/>
      <c r="Q11" s="22"/>
      <c r="R11" s="22"/>
      <c r="S11" s="22"/>
      <c r="T11" s="22"/>
      <c r="U11" s="22"/>
      <c r="V11" s="3"/>
      <c r="W11" s="3"/>
      <c r="X11" s="3"/>
      <c r="Y11" s="3"/>
    </row>
    <row r="12" spans="1:25" ht="66">
      <c r="A12" s="7">
        <v>9</v>
      </c>
      <c r="B12" s="7"/>
      <c r="C12" s="20" t="s">
        <v>568</v>
      </c>
      <c r="D12" s="23"/>
      <c r="E12" s="7"/>
      <c r="F12" s="7"/>
      <c r="G12" s="9" t="s">
        <v>1079</v>
      </c>
      <c r="H12" s="9" t="s">
        <v>1080</v>
      </c>
      <c r="I12" s="20" t="s">
        <v>568</v>
      </c>
      <c r="J12" s="20" t="s">
        <v>568</v>
      </c>
      <c r="K12" s="20" t="s">
        <v>568</v>
      </c>
      <c r="L12" s="20" t="s">
        <v>568</v>
      </c>
      <c r="M12" s="10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e">
        <f t="array" aca="1" ref="N12" ca="1">_xludf.SWITCH(M12,"Not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2" s="9"/>
      <c r="P12" s="9"/>
      <c r="Q12" s="22"/>
      <c r="R12" s="22"/>
      <c r="S12" s="22"/>
      <c r="T12" s="22"/>
      <c r="U12" s="22"/>
      <c r="V12" s="3"/>
      <c r="W12" s="3"/>
      <c r="X12" s="3"/>
      <c r="Y12" s="3"/>
    </row>
    <row r="13" spans="1:25" ht="198">
      <c r="A13" s="7">
        <v>10</v>
      </c>
      <c r="B13" s="7"/>
      <c r="C13" s="20" t="s">
        <v>568</v>
      </c>
      <c r="D13" s="7"/>
      <c r="E13" s="20" t="s">
        <v>568</v>
      </c>
      <c r="F13" s="7"/>
      <c r="G13" s="9" t="s">
        <v>1081</v>
      </c>
      <c r="H13" s="13" t="s">
        <v>1082</v>
      </c>
      <c r="I13" s="20" t="s">
        <v>568</v>
      </c>
      <c r="J13" s="20" t="s">
        <v>568</v>
      </c>
      <c r="K13" s="20" t="s">
        <v>568</v>
      </c>
      <c r="L13" s="20" t="s">
        <v>568</v>
      </c>
      <c r="M13" s="10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e">
        <f t="array" aca="1" ref="N13" ca="1">_xludf.SWITCH(M13,"Not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3" s="9"/>
      <c r="P13" s="9"/>
      <c r="Q13" s="22"/>
      <c r="R13" s="22"/>
      <c r="S13" s="22"/>
      <c r="T13" s="22"/>
      <c r="U13" s="22"/>
      <c r="V13" s="3"/>
      <c r="W13" s="3"/>
      <c r="X13" s="3"/>
      <c r="Y13" s="3"/>
    </row>
    <row r="14" spans="1:25" ht="154">
      <c r="A14" s="7">
        <v>11</v>
      </c>
      <c r="B14" s="7"/>
      <c r="C14" s="20" t="s">
        <v>568</v>
      </c>
      <c r="D14" s="7"/>
      <c r="E14" s="23"/>
      <c r="F14" s="20" t="s">
        <v>568</v>
      </c>
      <c r="G14" s="9" t="s">
        <v>1083</v>
      </c>
      <c r="H14" s="13" t="s">
        <v>1084</v>
      </c>
      <c r="I14" s="20" t="s">
        <v>568</v>
      </c>
      <c r="J14" s="20" t="s">
        <v>568</v>
      </c>
      <c r="K14" s="20" t="s">
        <v>568</v>
      </c>
      <c r="L14" s="20" t="s">
        <v>568</v>
      </c>
      <c r="M14" s="10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e">
        <f t="array" aca="1" ref="N14" ca="1">_xludf.SWITCH(M14,"Not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4" s="9"/>
      <c r="P14" s="9"/>
      <c r="Q14" s="22"/>
      <c r="R14" s="22"/>
      <c r="S14" s="22"/>
      <c r="T14" s="22"/>
      <c r="U14" s="22"/>
      <c r="V14" s="3"/>
      <c r="W14" s="3"/>
      <c r="X14" s="3"/>
      <c r="Y14" s="3"/>
    </row>
    <row r="15" spans="1:25" ht="21" customHeight="1">
      <c r="A15" s="14"/>
      <c r="B15" s="14"/>
      <c r="C15" s="14"/>
      <c r="D15" s="14"/>
      <c r="E15" s="14"/>
      <c r="F15" s="14"/>
      <c r="G15" s="14"/>
      <c r="H15" s="15"/>
      <c r="I15" s="14"/>
      <c r="J15" s="14"/>
      <c r="K15" s="14"/>
      <c r="L15" s="14"/>
      <c r="M15" s="15"/>
      <c r="N15" s="15"/>
      <c r="O15" s="14"/>
      <c r="P15" s="14"/>
      <c r="Q15" s="3"/>
      <c r="R15" s="3"/>
      <c r="S15" s="3"/>
      <c r="T15" s="3"/>
      <c r="U15" s="3"/>
      <c r="V15" s="3"/>
      <c r="W15" s="3"/>
      <c r="X15" s="3"/>
      <c r="Y15" s="3"/>
    </row>
    <row r="16" spans="1:25" ht="21" customHeight="1">
      <c r="A16" s="14"/>
      <c r="B16" s="14"/>
      <c r="C16" s="14"/>
      <c r="D16" s="14"/>
      <c r="E16" s="14"/>
      <c r="F16" s="14"/>
      <c r="G16" s="14"/>
      <c r="H16" s="15"/>
      <c r="I16" s="14"/>
      <c r="J16" s="14"/>
      <c r="K16" s="14"/>
      <c r="L16" s="14"/>
      <c r="M16" s="15"/>
      <c r="N16" s="15"/>
      <c r="O16" s="14"/>
      <c r="P16" s="14"/>
      <c r="Q16" s="3"/>
      <c r="R16" s="3"/>
      <c r="S16" s="3"/>
      <c r="T16" s="3"/>
      <c r="U16" s="3"/>
      <c r="V16" s="3"/>
      <c r="W16" s="3"/>
      <c r="X16" s="3"/>
      <c r="Y16" s="3"/>
    </row>
    <row r="17" spans="1:25" ht="21" customHeight="1">
      <c r="A17" s="14"/>
      <c r="B17" s="14"/>
      <c r="C17" s="14"/>
      <c r="D17" s="14"/>
      <c r="E17" s="14"/>
      <c r="F17" s="14"/>
      <c r="G17" s="14"/>
      <c r="H17" s="15"/>
      <c r="I17" s="14"/>
      <c r="J17" s="14"/>
      <c r="K17" s="14"/>
      <c r="L17" s="14"/>
      <c r="M17" s="15"/>
      <c r="N17" s="15"/>
      <c r="O17" s="14"/>
      <c r="P17" s="14"/>
      <c r="Q17" s="3"/>
      <c r="R17" s="3"/>
      <c r="S17" s="3"/>
      <c r="T17" s="3"/>
      <c r="U17" s="3"/>
      <c r="V17" s="3"/>
      <c r="W17" s="3"/>
      <c r="X17" s="3"/>
      <c r="Y17" s="3"/>
    </row>
    <row r="18" spans="1:25" ht="21" customHeight="1">
      <c r="A18" s="14"/>
      <c r="B18" s="14"/>
      <c r="C18" s="14"/>
      <c r="D18" s="14"/>
      <c r="E18" s="14"/>
      <c r="F18" s="14"/>
      <c r="G18" s="14"/>
      <c r="H18" s="15"/>
      <c r="I18" s="14"/>
      <c r="J18" s="14"/>
      <c r="K18" s="14"/>
      <c r="L18" s="14"/>
      <c r="M18" s="15"/>
      <c r="N18" s="15"/>
      <c r="O18" s="14"/>
      <c r="P18" s="14"/>
      <c r="Q18" s="3"/>
      <c r="R18" s="3"/>
      <c r="S18" s="3"/>
      <c r="T18" s="3"/>
      <c r="U18" s="3"/>
      <c r="V18" s="3"/>
      <c r="W18" s="3"/>
      <c r="X18" s="3"/>
      <c r="Y18" s="3"/>
    </row>
    <row r="19" spans="1:25" ht="21" customHeight="1">
      <c r="A19" s="14"/>
      <c r="B19" s="14"/>
      <c r="C19" s="14"/>
      <c r="D19" s="14"/>
      <c r="E19" s="14"/>
      <c r="F19" s="14"/>
      <c r="G19" s="14"/>
      <c r="H19" s="15"/>
      <c r="I19" s="14"/>
      <c r="J19" s="14"/>
      <c r="K19" s="14"/>
      <c r="L19" s="14"/>
      <c r="M19" s="15"/>
      <c r="N19" s="15"/>
      <c r="O19" s="14"/>
      <c r="P19" s="14"/>
      <c r="Q19" s="3"/>
      <c r="R19" s="3"/>
      <c r="S19" s="3"/>
      <c r="T19" s="3"/>
      <c r="U19" s="3"/>
      <c r="V19" s="3"/>
      <c r="W19" s="3"/>
      <c r="X19" s="3"/>
      <c r="Y19" s="3"/>
    </row>
    <row r="20" spans="1:25" ht="21" customHeight="1">
      <c r="A20" s="14"/>
      <c r="B20" s="14"/>
      <c r="C20" s="14"/>
      <c r="D20" s="14"/>
      <c r="E20" s="14"/>
      <c r="F20" s="14"/>
      <c r="G20" s="14"/>
      <c r="H20" s="15"/>
      <c r="I20" s="14"/>
      <c r="J20" s="14"/>
      <c r="K20" s="14"/>
      <c r="L20" s="14"/>
      <c r="M20" s="15"/>
      <c r="N20" s="15"/>
      <c r="O20" s="14"/>
      <c r="P20" s="14"/>
      <c r="Q20" s="3"/>
      <c r="R20" s="3"/>
      <c r="S20" s="3"/>
      <c r="T20" s="3"/>
      <c r="U20" s="3"/>
      <c r="V20" s="3"/>
      <c r="W20" s="3"/>
      <c r="X20" s="3"/>
      <c r="Y20" s="3"/>
    </row>
    <row r="21" spans="1:25" ht="21" customHeight="1">
      <c r="A21" s="14"/>
      <c r="B21" s="14"/>
      <c r="C21" s="14"/>
      <c r="D21" s="14"/>
      <c r="E21" s="14"/>
      <c r="F21" s="14"/>
      <c r="G21" s="14"/>
      <c r="H21" s="15"/>
      <c r="I21" s="14"/>
      <c r="J21" s="14"/>
      <c r="K21" s="14"/>
      <c r="L21" s="14"/>
      <c r="M21" s="15"/>
      <c r="N21" s="15"/>
      <c r="O21" s="14"/>
      <c r="P21" s="14"/>
      <c r="Q21" s="3"/>
      <c r="R21" s="3"/>
      <c r="S21" s="3"/>
      <c r="T21" s="3"/>
      <c r="U21" s="3"/>
      <c r="V21" s="3"/>
      <c r="W21" s="3"/>
      <c r="X21" s="3"/>
      <c r="Y21" s="3"/>
    </row>
    <row r="22" spans="1:25" ht="21" customHeight="1">
      <c r="A22" s="14"/>
      <c r="B22" s="14"/>
      <c r="C22" s="14"/>
      <c r="D22" s="14"/>
      <c r="E22" s="14"/>
      <c r="F22" s="14"/>
      <c r="G22" s="14"/>
      <c r="H22" s="15"/>
      <c r="I22" s="14"/>
      <c r="J22" s="14"/>
      <c r="K22" s="14"/>
      <c r="L22" s="14"/>
      <c r="M22" s="15"/>
      <c r="N22" s="15"/>
      <c r="O22" s="14"/>
      <c r="P22" s="14"/>
      <c r="Q22" s="3"/>
      <c r="R22" s="3"/>
      <c r="S22" s="3"/>
      <c r="T22" s="3"/>
      <c r="U22" s="3"/>
      <c r="V22" s="3"/>
      <c r="W22" s="3"/>
      <c r="X22" s="3"/>
      <c r="Y22" s="3"/>
    </row>
    <row r="23" spans="1:25" ht="21" customHeight="1">
      <c r="A23" s="14"/>
      <c r="B23" s="14"/>
      <c r="C23" s="14"/>
      <c r="D23" s="14"/>
      <c r="E23" s="14"/>
      <c r="F23" s="14"/>
      <c r="G23" s="14"/>
      <c r="H23" s="15"/>
      <c r="I23" s="14"/>
      <c r="J23" s="14"/>
      <c r="K23" s="14"/>
      <c r="L23" s="14"/>
      <c r="M23" s="15"/>
      <c r="N23" s="15"/>
      <c r="O23" s="14"/>
      <c r="P23" s="14"/>
      <c r="Q23" s="3"/>
      <c r="R23" s="3"/>
      <c r="S23" s="3"/>
      <c r="T23" s="3"/>
      <c r="U23" s="3"/>
      <c r="V23" s="3"/>
      <c r="W23" s="3"/>
      <c r="X23" s="3"/>
      <c r="Y23" s="3"/>
    </row>
    <row r="24" spans="1:25" ht="21" customHeight="1">
      <c r="A24" s="14"/>
      <c r="B24" s="14"/>
      <c r="C24" s="14"/>
      <c r="D24" s="14"/>
      <c r="E24" s="14"/>
      <c r="F24" s="14"/>
      <c r="G24" s="14"/>
      <c r="H24" s="15"/>
      <c r="I24" s="14"/>
      <c r="J24" s="14"/>
      <c r="K24" s="14"/>
      <c r="L24" s="14"/>
      <c r="M24" s="15"/>
      <c r="N24" s="15"/>
      <c r="O24" s="14"/>
      <c r="P24" s="14"/>
      <c r="Q24" s="3"/>
      <c r="R24" s="3"/>
      <c r="S24" s="3"/>
      <c r="T24" s="3"/>
      <c r="U24" s="3"/>
      <c r="V24" s="3"/>
      <c r="W24" s="3"/>
      <c r="X24" s="3"/>
      <c r="Y24" s="3"/>
    </row>
    <row r="25" spans="1:25" ht="21" customHeight="1">
      <c r="A25" s="14"/>
      <c r="B25" s="14"/>
      <c r="C25" s="14"/>
      <c r="D25" s="14"/>
      <c r="E25" s="14"/>
      <c r="F25" s="14"/>
      <c r="G25" s="14"/>
      <c r="H25" s="15"/>
      <c r="I25" s="14"/>
      <c r="J25" s="14"/>
      <c r="K25" s="14"/>
      <c r="L25" s="14"/>
      <c r="M25" s="15"/>
      <c r="N25" s="15"/>
      <c r="O25" s="14"/>
      <c r="P25" s="14"/>
      <c r="Q25" s="3"/>
      <c r="R25" s="3"/>
      <c r="S25" s="3"/>
      <c r="T25" s="3"/>
      <c r="U25" s="3"/>
      <c r="V25" s="3"/>
      <c r="W25" s="3"/>
      <c r="X25" s="3"/>
      <c r="Y25" s="3"/>
    </row>
    <row r="26" spans="1:25" ht="21" customHeight="1">
      <c r="A26" s="14"/>
      <c r="B26" s="14"/>
      <c r="C26" s="14"/>
      <c r="D26" s="14"/>
      <c r="E26" s="14"/>
      <c r="F26" s="14"/>
      <c r="G26" s="14"/>
      <c r="H26" s="15"/>
      <c r="I26" s="14"/>
      <c r="J26" s="14"/>
      <c r="K26" s="14"/>
      <c r="L26" s="14"/>
      <c r="M26" s="15"/>
      <c r="N26" s="15"/>
      <c r="O26" s="14"/>
      <c r="P26" s="14"/>
      <c r="Q26" s="3"/>
      <c r="R26" s="3"/>
      <c r="S26" s="3"/>
      <c r="T26" s="3"/>
      <c r="U26" s="3"/>
      <c r="V26" s="3"/>
      <c r="W26" s="3"/>
      <c r="X26" s="3"/>
      <c r="Y26" s="3"/>
    </row>
    <row r="27" spans="1:25" ht="21" customHeight="1">
      <c r="A27" s="14"/>
      <c r="B27" s="14"/>
      <c r="C27" s="14"/>
      <c r="D27" s="14"/>
      <c r="E27" s="14"/>
      <c r="F27" s="14"/>
      <c r="G27" s="14"/>
      <c r="H27" s="15"/>
      <c r="I27" s="14"/>
      <c r="J27" s="14"/>
      <c r="K27" s="14"/>
      <c r="L27" s="14"/>
      <c r="M27" s="15"/>
      <c r="N27" s="15"/>
      <c r="O27" s="14"/>
      <c r="P27" s="14"/>
      <c r="Q27" s="3"/>
      <c r="R27" s="3"/>
      <c r="S27" s="3"/>
      <c r="T27" s="3"/>
      <c r="U27" s="3"/>
      <c r="V27" s="3"/>
      <c r="W27" s="3"/>
      <c r="X27" s="3"/>
      <c r="Y27" s="3"/>
    </row>
    <row r="28" spans="1:25" ht="21" customHeight="1">
      <c r="A28" s="14"/>
      <c r="B28" s="14"/>
      <c r="C28" s="14"/>
      <c r="D28" s="14"/>
      <c r="E28" s="14"/>
      <c r="F28" s="14"/>
      <c r="G28" s="14"/>
      <c r="H28" s="15"/>
      <c r="I28" s="14"/>
      <c r="J28" s="14"/>
      <c r="K28" s="14"/>
      <c r="L28" s="14"/>
      <c r="M28" s="15"/>
      <c r="N28" s="15"/>
      <c r="O28" s="14"/>
      <c r="P28" s="14"/>
      <c r="Q28" s="3"/>
      <c r="R28" s="3"/>
      <c r="S28" s="3"/>
      <c r="T28" s="3"/>
      <c r="U28" s="3"/>
      <c r="V28" s="3"/>
      <c r="W28" s="3"/>
      <c r="X28" s="3"/>
      <c r="Y28" s="3"/>
    </row>
    <row r="29" spans="1:25" ht="21" customHeight="1">
      <c r="A29" s="14"/>
      <c r="B29" s="14"/>
      <c r="C29" s="14"/>
      <c r="D29" s="14"/>
      <c r="E29" s="14"/>
      <c r="F29" s="14"/>
      <c r="G29" s="14"/>
      <c r="H29" s="15"/>
      <c r="I29" s="14"/>
      <c r="J29" s="14"/>
      <c r="K29" s="14"/>
      <c r="L29" s="14"/>
      <c r="M29" s="15"/>
      <c r="N29" s="15"/>
      <c r="O29" s="14"/>
      <c r="P29" s="14"/>
      <c r="Q29" s="3"/>
      <c r="R29" s="3"/>
      <c r="S29" s="3"/>
      <c r="T29" s="3"/>
      <c r="U29" s="3"/>
      <c r="V29" s="3"/>
      <c r="W29" s="3"/>
      <c r="X29" s="3"/>
      <c r="Y29" s="3"/>
    </row>
    <row r="30" spans="1:25" ht="21" customHeight="1">
      <c r="A30" s="14"/>
      <c r="B30" s="14"/>
      <c r="C30" s="14"/>
      <c r="D30" s="14"/>
      <c r="E30" s="14"/>
      <c r="F30" s="14"/>
      <c r="G30" s="14"/>
      <c r="H30" s="15"/>
      <c r="I30" s="14"/>
      <c r="J30" s="14"/>
      <c r="K30" s="14"/>
      <c r="L30" s="14"/>
      <c r="M30" s="15"/>
      <c r="N30" s="15"/>
      <c r="O30" s="14"/>
      <c r="P30" s="14"/>
      <c r="Q30" s="3"/>
      <c r="R30" s="3"/>
      <c r="S30" s="3"/>
      <c r="T30" s="3"/>
      <c r="U30" s="3"/>
      <c r="V30" s="3"/>
      <c r="W30" s="3"/>
      <c r="X30" s="3"/>
      <c r="Y30" s="3"/>
    </row>
    <row r="31" spans="1:25" ht="21" customHeight="1">
      <c r="A31" s="14"/>
      <c r="B31" s="14"/>
      <c r="C31" s="14"/>
      <c r="D31" s="14"/>
      <c r="E31" s="14"/>
      <c r="F31" s="14"/>
      <c r="G31" s="14"/>
      <c r="H31" s="15"/>
      <c r="I31" s="14"/>
      <c r="J31" s="14"/>
      <c r="K31" s="14"/>
      <c r="L31" s="14"/>
      <c r="M31" s="15"/>
      <c r="N31" s="15"/>
      <c r="O31" s="14"/>
      <c r="P31" s="14"/>
      <c r="Q31" s="3"/>
      <c r="R31" s="3"/>
      <c r="S31" s="3"/>
      <c r="T31" s="3"/>
      <c r="U31" s="3"/>
      <c r="V31" s="3"/>
      <c r="W31" s="3"/>
      <c r="X31" s="3"/>
      <c r="Y31" s="3"/>
    </row>
    <row r="32" spans="1:25" ht="21" customHeight="1">
      <c r="A32" s="14"/>
      <c r="B32" s="14"/>
      <c r="C32" s="14"/>
      <c r="D32" s="14"/>
      <c r="E32" s="14"/>
      <c r="F32" s="14"/>
      <c r="G32" s="14"/>
      <c r="H32" s="15"/>
      <c r="I32" s="14"/>
      <c r="J32" s="14"/>
      <c r="K32" s="14"/>
      <c r="L32" s="14"/>
      <c r="M32" s="15"/>
      <c r="N32" s="15"/>
      <c r="O32" s="14"/>
      <c r="P32" s="14"/>
      <c r="Q32" s="3"/>
      <c r="R32" s="3"/>
      <c r="S32" s="3"/>
      <c r="T32" s="3"/>
      <c r="U32" s="3"/>
      <c r="V32" s="3"/>
      <c r="W32" s="3"/>
      <c r="X32" s="3"/>
      <c r="Y32" s="3"/>
    </row>
    <row r="33" spans="1:25" ht="21" customHeight="1">
      <c r="A33" s="14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5"/>
      <c r="N33" s="15"/>
      <c r="O33" s="14"/>
      <c r="P33" s="14"/>
      <c r="Q33" s="3"/>
      <c r="R33" s="3"/>
      <c r="S33" s="3"/>
      <c r="T33" s="3"/>
      <c r="U33" s="3"/>
      <c r="V33" s="3"/>
      <c r="W33" s="3"/>
      <c r="X33" s="3"/>
      <c r="Y33" s="3"/>
    </row>
    <row r="34" spans="1:25" ht="21" customHeight="1">
      <c r="A34" s="14"/>
      <c r="B34" s="14"/>
      <c r="C34" s="14"/>
      <c r="D34" s="14"/>
      <c r="E34" s="14"/>
      <c r="F34" s="14"/>
      <c r="G34" s="14"/>
      <c r="H34" s="15"/>
      <c r="I34" s="14"/>
      <c r="J34" s="14"/>
      <c r="K34" s="14"/>
      <c r="L34" s="14"/>
      <c r="M34" s="15"/>
      <c r="N34" s="15"/>
      <c r="O34" s="14"/>
      <c r="P34" s="14"/>
      <c r="Q34" s="3"/>
      <c r="R34" s="3"/>
      <c r="S34" s="3"/>
      <c r="T34" s="3"/>
      <c r="U34" s="3"/>
      <c r="V34" s="3"/>
      <c r="W34" s="3"/>
      <c r="X34" s="3"/>
      <c r="Y34" s="3"/>
    </row>
    <row r="35" spans="1:25" ht="21" customHeight="1">
      <c r="A35" s="14"/>
      <c r="B35" s="14"/>
      <c r="C35" s="14"/>
      <c r="D35" s="14"/>
      <c r="E35" s="14"/>
      <c r="F35" s="14"/>
      <c r="G35" s="14"/>
      <c r="H35" s="15"/>
      <c r="I35" s="14"/>
      <c r="J35" s="14"/>
      <c r="K35" s="14"/>
      <c r="L35" s="14"/>
      <c r="M35" s="15"/>
      <c r="N35" s="15"/>
      <c r="O35" s="14"/>
      <c r="P35" s="14"/>
      <c r="Q35" s="3"/>
      <c r="R35" s="3"/>
      <c r="S35" s="3"/>
      <c r="T35" s="3"/>
      <c r="U35" s="3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14"/>
      <c r="J36" s="14"/>
      <c r="K36" s="14"/>
      <c r="L36" s="14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14"/>
      <c r="J37" s="14"/>
      <c r="K37" s="14"/>
      <c r="L37" s="14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14"/>
      <c r="J38" s="14"/>
      <c r="K38" s="14"/>
      <c r="L38" s="14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14"/>
      <c r="J39" s="14"/>
      <c r="K39" s="14"/>
      <c r="L39" s="14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14"/>
      <c r="J40" s="14"/>
      <c r="K40" s="14"/>
      <c r="L40" s="14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14"/>
      <c r="J41" s="14"/>
      <c r="K41" s="14"/>
      <c r="L41" s="14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14"/>
      <c r="J42" s="14"/>
      <c r="K42" s="14"/>
      <c r="L42" s="14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14"/>
      <c r="J43" s="14"/>
      <c r="K43" s="14"/>
      <c r="L43" s="14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14"/>
      <c r="J44" s="14"/>
      <c r="K44" s="14"/>
      <c r="L44" s="14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14"/>
      <c r="J45" s="14"/>
      <c r="K45" s="14"/>
      <c r="L45" s="14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14"/>
      <c r="J46" s="14"/>
      <c r="K46" s="14"/>
      <c r="L46" s="14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14"/>
      <c r="J47" s="14"/>
      <c r="K47" s="14"/>
      <c r="L47" s="14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14"/>
      <c r="J48" s="14"/>
      <c r="K48" s="14"/>
      <c r="L48" s="14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14"/>
      <c r="J49" s="14"/>
      <c r="K49" s="14"/>
      <c r="L49" s="14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14"/>
      <c r="J50" s="14"/>
      <c r="K50" s="14"/>
      <c r="L50" s="14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14"/>
      <c r="J51" s="14"/>
      <c r="K51" s="14"/>
      <c r="L51" s="14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14"/>
      <c r="J52" s="14"/>
      <c r="K52" s="14"/>
      <c r="L52" s="14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14"/>
      <c r="J53" s="14"/>
      <c r="K53" s="14"/>
      <c r="L53" s="14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14"/>
      <c r="J54" s="14"/>
      <c r="K54" s="14"/>
      <c r="L54" s="14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14"/>
      <c r="J55" s="14"/>
      <c r="K55" s="14"/>
      <c r="L55" s="14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14"/>
      <c r="J56" s="14"/>
      <c r="K56" s="14"/>
      <c r="L56" s="14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14"/>
      <c r="J57" s="14"/>
      <c r="K57" s="14"/>
      <c r="L57" s="14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14"/>
      <c r="J58" s="14"/>
      <c r="K58" s="14"/>
      <c r="L58" s="14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14"/>
      <c r="J59" s="14"/>
      <c r="K59" s="14"/>
      <c r="L59" s="14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14"/>
      <c r="J60" s="14"/>
      <c r="K60" s="14"/>
      <c r="L60" s="14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14"/>
      <c r="J61" s="14"/>
      <c r="K61" s="14"/>
      <c r="L61" s="14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14"/>
      <c r="J62" s="14"/>
      <c r="K62" s="14"/>
      <c r="L62" s="14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14"/>
      <c r="J63" s="14"/>
      <c r="K63" s="14"/>
      <c r="L63" s="14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14"/>
      <c r="J64" s="14"/>
      <c r="K64" s="14"/>
      <c r="L64" s="14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14"/>
      <c r="J65" s="14"/>
      <c r="K65" s="14"/>
      <c r="L65" s="14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14"/>
      <c r="J66" s="14"/>
      <c r="K66" s="14"/>
      <c r="L66" s="14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14"/>
      <c r="J67" s="14"/>
      <c r="K67" s="14"/>
      <c r="L67" s="14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14"/>
      <c r="J68" s="14"/>
      <c r="K68" s="14"/>
      <c r="L68" s="14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14"/>
      <c r="J69" s="14"/>
      <c r="K69" s="14"/>
      <c r="L69" s="14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14"/>
      <c r="J70" s="14"/>
      <c r="K70" s="14"/>
      <c r="L70" s="14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14"/>
      <c r="J71" s="14"/>
      <c r="K71" s="14"/>
      <c r="L71" s="14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14"/>
      <c r="J72" s="14"/>
      <c r="K72" s="14"/>
      <c r="L72" s="14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14"/>
      <c r="J73" s="14"/>
      <c r="K73" s="14"/>
      <c r="L73" s="14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12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12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12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12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12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12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12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12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12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12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12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12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12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12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12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14" xr:uid="{00000000-0009-0000-0000-000008000000}"/>
  <mergeCells count="2">
    <mergeCell ref="B2:F2"/>
    <mergeCell ref="I2:L2"/>
  </mergeCells>
  <conditionalFormatting sqref="M2:M1000">
    <cfRule type="cellIs" dxfId="34" priority="1" operator="equal">
      <formula>"Not Applicable"</formula>
    </cfRule>
    <cfRule type="cellIs" dxfId="33" priority="2" operator="equal">
      <formula>"Not Pass"</formula>
    </cfRule>
    <cfRule type="cellIs" dxfId="32" priority="3" operator="equal">
      <formula>"Partially Pass"</formula>
    </cfRule>
    <cfRule type="cellIs" dxfId="31" priority="4" operator="equal">
      <formula>"Alternative Control"</formula>
    </cfRule>
    <cfRule type="cellIs" dxfId="30" priority="5" operator="equal">
      <formula>"Pass"</formula>
    </cfRule>
  </conditionalFormatting>
  <conditionalFormatting sqref="M4:M14">
    <cfRule type="cellIs" dxfId="29" priority="6" operator="equal">
      <formula>"&gt;&gt;เลือกระดับผลการประเมิน&lt;&lt;"</formula>
    </cfRule>
  </conditionalFormatting>
  <conditionalFormatting sqref="Q4:U14">
    <cfRule type="cellIs" dxfId="28" priority="12" operator="equal">
      <formula>OR($M4="Not Pass",$M4="Partially Pass")</formula>
    </cfRule>
  </conditionalFormatting>
  <pageMargins left="0.7" right="0.7" top="0.75" bottom="0.75" header="0" footer="0"/>
  <pageSetup paperSize="8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800-000000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M4:M14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8EAADB"/>
  </sheetPr>
  <dimension ref="A1:Z1000"/>
  <sheetViews>
    <sheetView showGridLines="0" workbookViewId="0">
      <pane ySplit="3" topLeftCell="A4" activePane="bottomLeft" state="frozen"/>
      <selection pane="bottomLeft" activeCell="B5" sqref="B5"/>
    </sheetView>
  </sheetViews>
  <sheetFormatPr baseColWidth="10" defaultColWidth="14.5" defaultRowHeight="15" customHeight="1"/>
  <cols>
    <col min="1" max="1" width="5.83203125" customWidth="1"/>
    <col min="2" max="6" width="4.5" customWidth="1"/>
    <col min="7" max="7" width="14.5" hidden="1" customWidth="1"/>
    <col min="8" max="8" width="91.1640625" customWidth="1"/>
    <col min="9" max="12" width="6.1640625" customWidth="1"/>
    <col min="13" max="13" width="21.1640625" customWidth="1"/>
    <col min="14" max="14" width="19.1640625" customWidth="1"/>
    <col min="15" max="15" width="70.83203125" customWidth="1"/>
    <col min="16" max="20" width="50.83203125" customWidth="1"/>
    <col min="21" max="21" width="18.83203125" customWidth="1"/>
    <col min="22" max="25" width="8.83203125" customWidth="1"/>
    <col min="26" max="26" width="14.5" style="3"/>
  </cols>
  <sheetData>
    <row r="1" spans="1:25" ht="34.5" customHeight="1">
      <c r="A1" s="56" t="s">
        <v>1085</v>
      </c>
      <c r="B1" s="57"/>
      <c r="C1" s="57"/>
      <c r="D1" s="57"/>
      <c r="E1" s="57"/>
      <c r="F1" s="57"/>
      <c r="G1" s="57"/>
      <c r="H1" s="58"/>
      <c r="I1" s="57"/>
      <c r="J1" s="59"/>
      <c r="K1" s="59"/>
      <c r="L1" s="60"/>
      <c r="M1" s="57"/>
      <c r="N1" s="57"/>
      <c r="O1" s="60"/>
      <c r="P1" s="60"/>
      <c r="Q1" s="60"/>
      <c r="R1" s="60"/>
      <c r="S1" s="60"/>
      <c r="T1" s="60"/>
      <c r="U1" s="60"/>
      <c r="V1" s="3"/>
      <c r="W1" s="3"/>
      <c r="X1" s="3"/>
      <c r="Y1" s="3"/>
    </row>
    <row r="2" spans="1:25" ht="24.75" customHeight="1">
      <c r="A2" s="14"/>
      <c r="B2" s="1853" t="s">
        <v>377</v>
      </c>
      <c r="C2" s="1854"/>
      <c r="D2" s="1854"/>
      <c r="E2" s="1854"/>
      <c r="F2" s="1857"/>
      <c r="G2" s="3"/>
      <c r="H2" s="15"/>
      <c r="I2" s="1855" t="s">
        <v>900</v>
      </c>
      <c r="J2" s="1856"/>
      <c r="K2" s="1856"/>
      <c r="L2" s="1858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560</v>
      </c>
      <c r="B3" s="17" t="s">
        <v>518</v>
      </c>
      <c r="C3" s="17" t="s">
        <v>519</v>
      </c>
      <c r="D3" s="17" t="s">
        <v>520</v>
      </c>
      <c r="E3" s="17" t="s">
        <v>521</v>
      </c>
      <c r="F3" s="17" t="s">
        <v>522</v>
      </c>
      <c r="G3" s="16" t="s">
        <v>901</v>
      </c>
      <c r="H3" s="16" t="s">
        <v>902</v>
      </c>
      <c r="I3" s="18" t="s">
        <v>903</v>
      </c>
      <c r="J3" s="18" t="s">
        <v>904</v>
      </c>
      <c r="K3" s="18" t="s">
        <v>905</v>
      </c>
      <c r="L3" s="18" t="s">
        <v>906</v>
      </c>
      <c r="M3" s="16" t="s">
        <v>378</v>
      </c>
      <c r="N3" s="16" t="s">
        <v>907</v>
      </c>
      <c r="O3" s="19" t="s">
        <v>908</v>
      </c>
      <c r="P3" s="19" t="s">
        <v>909</v>
      </c>
      <c r="Q3" s="19" t="s">
        <v>910</v>
      </c>
      <c r="R3" s="19" t="s">
        <v>911</v>
      </c>
      <c r="S3" s="19" t="s">
        <v>912</v>
      </c>
      <c r="T3" s="16" t="s">
        <v>913</v>
      </c>
      <c r="U3" s="16" t="s">
        <v>914</v>
      </c>
      <c r="V3" s="3"/>
      <c r="W3" s="3"/>
      <c r="X3" s="3"/>
      <c r="Y3" s="3"/>
    </row>
    <row r="4" spans="1:25" ht="132">
      <c r="A4" s="7">
        <v>1</v>
      </c>
      <c r="B4" s="7"/>
      <c r="C4" s="23"/>
      <c r="D4" s="7"/>
      <c r="E4" s="20" t="s">
        <v>568</v>
      </c>
      <c r="F4" s="7"/>
      <c r="G4" s="9" t="s">
        <v>1086</v>
      </c>
      <c r="H4" s="13" t="s">
        <v>1087</v>
      </c>
      <c r="I4" s="20" t="s">
        <v>568</v>
      </c>
      <c r="J4" s="20" t="s">
        <v>568</v>
      </c>
      <c r="K4" s="20" t="s">
        <v>568</v>
      </c>
      <c r="L4" s="20" t="s">
        <v>568</v>
      </c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44">
      <c r="A5" s="7">
        <v>2</v>
      </c>
      <c r="B5" s="7"/>
      <c r="C5" s="23"/>
      <c r="D5" s="7"/>
      <c r="E5" s="20" t="s">
        <v>568</v>
      </c>
      <c r="F5" s="7"/>
      <c r="G5" s="9" t="s">
        <v>1088</v>
      </c>
      <c r="H5" s="13" t="s">
        <v>1089</v>
      </c>
      <c r="I5" s="20" t="s">
        <v>568</v>
      </c>
      <c r="J5" s="20" t="s">
        <v>568</v>
      </c>
      <c r="K5" s="20" t="s">
        <v>568</v>
      </c>
      <c r="L5" s="20" t="s">
        <v>568</v>
      </c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88">
      <c r="A6" s="7">
        <v>3</v>
      </c>
      <c r="B6" s="7"/>
      <c r="C6" s="7"/>
      <c r="D6" s="7"/>
      <c r="E6" s="20" t="s">
        <v>568</v>
      </c>
      <c r="F6" s="7"/>
      <c r="G6" s="9" t="s">
        <v>1090</v>
      </c>
      <c r="H6" s="13" t="s">
        <v>1091</v>
      </c>
      <c r="I6" s="20" t="s">
        <v>568</v>
      </c>
      <c r="J6" s="20" t="s">
        <v>568</v>
      </c>
      <c r="K6" s="20" t="s">
        <v>568</v>
      </c>
      <c r="L6" s="20" t="s">
        <v>568</v>
      </c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110">
      <c r="A7" s="7">
        <v>4</v>
      </c>
      <c r="B7" s="7"/>
      <c r="C7" s="23"/>
      <c r="D7" s="23"/>
      <c r="E7" s="20" t="s">
        <v>568</v>
      </c>
      <c r="F7" s="7"/>
      <c r="G7" s="9" t="s">
        <v>1092</v>
      </c>
      <c r="H7" s="13" t="s">
        <v>1093</v>
      </c>
      <c r="I7" s="20" t="s">
        <v>568</v>
      </c>
      <c r="J7" s="20" t="s">
        <v>568</v>
      </c>
      <c r="K7" s="20" t="s">
        <v>568</v>
      </c>
      <c r="L7" s="20" t="s">
        <v>568</v>
      </c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44">
      <c r="A8" s="7">
        <v>5</v>
      </c>
      <c r="B8" s="7"/>
      <c r="C8" s="23"/>
      <c r="D8" s="7"/>
      <c r="E8" s="20" t="s">
        <v>568</v>
      </c>
      <c r="F8" s="7"/>
      <c r="G8" s="9" t="s">
        <v>1094</v>
      </c>
      <c r="H8" s="13" t="s">
        <v>1095</v>
      </c>
      <c r="I8" s="20" t="s">
        <v>568</v>
      </c>
      <c r="J8" s="20"/>
      <c r="K8" s="20"/>
      <c r="L8" s="20"/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132">
      <c r="A9" s="7">
        <v>6</v>
      </c>
      <c r="B9" s="7"/>
      <c r="C9" s="23"/>
      <c r="D9" s="7"/>
      <c r="E9" s="20" t="s">
        <v>568</v>
      </c>
      <c r="F9" s="7"/>
      <c r="G9" s="9" t="s">
        <v>1096</v>
      </c>
      <c r="H9" s="13" t="s">
        <v>1097</v>
      </c>
      <c r="I9" s="20" t="s">
        <v>568</v>
      </c>
      <c r="J9" s="20"/>
      <c r="K9" s="20"/>
      <c r="L9" s="20"/>
      <c r="M9" s="10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9"/>
      <c r="P9" s="9"/>
      <c r="Q9" s="22"/>
      <c r="R9" s="22"/>
      <c r="S9" s="22"/>
      <c r="T9" s="22"/>
      <c r="U9" s="22"/>
      <c r="V9" s="3"/>
      <c r="W9" s="3"/>
      <c r="X9" s="3"/>
      <c r="Y9" s="3"/>
    </row>
    <row r="10" spans="1:25" ht="66">
      <c r="A10" s="7">
        <v>7</v>
      </c>
      <c r="B10" s="7"/>
      <c r="C10" s="23"/>
      <c r="D10" s="7"/>
      <c r="E10" s="20" t="s">
        <v>568</v>
      </c>
      <c r="F10" s="7"/>
      <c r="G10" s="9" t="s">
        <v>1098</v>
      </c>
      <c r="H10" s="13" t="s">
        <v>1099</v>
      </c>
      <c r="I10" s="20" t="s">
        <v>568</v>
      </c>
      <c r="J10" s="20"/>
      <c r="K10" s="20"/>
      <c r="L10" s="20"/>
      <c r="M10" s="10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9"/>
      <c r="P10" s="9"/>
      <c r="Q10" s="22"/>
      <c r="R10" s="22"/>
      <c r="S10" s="22"/>
      <c r="T10" s="22"/>
      <c r="U10" s="22"/>
      <c r="V10" s="3"/>
      <c r="W10" s="3"/>
      <c r="X10" s="3"/>
      <c r="Y10" s="3"/>
    </row>
    <row r="11" spans="1:25" ht="44">
      <c r="A11" s="7">
        <v>8</v>
      </c>
      <c r="B11" s="7"/>
      <c r="C11" s="23"/>
      <c r="D11" s="7"/>
      <c r="E11" s="20" t="s">
        <v>568</v>
      </c>
      <c r="F11" s="7"/>
      <c r="G11" s="9" t="s">
        <v>1100</v>
      </c>
      <c r="H11" s="13" t="s">
        <v>1101</v>
      </c>
      <c r="I11" s="20" t="s">
        <v>568</v>
      </c>
      <c r="J11" s="20"/>
      <c r="K11" s="20"/>
      <c r="L11" s="20"/>
      <c r="M11" s="10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e">
        <f t="array" aca="1" ref="N11" ca="1">_xludf.SWITCH(M11,"Not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1" s="9"/>
      <c r="P11" s="9"/>
      <c r="Q11" s="22"/>
      <c r="R11" s="22"/>
      <c r="S11" s="22"/>
      <c r="T11" s="22"/>
      <c r="U11" s="22"/>
      <c r="V11" s="3"/>
      <c r="W11" s="3"/>
      <c r="X11" s="3"/>
      <c r="Y11" s="3"/>
    </row>
    <row r="12" spans="1:25" ht="44">
      <c r="A12" s="7">
        <v>9</v>
      </c>
      <c r="B12" s="7"/>
      <c r="C12" s="23"/>
      <c r="D12" s="7"/>
      <c r="E12" s="20" t="s">
        <v>568</v>
      </c>
      <c r="F12" s="7"/>
      <c r="G12" s="9" t="s">
        <v>1102</v>
      </c>
      <c r="H12" s="13" t="s">
        <v>1103</v>
      </c>
      <c r="I12" s="20"/>
      <c r="J12" s="20" t="s">
        <v>568</v>
      </c>
      <c r="K12" s="20"/>
      <c r="L12" s="20"/>
      <c r="M12" s="10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e">
        <f t="array" aca="1" ref="N12" ca="1">_xludf.SWITCH(M12,"Not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2" s="9"/>
      <c r="P12" s="9"/>
      <c r="Q12" s="22"/>
      <c r="R12" s="22"/>
      <c r="S12" s="22"/>
      <c r="T12" s="22"/>
      <c r="U12" s="22"/>
      <c r="V12" s="3"/>
      <c r="W12" s="3"/>
      <c r="X12" s="3"/>
      <c r="Y12" s="3"/>
    </row>
    <row r="13" spans="1:25" ht="66">
      <c r="A13" s="7">
        <v>10</v>
      </c>
      <c r="B13" s="7"/>
      <c r="C13" s="23"/>
      <c r="D13" s="7"/>
      <c r="E13" s="20" t="s">
        <v>568</v>
      </c>
      <c r="F13" s="7"/>
      <c r="G13" s="9" t="s">
        <v>1104</v>
      </c>
      <c r="H13" s="13" t="s">
        <v>1105</v>
      </c>
      <c r="I13" s="20"/>
      <c r="J13" s="20" t="s">
        <v>568</v>
      </c>
      <c r="K13" s="20"/>
      <c r="L13" s="20"/>
      <c r="M13" s="10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e">
        <f t="array" aca="1" ref="N13" ca="1">_xludf.SWITCH(M13,"Not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3" s="9"/>
      <c r="P13" s="9"/>
      <c r="Q13" s="22"/>
      <c r="R13" s="22"/>
      <c r="S13" s="22"/>
      <c r="T13" s="22"/>
      <c r="U13" s="22"/>
      <c r="V13" s="3"/>
      <c r="W13" s="3"/>
      <c r="X13" s="3"/>
      <c r="Y13" s="3"/>
    </row>
    <row r="14" spans="1:25" ht="308">
      <c r="A14" s="7">
        <v>11</v>
      </c>
      <c r="B14" s="7"/>
      <c r="C14" s="20" t="s">
        <v>568</v>
      </c>
      <c r="D14" s="7"/>
      <c r="E14" s="23"/>
      <c r="F14" s="7"/>
      <c r="G14" s="9" t="s">
        <v>1106</v>
      </c>
      <c r="H14" s="13" t="s">
        <v>1107</v>
      </c>
      <c r="I14" s="20" t="s">
        <v>568</v>
      </c>
      <c r="J14" s="20" t="s">
        <v>568</v>
      </c>
      <c r="K14" s="20" t="s">
        <v>568</v>
      </c>
      <c r="L14" s="20" t="s">
        <v>568</v>
      </c>
      <c r="M14" s="10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e">
        <f t="array" aca="1" ref="N14" ca="1">_xludf.SWITCH(M14,"Not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4" s="9"/>
      <c r="P14" s="9"/>
      <c r="Q14" s="22"/>
      <c r="R14" s="22"/>
      <c r="S14" s="22"/>
      <c r="T14" s="22"/>
      <c r="U14" s="22"/>
      <c r="V14" s="3"/>
      <c r="W14" s="3"/>
      <c r="X14" s="3"/>
      <c r="Y14" s="3"/>
    </row>
    <row r="15" spans="1:25" ht="88">
      <c r="A15" s="7">
        <v>12</v>
      </c>
      <c r="B15" s="7"/>
      <c r="C15" s="20" t="s">
        <v>568</v>
      </c>
      <c r="D15" s="7"/>
      <c r="E15" s="23"/>
      <c r="F15" s="7"/>
      <c r="G15" s="9" t="s">
        <v>1108</v>
      </c>
      <c r="H15" s="13" t="s">
        <v>1109</v>
      </c>
      <c r="I15" s="20" t="s">
        <v>568</v>
      </c>
      <c r="J15" s="20" t="s">
        <v>568</v>
      </c>
      <c r="K15" s="20" t="s">
        <v>568</v>
      </c>
      <c r="L15" s="20" t="s">
        <v>568</v>
      </c>
      <c r="M15" s="10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e">
        <f t="array" aca="1" ref="N15" ca="1">_xludf.SWITCH(M15,"Not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5" s="9"/>
      <c r="P15" s="9"/>
      <c r="Q15" s="22"/>
      <c r="R15" s="22"/>
      <c r="S15" s="22"/>
      <c r="T15" s="22"/>
      <c r="U15" s="22"/>
      <c r="V15" s="3"/>
      <c r="W15" s="3"/>
      <c r="X15" s="3"/>
      <c r="Y15" s="3"/>
    </row>
    <row r="16" spans="1:25" ht="66">
      <c r="A16" s="7">
        <v>13</v>
      </c>
      <c r="B16" s="29"/>
      <c r="C16" s="20" t="s">
        <v>568</v>
      </c>
      <c r="D16" s="29"/>
      <c r="E16" s="23"/>
      <c r="F16" s="29"/>
      <c r="G16" s="9" t="s">
        <v>1110</v>
      </c>
      <c r="H16" s="9" t="s">
        <v>1111</v>
      </c>
      <c r="I16" s="20" t="s">
        <v>568</v>
      </c>
      <c r="J16" s="20" t="s">
        <v>568</v>
      </c>
      <c r="K16" s="20" t="s">
        <v>568</v>
      </c>
      <c r="L16" s="20" t="s">
        <v>568</v>
      </c>
      <c r="M16" s="10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e">
        <f t="array" aca="1" ref="N16" ca="1">_xludf.SWITCH(M16,"Not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6" s="9"/>
      <c r="P16" s="9"/>
      <c r="Q16" s="22"/>
      <c r="R16" s="22"/>
      <c r="S16" s="22"/>
      <c r="T16" s="22"/>
      <c r="U16" s="22"/>
      <c r="V16" s="3"/>
      <c r="W16" s="3"/>
      <c r="X16" s="3"/>
      <c r="Y16" s="3"/>
    </row>
    <row r="17" spans="1:25" ht="44">
      <c r="A17" s="7">
        <v>14</v>
      </c>
      <c r="B17" s="29"/>
      <c r="C17" s="20" t="s">
        <v>568</v>
      </c>
      <c r="D17" s="29"/>
      <c r="E17" s="23"/>
      <c r="F17" s="29"/>
      <c r="G17" s="9" t="s">
        <v>1112</v>
      </c>
      <c r="H17" s="9" t="s">
        <v>1113</v>
      </c>
      <c r="I17" s="20" t="s">
        <v>568</v>
      </c>
      <c r="J17" s="20" t="s">
        <v>568</v>
      </c>
      <c r="K17" s="20" t="s">
        <v>568</v>
      </c>
      <c r="L17" s="20" t="s">
        <v>568</v>
      </c>
      <c r="M17" s="10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e">
        <f t="array" aca="1" ref="N17" ca="1">_xludf.SWITCH(M17,"Not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7" s="9"/>
      <c r="P17" s="9"/>
      <c r="Q17" s="22"/>
      <c r="R17" s="22"/>
      <c r="S17" s="22"/>
      <c r="T17" s="22"/>
      <c r="U17" s="22"/>
      <c r="V17" s="3"/>
      <c r="W17" s="3"/>
      <c r="X17" s="3"/>
      <c r="Y17" s="3"/>
    </row>
    <row r="18" spans="1:25" ht="25">
      <c r="A18" s="7">
        <v>15</v>
      </c>
      <c r="B18" s="29"/>
      <c r="C18" s="20" t="s">
        <v>568</v>
      </c>
      <c r="D18" s="23"/>
      <c r="E18" s="29"/>
      <c r="F18" s="29"/>
      <c r="G18" s="9" t="s">
        <v>1114</v>
      </c>
      <c r="H18" s="9" t="s">
        <v>1115</v>
      </c>
      <c r="I18" s="20" t="s">
        <v>568</v>
      </c>
      <c r="J18" s="20" t="s">
        <v>568</v>
      </c>
      <c r="K18" s="20" t="s">
        <v>568</v>
      </c>
      <c r="L18" s="20" t="s">
        <v>568</v>
      </c>
      <c r="M18" s="10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e">
        <f t="array" aca="1" ref="N18" ca="1">_xludf.SWITCH(M18,"Not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8" s="9"/>
      <c r="P18" s="9"/>
      <c r="Q18" s="22"/>
      <c r="R18" s="22"/>
      <c r="S18" s="22"/>
      <c r="T18" s="22"/>
      <c r="U18" s="22"/>
      <c r="V18" s="3"/>
      <c r="W18" s="3"/>
      <c r="X18" s="3"/>
      <c r="Y18" s="3"/>
    </row>
    <row r="19" spans="1:25" ht="156" customHeight="1">
      <c r="A19" s="7">
        <v>16</v>
      </c>
      <c r="B19" s="29"/>
      <c r="C19" s="20" t="s">
        <v>568</v>
      </c>
      <c r="D19" s="23"/>
      <c r="E19" s="29"/>
      <c r="F19" s="29"/>
      <c r="G19" s="9" t="s">
        <v>1116</v>
      </c>
      <c r="H19" s="9" t="s">
        <v>1117</v>
      </c>
      <c r="I19" s="20" t="s">
        <v>568</v>
      </c>
      <c r="J19" s="20" t="s">
        <v>568</v>
      </c>
      <c r="K19" s="20" t="s">
        <v>568</v>
      </c>
      <c r="L19" s="20" t="s">
        <v>568</v>
      </c>
      <c r="M19" s="10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e">
        <f t="array" aca="1" ref="N19" ca="1">_xludf.SWITCH(M19,"Not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9" s="9"/>
      <c r="P19" s="9"/>
      <c r="Q19" s="22"/>
      <c r="R19" s="22"/>
      <c r="S19" s="22"/>
      <c r="T19" s="22"/>
      <c r="U19" s="22"/>
      <c r="V19" s="3"/>
      <c r="W19" s="3"/>
      <c r="X19" s="3"/>
      <c r="Y19" s="3"/>
    </row>
    <row r="20" spans="1:25" ht="44">
      <c r="A20" s="7">
        <v>17</v>
      </c>
      <c r="B20" s="29"/>
      <c r="C20" s="20" t="s">
        <v>568</v>
      </c>
      <c r="D20" s="29"/>
      <c r="E20" s="23"/>
      <c r="F20" s="29"/>
      <c r="G20" s="9" t="s">
        <v>1118</v>
      </c>
      <c r="H20" s="9" t="s">
        <v>1119</v>
      </c>
      <c r="I20" s="20" t="s">
        <v>568</v>
      </c>
      <c r="J20" s="20" t="s">
        <v>568</v>
      </c>
      <c r="K20" s="20" t="s">
        <v>568</v>
      </c>
      <c r="L20" s="20" t="s">
        <v>568</v>
      </c>
      <c r="M20" s="10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e">
        <f t="array" aca="1" ref="N20" ca="1">_xludf.SWITCH(M20,"Not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0" s="9"/>
      <c r="P20" s="9"/>
      <c r="Q20" s="22"/>
      <c r="R20" s="22"/>
      <c r="S20" s="22"/>
      <c r="T20" s="22"/>
      <c r="U20" s="22"/>
      <c r="V20" s="3"/>
      <c r="W20" s="3"/>
      <c r="X20" s="3"/>
      <c r="Y20" s="3"/>
    </row>
    <row r="21" spans="1:25" ht="15.75" customHeight="1">
      <c r="A21" s="7">
        <v>18</v>
      </c>
      <c r="B21" s="29"/>
      <c r="C21" s="20" t="s">
        <v>568</v>
      </c>
      <c r="D21" s="29"/>
      <c r="E21" s="29"/>
      <c r="F21" s="29"/>
      <c r="G21" s="9" t="s">
        <v>1120</v>
      </c>
      <c r="H21" s="9" t="s">
        <v>1121</v>
      </c>
      <c r="I21" s="20" t="s">
        <v>568</v>
      </c>
      <c r="J21" s="20" t="s">
        <v>568</v>
      </c>
      <c r="K21" s="20" t="s">
        <v>568</v>
      </c>
      <c r="L21" s="20" t="s">
        <v>568</v>
      </c>
      <c r="M21" s="10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e">
        <f t="array" aca="1" ref="N21" ca="1">_xludf.SWITCH(M21,"Not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1" s="9"/>
      <c r="P21" s="9"/>
      <c r="Q21" s="22"/>
      <c r="R21" s="22"/>
      <c r="S21" s="22"/>
      <c r="T21" s="22"/>
      <c r="U21" s="22"/>
      <c r="V21" s="3"/>
      <c r="W21" s="3"/>
      <c r="X21" s="3"/>
      <c r="Y21" s="3"/>
    </row>
    <row r="22" spans="1:25" ht="15.75" customHeight="1">
      <c r="A22" s="7">
        <v>19</v>
      </c>
      <c r="B22" s="29"/>
      <c r="C22" s="20" t="s">
        <v>568</v>
      </c>
      <c r="D22" s="29"/>
      <c r="E22" s="23"/>
      <c r="F22" s="29"/>
      <c r="G22" s="9" t="s">
        <v>1122</v>
      </c>
      <c r="H22" s="9" t="s">
        <v>1123</v>
      </c>
      <c r="I22" s="20" t="s">
        <v>568</v>
      </c>
      <c r="J22" s="20" t="s">
        <v>568</v>
      </c>
      <c r="K22" s="20" t="s">
        <v>568</v>
      </c>
      <c r="L22" s="20" t="s">
        <v>568</v>
      </c>
      <c r="M22" s="10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e">
        <f t="array" aca="1" ref="N22" ca="1">_xludf.SWITCH(M22,"Not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2" s="9"/>
      <c r="P22" s="9"/>
      <c r="Q22" s="22"/>
      <c r="R22" s="22"/>
      <c r="S22" s="22"/>
      <c r="T22" s="22"/>
      <c r="U22" s="22"/>
      <c r="V22" s="3"/>
      <c r="W22" s="3"/>
      <c r="X22" s="3"/>
      <c r="Y22" s="3"/>
    </row>
    <row r="23" spans="1:25" ht="15.75" customHeight="1">
      <c r="A23" s="7">
        <v>20</v>
      </c>
      <c r="B23" s="29"/>
      <c r="C23" s="20" t="s">
        <v>568</v>
      </c>
      <c r="D23" s="23"/>
      <c r="E23" s="23"/>
      <c r="F23" s="29"/>
      <c r="G23" s="9" t="s">
        <v>1124</v>
      </c>
      <c r="H23" s="9" t="s">
        <v>1125</v>
      </c>
      <c r="I23" s="20" t="s">
        <v>568</v>
      </c>
      <c r="J23" s="20" t="s">
        <v>568</v>
      </c>
      <c r="K23" s="20" t="s">
        <v>568</v>
      </c>
      <c r="L23" s="20" t="s">
        <v>568</v>
      </c>
      <c r="M23" s="10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e">
        <f t="array" aca="1" ref="N23" ca="1">_xludf.SWITCH(M23,"Not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3" s="9"/>
      <c r="P23" s="9"/>
      <c r="Q23" s="22"/>
      <c r="R23" s="22"/>
      <c r="S23" s="22"/>
      <c r="T23" s="22"/>
      <c r="U23" s="22"/>
      <c r="V23" s="3"/>
      <c r="W23" s="3"/>
      <c r="X23" s="3"/>
      <c r="Y23" s="3"/>
    </row>
    <row r="24" spans="1:25" ht="15.75" customHeight="1">
      <c r="A24" s="7">
        <v>21</v>
      </c>
      <c r="B24" s="29"/>
      <c r="C24" s="29"/>
      <c r="D24" s="29"/>
      <c r="E24" s="29"/>
      <c r="F24" s="20" t="s">
        <v>568</v>
      </c>
      <c r="G24" s="9" t="s">
        <v>1126</v>
      </c>
      <c r="H24" s="9" t="s">
        <v>1127</v>
      </c>
      <c r="I24" s="20"/>
      <c r="J24" s="20"/>
      <c r="K24" s="20"/>
      <c r="L24" s="20"/>
      <c r="M24" s="10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e">
        <f t="array" aca="1" ref="N24" ca="1">_xludf.SWITCH(M24,"Not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4" s="9"/>
      <c r="P24" s="9"/>
      <c r="Q24" s="22"/>
      <c r="R24" s="22"/>
      <c r="S24" s="22"/>
      <c r="T24" s="22"/>
      <c r="U24" s="22"/>
      <c r="V24" s="3"/>
      <c r="W24" s="3"/>
      <c r="X24" s="3"/>
      <c r="Y24" s="3"/>
    </row>
    <row r="25" spans="1:25" ht="228" customHeight="1">
      <c r="A25" s="7">
        <v>22</v>
      </c>
      <c r="B25" s="29"/>
      <c r="C25" s="29"/>
      <c r="D25" s="29"/>
      <c r="E25" s="29"/>
      <c r="F25" s="20" t="s">
        <v>568</v>
      </c>
      <c r="G25" s="9" t="s">
        <v>1128</v>
      </c>
      <c r="H25" s="9" t="s">
        <v>1129</v>
      </c>
      <c r="I25" s="20"/>
      <c r="J25" s="20"/>
      <c r="K25" s="20"/>
      <c r="L25" s="20"/>
      <c r="M25" s="10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e">
        <f t="array" aca="1" ref="N25" ca="1">_xludf.SWITCH(M25,"Not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5" s="9"/>
      <c r="P25" s="9"/>
      <c r="Q25" s="22"/>
      <c r="R25" s="22"/>
      <c r="S25" s="22"/>
      <c r="T25" s="22"/>
      <c r="U25" s="22"/>
      <c r="V25" s="3"/>
      <c r="W25" s="3"/>
      <c r="X25" s="3"/>
      <c r="Y25" s="3"/>
    </row>
    <row r="26" spans="1:25" ht="264" customHeight="1">
      <c r="A26" s="7">
        <v>23</v>
      </c>
      <c r="B26" s="29"/>
      <c r="C26" s="29"/>
      <c r="D26" s="29"/>
      <c r="E26" s="29"/>
      <c r="F26" s="20" t="s">
        <v>568</v>
      </c>
      <c r="G26" s="9" t="s">
        <v>1130</v>
      </c>
      <c r="H26" s="9" t="s">
        <v>1131</v>
      </c>
      <c r="I26" s="20"/>
      <c r="J26" s="20"/>
      <c r="K26" s="20"/>
      <c r="L26" s="20"/>
      <c r="M26" s="10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e">
        <f t="array" aca="1" ref="N26" ca="1">_xludf.SWITCH(M26,"Not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6" s="9"/>
      <c r="P26" s="9"/>
      <c r="Q26" s="22"/>
      <c r="R26" s="22"/>
      <c r="S26" s="22"/>
      <c r="T26" s="22"/>
      <c r="U26" s="22"/>
      <c r="V26" s="3"/>
      <c r="W26" s="3"/>
      <c r="X26" s="3"/>
      <c r="Y26" s="3"/>
    </row>
    <row r="27" spans="1:25" ht="15.75" customHeight="1">
      <c r="A27" s="7">
        <v>24</v>
      </c>
      <c r="B27" s="29"/>
      <c r="C27" s="29"/>
      <c r="D27" s="29"/>
      <c r="E27" s="29"/>
      <c r="F27" s="20" t="s">
        <v>568</v>
      </c>
      <c r="G27" s="9" t="s">
        <v>1132</v>
      </c>
      <c r="H27" s="9" t="s">
        <v>1133</v>
      </c>
      <c r="I27" s="20"/>
      <c r="J27" s="20"/>
      <c r="K27" s="20"/>
      <c r="L27" s="20"/>
      <c r="M27" s="10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e">
        <f t="array" aca="1" ref="N27" ca="1">_xludf.SWITCH(M27,"Not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7" s="9"/>
      <c r="P27" s="9"/>
      <c r="Q27" s="22"/>
      <c r="R27" s="22"/>
      <c r="S27" s="22"/>
      <c r="T27" s="22"/>
      <c r="U27" s="22"/>
      <c r="V27" s="3"/>
      <c r="W27" s="3"/>
      <c r="X27" s="3"/>
      <c r="Y27" s="3"/>
    </row>
    <row r="28" spans="1:25" ht="15.75" customHeight="1">
      <c r="A28" s="7">
        <v>25</v>
      </c>
      <c r="B28" s="29"/>
      <c r="C28" s="29"/>
      <c r="D28" s="29"/>
      <c r="E28" s="29"/>
      <c r="F28" s="20" t="s">
        <v>568</v>
      </c>
      <c r="G28" s="9" t="s">
        <v>1134</v>
      </c>
      <c r="H28" s="9" t="s">
        <v>1135</v>
      </c>
      <c r="I28" s="20"/>
      <c r="J28" s="20"/>
      <c r="K28" s="20"/>
      <c r="L28" s="20"/>
      <c r="M28" s="10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e">
        <f t="array" aca="1" ref="N28" ca="1">_xludf.SWITCH(M28,"Not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8" s="9"/>
      <c r="P28" s="9"/>
      <c r="Q28" s="22"/>
      <c r="R28" s="22"/>
      <c r="S28" s="22"/>
      <c r="T28" s="22"/>
      <c r="U28" s="22"/>
      <c r="V28" s="3"/>
      <c r="W28" s="3"/>
      <c r="X28" s="3"/>
      <c r="Y28" s="3"/>
    </row>
    <row r="29" spans="1:25" ht="15.75" customHeight="1">
      <c r="A29" s="7">
        <v>26</v>
      </c>
      <c r="B29" s="29"/>
      <c r="C29" s="29"/>
      <c r="D29" s="29"/>
      <c r="E29" s="29"/>
      <c r="F29" s="20" t="s">
        <v>568</v>
      </c>
      <c r="G29" s="9" t="s">
        <v>1136</v>
      </c>
      <c r="H29" s="9" t="s">
        <v>1137</v>
      </c>
      <c r="I29" s="20"/>
      <c r="J29" s="20"/>
      <c r="K29" s="20"/>
      <c r="L29" s="20"/>
      <c r="M29" s="10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e">
        <f t="array" aca="1" ref="N29" ca="1">_xludf.SWITCH(M29,"Not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9" s="9"/>
      <c r="P29" s="9"/>
      <c r="Q29" s="22"/>
      <c r="R29" s="22"/>
      <c r="S29" s="22"/>
      <c r="T29" s="22"/>
      <c r="U29" s="22"/>
      <c r="V29" s="3"/>
      <c r="W29" s="3"/>
      <c r="X29" s="3"/>
      <c r="Y29" s="3"/>
    </row>
    <row r="30" spans="1:25" ht="15.75" customHeight="1">
      <c r="A30" s="7">
        <v>27</v>
      </c>
      <c r="B30" s="29"/>
      <c r="C30" s="29"/>
      <c r="D30" s="29"/>
      <c r="E30" s="29"/>
      <c r="F30" s="20" t="s">
        <v>568</v>
      </c>
      <c r="G30" s="9" t="s">
        <v>1138</v>
      </c>
      <c r="H30" s="9" t="s">
        <v>1139</v>
      </c>
      <c r="I30" s="20"/>
      <c r="J30" s="20"/>
      <c r="K30" s="20"/>
      <c r="L30" s="20"/>
      <c r="M30" s="10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e">
        <f t="array" aca="1" ref="N30" ca="1">_xludf.SWITCH(M30,"Not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0" s="9"/>
      <c r="P30" s="9"/>
      <c r="Q30" s="22"/>
      <c r="R30" s="22"/>
      <c r="S30" s="22"/>
      <c r="T30" s="22"/>
      <c r="U30" s="22"/>
      <c r="V30" s="3"/>
      <c r="W30" s="3"/>
      <c r="X30" s="3"/>
      <c r="Y30" s="3"/>
    </row>
    <row r="31" spans="1:25" ht="15.75" customHeight="1">
      <c r="A31" s="7">
        <v>28</v>
      </c>
      <c r="B31" s="29"/>
      <c r="C31" s="29"/>
      <c r="D31" s="29"/>
      <c r="E31" s="29"/>
      <c r="F31" s="20" t="s">
        <v>568</v>
      </c>
      <c r="G31" s="9" t="s">
        <v>1140</v>
      </c>
      <c r="H31" s="9" t="s">
        <v>1141</v>
      </c>
      <c r="I31" s="20"/>
      <c r="J31" s="20"/>
      <c r="K31" s="20"/>
      <c r="L31" s="20"/>
      <c r="M31" s="10" t="str">
        <f>IF(AND('1-Basic Info'!$I$11="Y",$I31="x"),"&gt;&gt;เลือกระดับผลการประเมิน&lt;&lt;",IF(AND('1-Basic Info'!$I$12="Y",$J31="x"),"&gt;&gt;เลือกระดับผลการประเมิน&lt;&lt;",IF(AND('1-Basic Info'!$I$13="Y",$K31="x"),"&gt;&gt;เลือกระดับผลการประเมิน&lt;&lt;",IF(AND('1-Basic Info'!$I$14="Y",$L31="x"),"&gt;&gt;เลือกระดับผลการประเมิน&lt;&lt;","Not Applicable"))))</f>
        <v>Not Applicable</v>
      </c>
      <c r="N31" s="20" t="e">
        <f t="array" aca="1" ref="N31" ca="1">_xludf.SWITCH(M31,"Not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1" s="9"/>
      <c r="P31" s="9"/>
      <c r="Q31" s="22"/>
      <c r="R31" s="22"/>
      <c r="S31" s="22"/>
      <c r="T31" s="22"/>
      <c r="U31" s="22"/>
      <c r="V31" s="3"/>
      <c r="W31" s="3"/>
      <c r="X31" s="3"/>
      <c r="Y31" s="3"/>
    </row>
    <row r="32" spans="1:25" ht="15.75" customHeight="1">
      <c r="A32" s="7">
        <v>29</v>
      </c>
      <c r="B32" s="29"/>
      <c r="C32" s="29"/>
      <c r="D32" s="29"/>
      <c r="E32" s="20" t="s">
        <v>568</v>
      </c>
      <c r="F32" s="29"/>
      <c r="G32" s="9" t="s">
        <v>1142</v>
      </c>
      <c r="H32" s="9" t="s">
        <v>1143</v>
      </c>
      <c r="I32" s="20" t="s">
        <v>568</v>
      </c>
      <c r="J32" s="20" t="s">
        <v>568</v>
      </c>
      <c r="K32" s="20" t="s">
        <v>568</v>
      </c>
      <c r="L32" s="20" t="s">
        <v>568</v>
      </c>
      <c r="M32" s="10" t="str">
        <f>IF(AND('1-Basic Info'!$I$11="Y",$I32="x"),"&gt;&gt;เลือกระดับผลการประเมิน&lt;&lt;",IF(AND('1-Basic Info'!$I$12="Y",$J32="x"),"&gt;&gt;เลือกระดับผลการประเมิน&lt;&lt;",IF(AND('1-Basic Info'!$I$13="Y",$K32="x"),"&gt;&gt;เลือกระดับผลการประเมิน&lt;&lt;",IF(AND('1-Basic Info'!$I$14="Y",$L32="x"),"&gt;&gt;เลือกระดับผลการประเมิน&lt;&lt;","Not Applicable"))))</f>
        <v>Not Applicable</v>
      </c>
      <c r="N32" s="20" t="e">
        <f t="array" aca="1" ref="N32" ca="1">_xludf.SWITCH(M32,"Not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2" s="9"/>
      <c r="P32" s="9"/>
      <c r="Q32" s="22"/>
      <c r="R32" s="22"/>
      <c r="S32" s="22"/>
      <c r="T32" s="22"/>
      <c r="U32" s="22"/>
      <c r="V32" s="3"/>
      <c r="W32" s="3"/>
      <c r="X32" s="3"/>
      <c r="Y32" s="3"/>
    </row>
    <row r="33" spans="1:25" ht="318" customHeight="1">
      <c r="A33" s="7">
        <v>30</v>
      </c>
      <c r="B33" s="29"/>
      <c r="C33" s="29"/>
      <c r="D33" s="29"/>
      <c r="E33" s="20" t="s">
        <v>568</v>
      </c>
      <c r="F33" s="29"/>
      <c r="G33" s="9" t="s">
        <v>1144</v>
      </c>
      <c r="H33" s="9" t="s">
        <v>1145</v>
      </c>
      <c r="I33" s="20" t="s">
        <v>568</v>
      </c>
      <c r="J33" s="20" t="s">
        <v>568</v>
      </c>
      <c r="K33" s="20" t="s">
        <v>568</v>
      </c>
      <c r="L33" s="20" t="s">
        <v>568</v>
      </c>
      <c r="M33" s="10" t="str">
        <f>IF(AND('1-Basic Info'!$I$11="Y",$I33="x"),"&gt;&gt;เลือกระดับผลการประเมิน&lt;&lt;",IF(AND('1-Basic Info'!$I$12="Y",$J33="x"),"&gt;&gt;เลือกระดับผลการประเมิน&lt;&lt;",IF(AND('1-Basic Info'!$I$13="Y",$K33="x"),"&gt;&gt;เลือกระดับผลการประเมิน&lt;&lt;",IF(AND('1-Basic Info'!$I$14="Y",$L33="x"),"&gt;&gt;เลือกระดับผลการประเมิน&lt;&lt;","Not Applicable"))))</f>
        <v>Not Applicable</v>
      </c>
      <c r="N33" s="20" t="e">
        <f t="array" aca="1" ref="N33" ca="1">_xludf.SWITCH(M33,"Not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3" s="9"/>
      <c r="P33" s="9"/>
      <c r="Q33" s="22"/>
      <c r="R33" s="22"/>
      <c r="S33" s="22"/>
      <c r="T33" s="22"/>
      <c r="U33" s="22"/>
      <c r="V33" s="3"/>
      <c r="W33" s="3"/>
      <c r="X33" s="3"/>
      <c r="Y33" s="3"/>
    </row>
    <row r="34" spans="1:25" ht="15.75" customHeight="1">
      <c r="A34" s="7">
        <v>31</v>
      </c>
      <c r="B34" s="29"/>
      <c r="C34" s="29"/>
      <c r="D34" s="29"/>
      <c r="E34" s="20" t="s">
        <v>568</v>
      </c>
      <c r="F34" s="29"/>
      <c r="G34" s="9" t="s">
        <v>1146</v>
      </c>
      <c r="H34" s="9" t="s">
        <v>1147</v>
      </c>
      <c r="I34" s="20" t="s">
        <v>568</v>
      </c>
      <c r="J34" s="20" t="s">
        <v>568</v>
      </c>
      <c r="K34" s="20" t="s">
        <v>568</v>
      </c>
      <c r="L34" s="20" t="s">
        <v>568</v>
      </c>
      <c r="M34" s="10" t="str">
        <f>IF(AND('1-Basic Info'!$I$11="Y",$I34="x"),"&gt;&gt;เลือกระดับผลการประเมิน&lt;&lt;",IF(AND('1-Basic Info'!$I$12="Y",$J34="x"),"&gt;&gt;เลือกระดับผลการประเมิน&lt;&lt;",IF(AND('1-Basic Info'!$I$13="Y",$K34="x"),"&gt;&gt;เลือกระดับผลการประเมิน&lt;&lt;",IF(AND('1-Basic Info'!$I$14="Y",$L34="x"),"&gt;&gt;เลือกระดับผลการประเมิน&lt;&lt;","Not Applicable"))))</f>
        <v>Not Applicable</v>
      </c>
      <c r="N34" s="20" t="e">
        <f t="array" aca="1" ref="N34" ca="1">_xludf.SWITCH(M34,"Not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4" s="9"/>
      <c r="P34" s="9"/>
      <c r="Q34" s="22"/>
      <c r="R34" s="22"/>
      <c r="S34" s="22"/>
      <c r="T34" s="22"/>
      <c r="U34" s="22"/>
      <c r="V34" s="3"/>
      <c r="W34" s="3"/>
      <c r="X34" s="3"/>
      <c r="Y34" s="3"/>
    </row>
    <row r="35" spans="1:25" ht="15.75" customHeight="1">
      <c r="A35" s="7">
        <v>32</v>
      </c>
      <c r="B35" s="29"/>
      <c r="C35" s="29"/>
      <c r="D35" s="29"/>
      <c r="E35" s="20" t="s">
        <v>568</v>
      </c>
      <c r="F35" s="29"/>
      <c r="G35" s="9" t="s">
        <v>1148</v>
      </c>
      <c r="H35" s="9" t="s">
        <v>1149</v>
      </c>
      <c r="I35" s="20" t="s">
        <v>568</v>
      </c>
      <c r="J35" s="20" t="s">
        <v>568</v>
      </c>
      <c r="K35" s="20" t="s">
        <v>568</v>
      </c>
      <c r="L35" s="20" t="s">
        <v>568</v>
      </c>
      <c r="M35" s="10" t="str">
        <f>IF(AND('1-Basic Info'!$I$11="Y",$I35="x"),"&gt;&gt;เลือกระดับผลการประเมิน&lt;&lt;",IF(AND('1-Basic Info'!$I$12="Y",$J35="x"),"&gt;&gt;เลือกระดับผลการประเมิน&lt;&lt;",IF(AND('1-Basic Info'!$I$13="Y",$K35="x"),"&gt;&gt;เลือกระดับผลการประเมิน&lt;&lt;",IF(AND('1-Basic Info'!$I$14="Y",$L35="x"),"&gt;&gt;เลือกระดับผลการประเมิน&lt;&lt;","Not Applicable"))))</f>
        <v>Not Applicable</v>
      </c>
      <c r="N35" s="20" t="e">
        <f t="array" aca="1" ref="N35" ca="1">_xludf.SWITCH(M35,"Not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5" s="9"/>
      <c r="P35" s="9"/>
      <c r="Q35" s="22"/>
      <c r="R35" s="22"/>
      <c r="S35" s="22"/>
      <c r="T35" s="22"/>
      <c r="U35" s="22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14"/>
      <c r="J36" s="14"/>
      <c r="K36" s="14"/>
      <c r="L36" s="14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14"/>
      <c r="J37" s="14"/>
      <c r="K37" s="14"/>
      <c r="L37" s="14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14"/>
      <c r="J38" s="14"/>
      <c r="K38" s="14"/>
      <c r="L38" s="14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14"/>
      <c r="J39" s="14"/>
      <c r="K39" s="14"/>
      <c r="L39" s="14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14"/>
      <c r="J40" s="14"/>
      <c r="K40" s="14"/>
      <c r="L40" s="14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14"/>
      <c r="J41" s="14"/>
      <c r="K41" s="14"/>
      <c r="L41" s="14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14"/>
      <c r="J42" s="14"/>
      <c r="K42" s="14"/>
      <c r="L42" s="14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14"/>
      <c r="J43" s="14"/>
      <c r="K43" s="14"/>
      <c r="L43" s="14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14"/>
      <c r="J44" s="14"/>
      <c r="K44" s="14"/>
      <c r="L44" s="14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14"/>
      <c r="J45" s="14"/>
      <c r="K45" s="14"/>
      <c r="L45" s="14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14"/>
      <c r="J46" s="14"/>
      <c r="K46" s="14"/>
      <c r="L46" s="14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14"/>
      <c r="J47" s="14"/>
      <c r="K47" s="14"/>
      <c r="L47" s="14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14"/>
      <c r="J48" s="14"/>
      <c r="K48" s="14"/>
      <c r="L48" s="14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14"/>
      <c r="J49" s="14"/>
      <c r="K49" s="14"/>
      <c r="L49" s="14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14"/>
      <c r="J50" s="14"/>
      <c r="K50" s="14"/>
      <c r="L50" s="14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14"/>
      <c r="J51" s="14"/>
      <c r="K51" s="14"/>
      <c r="L51" s="14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14"/>
      <c r="J52" s="14"/>
      <c r="K52" s="14"/>
      <c r="L52" s="14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14"/>
      <c r="J53" s="14"/>
      <c r="K53" s="14"/>
      <c r="L53" s="14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14"/>
      <c r="J54" s="14"/>
      <c r="K54" s="14"/>
      <c r="L54" s="14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14"/>
      <c r="J55" s="14"/>
      <c r="K55" s="14"/>
      <c r="L55" s="14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14"/>
      <c r="J56" s="14"/>
      <c r="K56" s="14"/>
      <c r="L56" s="14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14"/>
      <c r="J57" s="14"/>
      <c r="K57" s="14"/>
      <c r="L57" s="14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14"/>
      <c r="J58" s="14"/>
      <c r="K58" s="14"/>
      <c r="L58" s="14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14"/>
      <c r="J59" s="14"/>
      <c r="K59" s="14"/>
      <c r="L59" s="14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14"/>
      <c r="J60" s="14"/>
      <c r="K60" s="14"/>
      <c r="L60" s="14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14"/>
      <c r="J61" s="14"/>
      <c r="K61" s="14"/>
      <c r="L61" s="14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14"/>
      <c r="J62" s="14"/>
      <c r="K62" s="14"/>
      <c r="L62" s="14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14"/>
      <c r="J63" s="14"/>
      <c r="K63" s="14"/>
      <c r="L63" s="14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14"/>
      <c r="J64" s="14"/>
      <c r="K64" s="14"/>
      <c r="L64" s="14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14"/>
      <c r="J65" s="14"/>
      <c r="K65" s="14"/>
      <c r="L65" s="14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14"/>
      <c r="J66" s="14"/>
      <c r="K66" s="14"/>
      <c r="L66" s="14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14"/>
      <c r="J67" s="14"/>
      <c r="K67" s="14"/>
      <c r="L67" s="14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14"/>
      <c r="J68" s="14"/>
      <c r="K68" s="14"/>
      <c r="L68" s="14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14"/>
      <c r="J69" s="14"/>
      <c r="K69" s="14"/>
      <c r="L69" s="14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14"/>
      <c r="J70" s="14"/>
      <c r="K70" s="14"/>
      <c r="L70" s="14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14"/>
      <c r="J71" s="14"/>
      <c r="K71" s="14"/>
      <c r="L71" s="14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14"/>
      <c r="J72" s="14"/>
      <c r="K72" s="14"/>
      <c r="L72" s="14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14"/>
      <c r="J73" s="14"/>
      <c r="K73" s="14"/>
      <c r="L73" s="14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21" customHeight="1">
      <c r="A221" s="14"/>
      <c r="B221" s="14"/>
      <c r="C221" s="14"/>
      <c r="D221" s="14"/>
      <c r="E221" s="14"/>
      <c r="F221" s="14"/>
      <c r="G221" s="14"/>
      <c r="H221" s="15"/>
      <c r="I221" s="14"/>
      <c r="J221" s="14"/>
      <c r="K221" s="14"/>
      <c r="L221" s="14"/>
      <c r="M221" s="15"/>
      <c r="N221" s="15"/>
      <c r="O221" s="14"/>
      <c r="P221" s="14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21" customHeight="1">
      <c r="A222" s="14"/>
      <c r="B222" s="14"/>
      <c r="C222" s="14"/>
      <c r="D222" s="14"/>
      <c r="E222" s="14"/>
      <c r="F222" s="14"/>
      <c r="G222" s="14"/>
      <c r="H222" s="15"/>
      <c r="I222" s="14"/>
      <c r="J222" s="14"/>
      <c r="K222" s="14"/>
      <c r="L222" s="14"/>
      <c r="M222" s="15"/>
      <c r="N222" s="15"/>
      <c r="O222" s="14"/>
      <c r="P222" s="14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21" customHeight="1">
      <c r="A223" s="14"/>
      <c r="B223" s="14"/>
      <c r="C223" s="14"/>
      <c r="D223" s="14"/>
      <c r="E223" s="14"/>
      <c r="F223" s="14"/>
      <c r="G223" s="14"/>
      <c r="H223" s="15"/>
      <c r="I223" s="14"/>
      <c r="J223" s="14"/>
      <c r="K223" s="14"/>
      <c r="L223" s="14"/>
      <c r="M223" s="15"/>
      <c r="N223" s="15"/>
      <c r="O223" s="14"/>
      <c r="P223" s="14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21" customHeight="1">
      <c r="A224" s="14"/>
      <c r="B224" s="14"/>
      <c r="C224" s="14"/>
      <c r="D224" s="14"/>
      <c r="E224" s="14"/>
      <c r="F224" s="14"/>
      <c r="G224" s="14"/>
      <c r="H224" s="15"/>
      <c r="I224" s="14"/>
      <c r="J224" s="14"/>
      <c r="K224" s="14"/>
      <c r="L224" s="14"/>
      <c r="M224" s="15"/>
      <c r="N224" s="15"/>
      <c r="O224" s="14"/>
      <c r="P224" s="14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21" customHeight="1">
      <c r="A225" s="14"/>
      <c r="B225" s="14"/>
      <c r="C225" s="14"/>
      <c r="D225" s="14"/>
      <c r="E225" s="14"/>
      <c r="F225" s="14"/>
      <c r="G225" s="14"/>
      <c r="H225" s="15"/>
      <c r="I225" s="14"/>
      <c r="J225" s="14"/>
      <c r="K225" s="14"/>
      <c r="L225" s="14"/>
      <c r="M225" s="15"/>
      <c r="N225" s="15"/>
      <c r="O225" s="14"/>
      <c r="P225" s="14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21" customHeight="1">
      <c r="A226" s="14"/>
      <c r="B226" s="14"/>
      <c r="C226" s="14"/>
      <c r="D226" s="14"/>
      <c r="E226" s="14"/>
      <c r="F226" s="14"/>
      <c r="G226" s="14"/>
      <c r="H226" s="15"/>
      <c r="I226" s="14"/>
      <c r="J226" s="14"/>
      <c r="K226" s="14"/>
      <c r="L226" s="14"/>
      <c r="M226" s="15"/>
      <c r="N226" s="15"/>
      <c r="O226" s="14"/>
      <c r="P226" s="14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21" customHeight="1">
      <c r="A227" s="14"/>
      <c r="B227" s="14"/>
      <c r="C227" s="14"/>
      <c r="D227" s="14"/>
      <c r="E227" s="14"/>
      <c r="F227" s="14"/>
      <c r="G227" s="14"/>
      <c r="H227" s="15"/>
      <c r="I227" s="14"/>
      <c r="J227" s="14"/>
      <c r="K227" s="14"/>
      <c r="L227" s="14"/>
      <c r="M227" s="15"/>
      <c r="N227" s="15"/>
      <c r="O227" s="14"/>
      <c r="P227" s="14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21" customHeight="1">
      <c r="A228" s="14"/>
      <c r="B228" s="14"/>
      <c r="C228" s="14"/>
      <c r="D228" s="14"/>
      <c r="E228" s="14"/>
      <c r="F228" s="14"/>
      <c r="G228" s="14"/>
      <c r="H228" s="15"/>
      <c r="I228" s="14"/>
      <c r="J228" s="14"/>
      <c r="K228" s="14"/>
      <c r="L228" s="14"/>
      <c r="M228" s="15"/>
      <c r="N228" s="15"/>
      <c r="O228" s="14"/>
      <c r="P228" s="14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21" customHeight="1">
      <c r="A229" s="14"/>
      <c r="B229" s="14"/>
      <c r="C229" s="14"/>
      <c r="D229" s="14"/>
      <c r="E229" s="14"/>
      <c r="F229" s="14"/>
      <c r="G229" s="14"/>
      <c r="H229" s="15"/>
      <c r="I229" s="14"/>
      <c r="J229" s="14"/>
      <c r="K229" s="14"/>
      <c r="L229" s="14"/>
      <c r="M229" s="15"/>
      <c r="N229" s="15"/>
      <c r="O229" s="14"/>
      <c r="P229" s="14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21" customHeight="1">
      <c r="A230" s="14"/>
      <c r="B230" s="14"/>
      <c r="C230" s="14"/>
      <c r="D230" s="14"/>
      <c r="E230" s="14"/>
      <c r="F230" s="14"/>
      <c r="G230" s="14"/>
      <c r="H230" s="15"/>
      <c r="I230" s="14"/>
      <c r="J230" s="14"/>
      <c r="K230" s="14"/>
      <c r="L230" s="14"/>
      <c r="M230" s="15"/>
      <c r="N230" s="15"/>
      <c r="O230" s="14"/>
      <c r="P230" s="14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21" customHeight="1">
      <c r="A231" s="14"/>
      <c r="B231" s="14"/>
      <c r="C231" s="14"/>
      <c r="D231" s="14"/>
      <c r="E231" s="14"/>
      <c r="F231" s="14"/>
      <c r="G231" s="14"/>
      <c r="H231" s="15"/>
      <c r="I231" s="14"/>
      <c r="J231" s="14"/>
      <c r="K231" s="14"/>
      <c r="L231" s="14"/>
      <c r="M231" s="15"/>
      <c r="N231" s="15"/>
      <c r="O231" s="14"/>
      <c r="P231" s="14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21" customHeight="1">
      <c r="A232" s="14"/>
      <c r="B232" s="14"/>
      <c r="C232" s="14"/>
      <c r="D232" s="14"/>
      <c r="E232" s="14"/>
      <c r="F232" s="14"/>
      <c r="G232" s="14"/>
      <c r="H232" s="15"/>
      <c r="I232" s="14"/>
      <c r="J232" s="14"/>
      <c r="K232" s="14"/>
      <c r="L232" s="14"/>
      <c r="M232" s="15"/>
      <c r="N232" s="15"/>
      <c r="O232" s="14"/>
      <c r="P232" s="14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21" customHeight="1">
      <c r="A233" s="14"/>
      <c r="B233" s="14"/>
      <c r="C233" s="14"/>
      <c r="D233" s="14"/>
      <c r="E233" s="14"/>
      <c r="F233" s="14"/>
      <c r="G233" s="14"/>
      <c r="H233" s="15"/>
      <c r="I233" s="14"/>
      <c r="J233" s="14"/>
      <c r="K233" s="14"/>
      <c r="L233" s="14"/>
      <c r="M233" s="15"/>
      <c r="N233" s="15"/>
      <c r="O233" s="14"/>
      <c r="P233" s="14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21" customHeight="1">
      <c r="A234" s="14"/>
      <c r="B234" s="14"/>
      <c r="C234" s="14"/>
      <c r="D234" s="14"/>
      <c r="E234" s="14"/>
      <c r="F234" s="14"/>
      <c r="G234" s="14"/>
      <c r="H234" s="15"/>
      <c r="I234" s="14"/>
      <c r="J234" s="14"/>
      <c r="K234" s="14"/>
      <c r="L234" s="14"/>
      <c r="M234" s="15"/>
      <c r="N234" s="15"/>
      <c r="O234" s="14"/>
      <c r="P234" s="14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21" customHeight="1">
      <c r="A235" s="14"/>
      <c r="B235" s="14"/>
      <c r="C235" s="14"/>
      <c r="D235" s="14"/>
      <c r="E235" s="14"/>
      <c r="F235" s="14"/>
      <c r="G235" s="14"/>
      <c r="H235" s="15"/>
      <c r="I235" s="14"/>
      <c r="J235" s="14"/>
      <c r="K235" s="14"/>
      <c r="L235" s="14"/>
      <c r="M235" s="15"/>
      <c r="N235" s="15"/>
      <c r="O235" s="14"/>
      <c r="P235" s="14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35" xr:uid="{00000000-0009-0000-0000-000009000000}"/>
  <mergeCells count="2">
    <mergeCell ref="B2:F2"/>
    <mergeCell ref="I2:L2"/>
  </mergeCells>
  <conditionalFormatting sqref="M2:M1000">
    <cfRule type="cellIs" dxfId="27" priority="1" operator="equal">
      <formula>"Not Applicable"</formula>
    </cfRule>
    <cfRule type="cellIs" dxfId="26" priority="2" operator="equal">
      <formula>"Not Pass"</formula>
    </cfRule>
    <cfRule type="cellIs" dxfId="25" priority="3" operator="equal">
      <formula>"Partially Pass"</formula>
    </cfRule>
    <cfRule type="cellIs" dxfId="24" priority="4" operator="equal">
      <formula>"Alternative Control"</formula>
    </cfRule>
    <cfRule type="cellIs" dxfId="23" priority="5" operator="equal">
      <formula>"Pass"</formula>
    </cfRule>
  </conditionalFormatting>
  <conditionalFormatting sqref="M4:M35">
    <cfRule type="cellIs" dxfId="22" priority="6" operator="equal">
      <formula>"&gt;&gt;เลือกระดับผลการประเมิน&lt;&lt;"</formula>
    </cfRule>
  </conditionalFormatting>
  <conditionalFormatting sqref="Q4:U35">
    <cfRule type="cellIs" dxfId="21" priority="12" operator="equal">
      <formula>OR($M4="Not Pass",$M4="Partially Pass")</formula>
    </cfRule>
  </conditionalFormatting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900-000000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M4:M35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8EAADB"/>
  </sheetPr>
  <dimension ref="A1:Z1000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4.5" defaultRowHeight="15" customHeight="1"/>
  <cols>
    <col min="1" max="1" width="5.83203125" customWidth="1"/>
    <col min="2" max="6" width="4.1640625" customWidth="1"/>
    <col min="7" max="7" width="14.5" hidden="1" customWidth="1"/>
    <col min="8" max="8" width="91.1640625" customWidth="1"/>
    <col min="9" max="12" width="6.1640625" customWidth="1"/>
    <col min="13" max="13" width="21.1640625" customWidth="1"/>
    <col min="14" max="14" width="19.1640625" customWidth="1"/>
    <col min="15" max="15" width="70.83203125" customWidth="1"/>
    <col min="16" max="20" width="50.83203125" customWidth="1"/>
    <col min="21" max="21" width="18.83203125" customWidth="1"/>
    <col min="22" max="25" width="8.83203125" customWidth="1"/>
    <col min="26" max="26" width="14.5" style="3"/>
  </cols>
  <sheetData>
    <row r="1" spans="1:25" ht="34.5" customHeight="1">
      <c r="A1" s="56" t="s">
        <v>1150</v>
      </c>
      <c r="B1" s="57"/>
      <c r="C1" s="57"/>
      <c r="D1" s="57"/>
      <c r="E1" s="57"/>
      <c r="F1" s="57"/>
      <c r="G1" s="57"/>
      <c r="H1" s="58"/>
      <c r="I1" s="57"/>
      <c r="J1" s="59"/>
      <c r="K1" s="59"/>
      <c r="L1" s="60"/>
      <c r="M1" s="57"/>
      <c r="N1" s="57"/>
      <c r="O1" s="60"/>
      <c r="P1" s="60"/>
      <c r="Q1" s="60"/>
      <c r="R1" s="60"/>
      <c r="S1" s="60"/>
      <c r="T1" s="60"/>
      <c r="U1" s="60"/>
      <c r="V1" s="3"/>
      <c r="W1" s="3"/>
      <c r="X1" s="3"/>
      <c r="Y1" s="3"/>
    </row>
    <row r="2" spans="1:25" ht="24.75" customHeight="1">
      <c r="A2" s="14"/>
      <c r="B2" s="1859" t="s">
        <v>377</v>
      </c>
      <c r="C2" s="1856"/>
      <c r="D2" s="1856"/>
      <c r="E2" s="1856"/>
      <c r="F2" s="1858"/>
      <c r="G2" s="3"/>
      <c r="H2" s="15"/>
      <c r="I2" s="1855" t="s">
        <v>900</v>
      </c>
      <c r="J2" s="1856"/>
      <c r="K2" s="1856"/>
      <c r="L2" s="1858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560</v>
      </c>
      <c r="B3" s="28" t="s">
        <v>518</v>
      </c>
      <c r="C3" s="28" t="s">
        <v>519</v>
      </c>
      <c r="D3" s="28" t="s">
        <v>520</v>
      </c>
      <c r="E3" s="28" t="s">
        <v>521</v>
      </c>
      <c r="F3" s="28" t="s">
        <v>522</v>
      </c>
      <c r="G3" s="16" t="s">
        <v>901</v>
      </c>
      <c r="H3" s="16" t="s">
        <v>902</v>
      </c>
      <c r="I3" s="18" t="s">
        <v>903</v>
      </c>
      <c r="J3" s="18" t="s">
        <v>904</v>
      </c>
      <c r="K3" s="18" t="s">
        <v>905</v>
      </c>
      <c r="L3" s="18" t="s">
        <v>906</v>
      </c>
      <c r="M3" s="16" t="s">
        <v>378</v>
      </c>
      <c r="N3" s="16" t="s">
        <v>907</v>
      </c>
      <c r="O3" s="19" t="s">
        <v>908</v>
      </c>
      <c r="P3" s="19" t="s">
        <v>909</v>
      </c>
      <c r="Q3" s="19" t="s">
        <v>910</v>
      </c>
      <c r="R3" s="19" t="s">
        <v>911</v>
      </c>
      <c r="S3" s="19" t="s">
        <v>912</v>
      </c>
      <c r="T3" s="16" t="s">
        <v>913</v>
      </c>
      <c r="U3" s="16" t="s">
        <v>914</v>
      </c>
      <c r="V3" s="3"/>
      <c r="W3" s="3"/>
      <c r="X3" s="3"/>
      <c r="Y3" s="3"/>
    </row>
    <row r="4" spans="1:25" ht="45">
      <c r="A4" s="7">
        <v>1</v>
      </c>
      <c r="B4" s="20" t="s">
        <v>568</v>
      </c>
      <c r="C4" s="20" t="s">
        <v>568</v>
      </c>
      <c r="D4" s="23"/>
      <c r="E4" s="23"/>
      <c r="F4" s="20" t="s">
        <v>568</v>
      </c>
      <c r="G4" s="9" t="s">
        <v>1151</v>
      </c>
      <c r="H4" s="30" t="s">
        <v>1152</v>
      </c>
      <c r="I4" s="31" t="s">
        <v>889</v>
      </c>
      <c r="J4" s="31"/>
      <c r="K4" s="31"/>
      <c r="L4" s="31"/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264">
      <c r="A5" s="7">
        <v>2</v>
      </c>
      <c r="B5" s="29"/>
      <c r="C5" s="20" t="s">
        <v>568</v>
      </c>
      <c r="D5" s="23"/>
      <c r="E5" s="20" t="s">
        <v>568</v>
      </c>
      <c r="F5" s="29"/>
      <c r="G5" s="9" t="s">
        <v>1153</v>
      </c>
      <c r="H5" s="9" t="s">
        <v>1154</v>
      </c>
      <c r="I5" s="31" t="s">
        <v>889</v>
      </c>
      <c r="J5" s="31"/>
      <c r="K5" s="31"/>
      <c r="L5" s="31"/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111">
      <c r="A6" s="7">
        <v>3</v>
      </c>
      <c r="B6" s="29"/>
      <c r="C6" s="20" t="s">
        <v>568</v>
      </c>
      <c r="D6" s="23"/>
      <c r="E6" s="29"/>
      <c r="F6" s="29"/>
      <c r="G6" s="9" t="s">
        <v>1155</v>
      </c>
      <c r="H6" s="30" t="s">
        <v>1156</v>
      </c>
      <c r="I6" s="31" t="s">
        <v>889</v>
      </c>
      <c r="J6" s="31"/>
      <c r="K6" s="31"/>
      <c r="L6" s="31"/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88">
      <c r="A7" s="7">
        <v>4</v>
      </c>
      <c r="B7" s="29"/>
      <c r="C7" s="23"/>
      <c r="D7" s="23"/>
      <c r="E7" s="20" t="s">
        <v>568</v>
      </c>
      <c r="F7" s="20" t="s">
        <v>568</v>
      </c>
      <c r="G7" s="9" t="s">
        <v>1157</v>
      </c>
      <c r="H7" s="9" t="s">
        <v>1158</v>
      </c>
      <c r="I7" s="31" t="s">
        <v>889</v>
      </c>
      <c r="J7" s="31"/>
      <c r="K7" s="31"/>
      <c r="L7" s="31"/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44">
      <c r="A8" s="7">
        <v>5</v>
      </c>
      <c r="B8" s="20" t="s">
        <v>568</v>
      </c>
      <c r="C8" s="20" t="s">
        <v>568</v>
      </c>
      <c r="D8" s="23"/>
      <c r="E8" s="23"/>
      <c r="F8" s="20" t="s">
        <v>568</v>
      </c>
      <c r="G8" s="9" t="s">
        <v>1159</v>
      </c>
      <c r="H8" s="9" t="s">
        <v>1160</v>
      </c>
      <c r="I8" s="31"/>
      <c r="J8" s="31" t="s">
        <v>889</v>
      </c>
      <c r="K8" s="31" t="s">
        <v>889</v>
      </c>
      <c r="L8" s="31"/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132">
      <c r="A9" s="7">
        <v>6</v>
      </c>
      <c r="B9" s="29"/>
      <c r="C9" s="20" t="s">
        <v>568</v>
      </c>
      <c r="D9" s="23"/>
      <c r="E9" s="29"/>
      <c r="F9" s="20" t="s">
        <v>568</v>
      </c>
      <c r="G9" s="9" t="s">
        <v>1161</v>
      </c>
      <c r="H9" s="9" t="s">
        <v>1162</v>
      </c>
      <c r="I9" s="31"/>
      <c r="J9" s="31" t="s">
        <v>889</v>
      </c>
      <c r="K9" s="31"/>
      <c r="L9" s="31"/>
      <c r="M9" s="10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9"/>
      <c r="P9" s="9"/>
      <c r="Q9" s="22"/>
      <c r="R9" s="22"/>
      <c r="S9" s="22"/>
      <c r="T9" s="22"/>
      <c r="U9" s="22"/>
      <c r="V9" s="3"/>
      <c r="W9" s="3"/>
      <c r="X9" s="3"/>
      <c r="Y9" s="3"/>
    </row>
    <row r="10" spans="1:25" ht="111">
      <c r="A10" s="7">
        <v>7</v>
      </c>
      <c r="B10" s="29"/>
      <c r="C10" s="20" t="s">
        <v>568</v>
      </c>
      <c r="D10" s="23"/>
      <c r="E10" s="29"/>
      <c r="F10" s="20" t="s">
        <v>568</v>
      </c>
      <c r="G10" s="9" t="s">
        <v>1163</v>
      </c>
      <c r="H10" s="30" t="s">
        <v>1164</v>
      </c>
      <c r="I10" s="31"/>
      <c r="J10" s="31" t="s">
        <v>889</v>
      </c>
      <c r="K10" s="31" t="s">
        <v>889</v>
      </c>
      <c r="L10" s="31"/>
      <c r="M10" s="10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9"/>
      <c r="P10" s="9"/>
      <c r="Q10" s="22"/>
      <c r="R10" s="22"/>
      <c r="S10" s="22"/>
      <c r="T10" s="22"/>
      <c r="U10" s="22"/>
      <c r="V10" s="3"/>
      <c r="W10" s="3"/>
      <c r="X10" s="3"/>
      <c r="Y10" s="3"/>
    </row>
    <row r="11" spans="1:25" ht="89">
      <c r="A11" s="7">
        <v>8</v>
      </c>
      <c r="B11" s="29"/>
      <c r="C11" s="20" t="s">
        <v>568</v>
      </c>
      <c r="D11" s="23"/>
      <c r="E11" s="20" t="s">
        <v>568</v>
      </c>
      <c r="F11" s="29"/>
      <c r="G11" s="9" t="s">
        <v>1165</v>
      </c>
      <c r="H11" s="30" t="s">
        <v>1166</v>
      </c>
      <c r="I11" s="31"/>
      <c r="J11" s="31" t="s">
        <v>889</v>
      </c>
      <c r="K11" s="31" t="s">
        <v>889</v>
      </c>
      <c r="L11" s="31"/>
      <c r="M11" s="10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e">
        <f t="array" aca="1" ref="N11" ca="1">_xludf.SWITCH(M11,"Not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1" s="9"/>
      <c r="P11" s="9"/>
      <c r="Q11" s="22"/>
      <c r="R11" s="22"/>
      <c r="S11" s="22"/>
      <c r="T11" s="22"/>
      <c r="U11" s="22"/>
      <c r="V11" s="3"/>
      <c r="W11" s="3"/>
      <c r="X11" s="3"/>
      <c r="Y11" s="3"/>
    </row>
    <row r="12" spans="1:25" ht="111">
      <c r="A12" s="7">
        <v>9</v>
      </c>
      <c r="B12" s="29"/>
      <c r="C12" s="20" t="s">
        <v>568</v>
      </c>
      <c r="D12" s="20"/>
      <c r="E12" s="20" t="s">
        <v>568</v>
      </c>
      <c r="F12" s="29"/>
      <c r="G12" s="9"/>
      <c r="H12" s="30" t="s">
        <v>1167</v>
      </c>
      <c r="I12" s="31"/>
      <c r="J12" s="31" t="s">
        <v>889</v>
      </c>
      <c r="K12" s="31" t="s">
        <v>889</v>
      </c>
      <c r="L12" s="31"/>
      <c r="M12" s="10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e">
        <f t="array" aca="1" ref="N12" ca="1">_xludf.SWITCH(M12,"Not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2" s="9"/>
      <c r="P12" s="9"/>
      <c r="Q12" s="22"/>
      <c r="R12" s="22"/>
      <c r="S12" s="22"/>
      <c r="T12" s="22"/>
      <c r="U12" s="22"/>
      <c r="V12" s="3"/>
      <c r="W12" s="3"/>
      <c r="X12" s="3"/>
      <c r="Y12" s="3"/>
    </row>
    <row r="13" spans="1:25" ht="110">
      <c r="A13" s="7">
        <v>10</v>
      </c>
      <c r="B13" s="29"/>
      <c r="C13" s="20" t="s">
        <v>568</v>
      </c>
      <c r="D13" s="23"/>
      <c r="E13" s="29"/>
      <c r="F13" s="29"/>
      <c r="G13" s="9" t="s">
        <v>1168</v>
      </c>
      <c r="H13" s="9" t="s">
        <v>1169</v>
      </c>
      <c r="I13" s="31"/>
      <c r="J13" s="31" t="s">
        <v>889</v>
      </c>
      <c r="K13" s="31" t="s">
        <v>889</v>
      </c>
      <c r="L13" s="31"/>
      <c r="M13" s="10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e">
        <f t="array" aca="1" ref="N13" ca="1">_xludf.SWITCH(M13,"Not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3" s="9"/>
      <c r="P13" s="9"/>
      <c r="Q13" s="22"/>
      <c r="R13" s="22"/>
      <c r="S13" s="22"/>
      <c r="T13" s="22"/>
      <c r="U13" s="22"/>
      <c r="V13" s="3"/>
      <c r="W13" s="3"/>
      <c r="X13" s="3"/>
      <c r="Y13" s="3"/>
    </row>
    <row r="14" spans="1:25" ht="66">
      <c r="A14" s="7">
        <v>11</v>
      </c>
      <c r="B14" s="29"/>
      <c r="C14" s="20" t="s">
        <v>568</v>
      </c>
      <c r="D14" s="20" t="s">
        <v>568</v>
      </c>
      <c r="E14" s="29"/>
      <c r="F14" s="29"/>
      <c r="G14" s="9" t="s">
        <v>1170</v>
      </c>
      <c r="H14" s="9" t="s">
        <v>1171</v>
      </c>
      <c r="I14" s="31" t="s">
        <v>889</v>
      </c>
      <c r="J14" s="31" t="s">
        <v>889</v>
      </c>
      <c r="K14" s="31"/>
      <c r="L14" s="31"/>
      <c r="M14" s="10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e">
        <f t="array" aca="1" ref="N14" ca="1">_xludf.SWITCH(M14,"Not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4" s="9"/>
      <c r="P14" s="9"/>
      <c r="Q14" s="22"/>
      <c r="R14" s="22"/>
      <c r="S14" s="22"/>
      <c r="T14" s="22"/>
      <c r="U14" s="22"/>
      <c r="V14" s="3"/>
      <c r="W14" s="3"/>
      <c r="X14" s="3"/>
      <c r="Y14" s="3"/>
    </row>
    <row r="15" spans="1:25" ht="44">
      <c r="A15" s="7">
        <v>12</v>
      </c>
      <c r="B15" s="20" t="s">
        <v>568</v>
      </c>
      <c r="C15" s="23"/>
      <c r="D15" s="23"/>
      <c r="E15" s="29"/>
      <c r="F15" s="20" t="s">
        <v>568</v>
      </c>
      <c r="G15" s="9" t="s">
        <v>1172</v>
      </c>
      <c r="H15" s="9" t="s">
        <v>1173</v>
      </c>
      <c r="I15" s="31" t="s">
        <v>889</v>
      </c>
      <c r="J15" s="31"/>
      <c r="K15" s="31" t="s">
        <v>889</v>
      </c>
      <c r="L15" s="31"/>
      <c r="M15" s="10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e">
        <f t="array" aca="1" ref="N15" ca="1">_xludf.SWITCH(M15,"Not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5" s="9"/>
      <c r="P15" s="9"/>
      <c r="Q15" s="22"/>
      <c r="R15" s="22"/>
      <c r="S15" s="22"/>
      <c r="T15" s="22"/>
      <c r="U15" s="22"/>
      <c r="V15" s="3"/>
      <c r="W15" s="3"/>
      <c r="X15" s="3"/>
      <c r="Y15" s="3"/>
    </row>
    <row r="16" spans="1:25" ht="154">
      <c r="A16" s="7">
        <v>13</v>
      </c>
      <c r="B16" s="29"/>
      <c r="C16" s="23"/>
      <c r="D16" s="23"/>
      <c r="E16" s="29"/>
      <c r="F16" s="20" t="s">
        <v>568</v>
      </c>
      <c r="G16" s="9" t="s">
        <v>1174</v>
      </c>
      <c r="H16" s="9" t="s">
        <v>1175</v>
      </c>
      <c r="I16" s="31"/>
      <c r="J16" s="31"/>
      <c r="K16" s="31" t="s">
        <v>889</v>
      </c>
      <c r="L16" s="31"/>
      <c r="M16" s="10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e">
        <f t="array" aca="1" ref="N16" ca="1">_xludf.SWITCH(M16,"Not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6" s="9"/>
      <c r="P16" s="9"/>
      <c r="Q16" s="22"/>
      <c r="R16" s="22"/>
      <c r="S16" s="22"/>
      <c r="T16" s="22"/>
      <c r="U16" s="22"/>
      <c r="V16" s="3"/>
      <c r="W16" s="3"/>
      <c r="X16" s="3"/>
      <c r="Y16" s="3"/>
    </row>
    <row r="17" spans="1:25" ht="110">
      <c r="A17" s="7">
        <v>14</v>
      </c>
      <c r="B17" s="29"/>
      <c r="C17" s="20" t="s">
        <v>568</v>
      </c>
      <c r="D17" s="20" t="s">
        <v>568</v>
      </c>
      <c r="E17" s="29"/>
      <c r="F17" s="29"/>
      <c r="G17" s="9" t="s">
        <v>1176</v>
      </c>
      <c r="H17" s="9" t="s">
        <v>1177</v>
      </c>
      <c r="I17" s="31"/>
      <c r="J17" s="31"/>
      <c r="K17" s="31" t="s">
        <v>889</v>
      </c>
      <c r="L17" s="31"/>
      <c r="M17" s="10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e">
        <f t="array" aca="1" ref="N17" ca="1">_xludf.SWITCH(M17,"Not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7" s="9"/>
      <c r="P17" s="9"/>
      <c r="Q17" s="22"/>
      <c r="R17" s="22"/>
      <c r="S17" s="22"/>
      <c r="T17" s="22"/>
      <c r="U17" s="22"/>
      <c r="V17" s="3"/>
      <c r="W17" s="3"/>
      <c r="X17" s="3"/>
      <c r="Y17" s="3"/>
    </row>
    <row r="18" spans="1:25" ht="110">
      <c r="A18" s="7">
        <v>15</v>
      </c>
      <c r="B18" s="29"/>
      <c r="C18" s="23"/>
      <c r="D18" s="23"/>
      <c r="E18" s="29"/>
      <c r="F18" s="20" t="s">
        <v>568</v>
      </c>
      <c r="G18" s="9" t="s">
        <v>1178</v>
      </c>
      <c r="H18" s="9" t="s">
        <v>1179</v>
      </c>
      <c r="I18" s="31" t="s">
        <v>889</v>
      </c>
      <c r="J18" s="31" t="s">
        <v>889</v>
      </c>
      <c r="K18" s="31" t="s">
        <v>889</v>
      </c>
      <c r="L18" s="31"/>
      <c r="M18" s="10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e">
        <f t="array" aca="1" ref="N18" ca="1">_xludf.SWITCH(M18,"Not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8" s="9"/>
      <c r="P18" s="9"/>
      <c r="Q18" s="22"/>
      <c r="R18" s="22"/>
      <c r="S18" s="22"/>
      <c r="T18" s="22"/>
      <c r="U18" s="22"/>
      <c r="V18" s="3"/>
      <c r="W18" s="3"/>
      <c r="X18" s="3"/>
      <c r="Y18" s="3"/>
    </row>
    <row r="19" spans="1:25" ht="308">
      <c r="A19" s="7">
        <v>16</v>
      </c>
      <c r="B19" s="20" t="s">
        <v>568</v>
      </c>
      <c r="C19" s="20" t="s">
        <v>568</v>
      </c>
      <c r="D19" s="20" t="s">
        <v>568</v>
      </c>
      <c r="E19" s="29"/>
      <c r="F19" s="29"/>
      <c r="G19" s="9" t="s">
        <v>1180</v>
      </c>
      <c r="H19" s="9" t="s">
        <v>1181</v>
      </c>
      <c r="I19" s="31" t="s">
        <v>889</v>
      </c>
      <c r="J19" s="31"/>
      <c r="K19" s="31" t="s">
        <v>889</v>
      </c>
      <c r="L19" s="31"/>
      <c r="M19" s="10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e">
        <f t="array" aca="1" ref="N19" ca="1">_xludf.SWITCH(M19,"Not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9" s="9"/>
      <c r="P19" s="9"/>
      <c r="Q19" s="22"/>
      <c r="R19" s="22"/>
      <c r="S19" s="22"/>
      <c r="T19" s="22"/>
      <c r="U19" s="22"/>
      <c r="V19" s="3"/>
      <c r="W19" s="3"/>
      <c r="X19" s="3"/>
      <c r="Y19" s="3"/>
    </row>
    <row r="20" spans="1:25" ht="88">
      <c r="A20" s="7">
        <v>17</v>
      </c>
      <c r="B20" s="29"/>
      <c r="C20" s="23"/>
      <c r="D20" s="20" t="s">
        <v>568</v>
      </c>
      <c r="E20" s="29"/>
      <c r="F20" s="20" t="s">
        <v>568</v>
      </c>
      <c r="G20" s="9" t="s">
        <v>1182</v>
      </c>
      <c r="H20" s="9" t="s">
        <v>1183</v>
      </c>
      <c r="I20" s="31"/>
      <c r="J20" s="31"/>
      <c r="K20" s="31" t="s">
        <v>889</v>
      </c>
      <c r="L20" s="31"/>
      <c r="M20" s="10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e">
        <f t="array" aca="1" ref="N20" ca="1">_xludf.SWITCH(M20,"Not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0" s="9"/>
      <c r="P20" s="9"/>
      <c r="Q20" s="22"/>
      <c r="R20" s="22"/>
      <c r="S20" s="22"/>
      <c r="T20" s="22"/>
      <c r="U20" s="22"/>
      <c r="V20" s="3"/>
      <c r="W20" s="3"/>
      <c r="X20" s="3"/>
      <c r="Y20" s="3"/>
    </row>
    <row r="21" spans="1:25" ht="15.75" customHeight="1">
      <c r="A21" s="7">
        <v>18</v>
      </c>
      <c r="B21" s="29"/>
      <c r="C21" s="23"/>
      <c r="D21" s="20" t="s">
        <v>568</v>
      </c>
      <c r="E21" s="29"/>
      <c r="F21" s="20" t="s">
        <v>568</v>
      </c>
      <c r="G21" s="9" t="s">
        <v>1184</v>
      </c>
      <c r="H21" s="9" t="s">
        <v>1185</v>
      </c>
      <c r="I21" s="31"/>
      <c r="J21" s="31"/>
      <c r="K21" s="31" t="s">
        <v>889</v>
      </c>
      <c r="L21" s="31"/>
      <c r="M21" s="10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e">
        <f t="array" aca="1" ref="N21" ca="1">_xludf.SWITCH(M21,"Not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1" s="9"/>
      <c r="P21" s="9"/>
      <c r="Q21" s="22"/>
      <c r="R21" s="22"/>
      <c r="S21" s="22"/>
      <c r="T21" s="22"/>
      <c r="U21" s="22"/>
      <c r="V21" s="3"/>
      <c r="W21" s="3"/>
      <c r="X21" s="3"/>
      <c r="Y21" s="3"/>
    </row>
    <row r="22" spans="1:25" ht="15.75" customHeight="1">
      <c r="A22" s="7">
        <v>19</v>
      </c>
      <c r="B22" s="29"/>
      <c r="C22" s="23"/>
      <c r="D22" s="20" t="s">
        <v>568</v>
      </c>
      <c r="E22" s="29"/>
      <c r="F22" s="20" t="s">
        <v>568</v>
      </c>
      <c r="G22" s="11" t="s">
        <v>1186</v>
      </c>
      <c r="H22" s="30" t="s">
        <v>1187</v>
      </c>
      <c r="I22" s="31"/>
      <c r="J22" s="31"/>
      <c r="K22" s="31"/>
      <c r="L22" s="31" t="s">
        <v>889</v>
      </c>
      <c r="M22" s="10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e">
        <f t="array" aca="1" ref="N22" ca="1">_xludf.SWITCH(M22,"Not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2" s="9"/>
      <c r="P22" s="9"/>
      <c r="Q22" s="22"/>
      <c r="R22" s="22"/>
      <c r="S22" s="22"/>
      <c r="T22" s="22"/>
      <c r="U22" s="22"/>
      <c r="V22" s="3"/>
      <c r="W22" s="3"/>
      <c r="X22" s="3"/>
      <c r="Y22" s="3"/>
    </row>
    <row r="23" spans="1:25" ht="15.75" customHeight="1">
      <c r="A23" s="7">
        <v>20</v>
      </c>
      <c r="B23" s="29"/>
      <c r="C23" s="23"/>
      <c r="D23" s="20" t="s">
        <v>568</v>
      </c>
      <c r="E23" s="29"/>
      <c r="F23" s="23"/>
      <c r="G23" s="11" t="s">
        <v>1188</v>
      </c>
      <c r="H23" s="9" t="s">
        <v>1189</v>
      </c>
      <c r="I23" s="31"/>
      <c r="J23" s="31"/>
      <c r="K23" s="31"/>
      <c r="L23" s="31" t="s">
        <v>889</v>
      </c>
      <c r="M23" s="10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e">
        <f t="array" aca="1" ref="N23" ca="1">_xludf.SWITCH(M23,"Not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3" s="9"/>
      <c r="P23" s="9"/>
      <c r="Q23" s="22"/>
      <c r="R23" s="22"/>
      <c r="S23" s="22"/>
      <c r="T23" s="22"/>
      <c r="U23" s="22"/>
      <c r="V23" s="3"/>
      <c r="W23" s="3"/>
      <c r="X23" s="3"/>
      <c r="Y23" s="3"/>
    </row>
    <row r="24" spans="1:25" ht="15.75" customHeight="1">
      <c r="A24" s="7">
        <v>21</v>
      </c>
      <c r="B24" s="29"/>
      <c r="C24" s="20" t="s">
        <v>568</v>
      </c>
      <c r="D24" s="20" t="s">
        <v>568</v>
      </c>
      <c r="E24" s="29"/>
      <c r="F24" s="29"/>
      <c r="G24" s="9" t="s">
        <v>1190</v>
      </c>
      <c r="H24" s="9" t="s">
        <v>1191</v>
      </c>
      <c r="I24" s="31"/>
      <c r="J24" s="31"/>
      <c r="K24" s="31"/>
      <c r="L24" s="31" t="s">
        <v>889</v>
      </c>
      <c r="M24" s="10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e">
        <f t="array" aca="1" ref="N24" ca="1">_xludf.SWITCH(M24,"Not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4" s="9"/>
      <c r="P24" s="9"/>
      <c r="Q24" s="22"/>
      <c r="R24" s="22"/>
      <c r="S24" s="22"/>
      <c r="T24" s="22"/>
      <c r="U24" s="22"/>
      <c r="V24" s="3"/>
      <c r="W24" s="3"/>
      <c r="X24" s="3"/>
      <c r="Y24" s="3"/>
    </row>
    <row r="25" spans="1:25" ht="15.75" customHeight="1">
      <c r="A25" s="7">
        <v>22</v>
      </c>
      <c r="B25" s="29"/>
      <c r="C25" s="20" t="s">
        <v>568</v>
      </c>
      <c r="D25" s="23"/>
      <c r="E25" s="29"/>
      <c r="F25" s="29"/>
      <c r="G25" s="9" t="s">
        <v>1192</v>
      </c>
      <c r="H25" s="9" t="s">
        <v>1193</v>
      </c>
      <c r="I25" s="31"/>
      <c r="J25" s="31"/>
      <c r="K25" s="31"/>
      <c r="L25" s="31" t="s">
        <v>889</v>
      </c>
      <c r="M25" s="10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e">
        <f t="array" aca="1" ref="N25" ca="1">_xludf.SWITCH(M25,"Not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5" s="9"/>
      <c r="P25" s="9"/>
      <c r="Q25" s="22"/>
      <c r="R25" s="22"/>
      <c r="S25" s="22"/>
      <c r="T25" s="22"/>
      <c r="U25" s="22"/>
      <c r="V25" s="3"/>
      <c r="W25" s="3"/>
      <c r="X25" s="3"/>
      <c r="Y25" s="3"/>
    </row>
    <row r="26" spans="1:25" ht="15.75" customHeight="1">
      <c r="A26" s="7">
        <v>23</v>
      </c>
      <c r="B26" s="29"/>
      <c r="C26" s="20" t="s">
        <v>568</v>
      </c>
      <c r="D26" s="20" t="s">
        <v>568</v>
      </c>
      <c r="E26" s="29"/>
      <c r="F26" s="29"/>
      <c r="G26" s="9" t="s">
        <v>1194</v>
      </c>
      <c r="H26" s="30" t="s">
        <v>1195</v>
      </c>
      <c r="I26" s="31"/>
      <c r="J26" s="31"/>
      <c r="K26" s="31"/>
      <c r="L26" s="31" t="s">
        <v>889</v>
      </c>
      <c r="M26" s="10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e">
        <f t="array" aca="1" ref="N26" ca="1">_xludf.SWITCH(M26,"Not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6" s="9"/>
      <c r="P26" s="9"/>
      <c r="Q26" s="22"/>
      <c r="R26" s="22"/>
      <c r="S26" s="22"/>
      <c r="T26" s="22"/>
      <c r="U26" s="22"/>
      <c r="V26" s="3"/>
      <c r="W26" s="3"/>
      <c r="X26" s="3"/>
      <c r="Y26" s="3"/>
    </row>
    <row r="27" spans="1:25" ht="15.75" customHeight="1">
      <c r="A27" s="7">
        <v>24</v>
      </c>
      <c r="B27" s="29"/>
      <c r="C27" s="20" t="s">
        <v>568</v>
      </c>
      <c r="D27" s="20" t="s">
        <v>568</v>
      </c>
      <c r="E27" s="29"/>
      <c r="F27" s="29"/>
      <c r="G27" s="26" t="s">
        <v>1196</v>
      </c>
      <c r="H27" s="30" t="s">
        <v>1197</v>
      </c>
      <c r="I27" s="31"/>
      <c r="J27" s="31"/>
      <c r="K27" s="31"/>
      <c r="L27" s="31" t="s">
        <v>889</v>
      </c>
      <c r="M27" s="10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e">
        <f t="array" aca="1" ref="N27" ca="1">_xludf.SWITCH(M27,"Not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7" s="9"/>
      <c r="P27" s="9"/>
      <c r="Q27" s="22"/>
      <c r="R27" s="22"/>
      <c r="S27" s="22"/>
      <c r="T27" s="22"/>
      <c r="U27" s="22"/>
      <c r="V27" s="3"/>
      <c r="W27" s="3"/>
      <c r="X27" s="3"/>
      <c r="Y27" s="3"/>
    </row>
    <row r="28" spans="1:25" ht="15.75" customHeight="1">
      <c r="A28" s="7">
        <v>25</v>
      </c>
      <c r="B28" s="21"/>
      <c r="C28" s="20" t="s">
        <v>568</v>
      </c>
      <c r="D28" s="20" t="s">
        <v>568</v>
      </c>
      <c r="E28" s="21"/>
      <c r="F28" s="21"/>
      <c r="G28" s="9" t="s">
        <v>1198</v>
      </c>
      <c r="H28" s="9" t="s">
        <v>1199</v>
      </c>
      <c r="I28" s="31"/>
      <c r="J28" s="31"/>
      <c r="K28" s="31"/>
      <c r="L28" s="31" t="s">
        <v>889</v>
      </c>
      <c r="M28" s="10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e">
        <f t="array" aca="1" ref="N28" ca="1">_xludf.SWITCH(M28,"Not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8" s="9"/>
      <c r="P28" s="9"/>
      <c r="Q28" s="22"/>
      <c r="R28" s="22"/>
      <c r="S28" s="22"/>
      <c r="T28" s="22"/>
      <c r="U28" s="22"/>
      <c r="V28" s="3"/>
      <c r="W28" s="3"/>
      <c r="X28" s="3"/>
      <c r="Y28" s="3"/>
    </row>
    <row r="29" spans="1:25" ht="15.75" customHeight="1">
      <c r="A29" s="7">
        <v>26</v>
      </c>
      <c r="B29" s="29"/>
      <c r="C29" s="20" t="s">
        <v>568</v>
      </c>
      <c r="D29" s="20" t="s">
        <v>568</v>
      </c>
      <c r="E29" s="29"/>
      <c r="F29" s="29"/>
      <c r="G29" s="9" t="s">
        <v>1200</v>
      </c>
      <c r="H29" s="9" t="s">
        <v>1201</v>
      </c>
      <c r="I29" s="31"/>
      <c r="J29" s="31"/>
      <c r="K29" s="31"/>
      <c r="L29" s="31" t="s">
        <v>889</v>
      </c>
      <c r="M29" s="10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e">
        <f t="array" aca="1" ref="N29" ca="1">_xludf.SWITCH(M29,"Not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9" s="9"/>
      <c r="P29" s="9"/>
      <c r="Q29" s="22"/>
      <c r="R29" s="22"/>
      <c r="S29" s="22"/>
      <c r="T29" s="22"/>
      <c r="U29" s="22"/>
      <c r="V29" s="3"/>
      <c r="W29" s="3"/>
      <c r="X29" s="3"/>
      <c r="Y29" s="3"/>
    </row>
    <row r="30" spans="1:25" ht="15.75" customHeight="1">
      <c r="A30" s="7">
        <v>27</v>
      </c>
      <c r="B30" s="29"/>
      <c r="C30" s="20" t="s">
        <v>568</v>
      </c>
      <c r="D30" s="20" t="s">
        <v>568</v>
      </c>
      <c r="E30" s="29"/>
      <c r="F30" s="29"/>
      <c r="G30" s="9" t="s">
        <v>1202</v>
      </c>
      <c r="H30" s="9" t="s">
        <v>1203</v>
      </c>
      <c r="I30" s="31"/>
      <c r="J30" s="31"/>
      <c r="K30" s="31"/>
      <c r="L30" s="31" t="s">
        <v>889</v>
      </c>
      <c r="M30" s="10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e">
        <f t="array" aca="1" ref="N30" ca="1">_xludf.SWITCH(M30,"Not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0" s="9"/>
      <c r="P30" s="9"/>
      <c r="Q30" s="22"/>
      <c r="R30" s="22"/>
      <c r="S30" s="22"/>
      <c r="T30" s="22"/>
      <c r="U30" s="22"/>
      <c r="V30" s="3"/>
      <c r="W30" s="3"/>
      <c r="X30" s="3"/>
      <c r="Y30" s="3"/>
    </row>
    <row r="31" spans="1:25" ht="21" customHeight="1">
      <c r="A31" s="14"/>
      <c r="B31" s="14"/>
      <c r="C31" s="14"/>
      <c r="D31" s="14"/>
      <c r="E31" s="14"/>
      <c r="F31" s="14"/>
      <c r="G31" s="14"/>
      <c r="H31" s="15"/>
      <c r="I31" s="32"/>
      <c r="J31" s="32"/>
      <c r="K31" s="32"/>
      <c r="L31" s="32"/>
      <c r="M31" s="15"/>
      <c r="N31" s="15"/>
      <c r="O31" s="14"/>
      <c r="P31" s="14"/>
      <c r="Q31" s="3"/>
      <c r="R31" s="3"/>
      <c r="S31" s="3"/>
      <c r="T31" s="3"/>
      <c r="U31" s="3"/>
      <c r="V31" s="3"/>
      <c r="W31" s="3"/>
      <c r="X31" s="3"/>
      <c r="Y31" s="3"/>
    </row>
    <row r="32" spans="1:25" ht="21" customHeight="1">
      <c r="A32" s="14"/>
      <c r="B32" s="14"/>
      <c r="C32" s="14"/>
      <c r="D32" s="14"/>
      <c r="E32" s="14"/>
      <c r="F32" s="14"/>
      <c r="G32" s="14"/>
      <c r="H32" s="15"/>
      <c r="I32" s="32"/>
      <c r="J32" s="32"/>
      <c r="K32" s="32"/>
      <c r="L32" s="32"/>
      <c r="M32" s="15"/>
      <c r="N32" s="15"/>
      <c r="O32" s="14"/>
      <c r="P32" s="14"/>
      <c r="Q32" s="3"/>
      <c r="R32" s="3"/>
      <c r="S32" s="3"/>
      <c r="T32" s="3"/>
      <c r="U32" s="3"/>
      <c r="V32" s="3"/>
      <c r="W32" s="3"/>
      <c r="X32" s="3"/>
      <c r="Y32" s="3"/>
    </row>
    <row r="33" spans="1:25" ht="21" customHeight="1">
      <c r="A33" s="14"/>
      <c r="B33" s="14"/>
      <c r="C33" s="14"/>
      <c r="D33" s="14"/>
      <c r="E33" s="14"/>
      <c r="F33" s="14"/>
      <c r="G33" s="14"/>
      <c r="H33" s="15"/>
      <c r="I33" s="32"/>
      <c r="J33" s="32"/>
      <c r="K33" s="32"/>
      <c r="L33" s="32"/>
      <c r="M33" s="15"/>
      <c r="N33" s="15"/>
      <c r="O33" s="14"/>
      <c r="P33" s="14"/>
      <c r="Q33" s="3"/>
      <c r="R33" s="3"/>
      <c r="S33" s="3"/>
      <c r="T33" s="3"/>
      <c r="U33" s="3"/>
      <c r="V33" s="3"/>
      <c r="W33" s="3"/>
      <c r="X33" s="3"/>
      <c r="Y33" s="3"/>
    </row>
    <row r="34" spans="1:25" ht="21" customHeight="1">
      <c r="A34" s="14"/>
      <c r="B34" s="14"/>
      <c r="C34" s="14"/>
      <c r="D34" s="14"/>
      <c r="E34" s="14"/>
      <c r="F34" s="14"/>
      <c r="G34" s="14"/>
      <c r="H34" s="15"/>
      <c r="I34" s="32"/>
      <c r="J34" s="32"/>
      <c r="K34" s="32"/>
      <c r="L34" s="32"/>
      <c r="M34" s="15"/>
      <c r="N34" s="15"/>
      <c r="O34" s="14"/>
      <c r="P34" s="14"/>
      <c r="Q34" s="3"/>
      <c r="R34" s="3"/>
      <c r="S34" s="3"/>
      <c r="T34" s="3"/>
      <c r="U34" s="3"/>
      <c r="V34" s="3"/>
      <c r="W34" s="3"/>
      <c r="X34" s="3"/>
      <c r="Y34" s="3"/>
    </row>
    <row r="35" spans="1:25" ht="21" customHeight="1">
      <c r="A35" s="14"/>
      <c r="B35" s="14"/>
      <c r="C35" s="14"/>
      <c r="D35" s="14"/>
      <c r="E35" s="14"/>
      <c r="F35" s="14"/>
      <c r="G35" s="14"/>
      <c r="H35" s="15"/>
      <c r="I35" s="32"/>
      <c r="J35" s="32"/>
      <c r="K35" s="32"/>
      <c r="L35" s="32"/>
      <c r="M35" s="15"/>
      <c r="N35" s="15"/>
      <c r="O35" s="14"/>
      <c r="P35" s="14"/>
      <c r="Q35" s="3"/>
      <c r="R35" s="3"/>
      <c r="S35" s="3"/>
      <c r="T35" s="3"/>
      <c r="U35" s="3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32"/>
      <c r="J36" s="32"/>
      <c r="K36" s="32"/>
      <c r="L36" s="32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32"/>
      <c r="J37" s="32"/>
      <c r="K37" s="32"/>
      <c r="L37" s="32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32"/>
      <c r="J38" s="32"/>
      <c r="K38" s="32"/>
      <c r="L38" s="32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32"/>
      <c r="J39" s="32"/>
      <c r="K39" s="32"/>
      <c r="L39" s="32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32"/>
      <c r="J40" s="32"/>
      <c r="K40" s="32"/>
      <c r="L40" s="32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32"/>
      <c r="J41" s="32"/>
      <c r="K41" s="32"/>
      <c r="L41" s="32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32"/>
      <c r="J42" s="32"/>
      <c r="K42" s="32"/>
      <c r="L42" s="32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32"/>
      <c r="J43" s="32"/>
      <c r="K43" s="32"/>
      <c r="L43" s="32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32"/>
      <c r="J44" s="32"/>
      <c r="K44" s="32"/>
      <c r="L44" s="32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32"/>
      <c r="J45" s="32"/>
      <c r="K45" s="32"/>
      <c r="L45" s="32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32"/>
      <c r="J46" s="32"/>
      <c r="K46" s="32"/>
      <c r="L46" s="32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32"/>
      <c r="J47" s="32"/>
      <c r="K47" s="32"/>
      <c r="L47" s="32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32"/>
      <c r="J48" s="32"/>
      <c r="K48" s="32"/>
      <c r="L48" s="32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32"/>
      <c r="J49" s="32"/>
      <c r="K49" s="32"/>
      <c r="L49" s="32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32"/>
      <c r="J50" s="32"/>
      <c r="K50" s="32"/>
      <c r="L50" s="32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32"/>
      <c r="J51" s="32"/>
      <c r="K51" s="32"/>
      <c r="L51" s="32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32"/>
      <c r="J52" s="32"/>
      <c r="K52" s="32"/>
      <c r="L52" s="32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32"/>
      <c r="J53" s="32"/>
      <c r="K53" s="32"/>
      <c r="L53" s="32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32"/>
      <c r="J54" s="32"/>
      <c r="K54" s="32"/>
      <c r="L54" s="32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32"/>
      <c r="J55" s="32"/>
      <c r="K55" s="32"/>
      <c r="L55" s="32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32"/>
      <c r="J56" s="32"/>
      <c r="K56" s="32"/>
      <c r="L56" s="32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32"/>
      <c r="J57" s="32"/>
      <c r="K57" s="32"/>
      <c r="L57" s="32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32"/>
      <c r="J58" s="32"/>
      <c r="K58" s="32"/>
      <c r="L58" s="32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32"/>
      <c r="J59" s="32"/>
      <c r="K59" s="32"/>
      <c r="L59" s="32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32"/>
      <c r="J60" s="32"/>
      <c r="K60" s="32"/>
      <c r="L60" s="32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32"/>
      <c r="J61" s="32"/>
      <c r="K61" s="32"/>
      <c r="L61" s="32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32"/>
      <c r="J62" s="32"/>
      <c r="K62" s="32"/>
      <c r="L62" s="32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32"/>
      <c r="J63" s="32"/>
      <c r="K63" s="32"/>
      <c r="L63" s="32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32"/>
      <c r="J64" s="32"/>
      <c r="K64" s="32"/>
      <c r="L64" s="32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32"/>
      <c r="J65" s="32"/>
      <c r="K65" s="32"/>
      <c r="L65" s="32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32"/>
      <c r="J66" s="32"/>
      <c r="K66" s="32"/>
      <c r="L66" s="32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32"/>
      <c r="J67" s="32"/>
      <c r="K67" s="32"/>
      <c r="L67" s="32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32"/>
      <c r="J68" s="32"/>
      <c r="K68" s="32"/>
      <c r="L68" s="32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32"/>
      <c r="J69" s="32"/>
      <c r="K69" s="32"/>
      <c r="L69" s="32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32"/>
      <c r="J70" s="32"/>
      <c r="K70" s="32"/>
      <c r="L70" s="32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32"/>
      <c r="J71" s="32"/>
      <c r="K71" s="32"/>
      <c r="L71" s="32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32"/>
      <c r="J72" s="32"/>
      <c r="K72" s="32"/>
      <c r="L72" s="32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32"/>
      <c r="J73" s="32"/>
      <c r="K73" s="32"/>
      <c r="L73" s="32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32"/>
      <c r="J74" s="32"/>
      <c r="K74" s="32"/>
      <c r="L74" s="32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32"/>
      <c r="J75" s="32"/>
      <c r="K75" s="32"/>
      <c r="L75" s="32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32"/>
      <c r="J76" s="32"/>
      <c r="K76" s="32"/>
      <c r="L76" s="32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32"/>
      <c r="J77" s="32"/>
      <c r="K77" s="32"/>
      <c r="L77" s="32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32"/>
      <c r="J78" s="32"/>
      <c r="K78" s="32"/>
      <c r="L78" s="32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32"/>
      <c r="J79" s="32"/>
      <c r="K79" s="32"/>
      <c r="L79" s="32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32"/>
      <c r="J80" s="32"/>
      <c r="K80" s="32"/>
      <c r="L80" s="32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32"/>
      <c r="J81" s="32"/>
      <c r="K81" s="32"/>
      <c r="L81" s="32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32"/>
      <c r="J82" s="32"/>
      <c r="K82" s="32"/>
      <c r="L82" s="32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32"/>
      <c r="J83" s="32"/>
      <c r="K83" s="32"/>
      <c r="L83" s="32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32"/>
      <c r="J84" s="32"/>
      <c r="K84" s="32"/>
      <c r="L84" s="32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32"/>
      <c r="J85" s="32"/>
      <c r="K85" s="32"/>
      <c r="L85" s="32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32"/>
      <c r="J86" s="32"/>
      <c r="K86" s="32"/>
      <c r="L86" s="32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32"/>
      <c r="J87" s="32"/>
      <c r="K87" s="32"/>
      <c r="L87" s="32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32"/>
      <c r="J88" s="32"/>
      <c r="K88" s="32"/>
      <c r="L88" s="32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32"/>
      <c r="J89" s="32"/>
      <c r="K89" s="32"/>
      <c r="L89" s="32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32"/>
      <c r="J90" s="32"/>
      <c r="K90" s="32"/>
      <c r="L90" s="32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32"/>
      <c r="J91" s="32"/>
      <c r="K91" s="32"/>
      <c r="L91" s="32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32"/>
      <c r="J92" s="32"/>
      <c r="K92" s="32"/>
      <c r="L92" s="32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32"/>
      <c r="J93" s="32"/>
      <c r="K93" s="32"/>
      <c r="L93" s="32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32"/>
      <c r="J94" s="32"/>
      <c r="K94" s="32"/>
      <c r="L94" s="32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32"/>
      <c r="J95" s="32"/>
      <c r="K95" s="32"/>
      <c r="L95" s="32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32"/>
      <c r="J96" s="32"/>
      <c r="K96" s="32"/>
      <c r="L96" s="32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32"/>
      <c r="J97" s="32"/>
      <c r="K97" s="32"/>
      <c r="L97" s="32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32"/>
      <c r="J98" s="32"/>
      <c r="K98" s="32"/>
      <c r="L98" s="32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32"/>
      <c r="J99" s="32"/>
      <c r="K99" s="32"/>
      <c r="L99" s="32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32"/>
      <c r="J100" s="32"/>
      <c r="K100" s="32"/>
      <c r="L100" s="32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32"/>
      <c r="J101" s="32"/>
      <c r="K101" s="32"/>
      <c r="L101" s="32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32"/>
      <c r="J102" s="32"/>
      <c r="K102" s="32"/>
      <c r="L102" s="32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32"/>
      <c r="J103" s="32"/>
      <c r="K103" s="32"/>
      <c r="L103" s="32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32"/>
      <c r="J104" s="32"/>
      <c r="K104" s="32"/>
      <c r="L104" s="32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32"/>
      <c r="J105" s="32"/>
      <c r="K105" s="32"/>
      <c r="L105" s="32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32"/>
      <c r="J106" s="32"/>
      <c r="K106" s="32"/>
      <c r="L106" s="32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32"/>
      <c r="J107" s="32"/>
      <c r="K107" s="32"/>
      <c r="L107" s="32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32"/>
      <c r="J108" s="32"/>
      <c r="K108" s="32"/>
      <c r="L108" s="32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32"/>
      <c r="J109" s="32"/>
      <c r="K109" s="32"/>
      <c r="L109" s="32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32"/>
      <c r="J110" s="32"/>
      <c r="K110" s="32"/>
      <c r="L110" s="32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32"/>
      <c r="J111" s="32"/>
      <c r="K111" s="32"/>
      <c r="L111" s="32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32"/>
      <c r="J112" s="32"/>
      <c r="K112" s="32"/>
      <c r="L112" s="32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32"/>
      <c r="J113" s="32"/>
      <c r="K113" s="32"/>
      <c r="L113" s="32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32"/>
      <c r="J114" s="32"/>
      <c r="K114" s="32"/>
      <c r="L114" s="32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32"/>
      <c r="J115" s="32"/>
      <c r="K115" s="32"/>
      <c r="L115" s="32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32"/>
      <c r="J116" s="32"/>
      <c r="K116" s="32"/>
      <c r="L116" s="32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32"/>
      <c r="J117" s="32"/>
      <c r="K117" s="32"/>
      <c r="L117" s="32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32"/>
      <c r="J118" s="32"/>
      <c r="K118" s="32"/>
      <c r="L118" s="32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32"/>
      <c r="J119" s="32"/>
      <c r="K119" s="32"/>
      <c r="L119" s="32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32"/>
      <c r="J120" s="32"/>
      <c r="K120" s="32"/>
      <c r="L120" s="32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32"/>
      <c r="J121" s="32"/>
      <c r="K121" s="32"/>
      <c r="L121" s="32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32"/>
      <c r="J122" s="32"/>
      <c r="K122" s="32"/>
      <c r="L122" s="32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32"/>
      <c r="J123" s="32"/>
      <c r="K123" s="32"/>
      <c r="L123" s="32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32"/>
      <c r="J124" s="32"/>
      <c r="K124" s="32"/>
      <c r="L124" s="32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32"/>
      <c r="J125" s="32"/>
      <c r="K125" s="32"/>
      <c r="L125" s="32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32"/>
      <c r="J126" s="32"/>
      <c r="K126" s="32"/>
      <c r="L126" s="32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32"/>
      <c r="J127" s="32"/>
      <c r="K127" s="32"/>
      <c r="L127" s="32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32"/>
      <c r="J128" s="32"/>
      <c r="K128" s="32"/>
      <c r="L128" s="32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32"/>
      <c r="J129" s="32"/>
      <c r="K129" s="32"/>
      <c r="L129" s="32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32"/>
      <c r="J130" s="32"/>
      <c r="K130" s="32"/>
      <c r="L130" s="32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32"/>
      <c r="J131" s="32"/>
      <c r="K131" s="32"/>
      <c r="L131" s="32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32"/>
      <c r="J132" s="32"/>
      <c r="K132" s="32"/>
      <c r="L132" s="32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32"/>
      <c r="J133" s="32"/>
      <c r="K133" s="32"/>
      <c r="L133" s="32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32"/>
      <c r="J134" s="32"/>
      <c r="K134" s="32"/>
      <c r="L134" s="32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32"/>
      <c r="J135" s="32"/>
      <c r="K135" s="32"/>
      <c r="L135" s="32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32"/>
      <c r="J136" s="32"/>
      <c r="K136" s="32"/>
      <c r="L136" s="32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32"/>
      <c r="J137" s="32"/>
      <c r="K137" s="32"/>
      <c r="L137" s="32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32"/>
      <c r="J138" s="32"/>
      <c r="K138" s="32"/>
      <c r="L138" s="32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32"/>
      <c r="J139" s="32"/>
      <c r="K139" s="32"/>
      <c r="L139" s="32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32"/>
      <c r="J140" s="32"/>
      <c r="K140" s="32"/>
      <c r="L140" s="32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32"/>
      <c r="J141" s="32"/>
      <c r="K141" s="32"/>
      <c r="L141" s="32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32"/>
      <c r="J142" s="32"/>
      <c r="K142" s="32"/>
      <c r="L142" s="32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32"/>
      <c r="J143" s="32"/>
      <c r="K143" s="32"/>
      <c r="L143" s="32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32"/>
      <c r="J144" s="32"/>
      <c r="K144" s="32"/>
      <c r="L144" s="32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32"/>
      <c r="J145" s="32"/>
      <c r="K145" s="32"/>
      <c r="L145" s="32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32"/>
      <c r="J146" s="32"/>
      <c r="K146" s="32"/>
      <c r="L146" s="32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32"/>
      <c r="J147" s="32"/>
      <c r="K147" s="32"/>
      <c r="L147" s="32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32"/>
      <c r="J148" s="32"/>
      <c r="K148" s="32"/>
      <c r="L148" s="32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32"/>
      <c r="J149" s="32"/>
      <c r="K149" s="32"/>
      <c r="L149" s="32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32"/>
      <c r="J150" s="32"/>
      <c r="K150" s="32"/>
      <c r="L150" s="32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32"/>
      <c r="J151" s="32"/>
      <c r="K151" s="32"/>
      <c r="L151" s="32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32"/>
      <c r="J152" s="32"/>
      <c r="K152" s="32"/>
      <c r="L152" s="32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32"/>
      <c r="J153" s="32"/>
      <c r="K153" s="32"/>
      <c r="L153" s="32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32"/>
      <c r="J154" s="32"/>
      <c r="K154" s="32"/>
      <c r="L154" s="32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32"/>
      <c r="J155" s="32"/>
      <c r="K155" s="32"/>
      <c r="L155" s="32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32"/>
      <c r="J156" s="32"/>
      <c r="K156" s="32"/>
      <c r="L156" s="32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32"/>
      <c r="J157" s="32"/>
      <c r="K157" s="32"/>
      <c r="L157" s="32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32"/>
      <c r="J158" s="32"/>
      <c r="K158" s="32"/>
      <c r="L158" s="32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32"/>
      <c r="J159" s="32"/>
      <c r="K159" s="32"/>
      <c r="L159" s="32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32"/>
      <c r="J160" s="32"/>
      <c r="K160" s="32"/>
      <c r="L160" s="32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32"/>
      <c r="J161" s="32"/>
      <c r="K161" s="32"/>
      <c r="L161" s="32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32"/>
      <c r="J162" s="32"/>
      <c r="K162" s="32"/>
      <c r="L162" s="32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32"/>
      <c r="J163" s="32"/>
      <c r="K163" s="32"/>
      <c r="L163" s="32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32"/>
      <c r="J164" s="32"/>
      <c r="K164" s="32"/>
      <c r="L164" s="32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32"/>
      <c r="J165" s="32"/>
      <c r="K165" s="32"/>
      <c r="L165" s="32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32"/>
      <c r="J166" s="32"/>
      <c r="K166" s="32"/>
      <c r="L166" s="32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32"/>
      <c r="J167" s="32"/>
      <c r="K167" s="32"/>
      <c r="L167" s="32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32"/>
      <c r="J168" s="32"/>
      <c r="K168" s="32"/>
      <c r="L168" s="32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32"/>
      <c r="J169" s="32"/>
      <c r="K169" s="32"/>
      <c r="L169" s="32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32"/>
      <c r="J170" s="32"/>
      <c r="K170" s="32"/>
      <c r="L170" s="32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32"/>
      <c r="J171" s="32"/>
      <c r="K171" s="32"/>
      <c r="L171" s="32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32"/>
      <c r="J172" s="32"/>
      <c r="K172" s="32"/>
      <c r="L172" s="32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32"/>
      <c r="J173" s="32"/>
      <c r="K173" s="32"/>
      <c r="L173" s="32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32"/>
      <c r="J174" s="32"/>
      <c r="K174" s="32"/>
      <c r="L174" s="32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32"/>
      <c r="J175" s="32"/>
      <c r="K175" s="32"/>
      <c r="L175" s="32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32"/>
      <c r="J176" s="32"/>
      <c r="K176" s="32"/>
      <c r="L176" s="32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32"/>
      <c r="J177" s="32"/>
      <c r="K177" s="32"/>
      <c r="L177" s="32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32"/>
      <c r="J178" s="32"/>
      <c r="K178" s="32"/>
      <c r="L178" s="32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32"/>
      <c r="J179" s="32"/>
      <c r="K179" s="32"/>
      <c r="L179" s="32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32"/>
      <c r="J180" s="32"/>
      <c r="K180" s="32"/>
      <c r="L180" s="32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32"/>
      <c r="J181" s="32"/>
      <c r="K181" s="32"/>
      <c r="L181" s="32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32"/>
      <c r="J182" s="32"/>
      <c r="K182" s="32"/>
      <c r="L182" s="32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32"/>
      <c r="J183" s="32"/>
      <c r="K183" s="32"/>
      <c r="L183" s="32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32"/>
      <c r="J184" s="32"/>
      <c r="K184" s="32"/>
      <c r="L184" s="32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32"/>
      <c r="J185" s="32"/>
      <c r="K185" s="32"/>
      <c r="L185" s="32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32"/>
      <c r="J186" s="32"/>
      <c r="K186" s="32"/>
      <c r="L186" s="32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32"/>
      <c r="J187" s="32"/>
      <c r="K187" s="32"/>
      <c r="L187" s="32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32"/>
      <c r="J188" s="32"/>
      <c r="K188" s="32"/>
      <c r="L188" s="32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32"/>
      <c r="J189" s="32"/>
      <c r="K189" s="32"/>
      <c r="L189" s="32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32"/>
      <c r="J190" s="32"/>
      <c r="K190" s="32"/>
      <c r="L190" s="32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32"/>
      <c r="J191" s="32"/>
      <c r="K191" s="32"/>
      <c r="L191" s="32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32"/>
      <c r="J192" s="32"/>
      <c r="K192" s="32"/>
      <c r="L192" s="32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32"/>
      <c r="J193" s="32"/>
      <c r="K193" s="32"/>
      <c r="L193" s="32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32"/>
      <c r="J194" s="32"/>
      <c r="K194" s="32"/>
      <c r="L194" s="32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32"/>
      <c r="J195" s="32"/>
      <c r="K195" s="32"/>
      <c r="L195" s="32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32"/>
      <c r="J196" s="32"/>
      <c r="K196" s="32"/>
      <c r="L196" s="32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32"/>
      <c r="J197" s="32"/>
      <c r="K197" s="32"/>
      <c r="L197" s="32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32"/>
      <c r="J198" s="32"/>
      <c r="K198" s="32"/>
      <c r="L198" s="32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32"/>
      <c r="J199" s="32"/>
      <c r="K199" s="32"/>
      <c r="L199" s="32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32"/>
      <c r="J200" s="32"/>
      <c r="K200" s="32"/>
      <c r="L200" s="32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32"/>
      <c r="J201" s="32"/>
      <c r="K201" s="32"/>
      <c r="L201" s="32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32"/>
      <c r="J202" s="32"/>
      <c r="K202" s="32"/>
      <c r="L202" s="32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32"/>
      <c r="J203" s="32"/>
      <c r="K203" s="32"/>
      <c r="L203" s="32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32"/>
      <c r="J204" s="32"/>
      <c r="K204" s="32"/>
      <c r="L204" s="32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32"/>
      <c r="J205" s="32"/>
      <c r="K205" s="32"/>
      <c r="L205" s="32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32"/>
      <c r="J206" s="32"/>
      <c r="K206" s="32"/>
      <c r="L206" s="32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32"/>
      <c r="J207" s="32"/>
      <c r="K207" s="32"/>
      <c r="L207" s="32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32"/>
      <c r="J208" s="32"/>
      <c r="K208" s="32"/>
      <c r="L208" s="32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32"/>
      <c r="J209" s="32"/>
      <c r="K209" s="32"/>
      <c r="L209" s="32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32"/>
      <c r="J210" s="32"/>
      <c r="K210" s="32"/>
      <c r="L210" s="32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32"/>
      <c r="J211" s="32"/>
      <c r="K211" s="32"/>
      <c r="L211" s="32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32"/>
      <c r="J212" s="32"/>
      <c r="K212" s="32"/>
      <c r="L212" s="32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32"/>
      <c r="J213" s="32"/>
      <c r="K213" s="32"/>
      <c r="L213" s="32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32"/>
      <c r="J214" s="32"/>
      <c r="K214" s="32"/>
      <c r="L214" s="32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32"/>
      <c r="J215" s="32"/>
      <c r="K215" s="32"/>
      <c r="L215" s="32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32"/>
      <c r="J216" s="32"/>
      <c r="K216" s="32"/>
      <c r="L216" s="32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32"/>
      <c r="J217" s="32"/>
      <c r="K217" s="32"/>
      <c r="L217" s="32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32"/>
      <c r="J218" s="32"/>
      <c r="K218" s="32"/>
      <c r="L218" s="32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32"/>
      <c r="J219" s="32"/>
      <c r="K219" s="32"/>
      <c r="L219" s="32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32"/>
      <c r="J220" s="32"/>
      <c r="K220" s="32"/>
      <c r="L220" s="32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21" customHeight="1">
      <c r="A221" s="14"/>
      <c r="B221" s="14"/>
      <c r="C221" s="14"/>
      <c r="D221" s="14"/>
      <c r="E221" s="14"/>
      <c r="F221" s="14"/>
      <c r="G221" s="14"/>
      <c r="H221" s="15"/>
      <c r="I221" s="32"/>
      <c r="J221" s="32"/>
      <c r="K221" s="32"/>
      <c r="L221" s="32"/>
      <c r="M221" s="15"/>
      <c r="N221" s="15"/>
      <c r="O221" s="14"/>
      <c r="P221" s="14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21" customHeight="1">
      <c r="A222" s="14"/>
      <c r="B222" s="14"/>
      <c r="C222" s="14"/>
      <c r="D222" s="14"/>
      <c r="E222" s="14"/>
      <c r="F222" s="14"/>
      <c r="G222" s="14"/>
      <c r="H222" s="15"/>
      <c r="I222" s="32"/>
      <c r="J222" s="32"/>
      <c r="K222" s="32"/>
      <c r="L222" s="32"/>
      <c r="M222" s="15"/>
      <c r="N222" s="15"/>
      <c r="O222" s="14"/>
      <c r="P222" s="14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21" customHeight="1">
      <c r="A223" s="14"/>
      <c r="B223" s="14"/>
      <c r="C223" s="14"/>
      <c r="D223" s="14"/>
      <c r="E223" s="14"/>
      <c r="F223" s="14"/>
      <c r="G223" s="14"/>
      <c r="H223" s="15"/>
      <c r="I223" s="32"/>
      <c r="J223" s="32"/>
      <c r="K223" s="32"/>
      <c r="L223" s="32"/>
      <c r="M223" s="15"/>
      <c r="N223" s="15"/>
      <c r="O223" s="14"/>
      <c r="P223" s="14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21" customHeight="1">
      <c r="A224" s="14"/>
      <c r="B224" s="14"/>
      <c r="C224" s="14"/>
      <c r="D224" s="14"/>
      <c r="E224" s="14"/>
      <c r="F224" s="14"/>
      <c r="G224" s="14"/>
      <c r="H224" s="15"/>
      <c r="I224" s="32"/>
      <c r="J224" s="32"/>
      <c r="K224" s="32"/>
      <c r="L224" s="32"/>
      <c r="M224" s="15"/>
      <c r="N224" s="15"/>
      <c r="O224" s="14"/>
      <c r="P224" s="14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21" customHeight="1">
      <c r="A225" s="14"/>
      <c r="B225" s="14"/>
      <c r="C225" s="14"/>
      <c r="D225" s="14"/>
      <c r="E225" s="14"/>
      <c r="F225" s="14"/>
      <c r="G225" s="14"/>
      <c r="H225" s="15"/>
      <c r="I225" s="32"/>
      <c r="J225" s="32"/>
      <c r="K225" s="32"/>
      <c r="L225" s="32"/>
      <c r="M225" s="15"/>
      <c r="N225" s="15"/>
      <c r="O225" s="14"/>
      <c r="P225" s="14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21" customHeight="1">
      <c r="A226" s="14"/>
      <c r="B226" s="14"/>
      <c r="C226" s="14"/>
      <c r="D226" s="14"/>
      <c r="E226" s="14"/>
      <c r="F226" s="14"/>
      <c r="G226" s="14"/>
      <c r="H226" s="15"/>
      <c r="I226" s="32"/>
      <c r="J226" s="32"/>
      <c r="K226" s="32"/>
      <c r="L226" s="32"/>
      <c r="M226" s="15"/>
      <c r="N226" s="15"/>
      <c r="O226" s="14"/>
      <c r="P226" s="14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21" customHeight="1">
      <c r="A227" s="14"/>
      <c r="B227" s="14"/>
      <c r="C227" s="14"/>
      <c r="D227" s="14"/>
      <c r="E227" s="14"/>
      <c r="F227" s="14"/>
      <c r="G227" s="14"/>
      <c r="H227" s="15"/>
      <c r="I227" s="32"/>
      <c r="J227" s="32"/>
      <c r="K227" s="32"/>
      <c r="L227" s="32"/>
      <c r="M227" s="15"/>
      <c r="N227" s="15"/>
      <c r="O227" s="14"/>
      <c r="P227" s="14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21" customHeight="1">
      <c r="A228" s="14"/>
      <c r="B228" s="14"/>
      <c r="C228" s="14"/>
      <c r="D228" s="14"/>
      <c r="E228" s="14"/>
      <c r="F228" s="14"/>
      <c r="G228" s="14"/>
      <c r="H228" s="15"/>
      <c r="I228" s="32"/>
      <c r="J228" s="32"/>
      <c r="K228" s="32"/>
      <c r="L228" s="32"/>
      <c r="M228" s="15"/>
      <c r="N228" s="15"/>
      <c r="O228" s="14"/>
      <c r="P228" s="14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21" customHeight="1">
      <c r="A229" s="14"/>
      <c r="B229" s="14"/>
      <c r="C229" s="14"/>
      <c r="D229" s="14"/>
      <c r="E229" s="14"/>
      <c r="F229" s="14"/>
      <c r="G229" s="14"/>
      <c r="H229" s="15"/>
      <c r="I229" s="32"/>
      <c r="J229" s="32"/>
      <c r="K229" s="32"/>
      <c r="L229" s="32"/>
      <c r="M229" s="15"/>
      <c r="N229" s="15"/>
      <c r="O229" s="14"/>
      <c r="P229" s="14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21" customHeight="1">
      <c r="A230" s="14"/>
      <c r="B230" s="14"/>
      <c r="C230" s="14"/>
      <c r="D230" s="14"/>
      <c r="E230" s="14"/>
      <c r="F230" s="14"/>
      <c r="G230" s="14"/>
      <c r="H230" s="15"/>
      <c r="I230" s="32"/>
      <c r="J230" s="32"/>
      <c r="K230" s="32"/>
      <c r="L230" s="32"/>
      <c r="M230" s="15"/>
      <c r="N230" s="15"/>
      <c r="O230" s="14"/>
      <c r="P230" s="14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3"/>
      <c r="B231" s="3"/>
      <c r="C231" s="3"/>
      <c r="D231" s="3"/>
      <c r="E231" s="3"/>
      <c r="F231" s="3"/>
      <c r="G231" s="3"/>
      <c r="H231" s="3"/>
      <c r="I231" s="5"/>
      <c r="J231" s="5"/>
      <c r="K231" s="5"/>
      <c r="L231" s="5"/>
      <c r="M231" s="12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3"/>
      <c r="B232" s="3"/>
      <c r="C232" s="3"/>
      <c r="D232" s="3"/>
      <c r="E232" s="3"/>
      <c r="F232" s="3"/>
      <c r="G232" s="3"/>
      <c r="H232" s="3"/>
      <c r="I232" s="5"/>
      <c r="J232" s="5"/>
      <c r="K232" s="5"/>
      <c r="L232" s="5"/>
      <c r="M232" s="12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3"/>
      <c r="B233" s="3"/>
      <c r="C233" s="3"/>
      <c r="D233" s="3"/>
      <c r="E233" s="3"/>
      <c r="F233" s="3"/>
      <c r="G233" s="3"/>
      <c r="H233" s="3"/>
      <c r="I233" s="5"/>
      <c r="J233" s="5"/>
      <c r="K233" s="5"/>
      <c r="L233" s="5"/>
      <c r="M233" s="12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3"/>
      <c r="B234" s="3"/>
      <c r="C234" s="3"/>
      <c r="D234" s="3"/>
      <c r="E234" s="3"/>
      <c r="F234" s="3"/>
      <c r="G234" s="3"/>
      <c r="H234" s="3"/>
      <c r="I234" s="5"/>
      <c r="J234" s="5"/>
      <c r="K234" s="5"/>
      <c r="L234" s="5"/>
      <c r="M234" s="12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3"/>
      <c r="B235" s="3"/>
      <c r="C235" s="3"/>
      <c r="D235" s="3"/>
      <c r="E235" s="3"/>
      <c r="F235" s="3"/>
      <c r="G235" s="3"/>
      <c r="H235" s="3"/>
      <c r="I235" s="5"/>
      <c r="J235" s="5"/>
      <c r="K235" s="5"/>
      <c r="L235" s="5"/>
      <c r="M235" s="12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3"/>
      <c r="B236" s="3"/>
      <c r="C236" s="3"/>
      <c r="D236" s="3"/>
      <c r="E236" s="3"/>
      <c r="F236" s="3"/>
      <c r="G236" s="3"/>
      <c r="H236" s="3"/>
      <c r="I236" s="5"/>
      <c r="J236" s="5"/>
      <c r="K236" s="5"/>
      <c r="L236" s="5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3"/>
      <c r="B237" s="3"/>
      <c r="C237" s="3"/>
      <c r="D237" s="3"/>
      <c r="E237" s="3"/>
      <c r="F237" s="3"/>
      <c r="G237" s="3"/>
      <c r="H237" s="3"/>
      <c r="I237" s="5"/>
      <c r="J237" s="5"/>
      <c r="K237" s="5"/>
      <c r="L237" s="5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3"/>
      <c r="B238" s="3"/>
      <c r="C238" s="3"/>
      <c r="D238" s="3"/>
      <c r="E238" s="3"/>
      <c r="F238" s="3"/>
      <c r="G238" s="3"/>
      <c r="H238" s="3"/>
      <c r="I238" s="5"/>
      <c r="J238" s="5"/>
      <c r="K238" s="5"/>
      <c r="L238" s="5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3"/>
      <c r="B239" s="3"/>
      <c r="C239" s="3"/>
      <c r="D239" s="3"/>
      <c r="E239" s="3"/>
      <c r="F239" s="3"/>
      <c r="G239" s="3"/>
      <c r="H239" s="3"/>
      <c r="I239" s="5"/>
      <c r="J239" s="5"/>
      <c r="K239" s="5"/>
      <c r="L239" s="5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3"/>
      <c r="B240" s="3"/>
      <c r="C240" s="3"/>
      <c r="D240" s="3"/>
      <c r="E240" s="3"/>
      <c r="F240" s="3"/>
      <c r="G240" s="3"/>
      <c r="H240" s="3"/>
      <c r="I240" s="5"/>
      <c r="J240" s="5"/>
      <c r="K240" s="5"/>
      <c r="L240" s="5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3"/>
      <c r="B241" s="3"/>
      <c r="C241" s="3"/>
      <c r="D241" s="3"/>
      <c r="E241" s="3"/>
      <c r="F241" s="3"/>
      <c r="G241" s="3"/>
      <c r="H241" s="3"/>
      <c r="I241" s="5"/>
      <c r="J241" s="5"/>
      <c r="K241" s="5"/>
      <c r="L241" s="5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3"/>
      <c r="B242" s="3"/>
      <c r="C242" s="3"/>
      <c r="D242" s="3"/>
      <c r="E242" s="3"/>
      <c r="F242" s="3"/>
      <c r="G242" s="3"/>
      <c r="H242" s="3"/>
      <c r="I242" s="5"/>
      <c r="J242" s="5"/>
      <c r="K242" s="5"/>
      <c r="L242" s="5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3"/>
      <c r="B243" s="3"/>
      <c r="C243" s="3"/>
      <c r="D243" s="3"/>
      <c r="E243" s="3"/>
      <c r="F243" s="3"/>
      <c r="G243" s="3"/>
      <c r="H243" s="3"/>
      <c r="I243" s="5"/>
      <c r="J243" s="5"/>
      <c r="K243" s="5"/>
      <c r="L243" s="5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3"/>
      <c r="B244" s="3"/>
      <c r="C244" s="3"/>
      <c r="D244" s="3"/>
      <c r="E244" s="3"/>
      <c r="F244" s="3"/>
      <c r="G244" s="3"/>
      <c r="H244" s="3"/>
      <c r="I244" s="5"/>
      <c r="J244" s="5"/>
      <c r="K244" s="5"/>
      <c r="L244" s="5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3"/>
      <c r="B245" s="3"/>
      <c r="C245" s="3"/>
      <c r="D245" s="3"/>
      <c r="E245" s="3"/>
      <c r="F245" s="3"/>
      <c r="G245" s="3"/>
      <c r="H245" s="3"/>
      <c r="I245" s="5"/>
      <c r="J245" s="5"/>
      <c r="K245" s="5"/>
      <c r="L245" s="5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3"/>
      <c r="B246" s="3"/>
      <c r="C246" s="3"/>
      <c r="D246" s="3"/>
      <c r="E246" s="3"/>
      <c r="F246" s="3"/>
      <c r="G246" s="3"/>
      <c r="H246" s="3"/>
      <c r="I246" s="5"/>
      <c r="J246" s="5"/>
      <c r="K246" s="5"/>
      <c r="L246" s="5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3"/>
      <c r="B247" s="3"/>
      <c r="C247" s="3"/>
      <c r="D247" s="3"/>
      <c r="E247" s="3"/>
      <c r="F247" s="3"/>
      <c r="G247" s="3"/>
      <c r="H247" s="3"/>
      <c r="I247" s="5"/>
      <c r="J247" s="5"/>
      <c r="K247" s="5"/>
      <c r="L247" s="5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3"/>
      <c r="B248" s="3"/>
      <c r="C248" s="3"/>
      <c r="D248" s="3"/>
      <c r="E248" s="3"/>
      <c r="F248" s="3"/>
      <c r="G248" s="3"/>
      <c r="H248" s="3"/>
      <c r="I248" s="5"/>
      <c r="J248" s="5"/>
      <c r="K248" s="5"/>
      <c r="L248" s="5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3"/>
      <c r="B249" s="3"/>
      <c r="C249" s="3"/>
      <c r="D249" s="3"/>
      <c r="E249" s="3"/>
      <c r="F249" s="3"/>
      <c r="G249" s="3"/>
      <c r="H249" s="3"/>
      <c r="I249" s="5"/>
      <c r="J249" s="5"/>
      <c r="K249" s="5"/>
      <c r="L249" s="5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3"/>
      <c r="B250" s="3"/>
      <c r="C250" s="3"/>
      <c r="D250" s="3"/>
      <c r="E250" s="3"/>
      <c r="F250" s="3"/>
      <c r="G250" s="3"/>
      <c r="H250" s="3"/>
      <c r="I250" s="5"/>
      <c r="J250" s="5"/>
      <c r="K250" s="5"/>
      <c r="L250" s="5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3"/>
      <c r="B251" s="3"/>
      <c r="C251" s="3"/>
      <c r="D251" s="3"/>
      <c r="E251" s="3"/>
      <c r="F251" s="3"/>
      <c r="G251" s="3"/>
      <c r="H251" s="3"/>
      <c r="I251" s="5"/>
      <c r="J251" s="5"/>
      <c r="K251" s="5"/>
      <c r="L251" s="5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3"/>
      <c r="B252" s="3"/>
      <c r="C252" s="3"/>
      <c r="D252" s="3"/>
      <c r="E252" s="3"/>
      <c r="F252" s="3"/>
      <c r="G252" s="3"/>
      <c r="H252" s="3"/>
      <c r="I252" s="5"/>
      <c r="J252" s="5"/>
      <c r="K252" s="5"/>
      <c r="L252" s="5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3"/>
      <c r="B253" s="3"/>
      <c r="C253" s="3"/>
      <c r="D253" s="3"/>
      <c r="E253" s="3"/>
      <c r="F253" s="3"/>
      <c r="G253" s="3"/>
      <c r="H253" s="3"/>
      <c r="I253" s="5"/>
      <c r="J253" s="5"/>
      <c r="K253" s="5"/>
      <c r="L253" s="5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3"/>
      <c r="B254" s="3"/>
      <c r="C254" s="3"/>
      <c r="D254" s="3"/>
      <c r="E254" s="3"/>
      <c r="F254" s="3"/>
      <c r="G254" s="3"/>
      <c r="H254" s="3"/>
      <c r="I254" s="5"/>
      <c r="J254" s="5"/>
      <c r="K254" s="5"/>
      <c r="L254" s="5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3"/>
      <c r="B255" s="3"/>
      <c r="C255" s="3"/>
      <c r="D255" s="3"/>
      <c r="E255" s="3"/>
      <c r="F255" s="3"/>
      <c r="G255" s="3"/>
      <c r="H255" s="3"/>
      <c r="I255" s="5"/>
      <c r="J255" s="5"/>
      <c r="K255" s="5"/>
      <c r="L255" s="5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3"/>
      <c r="B256" s="3"/>
      <c r="C256" s="3"/>
      <c r="D256" s="3"/>
      <c r="E256" s="3"/>
      <c r="F256" s="3"/>
      <c r="G256" s="3"/>
      <c r="H256" s="3"/>
      <c r="I256" s="5"/>
      <c r="J256" s="5"/>
      <c r="K256" s="5"/>
      <c r="L256" s="5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3"/>
      <c r="B257" s="3"/>
      <c r="C257" s="3"/>
      <c r="D257" s="3"/>
      <c r="E257" s="3"/>
      <c r="F257" s="3"/>
      <c r="G257" s="3"/>
      <c r="H257" s="3"/>
      <c r="I257" s="5"/>
      <c r="J257" s="5"/>
      <c r="K257" s="5"/>
      <c r="L257" s="5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3"/>
      <c r="B258" s="3"/>
      <c r="C258" s="3"/>
      <c r="D258" s="3"/>
      <c r="E258" s="3"/>
      <c r="F258" s="3"/>
      <c r="G258" s="3"/>
      <c r="H258" s="3"/>
      <c r="I258" s="5"/>
      <c r="J258" s="5"/>
      <c r="K258" s="5"/>
      <c r="L258" s="5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3"/>
      <c r="B259" s="3"/>
      <c r="C259" s="3"/>
      <c r="D259" s="3"/>
      <c r="E259" s="3"/>
      <c r="F259" s="3"/>
      <c r="G259" s="3"/>
      <c r="H259" s="3"/>
      <c r="I259" s="5"/>
      <c r="J259" s="5"/>
      <c r="K259" s="5"/>
      <c r="L259" s="5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3"/>
      <c r="B260" s="3"/>
      <c r="C260" s="3"/>
      <c r="D260" s="3"/>
      <c r="E260" s="3"/>
      <c r="F260" s="3"/>
      <c r="G260" s="3"/>
      <c r="H260" s="3"/>
      <c r="I260" s="5"/>
      <c r="J260" s="5"/>
      <c r="K260" s="5"/>
      <c r="L260" s="5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3"/>
      <c r="B261" s="3"/>
      <c r="C261" s="3"/>
      <c r="D261" s="3"/>
      <c r="E261" s="3"/>
      <c r="F261" s="3"/>
      <c r="G261" s="3"/>
      <c r="H261" s="3"/>
      <c r="I261" s="5"/>
      <c r="J261" s="5"/>
      <c r="K261" s="5"/>
      <c r="L261" s="5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3"/>
      <c r="B262" s="3"/>
      <c r="C262" s="3"/>
      <c r="D262" s="3"/>
      <c r="E262" s="3"/>
      <c r="F262" s="3"/>
      <c r="G262" s="3"/>
      <c r="H262" s="3"/>
      <c r="I262" s="5"/>
      <c r="J262" s="5"/>
      <c r="K262" s="5"/>
      <c r="L262" s="5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3"/>
      <c r="B263" s="3"/>
      <c r="C263" s="3"/>
      <c r="D263" s="3"/>
      <c r="E263" s="3"/>
      <c r="F263" s="3"/>
      <c r="G263" s="3"/>
      <c r="H263" s="3"/>
      <c r="I263" s="5"/>
      <c r="J263" s="5"/>
      <c r="K263" s="5"/>
      <c r="L263" s="5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3"/>
      <c r="B264" s="3"/>
      <c r="C264" s="3"/>
      <c r="D264" s="3"/>
      <c r="E264" s="3"/>
      <c r="F264" s="3"/>
      <c r="G264" s="3"/>
      <c r="H264" s="3"/>
      <c r="I264" s="5"/>
      <c r="J264" s="5"/>
      <c r="K264" s="5"/>
      <c r="L264" s="5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3"/>
      <c r="B265" s="3"/>
      <c r="C265" s="3"/>
      <c r="D265" s="3"/>
      <c r="E265" s="3"/>
      <c r="F265" s="3"/>
      <c r="G265" s="3"/>
      <c r="H265" s="3"/>
      <c r="I265" s="5"/>
      <c r="J265" s="5"/>
      <c r="K265" s="5"/>
      <c r="L265" s="5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3"/>
      <c r="B266" s="3"/>
      <c r="C266" s="3"/>
      <c r="D266" s="3"/>
      <c r="E266" s="3"/>
      <c r="F266" s="3"/>
      <c r="G266" s="3"/>
      <c r="H266" s="3"/>
      <c r="I266" s="5"/>
      <c r="J266" s="5"/>
      <c r="K266" s="5"/>
      <c r="L266" s="5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3"/>
      <c r="B267" s="3"/>
      <c r="C267" s="3"/>
      <c r="D267" s="3"/>
      <c r="E267" s="3"/>
      <c r="F267" s="3"/>
      <c r="G267" s="3"/>
      <c r="H267" s="3"/>
      <c r="I267" s="5"/>
      <c r="J267" s="5"/>
      <c r="K267" s="5"/>
      <c r="L267" s="5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3"/>
      <c r="B268" s="3"/>
      <c r="C268" s="3"/>
      <c r="D268" s="3"/>
      <c r="E268" s="3"/>
      <c r="F268" s="3"/>
      <c r="G268" s="3"/>
      <c r="H268" s="3"/>
      <c r="I268" s="5"/>
      <c r="J268" s="5"/>
      <c r="K268" s="5"/>
      <c r="L268" s="5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3"/>
      <c r="B269" s="3"/>
      <c r="C269" s="3"/>
      <c r="D269" s="3"/>
      <c r="E269" s="3"/>
      <c r="F269" s="3"/>
      <c r="G269" s="3"/>
      <c r="H269" s="3"/>
      <c r="I269" s="5"/>
      <c r="J269" s="5"/>
      <c r="K269" s="5"/>
      <c r="L269" s="5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3"/>
      <c r="B270" s="3"/>
      <c r="C270" s="3"/>
      <c r="D270" s="3"/>
      <c r="E270" s="3"/>
      <c r="F270" s="3"/>
      <c r="G270" s="3"/>
      <c r="H270" s="3"/>
      <c r="I270" s="5"/>
      <c r="J270" s="5"/>
      <c r="K270" s="5"/>
      <c r="L270" s="5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3"/>
      <c r="B271" s="3"/>
      <c r="C271" s="3"/>
      <c r="D271" s="3"/>
      <c r="E271" s="3"/>
      <c r="F271" s="3"/>
      <c r="G271" s="3"/>
      <c r="H271" s="3"/>
      <c r="I271" s="5"/>
      <c r="J271" s="5"/>
      <c r="K271" s="5"/>
      <c r="L271" s="5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3"/>
      <c r="B272" s="3"/>
      <c r="C272" s="3"/>
      <c r="D272" s="3"/>
      <c r="E272" s="3"/>
      <c r="F272" s="3"/>
      <c r="G272" s="3"/>
      <c r="H272" s="3"/>
      <c r="I272" s="5"/>
      <c r="J272" s="5"/>
      <c r="K272" s="5"/>
      <c r="L272" s="5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3"/>
      <c r="B273" s="3"/>
      <c r="C273" s="3"/>
      <c r="D273" s="3"/>
      <c r="E273" s="3"/>
      <c r="F273" s="3"/>
      <c r="G273" s="3"/>
      <c r="H273" s="3"/>
      <c r="I273" s="5"/>
      <c r="J273" s="5"/>
      <c r="K273" s="5"/>
      <c r="L273" s="5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5"/>
      <c r="J274" s="5"/>
      <c r="K274" s="5"/>
      <c r="L274" s="5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5"/>
      <c r="J275" s="5"/>
      <c r="K275" s="5"/>
      <c r="L275" s="5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5"/>
      <c r="J276" s="5"/>
      <c r="K276" s="5"/>
      <c r="L276" s="5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5"/>
      <c r="J277" s="5"/>
      <c r="K277" s="5"/>
      <c r="L277" s="5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5"/>
      <c r="J278" s="5"/>
      <c r="K278" s="5"/>
      <c r="L278" s="5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5"/>
      <c r="J279" s="5"/>
      <c r="K279" s="5"/>
      <c r="L279" s="5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5"/>
      <c r="J280" s="5"/>
      <c r="K280" s="5"/>
      <c r="L280" s="5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5"/>
      <c r="J281" s="5"/>
      <c r="K281" s="5"/>
      <c r="L281" s="5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5"/>
      <c r="J282" s="5"/>
      <c r="K282" s="5"/>
      <c r="L282" s="5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5"/>
      <c r="J283" s="5"/>
      <c r="K283" s="5"/>
      <c r="L283" s="5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5"/>
      <c r="J284" s="5"/>
      <c r="K284" s="5"/>
      <c r="L284" s="5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5"/>
      <c r="J285" s="5"/>
      <c r="K285" s="5"/>
      <c r="L285" s="5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5"/>
      <c r="J286" s="5"/>
      <c r="K286" s="5"/>
      <c r="L286" s="5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5"/>
      <c r="J287" s="5"/>
      <c r="K287" s="5"/>
      <c r="L287" s="5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5"/>
      <c r="J288" s="5"/>
      <c r="K288" s="5"/>
      <c r="L288" s="5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5"/>
      <c r="J289" s="5"/>
      <c r="K289" s="5"/>
      <c r="L289" s="5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5"/>
      <c r="J290" s="5"/>
      <c r="K290" s="5"/>
      <c r="L290" s="5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5"/>
      <c r="J291" s="5"/>
      <c r="K291" s="5"/>
      <c r="L291" s="5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5"/>
      <c r="J292" s="5"/>
      <c r="K292" s="5"/>
      <c r="L292" s="5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5"/>
      <c r="J293" s="5"/>
      <c r="K293" s="5"/>
      <c r="L293" s="5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5"/>
      <c r="J294" s="5"/>
      <c r="K294" s="5"/>
      <c r="L294" s="5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5"/>
      <c r="J295" s="5"/>
      <c r="K295" s="5"/>
      <c r="L295" s="5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5"/>
      <c r="J296" s="5"/>
      <c r="K296" s="5"/>
      <c r="L296" s="5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5"/>
      <c r="J297" s="5"/>
      <c r="K297" s="5"/>
      <c r="L297" s="5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5"/>
      <c r="J298" s="5"/>
      <c r="K298" s="5"/>
      <c r="L298" s="5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5"/>
      <c r="J299" s="5"/>
      <c r="K299" s="5"/>
      <c r="L299" s="5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5"/>
      <c r="J300" s="5"/>
      <c r="K300" s="5"/>
      <c r="L300" s="5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5"/>
      <c r="J301" s="5"/>
      <c r="K301" s="5"/>
      <c r="L301" s="5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5"/>
      <c r="J302" s="5"/>
      <c r="K302" s="5"/>
      <c r="L302" s="5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5"/>
      <c r="J303" s="5"/>
      <c r="K303" s="5"/>
      <c r="L303" s="5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5"/>
      <c r="J304" s="5"/>
      <c r="K304" s="5"/>
      <c r="L304" s="5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5"/>
      <c r="J305" s="5"/>
      <c r="K305" s="5"/>
      <c r="L305" s="5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5"/>
      <c r="J306" s="5"/>
      <c r="K306" s="5"/>
      <c r="L306" s="5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5"/>
      <c r="J307" s="5"/>
      <c r="K307" s="5"/>
      <c r="L307" s="5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5"/>
      <c r="J308" s="5"/>
      <c r="K308" s="5"/>
      <c r="L308" s="5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5"/>
      <c r="J309" s="5"/>
      <c r="K309" s="5"/>
      <c r="L309" s="5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5"/>
      <c r="J310" s="5"/>
      <c r="K310" s="5"/>
      <c r="L310" s="5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5"/>
      <c r="J311" s="5"/>
      <c r="K311" s="5"/>
      <c r="L311" s="5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5"/>
      <c r="J312" s="5"/>
      <c r="K312" s="5"/>
      <c r="L312" s="5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5"/>
      <c r="J313" s="5"/>
      <c r="K313" s="5"/>
      <c r="L313" s="5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5"/>
      <c r="J314" s="5"/>
      <c r="K314" s="5"/>
      <c r="L314" s="5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5"/>
      <c r="J315" s="5"/>
      <c r="K315" s="5"/>
      <c r="L315" s="5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5"/>
      <c r="J316" s="5"/>
      <c r="K316" s="5"/>
      <c r="L316" s="5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5"/>
      <c r="J317" s="5"/>
      <c r="K317" s="5"/>
      <c r="L317" s="5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5"/>
      <c r="J318" s="5"/>
      <c r="K318" s="5"/>
      <c r="L318" s="5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5"/>
      <c r="J319" s="5"/>
      <c r="K319" s="5"/>
      <c r="L319" s="5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5"/>
      <c r="J320" s="5"/>
      <c r="K320" s="5"/>
      <c r="L320" s="5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5"/>
      <c r="J321" s="5"/>
      <c r="K321" s="5"/>
      <c r="L321" s="5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5"/>
      <c r="J322" s="5"/>
      <c r="K322" s="5"/>
      <c r="L322" s="5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5"/>
      <c r="J323" s="5"/>
      <c r="K323" s="5"/>
      <c r="L323" s="5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5"/>
      <c r="J324" s="5"/>
      <c r="K324" s="5"/>
      <c r="L324" s="5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5"/>
      <c r="J325" s="5"/>
      <c r="K325" s="5"/>
      <c r="L325" s="5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5"/>
      <c r="J326" s="5"/>
      <c r="K326" s="5"/>
      <c r="L326" s="5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5"/>
      <c r="J327" s="5"/>
      <c r="K327" s="5"/>
      <c r="L327" s="5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5"/>
      <c r="J328" s="5"/>
      <c r="K328" s="5"/>
      <c r="L328" s="5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5"/>
      <c r="J329" s="5"/>
      <c r="K329" s="5"/>
      <c r="L329" s="5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5"/>
      <c r="J330" s="5"/>
      <c r="K330" s="5"/>
      <c r="L330" s="5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5"/>
      <c r="J331" s="5"/>
      <c r="K331" s="5"/>
      <c r="L331" s="5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5"/>
      <c r="J332" s="5"/>
      <c r="K332" s="5"/>
      <c r="L332" s="5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5"/>
      <c r="J333" s="5"/>
      <c r="K333" s="5"/>
      <c r="L333" s="5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5"/>
      <c r="J334" s="5"/>
      <c r="K334" s="5"/>
      <c r="L334" s="5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5"/>
      <c r="J335" s="5"/>
      <c r="K335" s="5"/>
      <c r="L335" s="5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5"/>
      <c r="J336" s="5"/>
      <c r="K336" s="5"/>
      <c r="L336" s="5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5"/>
      <c r="J337" s="5"/>
      <c r="K337" s="5"/>
      <c r="L337" s="5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5"/>
      <c r="J338" s="5"/>
      <c r="K338" s="5"/>
      <c r="L338" s="5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5"/>
      <c r="J339" s="5"/>
      <c r="K339" s="5"/>
      <c r="L339" s="5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5"/>
      <c r="J340" s="5"/>
      <c r="K340" s="5"/>
      <c r="L340" s="5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5"/>
      <c r="J341" s="5"/>
      <c r="K341" s="5"/>
      <c r="L341" s="5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5"/>
      <c r="J342" s="5"/>
      <c r="K342" s="5"/>
      <c r="L342" s="5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5"/>
      <c r="J343" s="5"/>
      <c r="K343" s="5"/>
      <c r="L343" s="5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5"/>
      <c r="J344" s="5"/>
      <c r="K344" s="5"/>
      <c r="L344" s="5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5"/>
      <c r="J345" s="5"/>
      <c r="K345" s="5"/>
      <c r="L345" s="5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5"/>
      <c r="J346" s="5"/>
      <c r="K346" s="5"/>
      <c r="L346" s="5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5"/>
      <c r="J347" s="5"/>
      <c r="K347" s="5"/>
      <c r="L347" s="5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5"/>
      <c r="J348" s="5"/>
      <c r="K348" s="5"/>
      <c r="L348" s="5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5"/>
      <c r="J349" s="5"/>
      <c r="K349" s="5"/>
      <c r="L349" s="5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5"/>
      <c r="J350" s="5"/>
      <c r="K350" s="5"/>
      <c r="L350" s="5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5"/>
      <c r="J351" s="5"/>
      <c r="K351" s="5"/>
      <c r="L351" s="5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5"/>
      <c r="J352" s="5"/>
      <c r="K352" s="5"/>
      <c r="L352" s="5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5"/>
      <c r="J353" s="5"/>
      <c r="K353" s="5"/>
      <c r="L353" s="5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5"/>
      <c r="J354" s="5"/>
      <c r="K354" s="5"/>
      <c r="L354" s="5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5"/>
      <c r="J355" s="5"/>
      <c r="K355" s="5"/>
      <c r="L355" s="5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5"/>
      <c r="J356" s="5"/>
      <c r="K356" s="5"/>
      <c r="L356" s="5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5"/>
      <c r="J357" s="5"/>
      <c r="K357" s="5"/>
      <c r="L357" s="5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5"/>
      <c r="J358" s="5"/>
      <c r="K358" s="5"/>
      <c r="L358" s="5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5"/>
      <c r="J359" s="5"/>
      <c r="K359" s="5"/>
      <c r="L359" s="5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5"/>
      <c r="J360" s="5"/>
      <c r="K360" s="5"/>
      <c r="L360" s="5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5"/>
      <c r="J361" s="5"/>
      <c r="K361" s="5"/>
      <c r="L361" s="5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5"/>
      <c r="J362" s="5"/>
      <c r="K362" s="5"/>
      <c r="L362" s="5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5"/>
      <c r="J363" s="5"/>
      <c r="K363" s="5"/>
      <c r="L363" s="5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5"/>
      <c r="J364" s="5"/>
      <c r="K364" s="5"/>
      <c r="L364" s="5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5"/>
      <c r="J365" s="5"/>
      <c r="K365" s="5"/>
      <c r="L365" s="5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5"/>
      <c r="J366" s="5"/>
      <c r="K366" s="5"/>
      <c r="L366" s="5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5"/>
      <c r="J367" s="5"/>
      <c r="K367" s="5"/>
      <c r="L367" s="5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5"/>
      <c r="J368" s="5"/>
      <c r="K368" s="5"/>
      <c r="L368" s="5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5"/>
      <c r="J369" s="5"/>
      <c r="K369" s="5"/>
      <c r="L369" s="5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5"/>
      <c r="J370" s="5"/>
      <c r="K370" s="5"/>
      <c r="L370" s="5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5"/>
      <c r="J371" s="5"/>
      <c r="K371" s="5"/>
      <c r="L371" s="5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5"/>
      <c r="J372" s="5"/>
      <c r="K372" s="5"/>
      <c r="L372" s="5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5"/>
      <c r="J373" s="5"/>
      <c r="K373" s="5"/>
      <c r="L373" s="5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5"/>
      <c r="J374" s="5"/>
      <c r="K374" s="5"/>
      <c r="L374" s="5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5"/>
      <c r="J375" s="5"/>
      <c r="K375" s="5"/>
      <c r="L375" s="5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5"/>
      <c r="J376" s="5"/>
      <c r="K376" s="5"/>
      <c r="L376" s="5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5"/>
      <c r="J377" s="5"/>
      <c r="K377" s="5"/>
      <c r="L377" s="5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5"/>
      <c r="J378" s="5"/>
      <c r="K378" s="5"/>
      <c r="L378" s="5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5"/>
      <c r="J379" s="5"/>
      <c r="K379" s="5"/>
      <c r="L379" s="5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5"/>
      <c r="J380" s="5"/>
      <c r="K380" s="5"/>
      <c r="L380" s="5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5"/>
      <c r="J381" s="5"/>
      <c r="K381" s="5"/>
      <c r="L381" s="5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5"/>
      <c r="J382" s="5"/>
      <c r="K382" s="5"/>
      <c r="L382" s="5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5"/>
      <c r="J383" s="5"/>
      <c r="K383" s="5"/>
      <c r="L383" s="5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5"/>
      <c r="J384" s="5"/>
      <c r="K384" s="5"/>
      <c r="L384" s="5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5"/>
      <c r="J385" s="5"/>
      <c r="K385" s="5"/>
      <c r="L385" s="5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5"/>
      <c r="J386" s="5"/>
      <c r="K386" s="5"/>
      <c r="L386" s="5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5"/>
      <c r="J387" s="5"/>
      <c r="K387" s="5"/>
      <c r="L387" s="5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5"/>
      <c r="J388" s="5"/>
      <c r="K388" s="5"/>
      <c r="L388" s="5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5"/>
      <c r="J389" s="5"/>
      <c r="K389" s="5"/>
      <c r="L389" s="5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5"/>
      <c r="J390" s="5"/>
      <c r="K390" s="5"/>
      <c r="L390" s="5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5"/>
      <c r="J391" s="5"/>
      <c r="K391" s="5"/>
      <c r="L391" s="5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5"/>
      <c r="J392" s="5"/>
      <c r="K392" s="5"/>
      <c r="L392" s="5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5"/>
      <c r="J393" s="5"/>
      <c r="K393" s="5"/>
      <c r="L393" s="5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5"/>
      <c r="J394" s="5"/>
      <c r="K394" s="5"/>
      <c r="L394" s="5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5"/>
      <c r="J395" s="5"/>
      <c r="K395" s="5"/>
      <c r="L395" s="5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5"/>
      <c r="J396" s="5"/>
      <c r="K396" s="5"/>
      <c r="L396" s="5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5"/>
      <c r="J397" s="5"/>
      <c r="K397" s="5"/>
      <c r="L397" s="5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5"/>
      <c r="J398" s="5"/>
      <c r="K398" s="5"/>
      <c r="L398" s="5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5"/>
      <c r="J399" s="5"/>
      <c r="K399" s="5"/>
      <c r="L399" s="5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5"/>
      <c r="J400" s="5"/>
      <c r="K400" s="5"/>
      <c r="L400" s="5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5"/>
      <c r="J401" s="5"/>
      <c r="K401" s="5"/>
      <c r="L401" s="5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5"/>
      <c r="J402" s="5"/>
      <c r="K402" s="5"/>
      <c r="L402" s="5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5"/>
      <c r="J403" s="5"/>
      <c r="K403" s="5"/>
      <c r="L403" s="5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5"/>
      <c r="J404" s="5"/>
      <c r="K404" s="5"/>
      <c r="L404" s="5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5"/>
      <c r="J405" s="5"/>
      <c r="K405" s="5"/>
      <c r="L405" s="5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5"/>
      <c r="J406" s="5"/>
      <c r="K406" s="5"/>
      <c r="L406" s="5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5"/>
      <c r="J407" s="5"/>
      <c r="K407" s="5"/>
      <c r="L407" s="5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5"/>
      <c r="J408" s="5"/>
      <c r="K408" s="5"/>
      <c r="L408" s="5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5"/>
      <c r="J409" s="5"/>
      <c r="K409" s="5"/>
      <c r="L409" s="5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5"/>
      <c r="J410" s="5"/>
      <c r="K410" s="5"/>
      <c r="L410" s="5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5"/>
      <c r="J411" s="5"/>
      <c r="K411" s="5"/>
      <c r="L411" s="5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5"/>
      <c r="J412" s="5"/>
      <c r="K412" s="5"/>
      <c r="L412" s="5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5"/>
      <c r="J413" s="5"/>
      <c r="K413" s="5"/>
      <c r="L413" s="5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5"/>
      <c r="J414" s="5"/>
      <c r="K414" s="5"/>
      <c r="L414" s="5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5"/>
      <c r="J415" s="5"/>
      <c r="K415" s="5"/>
      <c r="L415" s="5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5"/>
      <c r="J416" s="5"/>
      <c r="K416" s="5"/>
      <c r="L416" s="5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5"/>
      <c r="J417" s="5"/>
      <c r="K417" s="5"/>
      <c r="L417" s="5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5"/>
      <c r="J418" s="5"/>
      <c r="K418" s="5"/>
      <c r="L418" s="5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5"/>
      <c r="J419" s="5"/>
      <c r="K419" s="5"/>
      <c r="L419" s="5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5"/>
      <c r="J420" s="5"/>
      <c r="K420" s="5"/>
      <c r="L420" s="5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5"/>
      <c r="J421" s="5"/>
      <c r="K421" s="5"/>
      <c r="L421" s="5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5"/>
      <c r="J422" s="5"/>
      <c r="K422" s="5"/>
      <c r="L422" s="5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5"/>
      <c r="J423" s="5"/>
      <c r="K423" s="5"/>
      <c r="L423" s="5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5"/>
      <c r="J424" s="5"/>
      <c r="K424" s="5"/>
      <c r="L424" s="5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5"/>
      <c r="J425" s="5"/>
      <c r="K425" s="5"/>
      <c r="L425" s="5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5"/>
      <c r="J426" s="5"/>
      <c r="K426" s="5"/>
      <c r="L426" s="5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5"/>
      <c r="J427" s="5"/>
      <c r="K427" s="5"/>
      <c r="L427" s="5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5"/>
      <c r="J428" s="5"/>
      <c r="K428" s="5"/>
      <c r="L428" s="5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5"/>
      <c r="J429" s="5"/>
      <c r="K429" s="5"/>
      <c r="L429" s="5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5"/>
      <c r="J430" s="5"/>
      <c r="K430" s="5"/>
      <c r="L430" s="5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5"/>
      <c r="J431" s="5"/>
      <c r="K431" s="5"/>
      <c r="L431" s="5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5"/>
      <c r="J432" s="5"/>
      <c r="K432" s="5"/>
      <c r="L432" s="5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5"/>
      <c r="J433" s="5"/>
      <c r="K433" s="5"/>
      <c r="L433" s="5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5"/>
      <c r="J434" s="5"/>
      <c r="K434" s="5"/>
      <c r="L434" s="5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5"/>
      <c r="J435" s="5"/>
      <c r="K435" s="5"/>
      <c r="L435" s="5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5"/>
      <c r="J436" s="5"/>
      <c r="K436" s="5"/>
      <c r="L436" s="5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5"/>
      <c r="J437" s="5"/>
      <c r="K437" s="5"/>
      <c r="L437" s="5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5"/>
      <c r="J438" s="5"/>
      <c r="K438" s="5"/>
      <c r="L438" s="5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5"/>
      <c r="J439" s="5"/>
      <c r="K439" s="5"/>
      <c r="L439" s="5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5"/>
      <c r="J440" s="5"/>
      <c r="K440" s="5"/>
      <c r="L440" s="5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5"/>
      <c r="J441" s="5"/>
      <c r="K441" s="5"/>
      <c r="L441" s="5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5"/>
      <c r="J442" s="5"/>
      <c r="K442" s="5"/>
      <c r="L442" s="5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5"/>
      <c r="J443" s="5"/>
      <c r="K443" s="5"/>
      <c r="L443" s="5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5"/>
      <c r="J444" s="5"/>
      <c r="K444" s="5"/>
      <c r="L444" s="5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5"/>
      <c r="J445" s="5"/>
      <c r="K445" s="5"/>
      <c r="L445" s="5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5"/>
      <c r="J446" s="5"/>
      <c r="K446" s="5"/>
      <c r="L446" s="5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5"/>
      <c r="J447" s="5"/>
      <c r="K447" s="5"/>
      <c r="L447" s="5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5"/>
      <c r="J448" s="5"/>
      <c r="K448" s="5"/>
      <c r="L448" s="5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5"/>
      <c r="J449" s="5"/>
      <c r="K449" s="5"/>
      <c r="L449" s="5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5"/>
      <c r="J450" s="5"/>
      <c r="K450" s="5"/>
      <c r="L450" s="5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5"/>
      <c r="J451" s="5"/>
      <c r="K451" s="5"/>
      <c r="L451" s="5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5"/>
      <c r="J452" s="5"/>
      <c r="K452" s="5"/>
      <c r="L452" s="5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5"/>
      <c r="J453" s="5"/>
      <c r="K453" s="5"/>
      <c r="L453" s="5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5"/>
      <c r="J454" s="5"/>
      <c r="K454" s="5"/>
      <c r="L454" s="5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5"/>
      <c r="J455" s="5"/>
      <c r="K455" s="5"/>
      <c r="L455" s="5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5"/>
      <c r="J456" s="5"/>
      <c r="K456" s="5"/>
      <c r="L456" s="5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5"/>
      <c r="J457" s="5"/>
      <c r="K457" s="5"/>
      <c r="L457" s="5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5"/>
      <c r="J458" s="5"/>
      <c r="K458" s="5"/>
      <c r="L458" s="5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5"/>
      <c r="J459" s="5"/>
      <c r="K459" s="5"/>
      <c r="L459" s="5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5"/>
      <c r="J460" s="5"/>
      <c r="K460" s="5"/>
      <c r="L460" s="5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5"/>
      <c r="J461" s="5"/>
      <c r="K461" s="5"/>
      <c r="L461" s="5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5"/>
      <c r="J462" s="5"/>
      <c r="K462" s="5"/>
      <c r="L462" s="5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5"/>
      <c r="J463" s="5"/>
      <c r="K463" s="5"/>
      <c r="L463" s="5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5"/>
      <c r="J464" s="5"/>
      <c r="K464" s="5"/>
      <c r="L464" s="5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5"/>
      <c r="J465" s="5"/>
      <c r="K465" s="5"/>
      <c r="L465" s="5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5"/>
      <c r="J466" s="5"/>
      <c r="K466" s="5"/>
      <c r="L466" s="5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5"/>
      <c r="J467" s="5"/>
      <c r="K467" s="5"/>
      <c r="L467" s="5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5"/>
      <c r="J468" s="5"/>
      <c r="K468" s="5"/>
      <c r="L468" s="5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5"/>
      <c r="J469" s="5"/>
      <c r="K469" s="5"/>
      <c r="L469" s="5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5"/>
      <c r="J470" s="5"/>
      <c r="K470" s="5"/>
      <c r="L470" s="5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5"/>
      <c r="J471" s="5"/>
      <c r="K471" s="5"/>
      <c r="L471" s="5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5"/>
      <c r="J472" s="5"/>
      <c r="K472" s="5"/>
      <c r="L472" s="5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5"/>
      <c r="J473" s="5"/>
      <c r="K473" s="5"/>
      <c r="L473" s="5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5"/>
      <c r="J474" s="5"/>
      <c r="K474" s="5"/>
      <c r="L474" s="5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5"/>
      <c r="J475" s="5"/>
      <c r="K475" s="5"/>
      <c r="L475" s="5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5"/>
      <c r="J476" s="5"/>
      <c r="K476" s="5"/>
      <c r="L476" s="5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5"/>
      <c r="J477" s="5"/>
      <c r="K477" s="5"/>
      <c r="L477" s="5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5"/>
      <c r="J478" s="5"/>
      <c r="K478" s="5"/>
      <c r="L478" s="5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5"/>
      <c r="J479" s="5"/>
      <c r="K479" s="5"/>
      <c r="L479" s="5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5"/>
      <c r="J480" s="5"/>
      <c r="K480" s="5"/>
      <c r="L480" s="5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5"/>
      <c r="J481" s="5"/>
      <c r="K481" s="5"/>
      <c r="L481" s="5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5"/>
      <c r="J482" s="5"/>
      <c r="K482" s="5"/>
      <c r="L482" s="5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5"/>
      <c r="J483" s="5"/>
      <c r="K483" s="5"/>
      <c r="L483" s="5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5"/>
      <c r="J484" s="5"/>
      <c r="K484" s="5"/>
      <c r="L484" s="5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5"/>
      <c r="J485" s="5"/>
      <c r="K485" s="5"/>
      <c r="L485" s="5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5"/>
      <c r="J486" s="5"/>
      <c r="K486" s="5"/>
      <c r="L486" s="5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5"/>
      <c r="J487" s="5"/>
      <c r="K487" s="5"/>
      <c r="L487" s="5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5"/>
      <c r="J488" s="5"/>
      <c r="K488" s="5"/>
      <c r="L488" s="5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5"/>
      <c r="J489" s="5"/>
      <c r="K489" s="5"/>
      <c r="L489" s="5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5"/>
      <c r="J490" s="5"/>
      <c r="K490" s="5"/>
      <c r="L490" s="5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5"/>
      <c r="J491" s="5"/>
      <c r="K491" s="5"/>
      <c r="L491" s="5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5"/>
      <c r="J492" s="5"/>
      <c r="K492" s="5"/>
      <c r="L492" s="5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5"/>
      <c r="J493" s="5"/>
      <c r="K493" s="5"/>
      <c r="L493" s="5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5"/>
      <c r="J494" s="5"/>
      <c r="K494" s="5"/>
      <c r="L494" s="5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5"/>
      <c r="J495" s="5"/>
      <c r="K495" s="5"/>
      <c r="L495" s="5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5"/>
      <c r="J496" s="5"/>
      <c r="K496" s="5"/>
      <c r="L496" s="5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5"/>
      <c r="J497" s="5"/>
      <c r="K497" s="5"/>
      <c r="L497" s="5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5"/>
      <c r="J498" s="5"/>
      <c r="K498" s="5"/>
      <c r="L498" s="5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5"/>
      <c r="J499" s="5"/>
      <c r="K499" s="5"/>
      <c r="L499" s="5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5"/>
      <c r="J500" s="5"/>
      <c r="K500" s="5"/>
      <c r="L500" s="5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5"/>
      <c r="J501" s="5"/>
      <c r="K501" s="5"/>
      <c r="L501" s="5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5"/>
      <c r="J502" s="5"/>
      <c r="K502" s="5"/>
      <c r="L502" s="5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5"/>
      <c r="J503" s="5"/>
      <c r="K503" s="5"/>
      <c r="L503" s="5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5"/>
      <c r="J504" s="5"/>
      <c r="K504" s="5"/>
      <c r="L504" s="5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5"/>
      <c r="J505" s="5"/>
      <c r="K505" s="5"/>
      <c r="L505" s="5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5"/>
      <c r="J506" s="5"/>
      <c r="K506" s="5"/>
      <c r="L506" s="5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5"/>
      <c r="J507" s="5"/>
      <c r="K507" s="5"/>
      <c r="L507" s="5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5"/>
      <c r="J508" s="5"/>
      <c r="K508" s="5"/>
      <c r="L508" s="5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5"/>
      <c r="J509" s="5"/>
      <c r="K509" s="5"/>
      <c r="L509" s="5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5"/>
      <c r="J510" s="5"/>
      <c r="K510" s="5"/>
      <c r="L510" s="5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5"/>
      <c r="J511" s="5"/>
      <c r="K511" s="5"/>
      <c r="L511" s="5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5"/>
      <c r="J512" s="5"/>
      <c r="K512" s="5"/>
      <c r="L512" s="5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5"/>
      <c r="J513" s="5"/>
      <c r="K513" s="5"/>
      <c r="L513" s="5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5"/>
      <c r="J514" s="5"/>
      <c r="K514" s="5"/>
      <c r="L514" s="5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5"/>
      <c r="J515" s="5"/>
      <c r="K515" s="5"/>
      <c r="L515" s="5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5"/>
      <c r="J516" s="5"/>
      <c r="K516" s="5"/>
      <c r="L516" s="5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5"/>
      <c r="J517" s="5"/>
      <c r="K517" s="5"/>
      <c r="L517" s="5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5"/>
      <c r="J518" s="5"/>
      <c r="K518" s="5"/>
      <c r="L518" s="5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5"/>
      <c r="J519" s="5"/>
      <c r="K519" s="5"/>
      <c r="L519" s="5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5"/>
      <c r="J520" s="5"/>
      <c r="K520" s="5"/>
      <c r="L520" s="5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5"/>
      <c r="J521" s="5"/>
      <c r="K521" s="5"/>
      <c r="L521" s="5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5"/>
      <c r="J522" s="5"/>
      <c r="K522" s="5"/>
      <c r="L522" s="5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5"/>
      <c r="J523" s="5"/>
      <c r="K523" s="5"/>
      <c r="L523" s="5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5"/>
      <c r="J524" s="5"/>
      <c r="K524" s="5"/>
      <c r="L524" s="5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5"/>
      <c r="J525" s="5"/>
      <c r="K525" s="5"/>
      <c r="L525" s="5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5"/>
      <c r="J526" s="5"/>
      <c r="K526" s="5"/>
      <c r="L526" s="5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5"/>
      <c r="J527" s="5"/>
      <c r="K527" s="5"/>
      <c r="L527" s="5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5"/>
      <c r="J528" s="5"/>
      <c r="K528" s="5"/>
      <c r="L528" s="5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5"/>
      <c r="J529" s="5"/>
      <c r="K529" s="5"/>
      <c r="L529" s="5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5"/>
      <c r="J530" s="5"/>
      <c r="K530" s="5"/>
      <c r="L530" s="5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5"/>
      <c r="J531" s="5"/>
      <c r="K531" s="5"/>
      <c r="L531" s="5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5"/>
      <c r="J532" s="5"/>
      <c r="K532" s="5"/>
      <c r="L532" s="5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5"/>
      <c r="J533" s="5"/>
      <c r="K533" s="5"/>
      <c r="L533" s="5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5"/>
      <c r="J534" s="5"/>
      <c r="K534" s="5"/>
      <c r="L534" s="5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5"/>
      <c r="J535" s="5"/>
      <c r="K535" s="5"/>
      <c r="L535" s="5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5"/>
      <c r="J536" s="5"/>
      <c r="K536" s="5"/>
      <c r="L536" s="5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5"/>
      <c r="J537" s="5"/>
      <c r="K537" s="5"/>
      <c r="L537" s="5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5"/>
      <c r="J538" s="5"/>
      <c r="K538" s="5"/>
      <c r="L538" s="5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5"/>
      <c r="J539" s="5"/>
      <c r="K539" s="5"/>
      <c r="L539" s="5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5"/>
      <c r="J540" s="5"/>
      <c r="K540" s="5"/>
      <c r="L540" s="5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5"/>
      <c r="J541" s="5"/>
      <c r="K541" s="5"/>
      <c r="L541" s="5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5"/>
      <c r="J542" s="5"/>
      <c r="K542" s="5"/>
      <c r="L542" s="5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5"/>
      <c r="J543" s="5"/>
      <c r="K543" s="5"/>
      <c r="L543" s="5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5"/>
      <c r="J544" s="5"/>
      <c r="K544" s="5"/>
      <c r="L544" s="5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5"/>
      <c r="J545" s="5"/>
      <c r="K545" s="5"/>
      <c r="L545" s="5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5"/>
      <c r="J546" s="5"/>
      <c r="K546" s="5"/>
      <c r="L546" s="5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5"/>
      <c r="J547" s="5"/>
      <c r="K547" s="5"/>
      <c r="L547" s="5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5"/>
      <c r="J548" s="5"/>
      <c r="K548" s="5"/>
      <c r="L548" s="5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5"/>
      <c r="J549" s="5"/>
      <c r="K549" s="5"/>
      <c r="L549" s="5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5"/>
      <c r="J550" s="5"/>
      <c r="K550" s="5"/>
      <c r="L550" s="5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5"/>
      <c r="J551" s="5"/>
      <c r="K551" s="5"/>
      <c r="L551" s="5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5"/>
      <c r="J552" s="5"/>
      <c r="K552" s="5"/>
      <c r="L552" s="5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5"/>
      <c r="J553" s="5"/>
      <c r="K553" s="5"/>
      <c r="L553" s="5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5"/>
      <c r="J554" s="5"/>
      <c r="K554" s="5"/>
      <c r="L554" s="5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5"/>
      <c r="J555" s="5"/>
      <c r="K555" s="5"/>
      <c r="L555" s="5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5"/>
      <c r="J556" s="5"/>
      <c r="K556" s="5"/>
      <c r="L556" s="5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5"/>
      <c r="J557" s="5"/>
      <c r="K557" s="5"/>
      <c r="L557" s="5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5"/>
      <c r="J558" s="5"/>
      <c r="K558" s="5"/>
      <c r="L558" s="5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5"/>
      <c r="J559" s="5"/>
      <c r="K559" s="5"/>
      <c r="L559" s="5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5"/>
      <c r="J560" s="5"/>
      <c r="K560" s="5"/>
      <c r="L560" s="5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5"/>
      <c r="J561" s="5"/>
      <c r="K561" s="5"/>
      <c r="L561" s="5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5"/>
      <c r="J562" s="5"/>
      <c r="K562" s="5"/>
      <c r="L562" s="5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5"/>
      <c r="J563" s="5"/>
      <c r="K563" s="5"/>
      <c r="L563" s="5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5"/>
      <c r="J564" s="5"/>
      <c r="K564" s="5"/>
      <c r="L564" s="5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5"/>
      <c r="J565" s="5"/>
      <c r="K565" s="5"/>
      <c r="L565" s="5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5"/>
      <c r="J566" s="5"/>
      <c r="K566" s="5"/>
      <c r="L566" s="5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5"/>
      <c r="J567" s="5"/>
      <c r="K567" s="5"/>
      <c r="L567" s="5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5"/>
      <c r="J568" s="5"/>
      <c r="K568" s="5"/>
      <c r="L568" s="5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5"/>
      <c r="J569" s="5"/>
      <c r="K569" s="5"/>
      <c r="L569" s="5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5"/>
      <c r="J570" s="5"/>
      <c r="K570" s="5"/>
      <c r="L570" s="5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5"/>
      <c r="J571" s="5"/>
      <c r="K571" s="5"/>
      <c r="L571" s="5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5"/>
      <c r="J572" s="5"/>
      <c r="K572" s="5"/>
      <c r="L572" s="5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5"/>
      <c r="J573" s="5"/>
      <c r="K573" s="5"/>
      <c r="L573" s="5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5"/>
      <c r="J574" s="5"/>
      <c r="K574" s="5"/>
      <c r="L574" s="5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5"/>
      <c r="J575" s="5"/>
      <c r="K575" s="5"/>
      <c r="L575" s="5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5"/>
      <c r="J576" s="5"/>
      <c r="K576" s="5"/>
      <c r="L576" s="5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5"/>
      <c r="J577" s="5"/>
      <c r="K577" s="5"/>
      <c r="L577" s="5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5"/>
      <c r="J578" s="5"/>
      <c r="K578" s="5"/>
      <c r="L578" s="5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5"/>
      <c r="J579" s="5"/>
      <c r="K579" s="5"/>
      <c r="L579" s="5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5"/>
      <c r="J580" s="5"/>
      <c r="K580" s="5"/>
      <c r="L580" s="5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5"/>
      <c r="J581" s="5"/>
      <c r="K581" s="5"/>
      <c r="L581" s="5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5"/>
      <c r="J582" s="5"/>
      <c r="K582" s="5"/>
      <c r="L582" s="5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5"/>
      <c r="J583" s="5"/>
      <c r="K583" s="5"/>
      <c r="L583" s="5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5"/>
      <c r="J584" s="5"/>
      <c r="K584" s="5"/>
      <c r="L584" s="5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5"/>
      <c r="J585" s="5"/>
      <c r="K585" s="5"/>
      <c r="L585" s="5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5"/>
      <c r="J586" s="5"/>
      <c r="K586" s="5"/>
      <c r="L586" s="5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5"/>
      <c r="J587" s="5"/>
      <c r="K587" s="5"/>
      <c r="L587" s="5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5"/>
      <c r="J588" s="5"/>
      <c r="K588" s="5"/>
      <c r="L588" s="5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5"/>
      <c r="J589" s="5"/>
      <c r="K589" s="5"/>
      <c r="L589" s="5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5"/>
      <c r="J590" s="5"/>
      <c r="K590" s="5"/>
      <c r="L590" s="5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5"/>
      <c r="J591" s="5"/>
      <c r="K591" s="5"/>
      <c r="L591" s="5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5"/>
      <c r="J592" s="5"/>
      <c r="K592" s="5"/>
      <c r="L592" s="5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5"/>
      <c r="J593" s="5"/>
      <c r="K593" s="5"/>
      <c r="L593" s="5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5"/>
      <c r="J594" s="5"/>
      <c r="K594" s="5"/>
      <c r="L594" s="5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5"/>
      <c r="J595" s="5"/>
      <c r="K595" s="5"/>
      <c r="L595" s="5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5"/>
      <c r="J596" s="5"/>
      <c r="K596" s="5"/>
      <c r="L596" s="5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5"/>
      <c r="J597" s="5"/>
      <c r="K597" s="5"/>
      <c r="L597" s="5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5"/>
      <c r="J598" s="5"/>
      <c r="K598" s="5"/>
      <c r="L598" s="5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5"/>
      <c r="J599" s="5"/>
      <c r="K599" s="5"/>
      <c r="L599" s="5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5"/>
      <c r="J600" s="5"/>
      <c r="K600" s="5"/>
      <c r="L600" s="5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5"/>
      <c r="J601" s="5"/>
      <c r="K601" s="5"/>
      <c r="L601" s="5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5"/>
      <c r="J602" s="5"/>
      <c r="K602" s="5"/>
      <c r="L602" s="5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5"/>
      <c r="J603" s="5"/>
      <c r="K603" s="5"/>
      <c r="L603" s="5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5"/>
      <c r="J604" s="5"/>
      <c r="K604" s="5"/>
      <c r="L604" s="5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5"/>
      <c r="J605" s="5"/>
      <c r="K605" s="5"/>
      <c r="L605" s="5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5"/>
      <c r="J606" s="5"/>
      <c r="K606" s="5"/>
      <c r="L606" s="5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5"/>
      <c r="J607" s="5"/>
      <c r="K607" s="5"/>
      <c r="L607" s="5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5"/>
      <c r="J608" s="5"/>
      <c r="K608" s="5"/>
      <c r="L608" s="5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5"/>
      <c r="J609" s="5"/>
      <c r="K609" s="5"/>
      <c r="L609" s="5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5"/>
      <c r="J610" s="5"/>
      <c r="K610" s="5"/>
      <c r="L610" s="5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5"/>
      <c r="J611" s="5"/>
      <c r="K611" s="5"/>
      <c r="L611" s="5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5"/>
      <c r="J612" s="5"/>
      <c r="K612" s="5"/>
      <c r="L612" s="5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5"/>
      <c r="J613" s="5"/>
      <c r="K613" s="5"/>
      <c r="L613" s="5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5"/>
      <c r="J614" s="5"/>
      <c r="K614" s="5"/>
      <c r="L614" s="5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5"/>
      <c r="J615" s="5"/>
      <c r="K615" s="5"/>
      <c r="L615" s="5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5"/>
      <c r="J616" s="5"/>
      <c r="K616" s="5"/>
      <c r="L616" s="5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5"/>
      <c r="J617" s="5"/>
      <c r="K617" s="5"/>
      <c r="L617" s="5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5"/>
      <c r="J618" s="5"/>
      <c r="K618" s="5"/>
      <c r="L618" s="5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5"/>
      <c r="J619" s="5"/>
      <c r="K619" s="5"/>
      <c r="L619" s="5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5"/>
      <c r="J620" s="5"/>
      <c r="K620" s="5"/>
      <c r="L620" s="5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5"/>
      <c r="J621" s="5"/>
      <c r="K621" s="5"/>
      <c r="L621" s="5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5"/>
      <c r="J622" s="5"/>
      <c r="K622" s="5"/>
      <c r="L622" s="5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5"/>
      <c r="J623" s="5"/>
      <c r="K623" s="5"/>
      <c r="L623" s="5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5"/>
      <c r="J624" s="5"/>
      <c r="K624" s="5"/>
      <c r="L624" s="5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5"/>
      <c r="J625" s="5"/>
      <c r="K625" s="5"/>
      <c r="L625" s="5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5"/>
      <c r="J626" s="5"/>
      <c r="K626" s="5"/>
      <c r="L626" s="5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5"/>
      <c r="J627" s="5"/>
      <c r="K627" s="5"/>
      <c r="L627" s="5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5"/>
      <c r="J628" s="5"/>
      <c r="K628" s="5"/>
      <c r="L628" s="5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5"/>
      <c r="J629" s="5"/>
      <c r="K629" s="5"/>
      <c r="L629" s="5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5"/>
      <c r="J630" s="5"/>
      <c r="K630" s="5"/>
      <c r="L630" s="5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5"/>
      <c r="J631" s="5"/>
      <c r="K631" s="5"/>
      <c r="L631" s="5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5"/>
      <c r="J632" s="5"/>
      <c r="K632" s="5"/>
      <c r="L632" s="5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5"/>
      <c r="J633" s="5"/>
      <c r="K633" s="5"/>
      <c r="L633" s="5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5"/>
      <c r="J634" s="5"/>
      <c r="K634" s="5"/>
      <c r="L634" s="5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5"/>
      <c r="J635" s="5"/>
      <c r="K635" s="5"/>
      <c r="L635" s="5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5"/>
      <c r="J636" s="5"/>
      <c r="K636" s="5"/>
      <c r="L636" s="5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5"/>
      <c r="J637" s="5"/>
      <c r="K637" s="5"/>
      <c r="L637" s="5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5"/>
      <c r="J638" s="5"/>
      <c r="K638" s="5"/>
      <c r="L638" s="5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5"/>
      <c r="J639" s="5"/>
      <c r="K639" s="5"/>
      <c r="L639" s="5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5"/>
      <c r="J640" s="5"/>
      <c r="K640" s="5"/>
      <c r="L640" s="5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5"/>
      <c r="J641" s="5"/>
      <c r="K641" s="5"/>
      <c r="L641" s="5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5"/>
      <c r="J642" s="5"/>
      <c r="K642" s="5"/>
      <c r="L642" s="5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5"/>
      <c r="J643" s="5"/>
      <c r="K643" s="5"/>
      <c r="L643" s="5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5"/>
      <c r="J644" s="5"/>
      <c r="K644" s="5"/>
      <c r="L644" s="5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5"/>
      <c r="J645" s="5"/>
      <c r="K645" s="5"/>
      <c r="L645" s="5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5"/>
      <c r="J646" s="5"/>
      <c r="K646" s="5"/>
      <c r="L646" s="5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5"/>
      <c r="J647" s="5"/>
      <c r="K647" s="5"/>
      <c r="L647" s="5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5"/>
      <c r="J648" s="5"/>
      <c r="K648" s="5"/>
      <c r="L648" s="5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5"/>
      <c r="J649" s="5"/>
      <c r="K649" s="5"/>
      <c r="L649" s="5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5"/>
      <c r="J650" s="5"/>
      <c r="K650" s="5"/>
      <c r="L650" s="5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5"/>
      <c r="J651" s="5"/>
      <c r="K651" s="5"/>
      <c r="L651" s="5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5"/>
      <c r="J652" s="5"/>
      <c r="K652" s="5"/>
      <c r="L652" s="5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5"/>
      <c r="J653" s="5"/>
      <c r="K653" s="5"/>
      <c r="L653" s="5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5"/>
      <c r="J654" s="5"/>
      <c r="K654" s="5"/>
      <c r="L654" s="5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5"/>
      <c r="J655" s="5"/>
      <c r="K655" s="5"/>
      <c r="L655" s="5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5"/>
      <c r="J656" s="5"/>
      <c r="K656" s="5"/>
      <c r="L656" s="5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5"/>
      <c r="J657" s="5"/>
      <c r="K657" s="5"/>
      <c r="L657" s="5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5"/>
      <c r="J658" s="5"/>
      <c r="K658" s="5"/>
      <c r="L658" s="5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5"/>
      <c r="J659" s="5"/>
      <c r="K659" s="5"/>
      <c r="L659" s="5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5"/>
      <c r="J660" s="5"/>
      <c r="K660" s="5"/>
      <c r="L660" s="5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5"/>
      <c r="J661" s="5"/>
      <c r="K661" s="5"/>
      <c r="L661" s="5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5"/>
      <c r="J662" s="5"/>
      <c r="K662" s="5"/>
      <c r="L662" s="5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5"/>
      <c r="J663" s="5"/>
      <c r="K663" s="5"/>
      <c r="L663" s="5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5"/>
      <c r="J664" s="5"/>
      <c r="K664" s="5"/>
      <c r="L664" s="5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5"/>
      <c r="J665" s="5"/>
      <c r="K665" s="5"/>
      <c r="L665" s="5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5"/>
      <c r="J666" s="5"/>
      <c r="K666" s="5"/>
      <c r="L666" s="5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5"/>
      <c r="J667" s="5"/>
      <c r="K667" s="5"/>
      <c r="L667" s="5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5"/>
      <c r="J668" s="5"/>
      <c r="K668" s="5"/>
      <c r="L668" s="5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5"/>
      <c r="J669" s="5"/>
      <c r="K669" s="5"/>
      <c r="L669" s="5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5"/>
      <c r="J670" s="5"/>
      <c r="K670" s="5"/>
      <c r="L670" s="5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5"/>
      <c r="J671" s="5"/>
      <c r="K671" s="5"/>
      <c r="L671" s="5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5"/>
      <c r="J672" s="5"/>
      <c r="K672" s="5"/>
      <c r="L672" s="5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5"/>
      <c r="J673" s="5"/>
      <c r="K673" s="5"/>
      <c r="L673" s="5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5"/>
      <c r="J674" s="5"/>
      <c r="K674" s="5"/>
      <c r="L674" s="5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5"/>
      <c r="J675" s="5"/>
      <c r="K675" s="5"/>
      <c r="L675" s="5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5"/>
      <c r="J676" s="5"/>
      <c r="K676" s="5"/>
      <c r="L676" s="5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5"/>
      <c r="J677" s="5"/>
      <c r="K677" s="5"/>
      <c r="L677" s="5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5"/>
      <c r="J678" s="5"/>
      <c r="K678" s="5"/>
      <c r="L678" s="5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5"/>
      <c r="J679" s="5"/>
      <c r="K679" s="5"/>
      <c r="L679" s="5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5"/>
      <c r="J680" s="5"/>
      <c r="K680" s="5"/>
      <c r="L680" s="5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5"/>
      <c r="J681" s="5"/>
      <c r="K681" s="5"/>
      <c r="L681" s="5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5"/>
      <c r="J682" s="5"/>
      <c r="K682" s="5"/>
      <c r="L682" s="5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5"/>
      <c r="J683" s="5"/>
      <c r="K683" s="5"/>
      <c r="L683" s="5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5"/>
      <c r="J684" s="5"/>
      <c r="K684" s="5"/>
      <c r="L684" s="5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5"/>
      <c r="J685" s="5"/>
      <c r="K685" s="5"/>
      <c r="L685" s="5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5"/>
      <c r="J686" s="5"/>
      <c r="K686" s="5"/>
      <c r="L686" s="5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5"/>
      <c r="J687" s="5"/>
      <c r="K687" s="5"/>
      <c r="L687" s="5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5"/>
      <c r="J688" s="5"/>
      <c r="K688" s="5"/>
      <c r="L688" s="5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5"/>
      <c r="J689" s="5"/>
      <c r="K689" s="5"/>
      <c r="L689" s="5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5"/>
      <c r="J690" s="5"/>
      <c r="K690" s="5"/>
      <c r="L690" s="5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5"/>
      <c r="J691" s="5"/>
      <c r="K691" s="5"/>
      <c r="L691" s="5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5"/>
      <c r="J692" s="5"/>
      <c r="K692" s="5"/>
      <c r="L692" s="5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5"/>
      <c r="J693" s="5"/>
      <c r="K693" s="5"/>
      <c r="L693" s="5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5"/>
      <c r="J694" s="5"/>
      <c r="K694" s="5"/>
      <c r="L694" s="5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5"/>
      <c r="J695" s="5"/>
      <c r="K695" s="5"/>
      <c r="L695" s="5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5"/>
      <c r="J696" s="5"/>
      <c r="K696" s="5"/>
      <c r="L696" s="5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5"/>
      <c r="J697" s="5"/>
      <c r="K697" s="5"/>
      <c r="L697" s="5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5"/>
      <c r="J698" s="5"/>
      <c r="K698" s="5"/>
      <c r="L698" s="5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5"/>
      <c r="J699" s="5"/>
      <c r="K699" s="5"/>
      <c r="L699" s="5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5"/>
      <c r="J700" s="5"/>
      <c r="K700" s="5"/>
      <c r="L700" s="5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5"/>
      <c r="J701" s="5"/>
      <c r="K701" s="5"/>
      <c r="L701" s="5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5"/>
      <c r="J702" s="5"/>
      <c r="K702" s="5"/>
      <c r="L702" s="5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5"/>
      <c r="J703" s="5"/>
      <c r="K703" s="5"/>
      <c r="L703" s="5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5"/>
      <c r="J704" s="5"/>
      <c r="K704" s="5"/>
      <c r="L704" s="5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5"/>
      <c r="J705" s="5"/>
      <c r="K705" s="5"/>
      <c r="L705" s="5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5"/>
      <c r="J706" s="5"/>
      <c r="K706" s="5"/>
      <c r="L706" s="5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5"/>
      <c r="J707" s="5"/>
      <c r="K707" s="5"/>
      <c r="L707" s="5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5"/>
      <c r="J708" s="5"/>
      <c r="K708" s="5"/>
      <c r="L708" s="5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5"/>
      <c r="J709" s="5"/>
      <c r="K709" s="5"/>
      <c r="L709" s="5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5"/>
      <c r="J710" s="5"/>
      <c r="K710" s="5"/>
      <c r="L710" s="5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5"/>
      <c r="J711" s="5"/>
      <c r="K711" s="5"/>
      <c r="L711" s="5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5"/>
      <c r="J712" s="5"/>
      <c r="K712" s="5"/>
      <c r="L712" s="5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5"/>
      <c r="J713" s="5"/>
      <c r="K713" s="5"/>
      <c r="L713" s="5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5"/>
      <c r="J714" s="5"/>
      <c r="K714" s="5"/>
      <c r="L714" s="5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5"/>
      <c r="J715" s="5"/>
      <c r="K715" s="5"/>
      <c r="L715" s="5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5"/>
      <c r="J716" s="5"/>
      <c r="K716" s="5"/>
      <c r="L716" s="5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5"/>
      <c r="J717" s="5"/>
      <c r="K717" s="5"/>
      <c r="L717" s="5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5"/>
      <c r="J718" s="5"/>
      <c r="K718" s="5"/>
      <c r="L718" s="5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5"/>
      <c r="J719" s="5"/>
      <c r="K719" s="5"/>
      <c r="L719" s="5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5"/>
      <c r="J720" s="5"/>
      <c r="K720" s="5"/>
      <c r="L720" s="5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5"/>
      <c r="J721" s="5"/>
      <c r="K721" s="5"/>
      <c r="L721" s="5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5"/>
      <c r="J722" s="5"/>
      <c r="K722" s="5"/>
      <c r="L722" s="5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5"/>
      <c r="J723" s="5"/>
      <c r="K723" s="5"/>
      <c r="L723" s="5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5"/>
      <c r="J724" s="5"/>
      <c r="K724" s="5"/>
      <c r="L724" s="5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5"/>
      <c r="J725" s="5"/>
      <c r="K725" s="5"/>
      <c r="L725" s="5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5"/>
      <c r="J726" s="5"/>
      <c r="K726" s="5"/>
      <c r="L726" s="5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5"/>
      <c r="J727" s="5"/>
      <c r="K727" s="5"/>
      <c r="L727" s="5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5"/>
      <c r="J728" s="5"/>
      <c r="K728" s="5"/>
      <c r="L728" s="5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5"/>
      <c r="J729" s="5"/>
      <c r="K729" s="5"/>
      <c r="L729" s="5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5"/>
      <c r="J730" s="5"/>
      <c r="K730" s="5"/>
      <c r="L730" s="5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5"/>
      <c r="J731" s="5"/>
      <c r="K731" s="5"/>
      <c r="L731" s="5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5"/>
      <c r="J732" s="5"/>
      <c r="K732" s="5"/>
      <c r="L732" s="5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5"/>
      <c r="J733" s="5"/>
      <c r="K733" s="5"/>
      <c r="L733" s="5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5"/>
      <c r="J734" s="5"/>
      <c r="K734" s="5"/>
      <c r="L734" s="5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5"/>
      <c r="J735" s="5"/>
      <c r="K735" s="5"/>
      <c r="L735" s="5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5"/>
      <c r="J736" s="5"/>
      <c r="K736" s="5"/>
      <c r="L736" s="5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5"/>
      <c r="J737" s="5"/>
      <c r="K737" s="5"/>
      <c r="L737" s="5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5"/>
      <c r="J738" s="5"/>
      <c r="K738" s="5"/>
      <c r="L738" s="5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5"/>
      <c r="J739" s="5"/>
      <c r="K739" s="5"/>
      <c r="L739" s="5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5"/>
      <c r="J740" s="5"/>
      <c r="K740" s="5"/>
      <c r="L740" s="5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5"/>
      <c r="J741" s="5"/>
      <c r="K741" s="5"/>
      <c r="L741" s="5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5"/>
      <c r="J742" s="5"/>
      <c r="K742" s="5"/>
      <c r="L742" s="5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5"/>
      <c r="J743" s="5"/>
      <c r="K743" s="5"/>
      <c r="L743" s="5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5"/>
      <c r="J744" s="5"/>
      <c r="K744" s="5"/>
      <c r="L744" s="5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5"/>
      <c r="J745" s="5"/>
      <c r="K745" s="5"/>
      <c r="L745" s="5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5"/>
      <c r="J746" s="5"/>
      <c r="K746" s="5"/>
      <c r="L746" s="5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5"/>
      <c r="J747" s="5"/>
      <c r="K747" s="5"/>
      <c r="L747" s="5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5"/>
      <c r="J748" s="5"/>
      <c r="K748" s="5"/>
      <c r="L748" s="5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5"/>
      <c r="J749" s="5"/>
      <c r="K749" s="5"/>
      <c r="L749" s="5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5"/>
      <c r="J750" s="5"/>
      <c r="K750" s="5"/>
      <c r="L750" s="5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5"/>
      <c r="J751" s="5"/>
      <c r="K751" s="5"/>
      <c r="L751" s="5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5"/>
      <c r="J752" s="5"/>
      <c r="K752" s="5"/>
      <c r="L752" s="5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5"/>
      <c r="J753" s="5"/>
      <c r="K753" s="5"/>
      <c r="L753" s="5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5"/>
      <c r="J754" s="5"/>
      <c r="K754" s="5"/>
      <c r="L754" s="5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5"/>
      <c r="J755" s="5"/>
      <c r="K755" s="5"/>
      <c r="L755" s="5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5"/>
      <c r="J756" s="5"/>
      <c r="K756" s="5"/>
      <c r="L756" s="5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5"/>
      <c r="J757" s="5"/>
      <c r="K757" s="5"/>
      <c r="L757" s="5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5"/>
      <c r="J758" s="5"/>
      <c r="K758" s="5"/>
      <c r="L758" s="5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5"/>
      <c r="J759" s="5"/>
      <c r="K759" s="5"/>
      <c r="L759" s="5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5"/>
      <c r="J760" s="5"/>
      <c r="K760" s="5"/>
      <c r="L760" s="5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5"/>
      <c r="J761" s="5"/>
      <c r="K761" s="5"/>
      <c r="L761" s="5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5"/>
      <c r="J762" s="5"/>
      <c r="K762" s="5"/>
      <c r="L762" s="5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5"/>
      <c r="J763" s="5"/>
      <c r="K763" s="5"/>
      <c r="L763" s="5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5"/>
      <c r="J764" s="5"/>
      <c r="K764" s="5"/>
      <c r="L764" s="5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5"/>
      <c r="J765" s="5"/>
      <c r="K765" s="5"/>
      <c r="L765" s="5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5"/>
      <c r="J766" s="5"/>
      <c r="K766" s="5"/>
      <c r="L766" s="5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5"/>
      <c r="J767" s="5"/>
      <c r="K767" s="5"/>
      <c r="L767" s="5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5"/>
      <c r="J768" s="5"/>
      <c r="K768" s="5"/>
      <c r="L768" s="5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5"/>
      <c r="J769" s="5"/>
      <c r="K769" s="5"/>
      <c r="L769" s="5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5"/>
      <c r="J770" s="5"/>
      <c r="K770" s="5"/>
      <c r="L770" s="5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5"/>
      <c r="J771" s="5"/>
      <c r="K771" s="5"/>
      <c r="L771" s="5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5"/>
      <c r="J772" s="5"/>
      <c r="K772" s="5"/>
      <c r="L772" s="5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5"/>
      <c r="J773" s="5"/>
      <c r="K773" s="5"/>
      <c r="L773" s="5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5"/>
      <c r="J774" s="5"/>
      <c r="K774" s="5"/>
      <c r="L774" s="5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5"/>
      <c r="J775" s="5"/>
      <c r="K775" s="5"/>
      <c r="L775" s="5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5"/>
      <c r="J776" s="5"/>
      <c r="K776" s="5"/>
      <c r="L776" s="5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5"/>
      <c r="J777" s="5"/>
      <c r="K777" s="5"/>
      <c r="L777" s="5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5"/>
      <c r="J778" s="5"/>
      <c r="K778" s="5"/>
      <c r="L778" s="5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5"/>
      <c r="J779" s="5"/>
      <c r="K779" s="5"/>
      <c r="L779" s="5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5"/>
      <c r="J780" s="5"/>
      <c r="K780" s="5"/>
      <c r="L780" s="5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5"/>
      <c r="J781" s="5"/>
      <c r="K781" s="5"/>
      <c r="L781" s="5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5"/>
      <c r="J782" s="5"/>
      <c r="K782" s="5"/>
      <c r="L782" s="5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5"/>
      <c r="J783" s="5"/>
      <c r="K783" s="5"/>
      <c r="L783" s="5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5"/>
      <c r="J784" s="5"/>
      <c r="K784" s="5"/>
      <c r="L784" s="5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5"/>
      <c r="J785" s="5"/>
      <c r="K785" s="5"/>
      <c r="L785" s="5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5"/>
      <c r="J786" s="5"/>
      <c r="K786" s="5"/>
      <c r="L786" s="5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5"/>
      <c r="J787" s="5"/>
      <c r="K787" s="5"/>
      <c r="L787" s="5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5"/>
      <c r="J788" s="5"/>
      <c r="K788" s="5"/>
      <c r="L788" s="5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5"/>
      <c r="J789" s="5"/>
      <c r="K789" s="5"/>
      <c r="L789" s="5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5"/>
      <c r="J790" s="5"/>
      <c r="K790" s="5"/>
      <c r="L790" s="5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5"/>
      <c r="J791" s="5"/>
      <c r="K791" s="5"/>
      <c r="L791" s="5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5"/>
      <c r="J792" s="5"/>
      <c r="K792" s="5"/>
      <c r="L792" s="5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5"/>
      <c r="J793" s="5"/>
      <c r="K793" s="5"/>
      <c r="L793" s="5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5"/>
      <c r="J794" s="5"/>
      <c r="K794" s="5"/>
      <c r="L794" s="5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5"/>
      <c r="J795" s="5"/>
      <c r="K795" s="5"/>
      <c r="L795" s="5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5"/>
      <c r="J796" s="5"/>
      <c r="K796" s="5"/>
      <c r="L796" s="5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5"/>
      <c r="J797" s="5"/>
      <c r="K797" s="5"/>
      <c r="L797" s="5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5"/>
      <c r="J798" s="5"/>
      <c r="K798" s="5"/>
      <c r="L798" s="5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5"/>
      <c r="J799" s="5"/>
      <c r="K799" s="5"/>
      <c r="L799" s="5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5"/>
      <c r="J800" s="5"/>
      <c r="K800" s="5"/>
      <c r="L800" s="5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5"/>
      <c r="J801" s="5"/>
      <c r="K801" s="5"/>
      <c r="L801" s="5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5"/>
      <c r="J802" s="5"/>
      <c r="K802" s="5"/>
      <c r="L802" s="5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5"/>
      <c r="J803" s="5"/>
      <c r="K803" s="5"/>
      <c r="L803" s="5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5"/>
      <c r="J804" s="5"/>
      <c r="K804" s="5"/>
      <c r="L804" s="5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5"/>
      <c r="J805" s="5"/>
      <c r="K805" s="5"/>
      <c r="L805" s="5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5"/>
      <c r="J806" s="5"/>
      <c r="K806" s="5"/>
      <c r="L806" s="5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5"/>
      <c r="J807" s="5"/>
      <c r="K807" s="5"/>
      <c r="L807" s="5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5"/>
      <c r="J808" s="5"/>
      <c r="K808" s="5"/>
      <c r="L808" s="5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5"/>
      <c r="J809" s="5"/>
      <c r="K809" s="5"/>
      <c r="L809" s="5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5"/>
      <c r="J810" s="5"/>
      <c r="K810" s="5"/>
      <c r="L810" s="5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5"/>
      <c r="J811" s="5"/>
      <c r="K811" s="5"/>
      <c r="L811" s="5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5"/>
      <c r="J812" s="5"/>
      <c r="K812" s="5"/>
      <c r="L812" s="5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5"/>
      <c r="J813" s="5"/>
      <c r="K813" s="5"/>
      <c r="L813" s="5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5"/>
      <c r="J814" s="5"/>
      <c r="K814" s="5"/>
      <c r="L814" s="5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5"/>
      <c r="J815" s="5"/>
      <c r="K815" s="5"/>
      <c r="L815" s="5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5"/>
      <c r="J816" s="5"/>
      <c r="K816" s="5"/>
      <c r="L816" s="5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5"/>
      <c r="J817" s="5"/>
      <c r="K817" s="5"/>
      <c r="L817" s="5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5"/>
      <c r="J818" s="5"/>
      <c r="K818" s="5"/>
      <c r="L818" s="5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5"/>
      <c r="J819" s="5"/>
      <c r="K819" s="5"/>
      <c r="L819" s="5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5"/>
      <c r="J820" s="5"/>
      <c r="K820" s="5"/>
      <c r="L820" s="5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5"/>
      <c r="J821" s="5"/>
      <c r="K821" s="5"/>
      <c r="L821" s="5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5"/>
      <c r="J822" s="5"/>
      <c r="K822" s="5"/>
      <c r="L822" s="5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5"/>
      <c r="J823" s="5"/>
      <c r="K823" s="5"/>
      <c r="L823" s="5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5"/>
      <c r="J824" s="5"/>
      <c r="K824" s="5"/>
      <c r="L824" s="5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5"/>
      <c r="J825" s="5"/>
      <c r="K825" s="5"/>
      <c r="L825" s="5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5"/>
      <c r="J826" s="5"/>
      <c r="K826" s="5"/>
      <c r="L826" s="5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5"/>
      <c r="J827" s="5"/>
      <c r="K827" s="5"/>
      <c r="L827" s="5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5"/>
      <c r="J828" s="5"/>
      <c r="K828" s="5"/>
      <c r="L828" s="5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5"/>
      <c r="J829" s="5"/>
      <c r="K829" s="5"/>
      <c r="L829" s="5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5"/>
      <c r="J830" s="5"/>
      <c r="K830" s="5"/>
      <c r="L830" s="5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5"/>
      <c r="J831" s="5"/>
      <c r="K831" s="5"/>
      <c r="L831" s="5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5"/>
      <c r="J832" s="5"/>
      <c r="K832" s="5"/>
      <c r="L832" s="5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5"/>
      <c r="J833" s="5"/>
      <c r="K833" s="5"/>
      <c r="L833" s="5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5"/>
      <c r="J834" s="5"/>
      <c r="K834" s="5"/>
      <c r="L834" s="5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5"/>
      <c r="J835" s="5"/>
      <c r="K835" s="5"/>
      <c r="L835" s="5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5"/>
      <c r="J836" s="5"/>
      <c r="K836" s="5"/>
      <c r="L836" s="5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5"/>
      <c r="J837" s="5"/>
      <c r="K837" s="5"/>
      <c r="L837" s="5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5"/>
      <c r="J838" s="5"/>
      <c r="K838" s="5"/>
      <c r="L838" s="5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5"/>
      <c r="J839" s="5"/>
      <c r="K839" s="5"/>
      <c r="L839" s="5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5"/>
      <c r="J840" s="5"/>
      <c r="K840" s="5"/>
      <c r="L840" s="5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5"/>
      <c r="J841" s="5"/>
      <c r="K841" s="5"/>
      <c r="L841" s="5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5"/>
      <c r="J842" s="5"/>
      <c r="K842" s="5"/>
      <c r="L842" s="5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5"/>
      <c r="J843" s="5"/>
      <c r="K843" s="5"/>
      <c r="L843" s="5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5"/>
      <c r="J844" s="5"/>
      <c r="K844" s="5"/>
      <c r="L844" s="5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5"/>
      <c r="J845" s="5"/>
      <c r="K845" s="5"/>
      <c r="L845" s="5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5"/>
      <c r="J846" s="5"/>
      <c r="K846" s="5"/>
      <c r="L846" s="5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5"/>
      <c r="J847" s="5"/>
      <c r="K847" s="5"/>
      <c r="L847" s="5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5"/>
      <c r="J848" s="5"/>
      <c r="K848" s="5"/>
      <c r="L848" s="5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5"/>
      <c r="J849" s="5"/>
      <c r="K849" s="5"/>
      <c r="L849" s="5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5"/>
      <c r="J850" s="5"/>
      <c r="K850" s="5"/>
      <c r="L850" s="5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5"/>
      <c r="J851" s="5"/>
      <c r="K851" s="5"/>
      <c r="L851" s="5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5"/>
      <c r="J852" s="5"/>
      <c r="K852" s="5"/>
      <c r="L852" s="5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5"/>
      <c r="J853" s="5"/>
      <c r="K853" s="5"/>
      <c r="L853" s="5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5"/>
      <c r="J854" s="5"/>
      <c r="K854" s="5"/>
      <c r="L854" s="5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5"/>
      <c r="J855" s="5"/>
      <c r="K855" s="5"/>
      <c r="L855" s="5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5"/>
      <c r="J856" s="5"/>
      <c r="K856" s="5"/>
      <c r="L856" s="5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5"/>
      <c r="J857" s="5"/>
      <c r="K857" s="5"/>
      <c r="L857" s="5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5"/>
      <c r="J858" s="5"/>
      <c r="K858" s="5"/>
      <c r="L858" s="5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5"/>
      <c r="J859" s="5"/>
      <c r="K859" s="5"/>
      <c r="L859" s="5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5"/>
      <c r="J860" s="5"/>
      <c r="K860" s="5"/>
      <c r="L860" s="5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5"/>
      <c r="J861" s="5"/>
      <c r="K861" s="5"/>
      <c r="L861" s="5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5"/>
      <c r="J862" s="5"/>
      <c r="K862" s="5"/>
      <c r="L862" s="5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5"/>
      <c r="J863" s="5"/>
      <c r="K863" s="5"/>
      <c r="L863" s="5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5"/>
      <c r="J864" s="5"/>
      <c r="K864" s="5"/>
      <c r="L864" s="5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5"/>
      <c r="J865" s="5"/>
      <c r="K865" s="5"/>
      <c r="L865" s="5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5"/>
      <c r="J866" s="5"/>
      <c r="K866" s="5"/>
      <c r="L866" s="5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5"/>
      <c r="J867" s="5"/>
      <c r="K867" s="5"/>
      <c r="L867" s="5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5"/>
      <c r="J868" s="5"/>
      <c r="K868" s="5"/>
      <c r="L868" s="5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5"/>
      <c r="J869" s="5"/>
      <c r="K869" s="5"/>
      <c r="L869" s="5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5"/>
      <c r="J870" s="5"/>
      <c r="K870" s="5"/>
      <c r="L870" s="5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5"/>
      <c r="J871" s="5"/>
      <c r="K871" s="5"/>
      <c r="L871" s="5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5"/>
      <c r="J872" s="5"/>
      <c r="K872" s="5"/>
      <c r="L872" s="5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5"/>
      <c r="J873" s="5"/>
      <c r="K873" s="5"/>
      <c r="L873" s="5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5"/>
      <c r="J874" s="5"/>
      <c r="K874" s="5"/>
      <c r="L874" s="5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5"/>
      <c r="J875" s="5"/>
      <c r="K875" s="5"/>
      <c r="L875" s="5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5"/>
      <c r="J876" s="5"/>
      <c r="K876" s="5"/>
      <c r="L876" s="5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5"/>
      <c r="J877" s="5"/>
      <c r="K877" s="5"/>
      <c r="L877" s="5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5"/>
      <c r="J878" s="5"/>
      <c r="K878" s="5"/>
      <c r="L878" s="5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5"/>
      <c r="J879" s="5"/>
      <c r="K879" s="5"/>
      <c r="L879" s="5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5"/>
      <c r="J880" s="5"/>
      <c r="K880" s="5"/>
      <c r="L880" s="5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5"/>
      <c r="J881" s="5"/>
      <c r="K881" s="5"/>
      <c r="L881" s="5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5"/>
      <c r="J882" s="5"/>
      <c r="K882" s="5"/>
      <c r="L882" s="5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5"/>
      <c r="J883" s="5"/>
      <c r="K883" s="5"/>
      <c r="L883" s="5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5"/>
      <c r="J884" s="5"/>
      <c r="K884" s="5"/>
      <c r="L884" s="5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5"/>
      <c r="J885" s="5"/>
      <c r="K885" s="5"/>
      <c r="L885" s="5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5"/>
      <c r="J886" s="5"/>
      <c r="K886" s="5"/>
      <c r="L886" s="5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5"/>
      <c r="J887" s="5"/>
      <c r="K887" s="5"/>
      <c r="L887" s="5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5"/>
      <c r="J888" s="5"/>
      <c r="K888" s="5"/>
      <c r="L888" s="5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5"/>
      <c r="J889" s="5"/>
      <c r="K889" s="5"/>
      <c r="L889" s="5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5"/>
      <c r="J890" s="5"/>
      <c r="K890" s="5"/>
      <c r="L890" s="5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5"/>
      <c r="J891" s="5"/>
      <c r="K891" s="5"/>
      <c r="L891" s="5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5"/>
      <c r="J892" s="5"/>
      <c r="K892" s="5"/>
      <c r="L892" s="5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5"/>
      <c r="J893" s="5"/>
      <c r="K893" s="5"/>
      <c r="L893" s="5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5"/>
      <c r="J894" s="5"/>
      <c r="K894" s="5"/>
      <c r="L894" s="5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5"/>
      <c r="J895" s="5"/>
      <c r="K895" s="5"/>
      <c r="L895" s="5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5"/>
      <c r="J896" s="5"/>
      <c r="K896" s="5"/>
      <c r="L896" s="5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5"/>
      <c r="J897" s="5"/>
      <c r="K897" s="5"/>
      <c r="L897" s="5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5"/>
      <c r="J898" s="5"/>
      <c r="K898" s="5"/>
      <c r="L898" s="5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5"/>
      <c r="J899" s="5"/>
      <c r="K899" s="5"/>
      <c r="L899" s="5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5"/>
      <c r="J900" s="5"/>
      <c r="K900" s="5"/>
      <c r="L900" s="5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5"/>
      <c r="J901" s="5"/>
      <c r="K901" s="5"/>
      <c r="L901" s="5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5"/>
      <c r="J902" s="5"/>
      <c r="K902" s="5"/>
      <c r="L902" s="5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5"/>
      <c r="J903" s="5"/>
      <c r="K903" s="5"/>
      <c r="L903" s="5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5"/>
      <c r="J904" s="5"/>
      <c r="K904" s="5"/>
      <c r="L904" s="5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5"/>
      <c r="J905" s="5"/>
      <c r="K905" s="5"/>
      <c r="L905" s="5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5"/>
      <c r="J906" s="5"/>
      <c r="K906" s="5"/>
      <c r="L906" s="5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5"/>
      <c r="J907" s="5"/>
      <c r="K907" s="5"/>
      <c r="L907" s="5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5"/>
      <c r="J908" s="5"/>
      <c r="K908" s="5"/>
      <c r="L908" s="5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5"/>
      <c r="J909" s="5"/>
      <c r="K909" s="5"/>
      <c r="L909" s="5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5"/>
      <c r="J910" s="5"/>
      <c r="K910" s="5"/>
      <c r="L910" s="5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5"/>
      <c r="J911" s="5"/>
      <c r="K911" s="5"/>
      <c r="L911" s="5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5"/>
      <c r="J912" s="5"/>
      <c r="K912" s="5"/>
      <c r="L912" s="5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5"/>
      <c r="J913" s="5"/>
      <c r="K913" s="5"/>
      <c r="L913" s="5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5"/>
      <c r="J914" s="5"/>
      <c r="K914" s="5"/>
      <c r="L914" s="5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5"/>
      <c r="J915" s="5"/>
      <c r="K915" s="5"/>
      <c r="L915" s="5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5"/>
      <c r="J916" s="5"/>
      <c r="K916" s="5"/>
      <c r="L916" s="5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5"/>
      <c r="J917" s="5"/>
      <c r="K917" s="5"/>
      <c r="L917" s="5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5"/>
      <c r="J918" s="5"/>
      <c r="K918" s="5"/>
      <c r="L918" s="5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5"/>
      <c r="J919" s="5"/>
      <c r="K919" s="5"/>
      <c r="L919" s="5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5"/>
      <c r="J920" s="5"/>
      <c r="K920" s="5"/>
      <c r="L920" s="5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5"/>
      <c r="J921" s="5"/>
      <c r="K921" s="5"/>
      <c r="L921" s="5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5"/>
      <c r="J922" s="5"/>
      <c r="K922" s="5"/>
      <c r="L922" s="5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5"/>
      <c r="J923" s="5"/>
      <c r="K923" s="5"/>
      <c r="L923" s="5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5"/>
      <c r="J924" s="5"/>
      <c r="K924" s="5"/>
      <c r="L924" s="5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5"/>
      <c r="J925" s="5"/>
      <c r="K925" s="5"/>
      <c r="L925" s="5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5"/>
      <c r="J926" s="5"/>
      <c r="K926" s="5"/>
      <c r="L926" s="5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5"/>
      <c r="J927" s="5"/>
      <c r="K927" s="5"/>
      <c r="L927" s="5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5"/>
      <c r="J928" s="5"/>
      <c r="K928" s="5"/>
      <c r="L928" s="5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5"/>
      <c r="J929" s="5"/>
      <c r="K929" s="5"/>
      <c r="L929" s="5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5"/>
      <c r="J930" s="5"/>
      <c r="K930" s="5"/>
      <c r="L930" s="5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5"/>
      <c r="J931" s="5"/>
      <c r="K931" s="5"/>
      <c r="L931" s="5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5"/>
      <c r="J932" s="5"/>
      <c r="K932" s="5"/>
      <c r="L932" s="5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5"/>
      <c r="J933" s="5"/>
      <c r="K933" s="5"/>
      <c r="L933" s="5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5"/>
      <c r="J934" s="5"/>
      <c r="K934" s="5"/>
      <c r="L934" s="5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5"/>
      <c r="J935" s="5"/>
      <c r="K935" s="5"/>
      <c r="L935" s="5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5"/>
      <c r="J936" s="5"/>
      <c r="K936" s="5"/>
      <c r="L936" s="5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5"/>
      <c r="J937" s="5"/>
      <c r="K937" s="5"/>
      <c r="L937" s="5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5"/>
      <c r="J938" s="5"/>
      <c r="K938" s="5"/>
      <c r="L938" s="5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5"/>
      <c r="J939" s="5"/>
      <c r="K939" s="5"/>
      <c r="L939" s="5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5"/>
      <c r="J940" s="5"/>
      <c r="K940" s="5"/>
      <c r="L940" s="5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5"/>
      <c r="J941" s="5"/>
      <c r="K941" s="5"/>
      <c r="L941" s="5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5"/>
      <c r="J942" s="5"/>
      <c r="K942" s="5"/>
      <c r="L942" s="5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5"/>
      <c r="J943" s="5"/>
      <c r="K943" s="5"/>
      <c r="L943" s="5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5"/>
      <c r="J944" s="5"/>
      <c r="K944" s="5"/>
      <c r="L944" s="5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5"/>
      <c r="J945" s="5"/>
      <c r="K945" s="5"/>
      <c r="L945" s="5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5"/>
      <c r="J946" s="5"/>
      <c r="K946" s="5"/>
      <c r="L946" s="5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5"/>
      <c r="J947" s="5"/>
      <c r="K947" s="5"/>
      <c r="L947" s="5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5"/>
      <c r="J948" s="5"/>
      <c r="K948" s="5"/>
      <c r="L948" s="5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5"/>
      <c r="J949" s="5"/>
      <c r="K949" s="5"/>
      <c r="L949" s="5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5"/>
      <c r="J950" s="5"/>
      <c r="K950" s="5"/>
      <c r="L950" s="5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5"/>
      <c r="J951" s="5"/>
      <c r="K951" s="5"/>
      <c r="L951" s="5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5"/>
      <c r="J952" s="5"/>
      <c r="K952" s="5"/>
      <c r="L952" s="5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5"/>
      <c r="J953" s="5"/>
      <c r="K953" s="5"/>
      <c r="L953" s="5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5"/>
      <c r="J954" s="5"/>
      <c r="K954" s="5"/>
      <c r="L954" s="5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5"/>
      <c r="J955" s="5"/>
      <c r="K955" s="5"/>
      <c r="L955" s="5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5"/>
      <c r="J956" s="5"/>
      <c r="K956" s="5"/>
      <c r="L956" s="5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5"/>
      <c r="J957" s="5"/>
      <c r="K957" s="5"/>
      <c r="L957" s="5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5"/>
      <c r="J958" s="5"/>
      <c r="K958" s="5"/>
      <c r="L958" s="5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5"/>
      <c r="J959" s="5"/>
      <c r="K959" s="5"/>
      <c r="L959" s="5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5"/>
      <c r="J960" s="5"/>
      <c r="K960" s="5"/>
      <c r="L960" s="5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5"/>
      <c r="J961" s="5"/>
      <c r="K961" s="5"/>
      <c r="L961" s="5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5"/>
      <c r="J962" s="5"/>
      <c r="K962" s="5"/>
      <c r="L962" s="5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5"/>
      <c r="J963" s="5"/>
      <c r="K963" s="5"/>
      <c r="L963" s="5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5"/>
      <c r="J964" s="5"/>
      <c r="K964" s="5"/>
      <c r="L964" s="5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5"/>
      <c r="J965" s="5"/>
      <c r="K965" s="5"/>
      <c r="L965" s="5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5"/>
      <c r="J966" s="5"/>
      <c r="K966" s="5"/>
      <c r="L966" s="5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5"/>
      <c r="J967" s="5"/>
      <c r="K967" s="5"/>
      <c r="L967" s="5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5"/>
      <c r="J968" s="5"/>
      <c r="K968" s="5"/>
      <c r="L968" s="5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5"/>
      <c r="J969" s="5"/>
      <c r="K969" s="5"/>
      <c r="L969" s="5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5"/>
      <c r="J970" s="5"/>
      <c r="K970" s="5"/>
      <c r="L970" s="5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5"/>
      <c r="J971" s="5"/>
      <c r="K971" s="5"/>
      <c r="L971" s="5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5"/>
      <c r="J972" s="5"/>
      <c r="K972" s="5"/>
      <c r="L972" s="5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5"/>
      <c r="J973" s="5"/>
      <c r="K973" s="5"/>
      <c r="L973" s="5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5"/>
      <c r="J974" s="5"/>
      <c r="K974" s="5"/>
      <c r="L974" s="5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5"/>
      <c r="J975" s="5"/>
      <c r="K975" s="5"/>
      <c r="L975" s="5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5"/>
      <c r="J976" s="5"/>
      <c r="K976" s="5"/>
      <c r="L976" s="5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5"/>
      <c r="J977" s="5"/>
      <c r="K977" s="5"/>
      <c r="L977" s="5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5"/>
      <c r="J978" s="5"/>
      <c r="K978" s="5"/>
      <c r="L978" s="5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5"/>
      <c r="J979" s="5"/>
      <c r="K979" s="5"/>
      <c r="L979" s="5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5"/>
      <c r="J980" s="5"/>
      <c r="K980" s="5"/>
      <c r="L980" s="5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5"/>
      <c r="J981" s="5"/>
      <c r="K981" s="5"/>
      <c r="L981" s="5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5"/>
      <c r="J982" s="5"/>
      <c r="K982" s="5"/>
      <c r="L982" s="5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5"/>
      <c r="J983" s="5"/>
      <c r="K983" s="5"/>
      <c r="L983" s="5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5"/>
      <c r="J984" s="5"/>
      <c r="K984" s="5"/>
      <c r="L984" s="5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5"/>
      <c r="J985" s="5"/>
      <c r="K985" s="5"/>
      <c r="L985" s="5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5"/>
      <c r="J986" s="5"/>
      <c r="K986" s="5"/>
      <c r="L986" s="5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5"/>
      <c r="J987" s="5"/>
      <c r="K987" s="5"/>
      <c r="L987" s="5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5"/>
      <c r="J988" s="5"/>
      <c r="K988" s="5"/>
      <c r="L988" s="5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5"/>
      <c r="J989" s="5"/>
      <c r="K989" s="5"/>
      <c r="L989" s="5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5"/>
      <c r="J990" s="5"/>
      <c r="K990" s="5"/>
      <c r="L990" s="5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5"/>
      <c r="J991" s="5"/>
      <c r="K991" s="5"/>
      <c r="L991" s="5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5"/>
      <c r="J992" s="5"/>
      <c r="K992" s="5"/>
      <c r="L992" s="5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5"/>
      <c r="J993" s="5"/>
      <c r="K993" s="5"/>
      <c r="L993" s="5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5"/>
      <c r="J994" s="5"/>
      <c r="K994" s="5"/>
      <c r="L994" s="5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5"/>
      <c r="J995" s="5"/>
      <c r="K995" s="5"/>
      <c r="L995" s="5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5"/>
      <c r="J996" s="5"/>
      <c r="K996" s="5"/>
      <c r="L996" s="5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5"/>
      <c r="J997" s="5"/>
      <c r="K997" s="5"/>
      <c r="L997" s="5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5"/>
      <c r="J998" s="5"/>
      <c r="K998" s="5"/>
      <c r="L998" s="5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5"/>
      <c r="J999" s="5"/>
      <c r="K999" s="5"/>
      <c r="L999" s="5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5"/>
      <c r="J1000" s="5"/>
      <c r="K1000" s="5"/>
      <c r="L1000" s="5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30" xr:uid="{00000000-0009-0000-0000-00000A000000}"/>
  <mergeCells count="2">
    <mergeCell ref="B2:F2"/>
    <mergeCell ref="I2:L2"/>
  </mergeCells>
  <conditionalFormatting sqref="M2:M1000">
    <cfRule type="cellIs" dxfId="20" priority="1" operator="equal">
      <formula>"Not Applicable"</formula>
    </cfRule>
    <cfRule type="cellIs" dxfId="19" priority="2" operator="equal">
      <formula>"Not Pass"</formula>
    </cfRule>
    <cfRule type="cellIs" dxfId="18" priority="3" operator="equal">
      <formula>"Partially Pass"</formula>
    </cfRule>
    <cfRule type="cellIs" dxfId="17" priority="4" operator="equal">
      <formula>"Alternative Control"</formula>
    </cfRule>
    <cfRule type="cellIs" dxfId="16" priority="5" operator="equal">
      <formula>"Pass"</formula>
    </cfRule>
  </conditionalFormatting>
  <conditionalFormatting sqref="M4:M30">
    <cfRule type="cellIs" dxfId="15" priority="6" operator="equal">
      <formula>"&gt;&gt;เลือกระดับผลการประเมิน&lt;&lt;"</formula>
    </cfRule>
  </conditionalFormatting>
  <conditionalFormatting sqref="Q4:U30">
    <cfRule type="cellIs" dxfId="14" priority="12" operator="equal">
      <formula>OR($M4="Not Pass",$M4="Partially Pass")</formula>
    </cfRule>
  </conditionalFormatting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A00-000000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6E11C-D17F-824D-9859-B26B9C470EA1}">
  <sheetPr>
    <tabColor rgb="FFFFFC00"/>
  </sheetPr>
  <dimension ref="A1:CH1269"/>
  <sheetViews>
    <sheetView showGridLines="0" tabSelected="1" zoomScale="60" zoomScaleNormal="38" workbookViewId="0">
      <pane ySplit="1" topLeftCell="A2" activePane="bottomLeft" state="frozen"/>
      <selection pane="bottomLeft" activeCell="L13" sqref="L13"/>
    </sheetView>
  </sheetViews>
  <sheetFormatPr baseColWidth="10" defaultColWidth="14.5" defaultRowHeight="15" customHeight="1"/>
  <cols>
    <col min="1" max="1" width="4.83203125" style="436" customWidth="1"/>
    <col min="2" max="3" width="9.33203125" style="253" customWidth="1"/>
    <col min="4" max="4" width="7.83203125" style="253" customWidth="1"/>
    <col min="5" max="5" width="20" style="253" customWidth="1"/>
    <col min="6" max="6" width="25" style="253" customWidth="1"/>
    <col min="7" max="7" width="44.6640625" style="253" customWidth="1"/>
    <col min="8" max="8" width="10.83203125" style="253" customWidth="1"/>
    <col min="9" max="9" width="51.33203125" style="253" customWidth="1"/>
    <col min="10" max="10" width="11" style="253" customWidth="1"/>
    <col min="11" max="11" width="3.83203125" style="253" customWidth="1"/>
    <col min="12" max="12" width="38.5" style="253" customWidth="1"/>
    <col min="13" max="13" width="44.83203125" style="253" customWidth="1"/>
    <col min="14" max="14" width="38.83203125" style="253" customWidth="1"/>
    <col min="15" max="17" width="33.5" style="253" customWidth="1"/>
    <col min="18" max="18" width="5.6640625" style="366" customWidth="1"/>
    <col min="19" max="19" width="11.83203125" style="253" customWidth="1"/>
    <col min="20" max="20" width="8.83203125" style="253" customWidth="1"/>
    <col min="21" max="21" width="28" style="253" customWidth="1"/>
    <col min="22" max="30" width="8.83203125" style="253" customWidth="1"/>
    <col min="31" max="16384" width="14.5" style="253"/>
  </cols>
  <sheetData>
    <row r="1" spans="1:35" ht="64" customHeight="1">
      <c r="A1" s="366"/>
      <c r="H1" s="651" t="s">
        <v>21</v>
      </c>
      <c r="I1" s="651"/>
      <c r="J1" s="651"/>
      <c r="K1" s="651"/>
      <c r="L1" s="651"/>
      <c r="M1" s="651"/>
      <c r="N1" s="651"/>
      <c r="O1" s="651"/>
      <c r="S1" s="366"/>
      <c r="T1" s="366"/>
      <c r="U1" s="366"/>
      <c r="V1" s="366"/>
      <c r="W1" s="366"/>
      <c r="X1" s="366"/>
      <c r="Y1" s="366"/>
      <c r="Z1" s="366"/>
      <c r="AA1" s="366"/>
      <c r="AB1" s="366"/>
      <c r="AC1" s="366"/>
      <c r="AD1" s="366"/>
      <c r="AE1" s="366"/>
      <c r="AF1" s="366"/>
      <c r="AG1" s="366"/>
      <c r="AH1" s="366"/>
      <c r="AI1" s="366"/>
    </row>
    <row r="2" spans="1:35" ht="39" customHeight="1">
      <c r="A2" s="525"/>
      <c r="B2" s="1184" t="s">
        <v>22</v>
      </c>
      <c r="C2" s="1184"/>
      <c r="D2" s="1184"/>
      <c r="E2" s="1184"/>
      <c r="F2" s="1184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7"/>
      <c r="S2" s="366"/>
      <c r="T2" s="366"/>
      <c r="U2" s="366"/>
      <c r="V2" s="366"/>
      <c r="W2" s="366"/>
      <c r="X2" s="366"/>
      <c r="Y2" s="366"/>
      <c r="Z2" s="366"/>
      <c r="AA2" s="366"/>
      <c r="AB2" s="366"/>
      <c r="AC2" s="366"/>
      <c r="AD2" s="366"/>
      <c r="AE2" s="366"/>
      <c r="AF2" s="366"/>
      <c r="AG2" s="366"/>
      <c r="AH2" s="366"/>
      <c r="AI2" s="366"/>
    </row>
    <row r="3" spans="1:35" ht="31.5" customHeight="1" thickBot="1">
      <c r="A3" s="529"/>
      <c r="B3" s="1186"/>
      <c r="C3" s="1186"/>
      <c r="D3" s="1186"/>
      <c r="E3" s="1186"/>
      <c r="F3" s="1186"/>
      <c r="G3" s="1186"/>
      <c r="H3" s="1186"/>
      <c r="I3" s="1186"/>
      <c r="J3" s="1186"/>
      <c r="K3" s="1186"/>
      <c r="L3" s="1186"/>
      <c r="M3" s="1186"/>
      <c r="N3" s="1186"/>
      <c r="O3" s="1186"/>
      <c r="P3" s="1186"/>
      <c r="Q3" s="1186"/>
      <c r="R3" s="528"/>
      <c r="S3" s="366"/>
      <c r="T3" s="366"/>
      <c r="U3" s="366"/>
      <c r="V3" s="366"/>
      <c r="W3" s="366"/>
      <c r="X3" s="366"/>
      <c r="Y3" s="366"/>
      <c r="Z3" s="366"/>
      <c r="AA3" s="366"/>
      <c r="AB3" s="366"/>
      <c r="AC3" s="366"/>
      <c r="AD3" s="366"/>
      <c r="AE3" s="366"/>
      <c r="AF3" s="366"/>
      <c r="AG3" s="366"/>
      <c r="AH3" s="366"/>
      <c r="AI3" s="366"/>
    </row>
    <row r="4" spans="1:35" ht="31.5" customHeight="1">
      <c r="A4" s="529"/>
      <c r="B4" s="551"/>
      <c r="C4" s="552"/>
      <c r="D4" s="549"/>
      <c r="E4" s="549"/>
      <c r="F4" s="549"/>
      <c r="G4" s="438"/>
      <c r="H4" s="438"/>
      <c r="I4" s="550"/>
      <c r="J4" s="438"/>
      <c r="K4" s="438"/>
      <c r="L4" s="438"/>
      <c r="M4" s="438"/>
      <c r="N4" s="438"/>
      <c r="O4" s="438"/>
      <c r="P4" s="438"/>
      <c r="Q4" s="717"/>
      <c r="R4" s="528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6"/>
      <c r="AG4" s="366"/>
      <c r="AH4" s="366"/>
      <c r="AI4" s="366"/>
    </row>
    <row r="5" spans="1:35" ht="28" customHeight="1">
      <c r="A5" s="529"/>
      <c r="B5" s="370"/>
      <c r="C5" s="718" t="s">
        <v>23</v>
      </c>
      <c r="J5" s="911"/>
      <c r="K5" s="911"/>
      <c r="L5" s="911"/>
      <c r="M5" s="366"/>
      <c r="Q5" s="719"/>
      <c r="R5" s="528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6"/>
      <c r="AD5" s="366"/>
      <c r="AE5" s="366"/>
      <c r="AF5" s="366"/>
      <c r="AG5" s="366"/>
      <c r="AH5" s="366"/>
      <c r="AI5" s="366"/>
    </row>
    <row r="6" spans="1:35" ht="28" customHeight="1">
      <c r="A6" s="529"/>
      <c r="B6" s="371"/>
      <c r="C6" s="256"/>
      <c r="E6" s="720"/>
      <c r="F6" s="720"/>
      <c r="J6" s="930"/>
      <c r="K6" s="930"/>
      <c r="L6" s="931"/>
      <c r="Q6" s="719"/>
      <c r="R6" s="528"/>
    </row>
    <row r="7" spans="1:35" ht="21.75" customHeight="1">
      <c r="A7" s="529"/>
      <c r="B7" s="371"/>
      <c r="C7" s="256"/>
      <c r="D7" s="721" t="s">
        <v>24</v>
      </c>
      <c r="E7" s="720"/>
      <c r="J7" s="930"/>
      <c r="K7" s="930"/>
      <c r="L7" s="930"/>
      <c r="Q7" s="719"/>
      <c r="R7" s="528"/>
    </row>
    <row r="8" spans="1:35" ht="21.75" customHeight="1">
      <c r="A8" s="529"/>
      <c r="B8" s="371"/>
      <c r="C8" s="256"/>
      <c r="D8" s="721"/>
      <c r="E8" s="720"/>
      <c r="J8" s="930"/>
      <c r="K8" s="930"/>
      <c r="L8" s="931"/>
      <c r="Q8" s="719"/>
      <c r="R8" s="528"/>
    </row>
    <row r="9" spans="1:35" ht="21.75" customHeight="1">
      <c r="A9" s="529"/>
      <c r="B9" s="371"/>
      <c r="C9" s="256"/>
      <c r="D9" s="259" t="s">
        <v>25</v>
      </c>
      <c r="G9" s="415"/>
      <c r="H9" s="342"/>
      <c r="I9" s="256"/>
      <c r="J9" s="1202"/>
      <c r="K9" s="1202"/>
      <c r="L9" s="1202"/>
      <c r="M9" s="871"/>
      <c r="N9" s="871"/>
      <c r="O9" s="871"/>
      <c r="P9" s="871"/>
      <c r="Q9" s="722"/>
      <c r="R9" s="528"/>
    </row>
    <row r="10" spans="1:35" ht="21.75" customHeight="1">
      <c r="A10" s="529"/>
      <c r="B10" s="371"/>
      <c r="C10" s="256"/>
      <c r="D10" s="259"/>
      <c r="J10" s="366"/>
      <c r="K10" s="366"/>
      <c r="M10" s="366"/>
      <c r="Q10" s="719"/>
      <c r="R10" s="528"/>
    </row>
    <row r="11" spans="1:35" ht="21.75" customHeight="1">
      <c r="A11" s="529"/>
      <c r="B11" s="372"/>
      <c r="D11" s="256" t="s">
        <v>26</v>
      </c>
      <c r="E11" s="259"/>
      <c r="G11" s="325"/>
      <c r="H11" s="355"/>
      <c r="J11" s="366"/>
      <c r="K11" s="366"/>
      <c r="L11" s="366"/>
      <c r="M11" s="366"/>
      <c r="Q11" s="719"/>
      <c r="R11" s="528"/>
    </row>
    <row r="12" spans="1:35" ht="21.75" customHeight="1">
      <c r="A12" s="529"/>
      <c r="B12" s="372"/>
      <c r="D12" s="263"/>
      <c r="E12" s="259"/>
      <c r="G12" s="723"/>
      <c r="H12" s="723"/>
      <c r="J12" s="366"/>
      <c r="K12" s="366"/>
      <c r="L12" s="366"/>
      <c r="M12" s="366"/>
      <c r="Q12" s="719"/>
      <c r="R12" s="528"/>
    </row>
    <row r="13" spans="1:35" ht="21.75" customHeight="1">
      <c r="A13" s="529"/>
      <c r="B13" s="372"/>
      <c r="D13" s="256" t="s">
        <v>27</v>
      </c>
      <c r="E13" s="259"/>
      <c r="G13" s="262"/>
      <c r="H13" s="723"/>
      <c r="I13" s="724"/>
      <c r="Q13" s="719"/>
      <c r="R13" s="528"/>
    </row>
    <row r="14" spans="1:35" ht="21.75" customHeight="1" thickBot="1">
      <c r="A14" s="529"/>
      <c r="B14" s="373"/>
      <c r="C14" s="261"/>
      <c r="D14" s="265"/>
      <c r="E14" s="265"/>
      <c r="F14" s="266"/>
      <c r="G14" s="460"/>
      <c r="H14" s="460"/>
      <c r="I14" s="261"/>
      <c r="J14" s="261"/>
      <c r="K14" s="261"/>
      <c r="L14" s="261"/>
      <c r="M14" s="261"/>
      <c r="N14" s="261"/>
      <c r="O14" s="261"/>
      <c r="P14" s="261"/>
      <c r="Q14" s="725"/>
      <c r="R14" s="528"/>
    </row>
    <row r="15" spans="1:35" ht="21.75" customHeight="1">
      <c r="A15" s="529"/>
      <c r="B15" s="372"/>
      <c r="D15" s="259"/>
      <c r="E15" s="259"/>
      <c r="F15" s="254"/>
      <c r="G15" s="254"/>
      <c r="H15" s="254"/>
      <c r="Q15" s="719"/>
      <c r="R15" s="528"/>
    </row>
    <row r="16" spans="1:35" ht="31" customHeight="1">
      <c r="A16" s="529"/>
      <c r="B16" s="372"/>
      <c r="C16" s="726" t="s">
        <v>29</v>
      </c>
      <c r="E16" s="259"/>
      <c r="F16" s="254"/>
      <c r="Q16" s="719"/>
      <c r="R16" s="528"/>
    </row>
    <row r="17" spans="1:18" ht="31" customHeight="1">
      <c r="A17" s="529"/>
      <c r="B17" s="372"/>
      <c r="C17" s="726"/>
      <c r="E17" s="259"/>
      <c r="F17" s="254"/>
      <c r="Q17" s="719"/>
      <c r="R17" s="528"/>
    </row>
    <row r="18" spans="1:18" ht="31" customHeight="1">
      <c r="A18" s="529"/>
      <c r="B18" s="372"/>
      <c r="D18" s="726" t="s">
        <v>1280</v>
      </c>
      <c r="E18" s="259"/>
      <c r="F18" s="254"/>
      <c r="Q18" s="719"/>
      <c r="R18" s="528"/>
    </row>
    <row r="19" spans="1:18" ht="31" customHeight="1">
      <c r="A19" s="529"/>
      <c r="B19" s="372"/>
      <c r="E19" s="259"/>
      <c r="F19" s="254"/>
      <c r="Q19" s="719"/>
      <c r="R19" s="528"/>
    </row>
    <row r="20" spans="1:18" ht="21.75" customHeight="1">
      <c r="A20" s="529"/>
      <c r="B20" s="372"/>
      <c r="D20" s="1318" t="s">
        <v>28</v>
      </c>
      <c r="E20" s="1278"/>
      <c r="F20" s="254"/>
      <c r="G20" s="653" t="s">
        <v>30</v>
      </c>
      <c r="H20" s="1287" t="s">
        <v>31</v>
      </c>
      <c r="I20" s="1288"/>
      <c r="J20" s="1288"/>
      <c r="K20" s="1288"/>
      <c r="L20" s="1289"/>
      <c r="N20" s="952"/>
      <c r="O20" s="366"/>
      <c r="Q20" s="719"/>
      <c r="R20" s="528"/>
    </row>
    <row r="21" spans="1:18" ht="21.75" customHeight="1">
      <c r="A21" s="529"/>
      <c r="B21" s="372"/>
      <c r="D21" s="727"/>
      <c r="E21" s="728"/>
      <c r="F21" s="254"/>
      <c r="G21" s="729"/>
      <c r="H21" s="729"/>
      <c r="Q21" s="719"/>
      <c r="R21" s="528"/>
    </row>
    <row r="22" spans="1:18" ht="17" customHeight="1">
      <c r="A22" s="529"/>
      <c r="B22" s="372"/>
      <c r="D22" s="727"/>
      <c r="E22" s="259"/>
      <c r="F22" s="254"/>
      <c r="Q22" s="719"/>
      <c r="R22" s="528"/>
    </row>
    <row r="23" spans="1:18" ht="27" customHeight="1">
      <c r="A23" s="529"/>
      <c r="B23" s="372"/>
      <c r="D23" s="718" t="s">
        <v>32</v>
      </c>
      <c r="E23" s="605"/>
      <c r="F23" s="730"/>
      <c r="Q23" s="719"/>
      <c r="R23" s="528"/>
    </row>
    <row r="24" spans="1:18" ht="31" customHeight="1">
      <c r="A24" s="529"/>
      <c r="B24" s="372"/>
      <c r="E24" s="259"/>
      <c r="F24" s="254"/>
      <c r="Q24" s="719"/>
      <c r="R24" s="528"/>
    </row>
    <row r="25" spans="1:18" ht="21.75" customHeight="1">
      <c r="A25" s="529"/>
      <c r="B25" s="372"/>
      <c r="D25" s="1318" t="s">
        <v>28</v>
      </c>
      <c r="E25" s="1278"/>
      <c r="F25" s="256"/>
      <c r="G25" s="889" t="s">
        <v>30</v>
      </c>
      <c r="H25" s="1287" t="s">
        <v>33</v>
      </c>
      <c r="I25" s="1288"/>
      <c r="J25" s="1288"/>
      <c r="K25" s="1288"/>
      <c r="L25" s="1289"/>
      <c r="Q25" s="719"/>
      <c r="R25" s="528"/>
    </row>
    <row r="26" spans="1:18" ht="21.75" customHeight="1">
      <c r="A26" s="529"/>
      <c r="B26" s="372"/>
      <c r="E26" s="259"/>
      <c r="F26" s="256"/>
      <c r="Q26" s="719"/>
      <c r="R26" s="528"/>
    </row>
    <row r="27" spans="1:18" ht="21.75" customHeight="1">
      <c r="A27" s="529"/>
      <c r="B27" s="372"/>
      <c r="E27" s="259"/>
      <c r="F27" s="256"/>
      <c r="G27" s="256"/>
      <c r="H27" s="256"/>
      <c r="Q27" s="719"/>
      <c r="R27" s="528"/>
    </row>
    <row r="28" spans="1:18" ht="21.75" customHeight="1" thickBot="1">
      <c r="A28" s="529"/>
      <c r="B28" s="373"/>
      <c r="C28" s="261"/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61"/>
      <c r="Q28" s="725"/>
      <c r="R28" s="528"/>
    </row>
    <row r="29" spans="1:18" ht="21.75" customHeight="1">
      <c r="A29" s="529"/>
      <c r="B29" s="372"/>
      <c r="Q29" s="719"/>
      <c r="R29" s="528"/>
    </row>
    <row r="30" spans="1:18" ht="31" customHeight="1">
      <c r="A30" s="529"/>
      <c r="B30" s="372"/>
      <c r="C30" s="726" t="s">
        <v>34</v>
      </c>
      <c r="D30" s="256"/>
      <c r="E30" s="731"/>
      <c r="G30" s="732" t="s">
        <v>35</v>
      </c>
      <c r="Q30" s="719"/>
      <c r="R30" s="528"/>
    </row>
    <row r="31" spans="1:18" ht="21" customHeight="1">
      <c r="A31" s="529"/>
      <c r="B31" s="372"/>
      <c r="D31" s="724"/>
      <c r="E31" s="724"/>
      <c r="F31" s="733"/>
      <c r="G31" s="724"/>
      <c r="H31" s="724"/>
      <c r="I31" s="724"/>
      <c r="J31" s="734" t="s">
        <v>1349</v>
      </c>
      <c r="K31" s="734"/>
      <c r="L31" s="735"/>
      <c r="M31" s="724"/>
      <c r="N31" s="736"/>
      <c r="O31" s="724"/>
      <c r="P31" s="724"/>
      <c r="Q31" s="719"/>
      <c r="R31" s="528"/>
    </row>
    <row r="32" spans="1:18" ht="21.75" customHeight="1">
      <c r="A32" s="529"/>
      <c r="B32" s="372"/>
      <c r="D32" s="737" t="s">
        <v>37</v>
      </c>
      <c r="E32" s="724"/>
      <c r="F32" s="724"/>
      <c r="G32" s="724"/>
      <c r="H32" s="724"/>
      <c r="I32" s="724"/>
      <c r="J32" s="724"/>
      <c r="K32" s="724"/>
      <c r="L32" s="738"/>
      <c r="M32" s="724"/>
      <c r="N32" s="724"/>
      <c r="O32" s="739"/>
      <c r="P32" s="724"/>
      <c r="Q32" s="740"/>
      <c r="R32" s="528"/>
    </row>
    <row r="33" spans="1:19" ht="21.75" customHeight="1">
      <c r="A33" s="529"/>
      <c r="B33" s="372"/>
      <c r="D33" s="724"/>
      <c r="E33" s="724"/>
      <c r="F33" s="738" t="s">
        <v>38</v>
      </c>
      <c r="G33" s="737" t="s">
        <v>1338</v>
      </c>
      <c r="H33" s="737"/>
      <c r="I33" s="982"/>
      <c r="J33" s="962" t="s">
        <v>28</v>
      </c>
      <c r="K33" s="742"/>
      <c r="L33" s="743" t="s">
        <v>40</v>
      </c>
      <c r="M33" s="614"/>
      <c r="N33" s="724"/>
      <c r="O33" s="715"/>
      <c r="P33" s="716"/>
      <c r="Q33" s="744"/>
      <c r="R33" s="528"/>
      <c r="S33" s="293"/>
    </row>
    <row r="34" spans="1:19" ht="21.75" customHeight="1">
      <c r="A34" s="529"/>
      <c r="B34" s="372"/>
      <c r="D34" s="724"/>
      <c r="E34" s="724"/>
      <c r="F34" s="738"/>
      <c r="G34" s="737"/>
      <c r="H34" s="737"/>
      <c r="I34" s="982"/>
      <c r="J34" s="742"/>
      <c r="K34" s="742"/>
      <c r="L34" s="745"/>
      <c r="M34" s="746"/>
      <c r="N34" s="724"/>
      <c r="O34" s="715"/>
      <c r="P34" s="716"/>
      <c r="Q34" s="744"/>
      <c r="R34" s="528"/>
      <c r="S34" s="293"/>
    </row>
    <row r="35" spans="1:19" ht="21.75" customHeight="1">
      <c r="A35" s="529"/>
      <c r="B35" s="372"/>
      <c r="D35" s="724"/>
      <c r="E35" s="724"/>
      <c r="F35" s="738" t="s">
        <v>41</v>
      </c>
      <c r="G35" s="737" t="s">
        <v>1339</v>
      </c>
      <c r="H35" s="737"/>
      <c r="I35" s="982"/>
      <c r="J35" s="962" t="s">
        <v>28</v>
      </c>
      <c r="K35" s="742"/>
      <c r="L35" s="743" t="s">
        <v>40</v>
      </c>
      <c r="M35" s="614"/>
      <c r="N35" s="724"/>
      <c r="O35" s="715"/>
      <c r="P35" s="716"/>
      <c r="Q35" s="744"/>
      <c r="R35" s="528"/>
      <c r="S35" s="295"/>
    </row>
    <row r="36" spans="1:19" ht="21.75" customHeight="1">
      <c r="A36" s="529"/>
      <c r="B36" s="372"/>
      <c r="D36" s="724"/>
      <c r="E36" s="724"/>
      <c r="F36" s="738"/>
      <c r="G36" s="737"/>
      <c r="H36" s="737"/>
      <c r="I36" s="982"/>
      <c r="J36" s="742"/>
      <c r="K36" s="742"/>
      <c r="L36" s="745"/>
      <c r="M36" s="746"/>
      <c r="N36" s="724"/>
      <c r="O36" s="715"/>
      <c r="P36" s="716"/>
      <c r="Q36" s="744"/>
      <c r="R36" s="528"/>
      <c r="S36" s="295"/>
    </row>
    <row r="37" spans="1:19" ht="21.75" customHeight="1">
      <c r="A37" s="529"/>
      <c r="B37" s="372"/>
      <c r="D37" s="724"/>
      <c r="E37" s="724"/>
      <c r="F37" s="738" t="s">
        <v>42</v>
      </c>
      <c r="G37" s="737" t="s">
        <v>1340</v>
      </c>
      <c r="H37" s="737"/>
      <c r="I37" s="982"/>
      <c r="J37" s="962" t="s">
        <v>28</v>
      </c>
      <c r="K37" s="742"/>
      <c r="L37" s="747" t="s">
        <v>40</v>
      </c>
      <c r="M37" s="614"/>
      <c r="N37" s="724"/>
      <c r="O37" s="715"/>
      <c r="P37" s="716"/>
      <c r="Q37" s="744"/>
      <c r="R37" s="528"/>
      <c r="S37" s="383"/>
    </row>
    <row r="38" spans="1:19" ht="21.75" customHeight="1">
      <c r="A38" s="529"/>
      <c r="B38" s="372"/>
      <c r="D38" s="724"/>
      <c r="E38" s="724"/>
      <c r="F38" s="738"/>
      <c r="G38" s="737"/>
      <c r="H38" s="737"/>
      <c r="I38" s="982"/>
      <c r="J38" s="742"/>
      <c r="K38" s="742"/>
      <c r="L38" s="747"/>
      <c r="N38" s="724"/>
      <c r="O38" s="715"/>
      <c r="P38" s="716"/>
      <c r="Q38" s="744"/>
      <c r="R38" s="528"/>
      <c r="S38" s="383"/>
    </row>
    <row r="39" spans="1:19" ht="21.75" customHeight="1">
      <c r="A39" s="529"/>
      <c r="B39" s="372"/>
      <c r="D39" s="724"/>
      <c r="E39" s="724"/>
      <c r="F39" s="738" t="s">
        <v>43</v>
      </c>
      <c r="G39" s="737" t="s">
        <v>1341</v>
      </c>
      <c r="H39" s="737"/>
      <c r="I39" s="982"/>
      <c r="J39" s="962" t="s">
        <v>28</v>
      </c>
      <c r="K39" s="742"/>
      <c r="L39" s="747" t="s">
        <v>40</v>
      </c>
      <c r="M39" s="614"/>
      <c r="N39" s="724"/>
      <c r="O39" s="715"/>
      <c r="P39" s="716"/>
      <c r="Q39" s="748"/>
      <c r="R39" s="528"/>
      <c r="S39" s="383"/>
    </row>
    <row r="40" spans="1:19" ht="21.75" customHeight="1">
      <c r="A40" s="529"/>
      <c r="B40" s="372"/>
      <c r="D40" s="724"/>
      <c r="E40" s="724"/>
      <c r="F40" s="738"/>
      <c r="G40" s="724"/>
      <c r="H40" s="724"/>
      <c r="I40" s="741"/>
      <c r="J40" s="742"/>
      <c r="K40" s="742"/>
      <c r="L40" s="747"/>
      <c r="M40" s="746"/>
      <c r="N40" s="724"/>
      <c r="O40" s="715"/>
      <c r="P40" s="716"/>
      <c r="Q40" s="748"/>
      <c r="R40" s="528"/>
      <c r="S40" s="383"/>
    </row>
    <row r="41" spans="1:19" ht="21.75" customHeight="1">
      <c r="A41" s="529"/>
      <c r="B41" s="372"/>
      <c r="D41" s="721" t="s">
        <v>52</v>
      </c>
      <c r="E41" s="724"/>
      <c r="F41" s="738"/>
      <c r="G41" s="724"/>
      <c r="H41" s="1121" t="s">
        <v>1436</v>
      </c>
      <c r="I41" s="741"/>
      <c r="J41" s="742"/>
      <c r="K41" s="742"/>
      <c r="L41" s="747"/>
      <c r="M41" s="746"/>
      <c r="N41" s="724"/>
      <c r="O41" s="715"/>
      <c r="P41" s="716"/>
      <c r="Q41" s="748"/>
      <c r="R41" s="528"/>
      <c r="S41" s="383"/>
    </row>
    <row r="42" spans="1:19" ht="21.75" customHeight="1">
      <c r="A42" s="529"/>
      <c r="B42" s="372"/>
      <c r="D42" s="724"/>
      <c r="E42" s="724"/>
      <c r="F42" s="738"/>
      <c r="G42" s="724"/>
      <c r="H42" s="724"/>
      <c r="I42" s="741"/>
      <c r="J42" s="742"/>
      <c r="K42" s="742"/>
      <c r="L42" s="747"/>
      <c r="M42" s="746"/>
      <c r="N42" s="724"/>
      <c r="O42" s="715"/>
      <c r="P42" s="716"/>
      <c r="Q42" s="748"/>
      <c r="R42" s="528"/>
      <c r="S42" s="383"/>
    </row>
    <row r="43" spans="1:19" ht="21.75" customHeight="1">
      <c r="A43" s="529"/>
      <c r="B43" s="372"/>
      <c r="E43" s="721"/>
      <c r="F43" s="738"/>
      <c r="G43" s="721" t="s">
        <v>1294</v>
      </c>
      <c r="H43" s="962" t="s">
        <v>28</v>
      </c>
      <c r="I43" s="741"/>
      <c r="J43" s="742"/>
      <c r="K43" s="742"/>
      <c r="L43" s="747"/>
      <c r="M43" s="746"/>
      <c r="N43" s="724"/>
      <c r="O43" s="715"/>
      <c r="P43" s="716"/>
      <c r="Q43" s="748"/>
      <c r="R43" s="528"/>
      <c r="S43" s="383"/>
    </row>
    <row r="44" spans="1:19" ht="21.75" customHeight="1">
      <c r="A44" s="529"/>
      <c r="B44" s="372"/>
      <c r="D44" s="721"/>
      <c r="E44" s="721"/>
      <c r="F44" s="738"/>
      <c r="G44" s="724"/>
      <c r="I44" s="724"/>
      <c r="J44" s="742"/>
      <c r="L44" s="747"/>
      <c r="M44" s="746"/>
      <c r="N44" s="724"/>
      <c r="O44" s="715"/>
      <c r="P44" s="716"/>
      <c r="Q44" s="748"/>
      <c r="R44" s="528"/>
      <c r="S44" s="383"/>
    </row>
    <row r="45" spans="1:19" ht="21.75" customHeight="1">
      <c r="A45" s="529"/>
      <c r="B45" s="372"/>
      <c r="F45" s="738"/>
      <c r="G45" s="721" t="s">
        <v>1295</v>
      </c>
      <c r="H45" s="962" t="s">
        <v>28</v>
      </c>
      <c r="I45" s="741"/>
      <c r="J45" s="742"/>
      <c r="K45" s="742"/>
      <c r="L45" s="747"/>
      <c r="M45" s="746"/>
      <c r="N45" s="724"/>
      <c r="O45" s="715"/>
      <c r="P45" s="716"/>
      <c r="Q45" s="748"/>
      <c r="R45" s="528"/>
      <c r="S45" s="383"/>
    </row>
    <row r="46" spans="1:19" ht="21.75" customHeight="1">
      <c r="A46" s="529"/>
      <c r="B46" s="372"/>
      <c r="D46" s="724"/>
      <c r="E46" s="724"/>
      <c r="F46" s="738"/>
      <c r="G46" s="724"/>
      <c r="H46" s="724"/>
      <c r="I46" s="741"/>
      <c r="J46" s="742"/>
      <c r="K46" s="742"/>
      <c r="L46" s="747"/>
      <c r="M46" s="746"/>
      <c r="N46" s="724"/>
      <c r="O46" s="715"/>
      <c r="P46" s="716"/>
      <c r="Q46" s="748"/>
      <c r="R46" s="528"/>
      <c r="S46" s="383"/>
    </row>
    <row r="47" spans="1:19" ht="21.75" customHeight="1">
      <c r="A47" s="529"/>
      <c r="B47" s="372"/>
      <c r="D47" s="724"/>
      <c r="E47" s="724"/>
      <c r="F47" s="738"/>
      <c r="G47" s="724"/>
      <c r="H47" s="724"/>
      <c r="I47" s="741"/>
      <c r="J47" s="742"/>
      <c r="L47" s="747"/>
      <c r="M47" s="746"/>
      <c r="N47" s="724"/>
      <c r="O47" s="715"/>
      <c r="P47" s="716"/>
      <c r="Q47" s="748"/>
      <c r="R47" s="528"/>
      <c r="S47" s="383"/>
    </row>
    <row r="48" spans="1:19" s="256" customFormat="1" ht="26" customHeight="1">
      <c r="A48" s="529"/>
      <c r="B48" s="371"/>
      <c r="D48" s="749" t="s">
        <v>1350</v>
      </c>
      <c r="E48" s="882"/>
      <c r="F48" s="745"/>
      <c r="G48" s="724"/>
      <c r="H48" s="724"/>
      <c r="I48" s="737"/>
      <c r="J48" s="752"/>
      <c r="K48" s="742"/>
      <c r="L48" s="737"/>
      <c r="Q48" s="750"/>
      <c r="R48" s="528"/>
    </row>
    <row r="49" spans="1:18" s="256" customFormat="1" ht="21.75" customHeight="1">
      <c r="A49" s="529"/>
      <c r="B49" s="371"/>
      <c r="D49" s="753"/>
      <c r="E49" s="882"/>
      <c r="F49" s="882"/>
      <c r="G49" s="737"/>
      <c r="H49" s="737"/>
      <c r="I49" s="737"/>
      <c r="J49" s="737"/>
      <c r="K49" s="737"/>
      <c r="L49" s="737"/>
      <c r="Q49" s="750"/>
      <c r="R49" s="528"/>
    </row>
    <row r="50" spans="1:18" s="256" customFormat="1" ht="21.75" customHeight="1">
      <c r="A50" s="529"/>
      <c r="B50" s="371"/>
      <c r="D50" s="753"/>
      <c r="E50" s="882"/>
      <c r="F50" s="738" t="s">
        <v>38</v>
      </c>
      <c r="G50" s="737" t="s">
        <v>1342</v>
      </c>
      <c r="H50" s="962" t="s">
        <v>28</v>
      </c>
      <c r="I50" s="737"/>
      <c r="J50" s="737"/>
      <c r="K50" s="737"/>
      <c r="L50" s="737"/>
      <c r="Q50" s="750"/>
      <c r="R50" s="528"/>
    </row>
    <row r="51" spans="1:18" s="256" customFormat="1" ht="21.75" customHeight="1">
      <c r="A51" s="529"/>
      <c r="B51" s="371"/>
      <c r="D51" s="753"/>
      <c r="E51" s="882"/>
      <c r="F51" s="882"/>
      <c r="G51" s="737"/>
      <c r="H51" s="737"/>
      <c r="I51" s="737"/>
      <c r="J51" s="737"/>
      <c r="K51" s="737"/>
      <c r="L51" s="737"/>
      <c r="Q51" s="750"/>
      <c r="R51" s="528"/>
    </row>
    <row r="52" spans="1:18" s="256" customFormat="1" ht="21.75" customHeight="1">
      <c r="A52" s="529"/>
      <c r="B52" s="371"/>
      <c r="D52" s="737"/>
      <c r="E52" s="882"/>
      <c r="F52" s="738" t="s">
        <v>41</v>
      </c>
      <c r="G52" s="737" t="s">
        <v>45</v>
      </c>
      <c r="H52" s="962" t="s">
        <v>28</v>
      </c>
      <c r="I52" s="741"/>
      <c r="J52" s="737"/>
      <c r="K52" s="737"/>
      <c r="L52" s="737"/>
      <c r="M52" s="931"/>
      <c r="Q52" s="750"/>
      <c r="R52" s="528"/>
    </row>
    <row r="53" spans="1:18" s="256" customFormat="1" ht="21.75" customHeight="1">
      <c r="A53" s="529"/>
      <c r="B53" s="371"/>
      <c r="D53" s="737"/>
      <c r="E53" s="882"/>
      <c r="F53" s="738"/>
      <c r="G53" s="737"/>
      <c r="H53" s="742"/>
      <c r="I53" s="741"/>
      <c r="J53" s="737"/>
      <c r="K53" s="737"/>
      <c r="L53" s="737"/>
      <c r="Q53" s="750"/>
      <c r="R53" s="528"/>
    </row>
    <row r="54" spans="1:18" s="256" customFormat="1" ht="21.75" customHeight="1">
      <c r="A54" s="529"/>
      <c r="B54" s="371"/>
      <c r="D54" s="751"/>
      <c r="E54" s="882"/>
      <c r="F54" s="738" t="s">
        <v>42</v>
      </c>
      <c r="G54" s="737" t="s">
        <v>46</v>
      </c>
      <c r="H54" s="962" t="s">
        <v>28</v>
      </c>
      <c r="I54" s="741"/>
      <c r="J54" s="737"/>
      <c r="K54" s="737"/>
      <c r="L54" s="737"/>
      <c r="Q54" s="750"/>
      <c r="R54" s="528"/>
    </row>
    <row r="55" spans="1:18" s="256" customFormat="1" ht="21.75" customHeight="1">
      <c r="A55" s="529"/>
      <c r="B55" s="371"/>
      <c r="D55" s="751"/>
      <c r="E55" s="882"/>
      <c r="F55" s="738"/>
      <c r="G55" s="737"/>
      <c r="H55" s="742"/>
      <c r="I55" s="741"/>
      <c r="J55" s="737"/>
      <c r="K55" s="737"/>
      <c r="L55" s="737"/>
      <c r="Q55" s="750"/>
      <c r="R55" s="528"/>
    </row>
    <row r="56" spans="1:18" s="256" customFormat="1" ht="21.75" customHeight="1">
      <c r="A56" s="529"/>
      <c r="B56" s="371"/>
      <c r="D56" s="751"/>
      <c r="E56" s="882"/>
      <c r="F56" s="738" t="s">
        <v>43</v>
      </c>
      <c r="G56" s="737" t="s">
        <v>47</v>
      </c>
      <c r="H56" s="962" t="s">
        <v>28</v>
      </c>
      <c r="I56" s="741"/>
      <c r="J56" s="737"/>
      <c r="K56" s="737"/>
      <c r="L56" s="737"/>
      <c r="Q56" s="750"/>
      <c r="R56" s="528"/>
    </row>
    <row r="57" spans="1:18" s="256" customFormat="1" ht="21.75" customHeight="1">
      <c r="A57" s="529"/>
      <c r="B57" s="371"/>
      <c r="D57" s="751"/>
      <c r="E57" s="882"/>
      <c r="F57" s="738"/>
      <c r="G57" s="737"/>
      <c r="H57" s="742"/>
      <c r="I57" s="741"/>
      <c r="J57" s="737"/>
      <c r="K57" s="737"/>
      <c r="L57" s="737"/>
      <c r="Q57" s="750"/>
      <c r="R57" s="528"/>
    </row>
    <row r="58" spans="1:18" s="256" customFormat="1" ht="23" customHeight="1">
      <c r="A58" s="529"/>
      <c r="B58" s="371"/>
      <c r="D58" s="751"/>
      <c r="E58" s="882"/>
      <c r="F58" s="738" t="s">
        <v>1337</v>
      </c>
      <c r="G58" s="737" t="s">
        <v>48</v>
      </c>
      <c r="H58" s="962" t="s">
        <v>28</v>
      </c>
      <c r="I58" s="1128" t="s">
        <v>49</v>
      </c>
      <c r="J58" s="1209"/>
      <c r="K58" s="1210"/>
      <c r="L58" s="1211"/>
      <c r="M58" s="754"/>
      <c r="Q58" s="750"/>
      <c r="R58" s="528"/>
    </row>
    <row r="59" spans="1:18" s="256" customFormat="1" ht="21.75" customHeight="1">
      <c r="A59" s="529"/>
      <c r="B59" s="371"/>
      <c r="D59" s="751"/>
      <c r="E59" s="882"/>
      <c r="F59" s="737"/>
      <c r="G59" s="602"/>
      <c r="H59" s="398"/>
      <c r="I59" s="738"/>
      <c r="J59" s="742"/>
      <c r="K59" s="742"/>
      <c r="L59" s="737"/>
      <c r="Q59" s="750"/>
      <c r="R59" s="528"/>
    </row>
    <row r="60" spans="1:18" s="256" customFormat="1" ht="21" customHeight="1">
      <c r="A60" s="529"/>
      <c r="B60" s="371"/>
      <c r="D60" s="751"/>
      <c r="E60" s="882"/>
      <c r="F60" s="882"/>
      <c r="G60" s="737"/>
      <c r="H60" s="737"/>
      <c r="I60" s="737"/>
      <c r="J60" s="737"/>
      <c r="K60" s="737"/>
      <c r="L60" s="737"/>
      <c r="Q60" s="750"/>
      <c r="R60" s="528"/>
    </row>
    <row r="61" spans="1:18" s="256" customFormat="1" ht="21" customHeight="1">
      <c r="A61" s="529"/>
      <c r="B61" s="371"/>
      <c r="D61" s="771" t="s">
        <v>50</v>
      </c>
      <c r="E61" s="882"/>
      <c r="F61" s="882"/>
      <c r="G61" s="737"/>
      <c r="H61" s="737"/>
      <c r="I61" s="737"/>
      <c r="J61" s="737"/>
      <c r="K61" s="737"/>
      <c r="L61" s="737"/>
      <c r="Q61" s="750"/>
      <c r="R61" s="528"/>
    </row>
    <row r="62" spans="1:18" s="256" customFormat="1" ht="21.75" customHeight="1">
      <c r="A62" s="529"/>
      <c r="B62" s="371"/>
      <c r="D62" s="737"/>
      <c r="E62" s="882"/>
      <c r="F62" s="882"/>
      <c r="G62" s="755"/>
      <c r="H62" s="737"/>
      <c r="I62" s="737"/>
      <c r="J62" s="737"/>
      <c r="K62" s="737"/>
      <c r="L62" s="737"/>
      <c r="Q62" s="750"/>
      <c r="R62" s="528"/>
    </row>
    <row r="63" spans="1:18" s="256" customFormat="1" ht="25" customHeight="1">
      <c r="A63" s="529"/>
      <c r="B63" s="371"/>
      <c r="D63" s="751"/>
      <c r="E63" s="882"/>
      <c r="F63" s="738" t="s">
        <v>38</v>
      </c>
      <c r="G63" s="882" t="s">
        <v>51</v>
      </c>
      <c r="H63" s="962" t="s">
        <v>28</v>
      </c>
      <c r="I63" s="743" t="s">
        <v>52</v>
      </c>
      <c r="J63" s="1189" t="s">
        <v>53</v>
      </c>
      <c r="K63" s="1191"/>
      <c r="L63" s="1190"/>
      <c r="Q63" s="750"/>
      <c r="R63" s="528"/>
    </row>
    <row r="64" spans="1:18" s="256" customFormat="1" ht="21.75" customHeight="1">
      <c r="A64" s="529"/>
      <c r="B64" s="371"/>
      <c r="D64" s="751"/>
      <c r="E64" s="882"/>
      <c r="F64" s="737"/>
      <c r="G64" s="737"/>
      <c r="H64" s="742"/>
      <c r="I64" s="737"/>
      <c r="J64" s="737"/>
      <c r="K64" s="737"/>
      <c r="L64" s="737"/>
      <c r="Q64" s="750"/>
      <c r="R64" s="528"/>
    </row>
    <row r="65" spans="1:18" s="256" customFormat="1" ht="26" customHeight="1">
      <c r="A65" s="529"/>
      <c r="B65" s="371"/>
      <c r="D65" s="751"/>
      <c r="E65" s="882"/>
      <c r="F65" s="738" t="s">
        <v>41</v>
      </c>
      <c r="G65" s="756" t="s">
        <v>54</v>
      </c>
      <c r="H65" s="962" t="s">
        <v>28</v>
      </c>
      <c r="I65" s="743" t="s">
        <v>52</v>
      </c>
      <c r="J65" s="1189" t="s">
        <v>55</v>
      </c>
      <c r="K65" s="1191"/>
      <c r="L65" s="1190"/>
      <c r="Q65" s="750"/>
      <c r="R65" s="528"/>
    </row>
    <row r="66" spans="1:18" s="256" customFormat="1" ht="21.75" customHeight="1">
      <c r="A66" s="529"/>
      <c r="B66" s="371"/>
      <c r="D66" s="751"/>
      <c r="E66" s="882"/>
      <c r="F66" s="737"/>
      <c r="G66" s="875"/>
      <c r="H66" s="737"/>
      <c r="I66" s="737"/>
      <c r="J66" s="737"/>
      <c r="K66" s="737"/>
      <c r="L66" s="737"/>
      <c r="Q66" s="750"/>
      <c r="R66" s="528"/>
    </row>
    <row r="67" spans="1:18" s="256" customFormat="1" ht="26" customHeight="1">
      <c r="A67" s="529"/>
      <c r="B67" s="371"/>
      <c r="D67" s="751"/>
      <c r="E67" s="882"/>
      <c r="F67" s="738" t="s">
        <v>42</v>
      </c>
      <c r="G67" s="882" t="s">
        <v>56</v>
      </c>
      <c r="H67" s="962" t="s">
        <v>28</v>
      </c>
      <c r="I67" s="743" t="s">
        <v>52</v>
      </c>
      <c r="J67" s="1189" t="s">
        <v>57</v>
      </c>
      <c r="K67" s="1191"/>
      <c r="L67" s="1190"/>
      <c r="Q67" s="750"/>
      <c r="R67" s="528"/>
    </row>
    <row r="68" spans="1:18" s="256" customFormat="1" ht="21.75" customHeight="1">
      <c r="A68" s="529"/>
      <c r="B68" s="371"/>
      <c r="D68" s="751"/>
      <c r="E68" s="882"/>
      <c r="F68" s="738"/>
      <c r="G68" s="875"/>
      <c r="H68" s="742"/>
      <c r="I68" s="745"/>
      <c r="J68" s="737"/>
      <c r="K68" s="737"/>
      <c r="L68" s="737"/>
      <c r="Q68" s="750"/>
      <c r="R68" s="528"/>
    </row>
    <row r="69" spans="1:18" s="256" customFormat="1" ht="28" customHeight="1">
      <c r="A69" s="529"/>
      <c r="B69" s="371"/>
      <c r="D69" s="751"/>
      <c r="E69" s="882"/>
      <c r="F69" s="738" t="s">
        <v>43</v>
      </c>
      <c r="G69" s="737" t="s">
        <v>58</v>
      </c>
      <c r="H69" s="962" t="s">
        <v>28</v>
      </c>
      <c r="I69" s="737"/>
      <c r="J69" s="737"/>
      <c r="K69" s="737"/>
      <c r="L69" s="737"/>
      <c r="Q69" s="750"/>
      <c r="R69" s="528"/>
    </row>
    <row r="70" spans="1:18" s="256" customFormat="1" ht="21.75" customHeight="1">
      <c r="A70" s="529"/>
      <c r="B70" s="371"/>
      <c r="D70" s="751"/>
      <c r="E70" s="882"/>
      <c r="F70" s="882"/>
      <c r="G70" s="737"/>
      <c r="H70" s="737"/>
      <c r="I70" s="737"/>
      <c r="J70" s="737"/>
      <c r="K70" s="737"/>
      <c r="L70" s="737"/>
      <c r="Q70" s="750"/>
      <c r="R70" s="528"/>
    </row>
    <row r="71" spans="1:18" s="256" customFormat="1" ht="21.75" customHeight="1">
      <c r="A71" s="529"/>
      <c r="B71" s="371"/>
      <c r="D71" s="751"/>
      <c r="E71" s="882"/>
      <c r="F71" s="882"/>
      <c r="G71" s="737"/>
      <c r="H71" s="737"/>
      <c r="I71" s="737"/>
      <c r="J71" s="737"/>
      <c r="K71" s="737"/>
      <c r="L71" s="737"/>
      <c r="Q71" s="750"/>
      <c r="R71" s="528"/>
    </row>
    <row r="72" spans="1:18" s="256" customFormat="1" ht="29" customHeight="1">
      <c r="A72" s="529"/>
      <c r="B72" s="371"/>
      <c r="D72" s="751"/>
      <c r="E72" s="882"/>
      <c r="F72" s="757"/>
      <c r="G72" s="882" t="s">
        <v>59</v>
      </c>
      <c r="H72" s="918">
        <f>SUM(H76:H100)</f>
        <v>0</v>
      </c>
      <c r="I72" s="737" t="s">
        <v>60</v>
      </c>
      <c r="J72" s="737"/>
      <c r="K72" s="737"/>
      <c r="L72" s="737"/>
      <c r="Q72" s="750"/>
      <c r="R72" s="528"/>
    </row>
    <row r="73" spans="1:18" s="256" customFormat="1" ht="21.75" customHeight="1">
      <c r="A73" s="529"/>
      <c r="B73" s="371"/>
      <c r="D73" s="751"/>
      <c r="E73" s="882"/>
      <c r="F73" s="737"/>
      <c r="H73" s="737"/>
      <c r="I73" s="737"/>
      <c r="J73" s="737"/>
      <c r="K73" s="737"/>
      <c r="L73" s="737"/>
      <c r="Q73" s="750"/>
      <c r="R73" s="528"/>
    </row>
    <row r="74" spans="1:18" s="256" customFormat="1" ht="26" customHeight="1">
      <c r="A74" s="529"/>
      <c r="B74" s="371"/>
      <c r="D74" s="758"/>
      <c r="E74" s="461"/>
      <c r="G74" s="1004" t="s">
        <v>61</v>
      </c>
      <c r="H74" s="737"/>
      <c r="I74" s="737"/>
      <c r="Q74" s="750"/>
      <c r="R74" s="528"/>
    </row>
    <row r="75" spans="1:18" s="256" customFormat="1" ht="21.75" customHeight="1">
      <c r="A75" s="529"/>
      <c r="B75" s="371"/>
      <c r="D75" s="758"/>
      <c r="E75" s="461"/>
      <c r="G75" s="737"/>
      <c r="H75" s="737"/>
      <c r="I75" s="737"/>
      <c r="Q75" s="750"/>
      <c r="R75" s="528"/>
    </row>
    <row r="76" spans="1:18" s="256" customFormat="1" ht="28" customHeight="1">
      <c r="A76" s="529"/>
      <c r="B76" s="371"/>
      <c r="E76" s="461"/>
      <c r="G76" s="882" t="s">
        <v>62</v>
      </c>
      <c r="H76" s="569"/>
      <c r="I76" s="737" t="s">
        <v>63</v>
      </c>
      <c r="Q76" s="750"/>
      <c r="R76" s="528"/>
    </row>
    <row r="77" spans="1:18" s="256" customFormat="1" ht="21.75" customHeight="1">
      <c r="A77" s="529"/>
      <c r="B77" s="371"/>
      <c r="E77" s="461"/>
      <c r="G77" s="882"/>
      <c r="H77" s="882"/>
      <c r="I77" s="737"/>
      <c r="Q77" s="750"/>
      <c r="R77" s="528"/>
    </row>
    <row r="78" spans="1:18" s="256" customFormat="1" ht="30" customHeight="1">
      <c r="A78" s="529"/>
      <c r="B78" s="371"/>
      <c r="E78" s="461"/>
      <c r="G78" s="759" t="s">
        <v>64</v>
      </c>
      <c r="H78" s="615"/>
      <c r="I78" s="760" t="s">
        <v>60</v>
      </c>
      <c r="Q78" s="750"/>
      <c r="R78" s="528"/>
    </row>
    <row r="79" spans="1:18" s="256" customFormat="1" ht="21.75" customHeight="1">
      <c r="A79" s="529"/>
      <c r="B79" s="371"/>
      <c r="D79" s="881"/>
      <c r="E79" s="461"/>
      <c r="G79" s="882"/>
      <c r="H79" s="882"/>
      <c r="I79" s="737"/>
      <c r="Q79" s="750"/>
      <c r="R79" s="528"/>
    </row>
    <row r="80" spans="1:18" s="256" customFormat="1" ht="21.75" customHeight="1">
      <c r="A80" s="529"/>
      <c r="B80" s="371"/>
      <c r="D80" s="881"/>
      <c r="E80" s="461"/>
      <c r="G80" s="882" t="s">
        <v>65</v>
      </c>
      <c r="H80" s="567"/>
      <c r="I80" s="761" t="s">
        <v>66</v>
      </c>
      <c r="Q80" s="750"/>
      <c r="R80" s="528"/>
    </row>
    <row r="81" spans="1:18" s="256" customFormat="1" ht="21.75" customHeight="1">
      <c r="A81" s="529"/>
      <c r="B81" s="371"/>
      <c r="D81" s="881"/>
      <c r="E81" s="461"/>
      <c r="G81" s="882"/>
      <c r="H81" s="882"/>
      <c r="I81" s="761"/>
      <c r="Q81" s="750"/>
      <c r="R81" s="528"/>
    </row>
    <row r="82" spans="1:18" s="256" customFormat="1" ht="25" customHeight="1">
      <c r="A82" s="529"/>
      <c r="B82" s="371"/>
      <c r="D82" s="881"/>
      <c r="E82" s="461"/>
      <c r="G82" s="882" t="s">
        <v>67</v>
      </c>
      <c r="H82" s="567"/>
      <c r="I82" s="761" t="s">
        <v>68</v>
      </c>
      <c r="Q82" s="750"/>
      <c r="R82" s="528"/>
    </row>
    <row r="83" spans="1:18" s="256" customFormat="1" ht="21.75" customHeight="1">
      <c r="A83" s="529"/>
      <c r="B83" s="371"/>
      <c r="D83" s="881"/>
      <c r="E83" s="461"/>
      <c r="G83" s="882"/>
      <c r="H83" s="882"/>
      <c r="I83" s="761"/>
      <c r="Q83" s="750"/>
      <c r="R83" s="528"/>
    </row>
    <row r="84" spans="1:18" s="256" customFormat="1" ht="21.75" customHeight="1">
      <c r="A84" s="529"/>
      <c r="B84" s="371"/>
      <c r="D84" s="881"/>
      <c r="E84" s="461"/>
      <c r="G84" s="762" t="s">
        <v>69</v>
      </c>
      <c r="H84" s="616"/>
      <c r="I84" s="761" t="s">
        <v>68</v>
      </c>
      <c r="Q84" s="750"/>
      <c r="R84" s="528"/>
    </row>
    <row r="85" spans="1:18" s="256" customFormat="1" ht="21.75" customHeight="1">
      <c r="A85" s="529"/>
      <c r="B85" s="371"/>
      <c r="D85" s="881"/>
      <c r="E85" s="461"/>
      <c r="G85" s="763"/>
      <c r="H85" s="764"/>
      <c r="I85" s="724"/>
      <c r="Q85" s="750"/>
      <c r="R85" s="528"/>
    </row>
    <row r="86" spans="1:18" s="256" customFormat="1" ht="26" customHeight="1">
      <c r="A86" s="529"/>
      <c r="B86" s="371"/>
      <c r="D86" s="881"/>
      <c r="E86" s="461"/>
      <c r="G86" s="882" t="s">
        <v>70</v>
      </c>
      <c r="H86" s="567"/>
      <c r="I86" s="724"/>
      <c r="Q86" s="750"/>
      <c r="R86" s="528"/>
    </row>
    <row r="87" spans="1:18" s="256" customFormat="1" ht="21.75" customHeight="1">
      <c r="A87" s="529"/>
      <c r="B87" s="371"/>
      <c r="D87" s="881"/>
      <c r="E87" s="461"/>
      <c r="G87" s="733"/>
      <c r="H87" s="737"/>
      <c r="I87" s="882"/>
      <c r="J87" s="254"/>
      <c r="K87" s="254"/>
      <c r="Q87" s="750"/>
      <c r="R87" s="528"/>
    </row>
    <row r="88" spans="1:18" s="256" customFormat="1" ht="29" customHeight="1">
      <c r="A88" s="529"/>
      <c r="B88" s="371"/>
      <c r="D88" s="881"/>
      <c r="E88" s="461"/>
      <c r="F88" s="461"/>
      <c r="G88" s="1004" t="s">
        <v>71</v>
      </c>
      <c r="H88" s="751"/>
      <c r="I88" s="737"/>
      <c r="Q88" s="750"/>
      <c r="R88" s="528"/>
    </row>
    <row r="89" spans="1:18" s="256" customFormat="1" ht="21.75" customHeight="1">
      <c r="A89" s="529"/>
      <c r="B89" s="371"/>
      <c r="D89" s="758"/>
      <c r="E89" s="461"/>
      <c r="F89" s="461"/>
      <c r="G89" s="765"/>
      <c r="H89" s="724"/>
      <c r="I89" s="737"/>
      <c r="Q89" s="750"/>
      <c r="R89" s="528"/>
    </row>
    <row r="90" spans="1:18" s="256" customFormat="1" ht="28" customHeight="1">
      <c r="A90" s="529"/>
      <c r="B90" s="371"/>
      <c r="D90" s="881"/>
      <c r="E90" s="461"/>
      <c r="G90" s="882" t="s">
        <v>62</v>
      </c>
      <c r="H90" s="569"/>
      <c r="I90" s="737" t="s">
        <v>63</v>
      </c>
      <c r="Q90" s="750"/>
      <c r="R90" s="528"/>
    </row>
    <row r="91" spans="1:18" s="256" customFormat="1" ht="21.75" customHeight="1">
      <c r="A91" s="529"/>
      <c r="B91" s="371"/>
      <c r="D91" s="881"/>
      <c r="E91" s="461"/>
      <c r="G91" s="882"/>
      <c r="H91" s="882"/>
      <c r="I91" s="737"/>
      <c r="Q91" s="750"/>
      <c r="R91" s="528"/>
    </row>
    <row r="92" spans="1:18" s="256" customFormat="1" ht="29" customHeight="1">
      <c r="A92" s="529"/>
      <c r="B92" s="371"/>
      <c r="D92" s="881"/>
      <c r="E92" s="461"/>
      <c r="G92" s="766" t="s">
        <v>64</v>
      </c>
      <c r="H92" s="617"/>
      <c r="I92" s="761" t="s">
        <v>60</v>
      </c>
      <c r="Q92" s="750"/>
      <c r="R92" s="528"/>
    </row>
    <row r="93" spans="1:18" s="256" customFormat="1" ht="21.75" customHeight="1">
      <c r="A93" s="529"/>
      <c r="B93" s="371"/>
      <c r="D93" s="881"/>
      <c r="E93" s="461"/>
      <c r="G93" s="756"/>
      <c r="H93" s="756"/>
      <c r="I93" s="761"/>
      <c r="Q93" s="750"/>
      <c r="R93" s="528"/>
    </row>
    <row r="94" spans="1:18" s="256" customFormat="1" ht="21.75" customHeight="1">
      <c r="A94" s="529"/>
      <c r="B94" s="371"/>
      <c r="D94" s="881"/>
      <c r="E94" s="461"/>
      <c r="G94" s="756" t="s">
        <v>65</v>
      </c>
      <c r="H94" s="568"/>
      <c r="I94" s="761" t="s">
        <v>66</v>
      </c>
      <c r="Q94" s="750"/>
      <c r="R94" s="528"/>
    </row>
    <row r="95" spans="1:18" s="256" customFormat="1" ht="21.75" customHeight="1">
      <c r="A95" s="529"/>
      <c r="B95" s="371"/>
      <c r="D95" s="881"/>
      <c r="E95" s="461"/>
      <c r="G95" s="756"/>
      <c r="H95" s="756"/>
      <c r="I95" s="737"/>
      <c r="Q95" s="750"/>
      <c r="R95" s="528"/>
    </row>
    <row r="96" spans="1:18" s="256" customFormat="1" ht="26" customHeight="1">
      <c r="A96" s="529"/>
      <c r="B96" s="371"/>
      <c r="D96" s="881"/>
      <c r="E96" s="461"/>
      <c r="G96" s="756" t="s">
        <v>67</v>
      </c>
      <c r="H96" s="568"/>
      <c r="I96" s="761" t="s">
        <v>68</v>
      </c>
      <c r="Q96" s="750"/>
      <c r="R96" s="528"/>
    </row>
    <row r="97" spans="1:18" s="256" customFormat="1" ht="21.75" customHeight="1">
      <c r="A97" s="529"/>
      <c r="B97" s="371"/>
      <c r="D97" s="881"/>
      <c r="E97" s="461"/>
      <c r="G97" s="756"/>
      <c r="H97" s="756"/>
      <c r="I97" s="761"/>
      <c r="Q97" s="750"/>
      <c r="R97" s="528"/>
    </row>
    <row r="98" spans="1:18" s="256" customFormat="1" ht="26" customHeight="1">
      <c r="A98" s="529"/>
      <c r="B98" s="371"/>
      <c r="D98" s="881"/>
      <c r="E98" s="461"/>
      <c r="G98" s="762" t="s">
        <v>69</v>
      </c>
      <c r="H98" s="616"/>
      <c r="I98" s="761" t="s">
        <v>68</v>
      </c>
      <c r="Q98" s="750"/>
      <c r="R98" s="528"/>
    </row>
    <row r="99" spans="1:18" s="256" customFormat="1" ht="21.75" customHeight="1">
      <c r="A99" s="529"/>
      <c r="B99" s="371"/>
      <c r="D99" s="881"/>
      <c r="E99" s="461"/>
      <c r="G99" s="763"/>
      <c r="H99" s="764"/>
      <c r="I99" s="767"/>
      <c r="L99" s="768"/>
      <c r="Q99" s="750"/>
      <c r="R99" s="528"/>
    </row>
    <row r="100" spans="1:18" s="256" customFormat="1" ht="25" customHeight="1">
      <c r="A100" s="529"/>
      <c r="B100" s="371"/>
      <c r="D100" s="881"/>
      <c r="E100" s="461"/>
      <c r="G100" s="769" t="s">
        <v>70</v>
      </c>
      <c r="H100" s="618"/>
      <c r="I100" s="767"/>
      <c r="L100" s="768"/>
      <c r="Q100" s="750"/>
      <c r="R100" s="528"/>
    </row>
    <row r="101" spans="1:18" s="256" customFormat="1" ht="21.75" customHeight="1">
      <c r="A101" s="529"/>
      <c r="B101" s="371"/>
      <c r="D101" s="881"/>
      <c r="E101" s="461"/>
      <c r="G101" s="737"/>
      <c r="H101" s="737"/>
      <c r="I101" s="769"/>
      <c r="J101" s="770"/>
      <c r="K101" s="770"/>
      <c r="L101" s="768"/>
      <c r="Q101" s="750"/>
      <c r="R101" s="528"/>
    </row>
    <row r="102" spans="1:18" s="256" customFormat="1" ht="21.75" customHeight="1">
      <c r="A102" s="529"/>
      <c r="B102" s="371"/>
      <c r="D102" s="774" t="s">
        <v>76</v>
      </c>
      <c r="E102" s="461"/>
      <c r="G102" s="737"/>
      <c r="H102" s="737"/>
      <c r="I102" s="769"/>
      <c r="J102" s="770"/>
      <c r="K102" s="770"/>
      <c r="L102" s="768"/>
      <c r="Q102" s="750"/>
      <c r="R102" s="528"/>
    </row>
    <row r="103" spans="1:18" s="256" customFormat="1" ht="21.75" customHeight="1">
      <c r="A103" s="529"/>
      <c r="B103" s="371"/>
      <c r="D103" s="881"/>
      <c r="E103" s="461"/>
      <c r="G103" s="737"/>
      <c r="H103" s="737"/>
      <c r="I103" s="769"/>
      <c r="J103" s="770"/>
      <c r="K103" s="770"/>
      <c r="L103" s="768"/>
      <c r="Q103" s="750"/>
      <c r="R103" s="528"/>
    </row>
    <row r="104" spans="1:18" s="256" customFormat="1" ht="21.75" customHeight="1">
      <c r="A104" s="529"/>
      <c r="B104" s="371"/>
      <c r="D104" s="881"/>
      <c r="E104" s="461"/>
      <c r="F104" s="886" t="s">
        <v>28</v>
      </c>
      <c r="G104" s="737"/>
      <c r="H104" s="737"/>
      <c r="I104" s="769"/>
      <c r="J104" s="770"/>
      <c r="K104" s="770"/>
      <c r="L104" s="768"/>
      <c r="Q104" s="750"/>
      <c r="R104" s="528"/>
    </row>
    <row r="105" spans="1:18" s="256" customFormat="1" ht="21.75" customHeight="1">
      <c r="A105" s="529"/>
      <c r="B105" s="371"/>
      <c r="D105" s="881"/>
      <c r="E105" s="461"/>
      <c r="G105" s="737"/>
      <c r="H105" s="737"/>
      <c r="I105" s="769"/>
      <c r="J105" s="770"/>
      <c r="K105" s="770"/>
      <c r="L105" s="768"/>
      <c r="Q105" s="750"/>
      <c r="R105" s="528"/>
    </row>
    <row r="106" spans="1:18" s="256" customFormat="1" ht="21.75" customHeight="1">
      <c r="A106" s="529"/>
      <c r="B106" s="371"/>
      <c r="D106" s="881"/>
      <c r="E106" s="461"/>
      <c r="F106" s="886" t="s">
        <v>1</v>
      </c>
      <c r="G106" s="619" t="s">
        <v>77</v>
      </c>
      <c r="H106" s="1187" t="s">
        <v>78</v>
      </c>
      <c r="I106" s="1188"/>
      <c r="J106" s="1299" t="s">
        <v>79</v>
      </c>
      <c r="K106" s="1300"/>
      <c r="L106" s="1301"/>
      <c r="M106" s="642" t="s">
        <v>80</v>
      </c>
      <c r="Q106" s="750"/>
      <c r="R106" s="528"/>
    </row>
    <row r="107" spans="1:18" s="256" customFormat="1" ht="21.75" customHeight="1">
      <c r="A107" s="529"/>
      <c r="B107" s="371"/>
      <c r="D107" s="881"/>
      <c r="E107" s="461"/>
      <c r="F107" s="886">
        <v>1</v>
      </c>
      <c r="G107" s="887"/>
      <c r="H107" s="1187"/>
      <c r="I107" s="1188"/>
      <c r="J107" s="1187"/>
      <c r="K107" s="1192"/>
      <c r="L107" s="1188"/>
      <c r="M107" s="837"/>
      <c r="Q107" s="750"/>
      <c r="R107" s="528"/>
    </row>
    <row r="108" spans="1:18" s="256" customFormat="1" ht="21.75" customHeight="1">
      <c r="A108" s="529"/>
      <c r="B108" s="371"/>
      <c r="D108" s="881"/>
      <c r="E108" s="461"/>
      <c r="F108" s="886">
        <v>2</v>
      </c>
      <c r="G108" s="887"/>
      <c r="H108" s="1187"/>
      <c r="I108" s="1188"/>
      <c r="J108" s="1187"/>
      <c r="K108" s="1192"/>
      <c r="L108" s="1188"/>
      <c r="M108" s="837"/>
      <c r="Q108" s="750"/>
      <c r="R108" s="528"/>
    </row>
    <row r="109" spans="1:18" s="256" customFormat="1" ht="21.75" customHeight="1">
      <c r="A109" s="529"/>
      <c r="B109" s="371"/>
      <c r="D109" s="881"/>
      <c r="E109" s="461"/>
      <c r="F109" s="886">
        <v>3</v>
      </c>
      <c r="G109" s="887"/>
      <c r="H109" s="1187"/>
      <c r="I109" s="1188"/>
      <c r="J109" s="1187"/>
      <c r="K109" s="1192"/>
      <c r="L109" s="1188"/>
      <c r="M109" s="837"/>
      <c r="Q109" s="750"/>
      <c r="R109" s="528"/>
    </row>
    <row r="110" spans="1:18" s="256" customFormat="1" ht="21.75" customHeight="1">
      <c r="A110" s="529"/>
      <c r="B110" s="371"/>
      <c r="D110" s="881"/>
      <c r="E110" s="461"/>
      <c r="F110" s="886">
        <v>4</v>
      </c>
      <c r="G110" s="888"/>
      <c r="H110" s="1187"/>
      <c r="I110" s="1188"/>
      <c r="J110" s="1187"/>
      <c r="K110" s="1192"/>
      <c r="L110" s="1188"/>
      <c r="M110" s="837"/>
      <c r="Q110" s="750"/>
      <c r="R110" s="528"/>
    </row>
    <row r="111" spans="1:18" s="256" customFormat="1" ht="21.75" customHeight="1">
      <c r="A111" s="529"/>
      <c r="B111" s="371"/>
      <c r="D111" s="881"/>
      <c r="E111" s="461"/>
      <c r="G111" s="737"/>
      <c r="H111" s="737"/>
      <c r="I111" s="769"/>
      <c r="J111" s="770"/>
      <c r="K111" s="770"/>
      <c r="L111" s="768"/>
      <c r="Q111" s="750"/>
      <c r="R111" s="528"/>
    </row>
    <row r="112" spans="1:18" s="256" customFormat="1" ht="25" customHeight="1">
      <c r="A112" s="529"/>
      <c r="B112" s="371"/>
      <c r="D112" s="751" t="s">
        <v>72</v>
      </c>
      <c r="E112" s="882"/>
      <c r="F112" s="886" t="s">
        <v>28</v>
      </c>
      <c r="G112" s="724"/>
      <c r="H112" s="724"/>
      <c r="I112" s="737"/>
      <c r="J112" s="737"/>
      <c r="K112" s="737"/>
      <c r="L112" s="737"/>
      <c r="Q112" s="750"/>
      <c r="R112" s="528"/>
    </row>
    <row r="113" spans="1:86" s="256" customFormat="1" ht="21.75" customHeight="1">
      <c r="A113" s="529"/>
      <c r="B113" s="371"/>
      <c r="D113" s="751"/>
      <c r="E113" s="882"/>
      <c r="F113" s="737"/>
      <c r="G113" s="724"/>
      <c r="H113" s="724"/>
      <c r="I113" s="737"/>
      <c r="J113" s="737"/>
      <c r="K113" s="737"/>
      <c r="L113" s="737"/>
      <c r="Q113" s="750"/>
      <c r="R113" s="528"/>
    </row>
    <row r="114" spans="1:86" s="269" customFormat="1" ht="21.75" customHeight="1">
      <c r="A114" s="623"/>
      <c r="B114" s="574"/>
      <c r="D114" s="771"/>
      <c r="E114" s="736"/>
      <c r="F114" s="886" t="s">
        <v>1</v>
      </c>
      <c r="G114" s="1187" t="s">
        <v>73</v>
      </c>
      <c r="H114" s="1188"/>
      <c r="I114" s="886" t="s">
        <v>74</v>
      </c>
      <c r="J114" s="1187" t="s">
        <v>75</v>
      </c>
      <c r="K114" s="1192"/>
      <c r="L114" s="1188"/>
      <c r="Q114" s="772"/>
      <c r="R114" s="624"/>
    </row>
    <row r="115" spans="1:86" s="256" customFormat="1" ht="21.75" customHeight="1">
      <c r="A115" s="529"/>
      <c r="B115" s="371"/>
      <c r="D115" s="751"/>
      <c r="E115" s="882"/>
      <c r="F115" s="886">
        <v>1</v>
      </c>
      <c r="G115" s="1189"/>
      <c r="H115" s="1190"/>
      <c r="I115" s="570"/>
      <c r="J115" s="1189"/>
      <c r="K115" s="1191"/>
      <c r="L115" s="1190"/>
      <c r="Q115" s="750"/>
      <c r="R115" s="528"/>
    </row>
    <row r="116" spans="1:86" s="256" customFormat="1" ht="21.75" customHeight="1">
      <c r="A116" s="529"/>
      <c r="B116" s="371"/>
      <c r="D116" s="751"/>
      <c r="E116" s="882"/>
      <c r="F116" s="886">
        <v>2</v>
      </c>
      <c r="G116" s="1189"/>
      <c r="H116" s="1190"/>
      <c r="I116" s="570"/>
      <c r="J116" s="1189"/>
      <c r="K116" s="1191"/>
      <c r="L116" s="1190"/>
      <c r="Q116" s="750"/>
      <c r="R116" s="528"/>
    </row>
    <row r="117" spans="1:86" s="256" customFormat="1" ht="21.75" customHeight="1">
      <c r="A117" s="529"/>
      <c r="B117" s="371"/>
      <c r="D117" s="751"/>
      <c r="E117" s="882"/>
      <c r="F117" s="886">
        <v>3</v>
      </c>
      <c r="G117" s="1189"/>
      <c r="H117" s="1190"/>
      <c r="I117" s="570"/>
      <c r="J117" s="1189"/>
      <c r="K117" s="1191"/>
      <c r="L117" s="1190"/>
      <c r="Q117" s="750"/>
      <c r="R117" s="528"/>
    </row>
    <row r="118" spans="1:86" s="256" customFormat="1" ht="21.75" customHeight="1">
      <c r="A118" s="529"/>
      <c r="B118" s="371"/>
      <c r="D118" s="751"/>
      <c r="E118" s="882"/>
      <c r="F118" s="886">
        <v>4</v>
      </c>
      <c r="G118" s="1189"/>
      <c r="H118" s="1190"/>
      <c r="I118" s="570"/>
      <c r="J118" s="1189"/>
      <c r="K118" s="1191"/>
      <c r="L118" s="1190"/>
      <c r="M118" s="269"/>
      <c r="N118" s="773"/>
      <c r="Q118" s="750"/>
      <c r="R118" s="528"/>
    </row>
    <row r="119" spans="1:86" s="258" customFormat="1" ht="21.75" customHeight="1" thickBot="1">
      <c r="A119" s="529"/>
      <c r="B119" s="374"/>
      <c r="C119" s="260"/>
      <c r="D119" s="260"/>
      <c r="E119" s="266"/>
      <c r="F119" s="267"/>
      <c r="G119" s="266"/>
      <c r="H119" s="266"/>
      <c r="I119" s="260"/>
      <c r="J119" s="260"/>
      <c r="K119" s="260"/>
      <c r="L119" s="260"/>
      <c r="M119" s="260"/>
      <c r="N119" s="260"/>
      <c r="O119" s="260"/>
      <c r="P119" s="260"/>
      <c r="Q119" s="776"/>
      <c r="R119" s="528"/>
      <c r="S119" s="256"/>
      <c r="T119" s="256"/>
      <c r="U119" s="256"/>
      <c r="V119" s="256"/>
      <c r="W119" s="256"/>
      <c r="X119" s="256"/>
      <c r="Y119" s="256"/>
      <c r="Z119" s="256"/>
      <c r="AA119" s="256"/>
      <c r="AB119" s="256"/>
      <c r="AC119" s="256"/>
      <c r="AD119" s="256"/>
      <c r="AE119" s="256"/>
      <c r="AF119" s="256"/>
      <c r="AG119" s="256"/>
      <c r="AH119" s="256"/>
      <c r="AI119" s="256"/>
      <c r="AJ119" s="256"/>
      <c r="AK119" s="256"/>
      <c r="AL119" s="256"/>
      <c r="AM119" s="256"/>
      <c r="AN119" s="256"/>
      <c r="AO119" s="256"/>
      <c r="AP119" s="256"/>
      <c r="AQ119" s="256"/>
      <c r="AR119" s="256"/>
      <c r="AS119" s="256"/>
      <c r="AT119" s="256"/>
      <c r="AU119" s="256"/>
      <c r="AV119" s="256"/>
      <c r="AW119" s="256"/>
      <c r="AX119" s="256"/>
      <c r="AY119" s="256"/>
      <c r="AZ119" s="256"/>
      <c r="BA119" s="256"/>
      <c r="BB119" s="256"/>
      <c r="BC119" s="256"/>
      <c r="BD119" s="256"/>
      <c r="BE119" s="256"/>
      <c r="BF119" s="256"/>
      <c r="BG119" s="256"/>
      <c r="BH119" s="256"/>
      <c r="BI119" s="256"/>
      <c r="BJ119" s="256"/>
      <c r="BK119" s="256"/>
      <c r="BL119" s="256"/>
      <c r="BM119" s="256"/>
      <c r="BN119" s="256"/>
      <c r="BO119" s="256"/>
      <c r="BP119" s="256"/>
      <c r="BQ119" s="256"/>
      <c r="BR119" s="256"/>
      <c r="BS119" s="256"/>
      <c r="BT119" s="256"/>
      <c r="BU119" s="256"/>
      <c r="BV119" s="256"/>
      <c r="BW119" s="256"/>
      <c r="BX119" s="256"/>
      <c r="BY119" s="256"/>
      <c r="BZ119" s="256"/>
      <c r="CA119" s="256"/>
      <c r="CB119" s="256"/>
      <c r="CC119" s="256"/>
      <c r="CD119" s="256"/>
      <c r="CE119" s="256"/>
      <c r="CF119" s="256"/>
      <c r="CG119" s="256"/>
      <c r="CH119" s="256"/>
    </row>
    <row r="120" spans="1:86" s="256" customFormat="1" ht="21.75" customHeight="1">
      <c r="A120" s="529"/>
      <c r="B120" s="371"/>
      <c r="E120" s="254"/>
      <c r="F120" s="461"/>
      <c r="G120" s="254"/>
      <c r="H120" s="254"/>
      <c r="Q120" s="750"/>
      <c r="R120" s="528"/>
    </row>
    <row r="121" spans="1:86" s="257" customFormat="1" ht="38" customHeight="1">
      <c r="A121" s="529"/>
      <c r="B121" s="370"/>
      <c r="C121" s="726" t="s">
        <v>81</v>
      </c>
      <c r="D121" s="777"/>
      <c r="F121" s="1219" t="s">
        <v>82</v>
      </c>
      <c r="G121" s="1219"/>
      <c r="H121" s="1219"/>
      <c r="I121" s="1219"/>
      <c r="J121" s="1219"/>
      <c r="K121" s="885"/>
      <c r="Q121" s="778"/>
      <c r="R121" s="528"/>
    </row>
    <row r="122" spans="1:86" s="257" customFormat="1" ht="28" customHeight="1">
      <c r="A122" s="529"/>
      <c r="B122" s="370"/>
      <c r="D122" s="726"/>
      <c r="E122" s="256"/>
      <c r="F122" s="654" t="s">
        <v>44</v>
      </c>
      <c r="G122" s="1290" t="s">
        <v>1448</v>
      </c>
      <c r="H122" s="1291"/>
      <c r="I122" s="1291"/>
      <c r="J122" s="1292"/>
      <c r="K122" s="779"/>
      <c r="L122" s="870"/>
      <c r="Q122" s="778"/>
      <c r="R122" s="528"/>
    </row>
    <row r="123" spans="1:86" s="257" customFormat="1" ht="1" customHeight="1">
      <c r="A123" s="529"/>
      <c r="B123" s="370"/>
      <c r="D123" s="726"/>
      <c r="E123" s="256"/>
      <c r="F123" s="912"/>
      <c r="G123" s="913"/>
      <c r="H123" s="913"/>
      <c r="I123" s="913"/>
      <c r="J123" s="913"/>
      <c r="K123" s="779"/>
      <c r="L123" s="870"/>
      <c r="Q123" s="778"/>
      <c r="R123" s="528"/>
    </row>
    <row r="124" spans="1:86" s="257" customFormat="1" ht="1" customHeight="1">
      <c r="A124" s="529"/>
      <c r="B124" s="370"/>
      <c r="D124" s="726"/>
      <c r="E124" s="256"/>
      <c r="F124" s="912"/>
      <c r="G124" s="913"/>
      <c r="H124" s="913"/>
      <c r="I124" s="913"/>
      <c r="J124" s="913"/>
      <c r="K124" s="779"/>
      <c r="L124" s="870"/>
      <c r="Q124" s="778"/>
      <c r="R124" s="528"/>
    </row>
    <row r="125" spans="1:86" s="257" customFormat="1" ht="1" customHeight="1">
      <c r="A125" s="529"/>
      <c r="B125" s="370"/>
      <c r="D125" s="726"/>
      <c r="E125" s="256"/>
      <c r="F125" s="912"/>
      <c r="G125" s="913"/>
      <c r="H125" s="913"/>
      <c r="I125" s="913"/>
      <c r="J125" s="913"/>
      <c r="K125" s="779"/>
      <c r="L125" s="870"/>
      <c r="Q125" s="778"/>
      <c r="R125" s="528"/>
    </row>
    <row r="126" spans="1:86" s="257" customFormat="1" ht="1" customHeight="1">
      <c r="A126" s="529"/>
      <c r="B126" s="370"/>
      <c r="D126" s="726"/>
      <c r="E126" s="256"/>
      <c r="F126" s="912"/>
      <c r="G126" s="913"/>
      <c r="H126" s="913"/>
      <c r="I126" s="913"/>
      <c r="J126" s="913"/>
      <c r="K126" s="779"/>
      <c r="L126" s="870"/>
      <c r="Q126" s="778"/>
      <c r="R126" s="528"/>
    </row>
    <row r="127" spans="1:86" s="257" customFormat="1" ht="1" customHeight="1">
      <c r="A127" s="529"/>
      <c r="B127" s="370"/>
      <c r="D127" s="726"/>
      <c r="E127" s="256"/>
      <c r="F127" s="912"/>
      <c r="G127" s="913"/>
      <c r="H127" s="913"/>
      <c r="I127" s="913"/>
      <c r="J127" s="913"/>
      <c r="K127" s="779"/>
      <c r="L127" s="870"/>
      <c r="Q127" s="778"/>
      <c r="R127" s="528"/>
    </row>
    <row r="128" spans="1:86" s="257" customFormat="1" ht="1" customHeight="1">
      <c r="A128" s="529"/>
      <c r="B128" s="370"/>
      <c r="D128" s="726"/>
      <c r="E128" s="256"/>
      <c r="F128" s="912"/>
      <c r="G128" s="913"/>
      <c r="H128" s="913"/>
      <c r="I128" s="913"/>
      <c r="J128" s="913"/>
      <c r="K128" s="779"/>
      <c r="L128" s="870"/>
      <c r="Q128" s="778"/>
      <c r="R128" s="528"/>
    </row>
    <row r="129" spans="1:86" s="257" customFormat="1" ht="1" customHeight="1">
      <c r="A129" s="529"/>
      <c r="B129" s="370"/>
      <c r="D129" s="726"/>
      <c r="E129" s="256"/>
      <c r="F129" s="912"/>
      <c r="G129" s="913"/>
      <c r="H129" s="913"/>
      <c r="I129" s="913"/>
      <c r="J129" s="913"/>
      <c r="K129" s="779"/>
      <c r="L129" s="870"/>
      <c r="Q129" s="778"/>
      <c r="R129" s="528"/>
    </row>
    <row r="130" spans="1:86" s="257" customFormat="1" ht="1" customHeight="1">
      <c r="A130" s="529"/>
      <c r="B130" s="370"/>
      <c r="D130" s="726"/>
      <c r="E130" s="256"/>
      <c r="F130" s="912"/>
      <c r="G130" s="913"/>
      <c r="H130" s="913"/>
      <c r="I130" s="913"/>
      <c r="J130" s="913"/>
      <c r="K130" s="779"/>
      <c r="L130" s="870"/>
      <c r="Q130" s="778"/>
      <c r="R130" s="528"/>
    </row>
    <row r="131" spans="1:86" s="257" customFormat="1" ht="1" customHeight="1">
      <c r="A131" s="529"/>
      <c r="B131" s="370"/>
      <c r="D131" s="726"/>
      <c r="E131" s="256"/>
      <c r="F131" s="912"/>
      <c r="G131" s="913"/>
      <c r="H131" s="913"/>
      <c r="I131" s="913"/>
      <c r="J131" s="913"/>
      <c r="K131" s="779"/>
      <c r="L131" s="870"/>
      <c r="Q131" s="778"/>
      <c r="R131" s="528"/>
    </row>
    <row r="132" spans="1:86" s="257" customFormat="1" ht="1" customHeight="1">
      <c r="A132" s="529"/>
      <c r="B132" s="370"/>
      <c r="D132" s="881"/>
      <c r="J132" s="736"/>
      <c r="K132" s="736"/>
      <c r="Q132" s="778"/>
      <c r="R132" s="528"/>
    </row>
    <row r="133" spans="1:86" s="255" customFormat="1" ht="15" customHeight="1" thickBot="1">
      <c r="A133" s="529"/>
      <c r="B133" s="373"/>
      <c r="C133" s="261"/>
      <c r="D133" s="268"/>
      <c r="E133" s="268"/>
      <c r="F133" s="268"/>
      <c r="G133" s="268"/>
      <c r="H133" s="268"/>
      <c r="I133" s="261"/>
      <c r="J133" s="261"/>
      <c r="K133" s="261"/>
      <c r="L133" s="261"/>
      <c r="M133" s="261"/>
      <c r="N133" s="261"/>
      <c r="O133" s="261"/>
      <c r="P133" s="261"/>
      <c r="Q133" s="725"/>
      <c r="R133" s="528"/>
      <c r="S133" s="253"/>
      <c r="T133" s="253"/>
      <c r="U133" s="253"/>
      <c r="V133" s="253"/>
      <c r="W133" s="253"/>
      <c r="X133" s="253"/>
      <c r="Y133" s="253"/>
      <c r="Z133" s="253"/>
      <c r="AA133" s="253"/>
      <c r="AB133" s="253"/>
      <c r="AC133" s="253"/>
      <c r="AD133" s="253"/>
      <c r="AE133" s="253"/>
      <c r="AF133" s="253"/>
      <c r="AG133" s="253"/>
      <c r="AH133" s="253"/>
      <c r="AI133" s="253"/>
      <c r="AJ133" s="253"/>
      <c r="AK133" s="253"/>
      <c r="AL133" s="253"/>
      <c r="AM133" s="253"/>
      <c r="AN133" s="253"/>
      <c r="AO133" s="253"/>
      <c r="AP133" s="253"/>
      <c r="AQ133" s="253"/>
      <c r="AR133" s="253"/>
      <c r="AS133" s="253"/>
      <c r="AT133" s="253"/>
      <c r="AU133" s="253"/>
      <c r="AV133" s="253"/>
      <c r="AW133" s="253"/>
      <c r="AX133" s="253"/>
      <c r="AY133" s="253"/>
      <c r="AZ133" s="253"/>
      <c r="BA133" s="253"/>
      <c r="BB133" s="253"/>
      <c r="BC133" s="253"/>
      <c r="BD133" s="253"/>
      <c r="BE133" s="253"/>
      <c r="BF133" s="253"/>
      <c r="BG133" s="253"/>
      <c r="BH133" s="253"/>
      <c r="BI133" s="253"/>
      <c r="BJ133" s="253"/>
      <c r="BK133" s="253"/>
      <c r="BL133" s="253"/>
      <c r="BM133" s="253"/>
      <c r="BN133" s="253"/>
      <c r="BO133" s="253"/>
      <c r="BP133" s="253"/>
      <c r="BQ133" s="253"/>
      <c r="BR133" s="253"/>
      <c r="BS133" s="253"/>
      <c r="BT133" s="253"/>
      <c r="BU133" s="253"/>
      <c r="BV133" s="253"/>
      <c r="BW133" s="253"/>
      <c r="BX133" s="253"/>
      <c r="BY133" s="253"/>
      <c r="BZ133" s="253"/>
      <c r="CA133" s="253"/>
      <c r="CB133" s="253"/>
      <c r="CC133" s="253"/>
      <c r="CD133" s="253"/>
      <c r="CE133" s="253"/>
      <c r="CF133" s="253"/>
      <c r="CG133" s="253"/>
      <c r="CH133" s="253"/>
    </row>
    <row r="134" spans="1:86" ht="28" customHeight="1">
      <c r="A134" s="529"/>
      <c r="B134" s="372"/>
      <c r="E134" s="257"/>
      <c r="F134" s="257"/>
      <c r="G134" s="780"/>
      <c r="H134" s="780"/>
      <c r="Q134" s="719"/>
      <c r="R134" s="528"/>
    </row>
    <row r="135" spans="1:86" ht="30" customHeight="1">
      <c r="A135" s="529"/>
      <c r="B135" s="370"/>
      <c r="C135" s="257" t="s">
        <v>83</v>
      </c>
      <c r="D135" s="257"/>
      <c r="E135" s="257"/>
      <c r="F135" s="257"/>
      <c r="G135" s="780"/>
      <c r="H135" s="780"/>
      <c r="Q135" s="719"/>
      <c r="R135" s="528"/>
    </row>
    <row r="136" spans="1:86" ht="30" customHeight="1">
      <c r="A136" s="529"/>
      <c r="B136" s="370"/>
      <c r="C136" s="257"/>
      <c r="D136" s="257"/>
      <c r="Q136" s="719"/>
      <c r="R136" s="528"/>
    </row>
    <row r="137" spans="1:86" ht="30" customHeight="1">
      <c r="A137" s="529"/>
      <c r="B137" s="462"/>
      <c r="C137" s="781" t="s">
        <v>84</v>
      </c>
      <c r="D137" s="781"/>
      <c r="E137" s="781"/>
      <c r="F137" s="781"/>
      <c r="G137" s="780"/>
      <c r="H137" s="780"/>
      <c r="I137" s="782"/>
      <c r="J137" s="366"/>
      <c r="K137" s="366"/>
      <c r="L137" s="366"/>
      <c r="M137" s="366"/>
      <c r="N137" s="783"/>
      <c r="O137" s="784"/>
      <c r="P137" s="784"/>
      <c r="Q137" s="785"/>
      <c r="R137" s="528"/>
      <c r="S137" s="535"/>
      <c r="T137" s="535"/>
      <c r="U137" s="535"/>
      <c r="V137" s="535"/>
      <c r="W137" s="535"/>
      <c r="X137" s="535"/>
      <c r="Y137" s="535"/>
      <c r="Z137" s="535"/>
      <c r="AA137" s="535"/>
      <c r="AB137" s="535"/>
      <c r="AC137" s="535"/>
      <c r="AD137" s="536"/>
    </row>
    <row r="138" spans="1:86" ht="30" customHeight="1">
      <c r="A138" s="529"/>
      <c r="B138" s="462"/>
      <c r="C138" s="781"/>
      <c r="D138" s="781"/>
      <c r="E138" s="786"/>
      <c r="F138" s="786"/>
      <c r="G138" s="780"/>
      <c r="H138" s="780"/>
      <c r="I138" s="782"/>
      <c r="J138" s="366"/>
      <c r="K138" s="366"/>
      <c r="L138" s="839"/>
      <c r="M138" s="839"/>
      <c r="O138" s="784"/>
      <c r="P138" s="784"/>
      <c r="Q138" s="785"/>
      <c r="R138" s="528"/>
      <c r="S138" s="340"/>
      <c r="T138" s="340"/>
      <c r="U138" s="340"/>
      <c r="V138" s="341"/>
    </row>
    <row r="139" spans="1:86" ht="30" customHeight="1">
      <c r="A139" s="529"/>
      <c r="B139" s="462"/>
      <c r="C139" s="781"/>
      <c r="D139" s="781"/>
      <c r="E139" s="781"/>
      <c r="F139" s="257"/>
      <c r="G139" s="1193" t="s">
        <v>85</v>
      </c>
      <c r="H139" s="1193"/>
      <c r="I139" s="1193"/>
      <c r="J139" s="839"/>
      <c r="K139" s="839"/>
      <c r="L139" s="960">
        <f>L141+L143</f>
        <v>0</v>
      </c>
      <c r="M139" s="718" t="s">
        <v>1351</v>
      </c>
      <c r="N139" s="839"/>
      <c r="O139" s="839"/>
      <c r="P139" s="839"/>
      <c r="Q139" s="852"/>
      <c r="R139" s="528"/>
      <c r="S139" s="340"/>
      <c r="T139" s="340"/>
      <c r="U139" s="340"/>
      <c r="V139" s="341"/>
    </row>
    <row r="140" spans="1:86" ht="30" customHeight="1">
      <c r="A140" s="529"/>
      <c r="B140" s="462"/>
      <c r="C140" s="781"/>
      <c r="D140" s="781"/>
      <c r="E140" s="781"/>
      <c r="F140" s="1193"/>
      <c r="G140" s="1193"/>
      <c r="H140" s="870"/>
      <c r="I140" s="782"/>
      <c r="J140" s="839"/>
      <c r="K140" s="839"/>
      <c r="L140" s="253" t="s">
        <v>86</v>
      </c>
      <c r="N140" s="784"/>
      <c r="O140" s="784"/>
      <c r="P140" s="784"/>
      <c r="Q140" s="785"/>
      <c r="R140" s="528"/>
      <c r="S140" s="340"/>
      <c r="T140" s="340"/>
      <c r="U140" s="340"/>
      <c r="V140" s="341"/>
    </row>
    <row r="141" spans="1:86" ht="30" customHeight="1">
      <c r="A141" s="529"/>
      <c r="B141" s="462"/>
      <c r="C141" s="781"/>
      <c r="D141" s="781"/>
      <c r="E141" s="781"/>
      <c r="F141" s="870"/>
      <c r="G141" s="1193" t="s">
        <v>87</v>
      </c>
      <c r="H141" s="1193"/>
      <c r="I141" s="1193"/>
      <c r="J141" s="787"/>
      <c r="K141" s="787"/>
      <c r="L141" s="854"/>
      <c r="M141" s="718" t="s">
        <v>1351</v>
      </c>
      <c r="N141" s="784"/>
      <c r="O141" s="784"/>
      <c r="P141" s="784"/>
      <c r="Q141" s="785"/>
      <c r="R141" s="528"/>
      <c r="S141" s="340"/>
      <c r="T141" s="340"/>
      <c r="U141" s="340"/>
      <c r="V141" s="341"/>
    </row>
    <row r="142" spans="1:86" ht="30" customHeight="1">
      <c r="A142" s="529"/>
      <c r="B142" s="462"/>
      <c r="C142" s="781"/>
      <c r="D142" s="781"/>
      <c r="E142" s="1193"/>
      <c r="F142" s="1193"/>
      <c r="G142" s="1193"/>
      <c r="H142" s="870"/>
      <c r="I142" s="853"/>
      <c r="J142" s="787"/>
      <c r="K142" s="787"/>
      <c r="L142" s="366"/>
      <c r="M142" s="366"/>
      <c r="N142" s="855"/>
      <c r="O142" s="784"/>
      <c r="P142" s="784"/>
      <c r="Q142" s="785"/>
      <c r="R142" s="528"/>
      <c r="S142" s="340"/>
      <c r="T142" s="340"/>
      <c r="U142" s="340"/>
      <c r="V142" s="341"/>
    </row>
    <row r="143" spans="1:86" ht="30" customHeight="1">
      <c r="A143" s="529"/>
      <c r="B143" s="462"/>
      <c r="C143" s="781"/>
      <c r="D143" s="781"/>
      <c r="E143" s="781"/>
      <c r="F143" s="257"/>
      <c r="G143" s="1193" t="s">
        <v>1417</v>
      </c>
      <c r="H143" s="1193"/>
      <c r="I143" s="1193"/>
      <c r="J143" s="787"/>
      <c r="K143" s="787"/>
      <c r="L143" s="959"/>
      <c r="M143" s="718" t="s">
        <v>1351</v>
      </c>
      <c r="N143" s="784"/>
      <c r="O143" s="784"/>
      <c r="P143" s="784"/>
      <c r="Q143" s="785"/>
      <c r="R143" s="528"/>
      <c r="S143" s="340"/>
      <c r="T143" s="340"/>
      <c r="U143" s="340"/>
      <c r="V143" s="341"/>
    </row>
    <row r="144" spans="1:86" ht="30" customHeight="1">
      <c r="A144" s="529"/>
      <c r="B144" s="462"/>
      <c r="C144" s="781"/>
      <c r="D144" s="781"/>
      <c r="E144" s="781"/>
      <c r="F144" s="781"/>
      <c r="G144" s="780"/>
      <c r="H144" s="780"/>
      <c r="I144" s="782"/>
      <c r="J144" s="366"/>
      <c r="K144" s="366"/>
      <c r="L144" s="366"/>
      <c r="M144" s="366"/>
      <c r="N144" s="784"/>
      <c r="O144" s="784"/>
      <c r="P144" s="784"/>
      <c r="Q144" s="785"/>
      <c r="R144" s="528"/>
      <c r="S144" s="340"/>
      <c r="T144" s="340"/>
      <c r="U144" s="340"/>
      <c r="V144" s="341"/>
    </row>
    <row r="145" spans="1:22" ht="30" customHeight="1">
      <c r="A145" s="529"/>
      <c r="B145" s="462"/>
      <c r="C145" s="781" t="s">
        <v>1291</v>
      </c>
      <c r="D145" s="781"/>
      <c r="E145" s="781"/>
      <c r="F145" s="781"/>
      <c r="G145" s="780"/>
      <c r="H145" s="780"/>
      <c r="I145" s="782"/>
      <c r="J145" s="366"/>
      <c r="K145" s="366"/>
      <c r="L145" s="366"/>
      <c r="M145" s="366"/>
      <c r="N145" s="784"/>
      <c r="O145" s="784"/>
      <c r="P145" s="784"/>
      <c r="Q145" s="785"/>
      <c r="R145" s="528"/>
      <c r="S145" s="340"/>
      <c r="T145" s="340"/>
      <c r="U145" s="340"/>
      <c r="V145" s="341"/>
    </row>
    <row r="146" spans="1:22" ht="30" customHeight="1">
      <c r="A146" s="529"/>
      <c r="B146" s="462"/>
      <c r="C146" s="781"/>
      <c r="D146" s="781"/>
      <c r="E146" s="781"/>
      <c r="F146" s="1193"/>
      <c r="G146" s="1193"/>
      <c r="H146" s="780"/>
      <c r="J146" s="788"/>
      <c r="K146" s="788"/>
      <c r="L146" s="788"/>
      <c r="M146" s="788"/>
      <c r="N146" s="788"/>
      <c r="O146" s="789"/>
      <c r="P146" s="789"/>
      <c r="Q146" s="790"/>
      <c r="R146" s="528"/>
      <c r="S146" s="341"/>
      <c r="T146" s="341"/>
      <c r="U146" s="341"/>
      <c r="V146" s="341"/>
    </row>
    <row r="147" spans="1:22" ht="59" customHeight="1">
      <c r="A147" s="529"/>
      <c r="B147" s="462"/>
      <c r="C147" s="781"/>
      <c r="D147" s="781"/>
      <c r="E147" s="781"/>
      <c r="F147" s="781"/>
      <c r="G147" s="780"/>
      <c r="H147" s="1183" t="s">
        <v>88</v>
      </c>
      <c r="I147" s="1183"/>
      <c r="J147" s="1183"/>
      <c r="K147" s="1183"/>
      <c r="L147" s="1183"/>
      <c r="M147" s="1183"/>
      <c r="N147" s="1183"/>
      <c r="O147" s="789"/>
      <c r="P147" s="789"/>
      <c r="Q147" s="790"/>
      <c r="R147" s="528"/>
      <c r="S147" s="341"/>
      <c r="T147" s="341"/>
      <c r="U147" s="341"/>
      <c r="V147" s="341"/>
    </row>
    <row r="148" spans="1:22" ht="57" customHeight="1">
      <c r="A148" s="529"/>
      <c r="B148" s="462"/>
      <c r="C148" s="781"/>
      <c r="D148" s="781"/>
      <c r="E148" s="781"/>
      <c r="F148" s="781"/>
      <c r="G148" s="745"/>
      <c r="H148" s="1183" t="s">
        <v>89</v>
      </c>
      <c r="I148" s="1183"/>
      <c r="J148" s="1187" t="s">
        <v>90</v>
      </c>
      <c r="K148" s="1192"/>
      <c r="L148" s="1188"/>
      <c r="M148" s="886" t="s">
        <v>91</v>
      </c>
      <c r="N148" s="958" t="s">
        <v>92</v>
      </c>
      <c r="O148" s="745"/>
      <c r="P148" s="745"/>
      <c r="Q148" s="791"/>
      <c r="R148" s="528"/>
      <c r="S148" s="342"/>
      <c r="T148" s="342"/>
      <c r="U148" s="342"/>
    </row>
    <row r="149" spans="1:22" ht="30" customHeight="1">
      <c r="A149" s="529"/>
      <c r="B149" s="462"/>
      <c r="C149" s="781"/>
      <c r="D149" s="781"/>
      <c r="E149" s="781"/>
      <c r="F149" s="1176"/>
      <c r="G149" s="1183" t="s">
        <v>93</v>
      </c>
      <c r="H149" s="1196"/>
      <c r="I149" s="1197"/>
      <c r="J149" s="1177"/>
      <c r="K149" s="1178"/>
      <c r="L149" s="1179"/>
      <c r="M149" s="1200"/>
      <c r="N149" s="1194">
        <f>SUM(H149:M150)</f>
        <v>0</v>
      </c>
      <c r="Q149" s="719"/>
      <c r="R149" s="528"/>
      <c r="S149" s="342"/>
      <c r="T149" s="342"/>
      <c r="U149" s="342"/>
    </row>
    <row r="150" spans="1:22" ht="30" customHeight="1">
      <c r="A150" s="529"/>
      <c r="B150" s="462"/>
      <c r="C150" s="781"/>
      <c r="D150" s="781"/>
      <c r="E150" s="781"/>
      <c r="F150" s="1176"/>
      <c r="G150" s="1183"/>
      <c r="H150" s="1198"/>
      <c r="I150" s="1199"/>
      <c r="J150" s="1180"/>
      <c r="K150" s="1181"/>
      <c r="L150" s="1182"/>
      <c r="M150" s="1201"/>
      <c r="N150" s="1195"/>
      <c r="Q150" s="719"/>
      <c r="R150" s="528"/>
      <c r="T150" s="339"/>
      <c r="U150" s="339"/>
      <c r="V150" s="339"/>
    </row>
    <row r="151" spans="1:22" ht="30" customHeight="1">
      <c r="A151" s="529"/>
      <c r="B151" s="462"/>
      <c r="C151" s="781"/>
      <c r="D151" s="781"/>
      <c r="E151" s="781"/>
      <c r="F151" s="1176"/>
      <c r="G151" s="1183" t="s">
        <v>94</v>
      </c>
      <c r="H151" s="1196"/>
      <c r="I151" s="1197"/>
      <c r="J151" s="1177"/>
      <c r="K151" s="1178"/>
      <c r="L151" s="1179"/>
      <c r="M151" s="1200"/>
      <c r="N151" s="1194">
        <f t="shared" ref="N151" si="0">SUM(H151:M152)</f>
        <v>0</v>
      </c>
      <c r="Q151" s="719"/>
      <c r="R151" s="528"/>
      <c r="T151" s="339"/>
      <c r="U151" s="339"/>
      <c r="V151" s="339"/>
    </row>
    <row r="152" spans="1:22" ht="30" customHeight="1">
      <c r="A152" s="529"/>
      <c r="B152" s="462"/>
      <c r="C152" s="781"/>
      <c r="D152" s="781"/>
      <c r="E152" s="781"/>
      <c r="F152" s="1176"/>
      <c r="G152" s="1183"/>
      <c r="H152" s="1198"/>
      <c r="I152" s="1199"/>
      <c r="J152" s="1180"/>
      <c r="K152" s="1181"/>
      <c r="L152" s="1182"/>
      <c r="M152" s="1201"/>
      <c r="N152" s="1195"/>
      <c r="Q152" s="719"/>
      <c r="R152" s="528"/>
      <c r="T152" s="339"/>
      <c r="U152" s="339"/>
      <c r="V152" s="339"/>
    </row>
    <row r="153" spans="1:22" ht="30" customHeight="1">
      <c r="A153" s="529"/>
      <c r="B153" s="462"/>
      <c r="C153" s="781"/>
      <c r="D153" s="781"/>
      <c r="E153" s="781"/>
      <c r="F153" s="1176"/>
      <c r="G153" s="1183" t="s">
        <v>95</v>
      </c>
      <c r="H153" s="1196"/>
      <c r="I153" s="1197"/>
      <c r="J153" s="1177"/>
      <c r="K153" s="1178"/>
      <c r="L153" s="1179"/>
      <c r="M153" s="1200"/>
      <c r="N153" s="1194">
        <f t="shared" ref="N153" si="1">SUM(H153:M154)</f>
        <v>0</v>
      </c>
      <c r="Q153" s="719"/>
      <c r="R153" s="528"/>
      <c r="T153" s="339"/>
      <c r="U153" s="339"/>
      <c r="V153" s="339"/>
    </row>
    <row r="154" spans="1:22" ht="30" customHeight="1">
      <c r="A154" s="529"/>
      <c r="B154" s="462"/>
      <c r="C154" s="781"/>
      <c r="D154" s="781"/>
      <c r="E154" s="781"/>
      <c r="F154" s="1176"/>
      <c r="G154" s="1183"/>
      <c r="H154" s="1198"/>
      <c r="I154" s="1199"/>
      <c r="J154" s="1180"/>
      <c r="K154" s="1181"/>
      <c r="L154" s="1182"/>
      <c r="M154" s="1201"/>
      <c r="N154" s="1195"/>
      <c r="Q154" s="719"/>
      <c r="R154" s="528"/>
      <c r="V154" s="347"/>
    </row>
    <row r="155" spans="1:22" ht="30" customHeight="1">
      <c r="A155" s="529"/>
      <c r="B155" s="462"/>
      <c r="C155" s="781"/>
      <c r="D155" s="781"/>
      <c r="E155" s="781"/>
      <c r="F155" s="1176"/>
      <c r="G155" s="1183" t="s">
        <v>96</v>
      </c>
      <c r="H155" s="1196"/>
      <c r="I155" s="1197"/>
      <c r="J155" s="1177"/>
      <c r="K155" s="1178"/>
      <c r="L155" s="1179"/>
      <c r="M155" s="1200"/>
      <c r="N155" s="1194">
        <f t="shared" ref="N155" si="2">SUM(H155:M156)</f>
        <v>0</v>
      </c>
      <c r="Q155" s="719"/>
      <c r="R155" s="528"/>
      <c r="V155" s="347"/>
    </row>
    <row r="156" spans="1:22" ht="30" customHeight="1">
      <c r="A156" s="529"/>
      <c r="B156" s="462"/>
      <c r="C156" s="781"/>
      <c r="D156" s="781"/>
      <c r="E156" s="781"/>
      <c r="F156" s="1176"/>
      <c r="G156" s="1183"/>
      <c r="H156" s="1198"/>
      <c r="I156" s="1199"/>
      <c r="J156" s="1180"/>
      <c r="K156" s="1181"/>
      <c r="L156" s="1182"/>
      <c r="M156" s="1201"/>
      <c r="N156" s="1195"/>
      <c r="Q156" s="719"/>
      <c r="R156" s="528"/>
    </row>
    <row r="157" spans="1:22" ht="30" customHeight="1">
      <c r="A157" s="529"/>
      <c r="B157" s="462"/>
      <c r="C157" s="781"/>
      <c r="D157" s="781"/>
      <c r="E157" s="781"/>
      <c r="F157" s="1176"/>
      <c r="G157" s="1183" t="s">
        <v>97</v>
      </c>
      <c r="H157" s="1196"/>
      <c r="I157" s="1197"/>
      <c r="J157" s="1177"/>
      <c r="K157" s="1178"/>
      <c r="L157" s="1179"/>
      <c r="M157" s="1200"/>
      <c r="N157" s="1194">
        <f t="shared" ref="N157" si="3">SUM(H157:M158)</f>
        <v>0</v>
      </c>
      <c r="Q157" s="719"/>
      <c r="R157" s="528"/>
    </row>
    <row r="158" spans="1:22" ht="30" customHeight="1">
      <c r="A158" s="529"/>
      <c r="B158" s="462"/>
      <c r="C158" s="781"/>
      <c r="D158" s="781"/>
      <c r="E158" s="781"/>
      <c r="F158" s="1176"/>
      <c r="G158" s="1183"/>
      <c r="H158" s="1198"/>
      <c r="I158" s="1199"/>
      <c r="J158" s="1180"/>
      <c r="K158" s="1181"/>
      <c r="L158" s="1182"/>
      <c r="M158" s="1201"/>
      <c r="N158" s="1195"/>
      <c r="Q158" s="719"/>
      <c r="R158" s="528"/>
    </row>
    <row r="159" spans="1:22" ht="30" customHeight="1">
      <c r="A159" s="529"/>
      <c r="B159" s="462"/>
      <c r="C159" s="781"/>
      <c r="D159" s="781"/>
      <c r="E159" s="781"/>
      <c r="F159" s="1176"/>
      <c r="G159" s="1183" t="s">
        <v>98</v>
      </c>
      <c r="H159" s="1196"/>
      <c r="I159" s="1197"/>
      <c r="J159" s="1177"/>
      <c r="K159" s="1178"/>
      <c r="L159" s="1179"/>
      <c r="M159" s="1200"/>
      <c r="N159" s="1194">
        <f t="shared" ref="N159" si="4">SUM(H159:M160)</f>
        <v>0</v>
      </c>
      <c r="Q159" s="719"/>
      <c r="R159" s="528"/>
    </row>
    <row r="160" spans="1:22" ht="30" customHeight="1">
      <c r="A160" s="529"/>
      <c r="B160" s="462"/>
      <c r="C160" s="781"/>
      <c r="D160" s="781"/>
      <c r="E160" s="781"/>
      <c r="F160" s="1176"/>
      <c r="G160" s="1183"/>
      <c r="H160" s="1198"/>
      <c r="I160" s="1199"/>
      <c r="J160" s="1180"/>
      <c r="K160" s="1181"/>
      <c r="L160" s="1182"/>
      <c r="M160" s="1201"/>
      <c r="N160" s="1195"/>
      <c r="Q160" s="719"/>
      <c r="R160" s="528"/>
    </row>
    <row r="161" spans="1:31" ht="30" customHeight="1">
      <c r="A161" s="529"/>
      <c r="B161" s="462"/>
      <c r="C161" s="781"/>
      <c r="D161" s="781"/>
      <c r="E161" s="781"/>
      <c r="F161" s="1176"/>
      <c r="G161" s="1183" t="s">
        <v>99</v>
      </c>
      <c r="H161" s="1196"/>
      <c r="I161" s="1197"/>
      <c r="J161" s="1177"/>
      <c r="K161" s="1178"/>
      <c r="L161" s="1179"/>
      <c r="M161" s="1200"/>
      <c r="N161" s="1194">
        <f t="shared" ref="N161" si="5">SUM(H161:M162)</f>
        <v>0</v>
      </c>
      <c r="Q161" s="719"/>
      <c r="R161" s="528"/>
    </row>
    <row r="162" spans="1:31" ht="30" customHeight="1">
      <c r="A162" s="529"/>
      <c r="B162" s="462"/>
      <c r="C162" s="781"/>
      <c r="D162" s="781"/>
      <c r="E162" s="781"/>
      <c r="F162" s="1176"/>
      <c r="G162" s="1183"/>
      <c r="H162" s="1198"/>
      <c r="I162" s="1199"/>
      <c r="J162" s="1180"/>
      <c r="K162" s="1181"/>
      <c r="L162" s="1182"/>
      <c r="M162" s="1201"/>
      <c r="N162" s="1195"/>
      <c r="Q162" s="719"/>
      <c r="R162" s="528"/>
    </row>
    <row r="163" spans="1:31" ht="30" customHeight="1">
      <c r="A163" s="529"/>
      <c r="B163" s="462"/>
      <c r="C163" s="781"/>
      <c r="D163" s="781"/>
      <c r="E163" s="781"/>
      <c r="F163" s="1176"/>
      <c r="G163" s="1183" t="s">
        <v>100</v>
      </c>
      <c r="H163" s="1196"/>
      <c r="I163" s="1197"/>
      <c r="J163" s="1177"/>
      <c r="K163" s="1178"/>
      <c r="L163" s="1179"/>
      <c r="M163" s="1200"/>
      <c r="N163" s="1194">
        <f t="shared" ref="N163" si="6">SUM(H163:M164)</f>
        <v>0</v>
      </c>
      <c r="Q163" s="719"/>
      <c r="R163" s="528"/>
      <c r="AA163" s="532"/>
      <c r="AB163" s="873"/>
      <c r="AC163" s="873"/>
      <c r="AD163" s="873"/>
      <c r="AE163" s="873"/>
    </row>
    <row r="164" spans="1:31" ht="30" customHeight="1">
      <c r="A164" s="529"/>
      <c r="B164" s="462"/>
      <c r="C164" s="781"/>
      <c r="D164" s="781"/>
      <c r="E164" s="781"/>
      <c r="F164" s="1176"/>
      <c r="G164" s="1183"/>
      <c r="H164" s="1198"/>
      <c r="I164" s="1199"/>
      <c r="J164" s="1180"/>
      <c r="K164" s="1181"/>
      <c r="L164" s="1182"/>
      <c r="M164" s="1201"/>
      <c r="N164" s="1195"/>
      <c r="Q164" s="719"/>
      <c r="R164" s="528"/>
      <c r="AA164" s="1185"/>
      <c r="AB164" s="873"/>
      <c r="AC164" s="533"/>
      <c r="AD164" s="534"/>
      <c r="AE164" s="534"/>
    </row>
    <row r="165" spans="1:31" ht="30" customHeight="1">
      <c r="A165" s="529"/>
      <c r="B165" s="462"/>
      <c r="C165" s="781"/>
      <c r="D165" s="781"/>
      <c r="E165" s="781"/>
      <c r="F165" s="1176"/>
      <c r="G165" s="1183" t="s">
        <v>101</v>
      </c>
      <c r="H165" s="1196"/>
      <c r="I165" s="1197"/>
      <c r="J165" s="1177"/>
      <c r="K165" s="1178"/>
      <c r="L165" s="1179"/>
      <c r="M165" s="1200"/>
      <c r="N165" s="1194">
        <f t="shared" ref="N165" si="7">SUM(H165:M166)</f>
        <v>0</v>
      </c>
      <c r="Q165" s="719"/>
      <c r="R165" s="528"/>
      <c r="AA165" s="1185"/>
      <c r="AB165" s="873"/>
      <c r="AC165" s="533"/>
      <c r="AD165" s="534"/>
      <c r="AE165" s="534"/>
    </row>
    <row r="166" spans="1:31" ht="30" customHeight="1">
      <c r="A166" s="529"/>
      <c r="B166" s="462"/>
      <c r="C166" s="781"/>
      <c r="D166" s="781"/>
      <c r="E166" s="781"/>
      <c r="F166" s="1176"/>
      <c r="G166" s="1183"/>
      <c r="H166" s="1198"/>
      <c r="I166" s="1199"/>
      <c r="J166" s="1180"/>
      <c r="K166" s="1181"/>
      <c r="L166" s="1182"/>
      <c r="M166" s="1201"/>
      <c r="N166" s="1195"/>
      <c r="Q166" s="719"/>
      <c r="R166" s="528"/>
      <c r="AA166" s="1185"/>
      <c r="AB166" s="873"/>
      <c r="AC166" s="533"/>
      <c r="AD166" s="534"/>
      <c r="AE166" s="534"/>
    </row>
    <row r="167" spans="1:31" ht="30" customHeight="1">
      <c r="A167" s="529"/>
      <c r="B167" s="462"/>
      <c r="C167" s="781"/>
      <c r="D167" s="781"/>
      <c r="E167" s="781"/>
      <c r="F167" s="1176"/>
      <c r="G167" s="1183" t="s">
        <v>102</v>
      </c>
      <c r="H167" s="1196"/>
      <c r="I167" s="1197"/>
      <c r="J167" s="1177"/>
      <c r="K167" s="1178"/>
      <c r="L167" s="1179"/>
      <c r="M167" s="1200"/>
      <c r="N167" s="1194">
        <f t="shared" ref="N167" si="8">SUM(H167:M168)</f>
        <v>0</v>
      </c>
      <c r="Q167" s="719"/>
      <c r="R167" s="528"/>
      <c r="AA167" s="1185"/>
      <c r="AB167" s="873"/>
      <c r="AC167" s="533"/>
      <c r="AD167" s="534"/>
      <c r="AE167" s="534"/>
    </row>
    <row r="168" spans="1:31" ht="30" customHeight="1">
      <c r="A168" s="529"/>
      <c r="B168" s="462"/>
      <c r="C168" s="781"/>
      <c r="D168" s="781"/>
      <c r="E168" s="781"/>
      <c r="F168" s="1176"/>
      <c r="G168" s="1183"/>
      <c r="H168" s="1198"/>
      <c r="I168" s="1199"/>
      <c r="J168" s="1180"/>
      <c r="K168" s="1181"/>
      <c r="L168" s="1182"/>
      <c r="M168" s="1201"/>
      <c r="N168" s="1195"/>
      <c r="Q168" s="719"/>
      <c r="R168" s="528"/>
      <c r="AA168" s="1185"/>
      <c r="AB168" s="873"/>
      <c r="AC168" s="533"/>
      <c r="AD168" s="534"/>
      <c r="AE168" s="534"/>
    </row>
    <row r="169" spans="1:31" ht="30" customHeight="1">
      <c r="A169" s="529"/>
      <c r="B169" s="462"/>
      <c r="C169" s="781"/>
      <c r="D169" s="781"/>
      <c r="E169" s="781"/>
      <c r="F169" s="1176"/>
      <c r="G169" s="1183" t="s">
        <v>103</v>
      </c>
      <c r="H169" s="1196"/>
      <c r="I169" s="1197"/>
      <c r="J169" s="1177"/>
      <c r="K169" s="1178"/>
      <c r="L169" s="1179"/>
      <c r="M169" s="1200"/>
      <c r="N169" s="1194">
        <f t="shared" ref="N169" si="9">SUM(H169:M170)</f>
        <v>0</v>
      </c>
      <c r="Q169" s="719"/>
      <c r="R169" s="528"/>
      <c r="AA169" s="1185"/>
      <c r="AB169" s="873"/>
      <c r="AC169" s="533"/>
      <c r="AD169" s="534"/>
      <c r="AE169" s="534"/>
    </row>
    <row r="170" spans="1:31" ht="30" customHeight="1">
      <c r="A170" s="529"/>
      <c r="B170" s="462"/>
      <c r="C170" s="781"/>
      <c r="D170" s="781"/>
      <c r="E170" s="781"/>
      <c r="F170" s="1176"/>
      <c r="G170" s="1183"/>
      <c r="H170" s="1198"/>
      <c r="I170" s="1199"/>
      <c r="J170" s="1180"/>
      <c r="K170" s="1181"/>
      <c r="L170" s="1182"/>
      <c r="M170" s="1201"/>
      <c r="N170" s="1195"/>
      <c r="Q170" s="719"/>
      <c r="R170" s="528"/>
      <c r="AA170" s="1185"/>
      <c r="AB170" s="873"/>
      <c r="AC170" s="533"/>
      <c r="AD170" s="534"/>
      <c r="AE170" s="534"/>
    </row>
    <row r="171" spans="1:31" ht="30" customHeight="1">
      <c r="A171" s="529"/>
      <c r="B171" s="462"/>
      <c r="C171" s="781"/>
      <c r="D171" s="781"/>
      <c r="E171" s="781"/>
      <c r="F171" s="1176"/>
      <c r="G171" s="1183" t="s">
        <v>104</v>
      </c>
      <c r="H171" s="1196"/>
      <c r="I171" s="1197"/>
      <c r="J171" s="1177"/>
      <c r="K171" s="1178"/>
      <c r="L171" s="1179"/>
      <c r="M171" s="1200"/>
      <c r="N171" s="1194">
        <f t="shared" ref="N171" si="10">SUM(H171:M172)</f>
        <v>0</v>
      </c>
      <c r="Q171" s="719"/>
      <c r="R171" s="528"/>
      <c r="AA171" s="1185"/>
      <c r="AB171" s="873"/>
      <c r="AC171" s="533"/>
      <c r="AD171" s="534"/>
      <c r="AE171" s="534"/>
    </row>
    <row r="172" spans="1:31" ht="30" customHeight="1">
      <c r="A172" s="529"/>
      <c r="B172" s="462"/>
      <c r="C172" s="781"/>
      <c r="D172" s="781"/>
      <c r="E172" s="781"/>
      <c r="F172" s="1176"/>
      <c r="G172" s="1183"/>
      <c r="H172" s="1198"/>
      <c r="I172" s="1199"/>
      <c r="J172" s="1180"/>
      <c r="K172" s="1181"/>
      <c r="L172" s="1182"/>
      <c r="M172" s="1201"/>
      <c r="N172" s="1195"/>
      <c r="Q172" s="719"/>
      <c r="R172" s="528"/>
      <c r="AA172" s="1185"/>
      <c r="AB172" s="873"/>
      <c r="AC172" s="533"/>
      <c r="AD172" s="534"/>
      <c r="AE172" s="534"/>
    </row>
    <row r="173" spans="1:31" ht="43" customHeight="1">
      <c r="A173" s="529"/>
      <c r="B173" s="462"/>
      <c r="C173" s="781"/>
      <c r="D173" s="781"/>
      <c r="E173" s="781"/>
      <c r="F173" s="872"/>
      <c r="G173" s="958" t="s">
        <v>92</v>
      </c>
      <c r="H173" s="1187">
        <f>SUM(H149:I172)</f>
        <v>0</v>
      </c>
      <c r="I173" s="1188"/>
      <c r="J173" s="1187">
        <f>SUM(J149:L172)</f>
        <v>0</v>
      </c>
      <c r="K173" s="1192"/>
      <c r="L173" s="1188"/>
      <c r="M173" s="886">
        <f>SUM(M149:M172)</f>
        <v>0</v>
      </c>
      <c r="N173" s="625">
        <f>SUM(N149:N172)</f>
        <v>0</v>
      </c>
      <c r="Q173" s="719"/>
      <c r="R173" s="528"/>
      <c r="AA173" s="1185"/>
      <c r="AB173" s="873"/>
      <c r="AC173" s="533"/>
      <c r="AD173" s="534"/>
      <c r="AE173" s="534"/>
    </row>
    <row r="174" spans="1:31" ht="43" customHeight="1">
      <c r="A174" s="529"/>
      <c r="B174" s="462"/>
      <c r="C174" s="781"/>
      <c r="D174" s="781"/>
      <c r="E174" s="781"/>
      <c r="F174" s="872"/>
      <c r="G174" s="743"/>
      <c r="H174" s="743"/>
      <c r="I174" s="743"/>
      <c r="J174" s="743"/>
      <c r="K174" s="743"/>
      <c r="L174" s="743"/>
      <c r="M174" s="743"/>
      <c r="N174" s="721"/>
      <c r="Q174" s="719"/>
      <c r="R174" s="528"/>
      <c r="AA174" s="876"/>
      <c r="AB174" s="873"/>
      <c r="AC174" s="533"/>
      <c r="AD174" s="534"/>
      <c r="AE174" s="534"/>
    </row>
    <row r="175" spans="1:31" ht="43" customHeight="1">
      <c r="A175" s="529"/>
      <c r="B175" s="462"/>
      <c r="C175" s="781"/>
      <c r="D175" s="781"/>
      <c r="E175" s="781"/>
      <c r="F175" s="1176" t="s">
        <v>1413</v>
      </c>
      <c r="G175" s="1176"/>
      <c r="H175" s="1176"/>
      <c r="I175" s="1176"/>
      <c r="J175" s="1183"/>
      <c r="K175" s="1183"/>
      <c r="L175" s="1183"/>
      <c r="M175" s="718" t="s">
        <v>1351</v>
      </c>
      <c r="N175" s="1005"/>
      <c r="Q175" s="719"/>
      <c r="R175" s="528"/>
      <c r="AA175" s="876"/>
      <c r="AB175" s="873"/>
      <c r="AC175" s="533"/>
      <c r="AD175" s="534"/>
      <c r="AE175" s="534"/>
    </row>
    <row r="176" spans="1:31" ht="43" customHeight="1">
      <c r="A176" s="529"/>
      <c r="B176" s="462"/>
      <c r="C176" s="781"/>
      <c r="D176" s="781"/>
      <c r="E176" s="781"/>
      <c r="F176" s="872"/>
      <c r="G176" s="872"/>
      <c r="H176" s="872"/>
      <c r="I176" s="872"/>
      <c r="J176" s="743"/>
      <c r="K176" s="743"/>
      <c r="L176" s="743"/>
      <c r="M176" s="718"/>
      <c r="N176" s="1005"/>
      <c r="Q176" s="719"/>
      <c r="R176" s="528"/>
      <c r="AA176" s="876"/>
      <c r="AB176" s="873"/>
      <c r="AC176" s="533"/>
      <c r="AD176" s="534"/>
      <c r="AE176" s="534"/>
    </row>
    <row r="177" spans="1:31" ht="43" customHeight="1">
      <c r="A177" s="529"/>
      <c r="B177" s="462"/>
      <c r="C177" s="781"/>
      <c r="D177" s="781"/>
      <c r="E177" s="781"/>
      <c r="F177" s="721"/>
      <c r="G177" s="1010" t="s">
        <v>1355</v>
      </c>
      <c r="H177" s="1315" t="s">
        <v>1412</v>
      </c>
      <c r="I177" s="1316"/>
      <c r="J177" s="721"/>
      <c r="K177" s="721"/>
      <c r="L177" s="721"/>
      <c r="M177" s="721"/>
      <c r="N177" s="721"/>
      <c r="Q177" s="719"/>
      <c r="R177" s="528"/>
      <c r="AA177" s="876"/>
      <c r="AB177" s="873"/>
      <c r="AC177" s="533"/>
      <c r="AD177" s="534"/>
      <c r="AE177" s="534"/>
    </row>
    <row r="178" spans="1:31" ht="43" customHeight="1">
      <c r="A178" s="529"/>
      <c r="B178" s="462"/>
      <c r="C178" s="781"/>
      <c r="D178" s="781"/>
      <c r="E178" s="781"/>
      <c r="F178" s="872"/>
      <c r="G178" s="743"/>
      <c r="H178" s="743"/>
      <c r="I178" s="743"/>
      <c r="J178" s="743"/>
      <c r="K178" s="743"/>
      <c r="L178" s="743"/>
      <c r="M178" s="743"/>
      <c r="N178" s="721"/>
      <c r="Q178" s="719"/>
      <c r="R178" s="528"/>
      <c r="AA178" s="876"/>
      <c r="AB178" s="873"/>
      <c r="AC178" s="533"/>
      <c r="AD178" s="534"/>
      <c r="AE178" s="534"/>
    </row>
    <row r="179" spans="1:31" ht="30" customHeight="1">
      <c r="A179" s="529"/>
      <c r="B179" s="561"/>
      <c r="C179" s="792" t="s">
        <v>1292</v>
      </c>
      <c r="D179" s="792"/>
      <c r="E179" s="792"/>
      <c r="F179" s="793"/>
      <c r="H179" s="794"/>
      <c r="J179" s="366"/>
      <c r="K179" s="366"/>
      <c r="L179" s="366"/>
      <c r="M179" s="366"/>
      <c r="Q179" s="719"/>
      <c r="R179" s="528"/>
      <c r="AA179" s="876"/>
      <c r="AB179" s="873"/>
      <c r="AC179" s="533"/>
      <c r="AD179" s="534"/>
      <c r="AE179" s="534"/>
    </row>
    <row r="180" spans="1:31" ht="30" customHeight="1">
      <c r="A180" s="529"/>
      <c r="B180" s="562"/>
      <c r="C180" s="786"/>
      <c r="D180" s="786"/>
      <c r="E180" s="786"/>
      <c r="F180" s="795"/>
      <c r="G180" s="796"/>
      <c r="H180" s="796"/>
      <c r="I180" s="366"/>
      <c r="J180" s="1282"/>
      <c r="K180" s="1282"/>
      <c r="L180" s="1282"/>
      <c r="M180" s="1282"/>
      <c r="N180" s="1282"/>
      <c r="Q180" s="719"/>
      <c r="R180" s="528"/>
      <c r="AA180" s="1185"/>
      <c r="AB180" s="873"/>
      <c r="AC180" s="533"/>
      <c r="AD180" s="534"/>
      <c r="AE180" s="534"/>
    </row>
    <row r="181" spans="1:31" ht="30" customHeight="1">
      <c r="A181" s="529"/>
      <c r="B181" s="562"/>
      <c r="C181" s="786"/>
      <c r="D181" s="786"/>
      <c r="E181" s="786"/>
      <c r="F181" s="795"/>
      <c r="G181" s="876"/>
      <c r="H181" s="1212" t="s">
        <v>105</v>
      </c>
      <c r="I181" s="1212"/>
      <c r="J181" s="1212" t="s">
        <v>106</v>
      </c>
      <c r="K181" s="1212"/>
      <c r="L181" s="1212"/>
      <c r="M181" s="884"/>
      <c r="N181" s="870"/>
      <c r="Q181" s="719"/>
      <c r="R181" s="528"/>
      <c r="AA181" s="1185"/>
      <c r="AB181" s="873"/>
      <c r="AC181" s="533"/>
      <c r="AD181" s="534"/>
      <c r="AE181" s="534"/>
    </row>
    <row r="182" spans="1:31" ht="30" customHeight="1">
      <c r="A182" s="529"/>
      <c r="B182" s="562"/>
      <c r="C182" s="786"/>
      <c r="D182" s="786"/>
      <c r="E182" s="786"/>
      <c r="F182" s="795"/>
      <c r="G182" s="871"/>
      <c r="H182" s="1215" t="s">
        <v>107</v>
      </c>
      <c r="I182" s="1215"/>
      <c r="J182" s="1213"/>
      <c r="K182" s="1213"/>
      <c r="L182" s="1213"/>
      <c r="M182" s="842"/>
      <c r="N182" s="843"/>
      <c r="Q182" s="719"/>
      <c r="R182" s="528"/>
      <c r="AA182" s="1185"/>
      <c r="AB182" s="873"/>
      <c r="AC182" s="533"/>
      <c r="AD182" s="534"/>
      <c r="AE182" s="534"/>
    </row>
    <row r="183" spans="1:31" ht="30" customHeight="1">
      <c r="A183" s="529"/>
      <c r="B183" s="562"/>
      <c r="C183" s="786"/>
      <c r="D183" s="786"/>
      <c r="E183" s="786"/>
      <c r="F183" s="795"/>
      <c r="G183" s="871"/>
      <c r="H183" s="1215" t="s">
        <v>108</v>
      </c>
      <c r="I183" s="1215"/>
      <c r="J183" s="1213"/>
      <c r="K183" s="1213"/>
      <c r="L183" s="1213"/>
      <c r="M183" s="842"/>
      <c r="N183" s="843"/>
      <c r="O183" s="745"/>
      <c r="P183" s="745"/>
      <c r="Q183" s="791"/>
      <c r="R183" s="528"/>
      <c r="AA183" s="1185"/>
      <c r="AB183" s="873"/>
      <c r="AC183" s="533"/>
      <c r="AD183" s="534"/>
      <c r="AE183" s="534"/>
    </row>
    <row r="184" spans="1:31" ht="30" customHeight="1">
      <c r="A184" s="529"/>
      <c r="B184" s="562"/>
      <c r="C184" s="786"/>
      <c r="D184" s="786"/>
      <c r="E184" s="786"/>
      <c r="F184" s="795"/>
      <c r="G184" s="775"/>
      <c r="H184" s="1215" t="s">
        <v>109</v>
      </c>
      <c r="I184" s="1215"/>
      <c r="J184" s="1213"/>
      <c r="K184" s="1213"/>
      <c r="L184" s="1213"/>
      <c r="M184" s="842"/>
      <c r="N184" s="843"/>
      <c r="Q184" s="719"/>
      <c r="R184" s="528"/>
      <c r="AA184" s="1185"/>
      <c r="AB184" s="873"/>
      <c r="AC184" s="533"/>
      <c r="AD184" s="534"/>
      <c r="AE184" s="534"/>
    </row>
    <row r="185" spans="1:31" ht="30" customHeight="1">
      <c r="A185" s="529"/>
      <c r="B185" s="562"/>
      <c r="C185" s="786"/>
      <c r="D185" s="786"/>
      <c r="E185" s="786"/>
      <c r="F185" s="795"/>
      <c r="G185" s="871"/>
      <c r="H185" s="1215" t="s">
        <v>110</v>
      </c>
      <c r="I185" s="1215"/>
      <c r="J185" s="1213"/>
      <c r="K185" s="1213"/>
      <c r="L185" s="1213"/>
      <c r="M185" s="842"/>
      <c r="N185" s="843"/>
      <c r="Q185" s="719"/>
      <c r="R185" s="528"/>
      <c r="AA185" s="1185"/>
      <c r="AB185" s="873"/>
      <c r="AC185" s="533"/>
      <c r="AD185" s="534"/>
      <c r="AE185" s="534"/>
    </row>
    <row r="186" spans="1:31" ht="30" customHeight="1">
      <c r="A186" s="529"/>
      <c r="B186" s="562"/>
      <c r="C186" s="786"/>
      <c r="D186" s="786"/>
      <c r="E186" s="786"/>
      <c r="F186" s="795"/>
      <c r="G186" s="871"/>
      <c r="H186" s="1215" t="s">
        <v>111</v>
      </c>
      <c r="I186" s="1215"/>
      <c r="J186" s="1213"/>
      <c r="K186" s="1213"/>
      <c r="L186" s="1213"/>
      <c r="M186" s="842"/>
      <c r="N186" s="843"/>
      <c r="Q186" s="719"/>
      <c r="R186" s="528"/>
      <c r="AA186" s="876"/>
      <c r="AB186" s="873"/>
      <c r="AC186" s="533"/>
      <c r="AD186" s="534"/>
      <c r="AE186" s="534"/>
    </row>
    <row r="187" spans="1:31" ht="30" customHeight="1">
      <c r="A187" s="529"/>
      <c r="B187" s="562"/>
      <c r="C187" s="786"/>
      <c r="D187" s="786"/>
      <c r="E187" s="786"/>
      <c r="F187" s="795"/>
      <c r="G187" s="871"/>
      <c r="H187" s="1304" t="s">
        <v>92</v>
      </c>
      <c r="I187" s="1304"/>
      <c r="J187" s="1214">
        <f>SUM(J182:L186)</f>
        <v>0</v>
      </c>
      <c r="K187" s="1214"/>
      <c r="L187" s="1214"/>
      <c r="M187" s="844"/>
      <c r="N187" s="914"/>
      <c r="Q187" s="719"/>
      <c r="R187" s="528"/>
      <c r="AA187" s="876"/>
      <c r="AB187" s="873"/>
      <c r="AC187" s="533"/>
      <c r="AD187" s="534"/>
      <c r="AE187" s="534"/>
    </row>
    <row r="188" spans="1:31" ht="30">
      <c r="A188" s="529"/>
      <c r="B188" s="846"/>
      <c r="C188" s="847"/>
      <c r="D188" s="847"/>
      <c r="E188" s="847"/>
      <c r="F188" s="848"/>
      <c r="G188" s="849"/>
      <c r="H188" s="850"/>
      <c r="I188" s="850"/>
      <c r="J188" s="849"/>
      <c r="K188" s="849"/>
      <c r="L188" s="849"/>
      <c r="M188" s="849"/>
      <c r="N188" s="851"/>
      <c r="O188" s="255"/>
      <c r="P188" s="255"/>
      <c r="Q188" s="820"/>
      <c r="R188" s="528"/>
    </row>
    <row r="189" spans="1:31" ht="30">
      <c r="A189" s="529"/>
      <c r="B189" s="561"/>
      <c r="C189" s="792"/>
      <c r="D189" s="792"/>
      <c r="E189" s="792"/>
      <c r="F189" s="797"/>
      <c r="G189" s="844"/>
      <c r="H189" s="729"/>
      <c r="I189" s="729"/>
      <c r="J189" s="844"/>
      <c r="K189" s="844"/>
      <c r="L189" s="844"/>
      <c r="M189" s="844"/>
      <c r="N189" s="843"/>
      <c r="Q189" s="719"/>
      <c r="R189" s="528"/>
    </row>
    <row r="190" spans="1:31" ht="30">
      <c r="A190" s="529"/>
      <c r="B190" s="561"/>
      <c r="C190" s="792" t="s">
        <v>83</v>
      </c>
      <c r="D190" s="792"/>
      <c r="E190" s="792"/>
      <c r="F190" s="797"/>
      <c r="G190" s="844"/>
      <c r="H190" s="729"/>
      <c r="I190" s="729"/>
      <c r="J190" s="844"/>
      <c r="K190" s="844"/>
      <c r="L190" s="844"/>
      <c r="M190" s="844"/>
      <c r="N190" s="843"/>
      <c r="Q190" s="719"/>
      <c r="R190" s="528"/>
    </row>
    <row r="191" spans="1:31" ht="30">
      <c r="A191" s="529"/>
      <c r="B191" s="561"/>
      <c r="C191" s="792"/>
      <c r="D191" s="792"/>
      <c r="E191" s="792"/>
      <c r="F191" s="797"/>
      <c r="G191" s="798"/>
      <c r="H191" s="798"/>
      <c r="I191" s="799"/>
      <c r="J191" s="366"/>
      <c r="K191" s="366"/>
      <c r="L191" s="366"/>
      <c r="M191" s="366"/>
      <c r="Q191" s="719"/>
      <c r="R191" s="528"/>
    </row>
    <row r="192" spans="1:31" ht="30" customHeight="1">
      <c r="A192" s="529"/>
      <c r="B192" s="459"/>
      <c r="C192" s="532" t="s">
        <v>1323</v>
      </c>
      <c r="D192" s="532"/>
      <c r="E192" s="532"/>
      <c r="F192" s="845"/>
      <c r="G192" s="818"/>
      <c r="H192" s="800"/>
      <c r="I192" s="801"/>
      <c r="J192" s="802"/>
      <c r="K192" s="802"/>
      <c r="L192" s="802"/>
      <c r="M192" s="802"/>
      <c r="N192" s="802"/>
      <c r="Q192" s="719"/>
      <c r="R192" s="528"/>
    </row>
    <row r="193" spans="1:18" ht="30" customHeight="1">
      <c r="A193" s="529"/>
      <c r="B193" s="459"/>
      <c r="C193" s="890"/>
      <c r="D193" s="890"/>
      <c r="E193" s="890"/>
      <c r="F193" s="803"/>
      <c r="G193" s="804"/>
      <c r="H193" s="804"/>
      <c r="J193" s="802"/>
      <c r="K193" s="802"/>
      <c r="L193" s="802"/>
      <c r="M193" s="802"/>
      <c r="N193" s="802"/>
      <c r="Q193" s="719"/>
      <c r="R193" s="528"/>
    </row>
    <row r="194" spans="1:18" ht="30" customHeight="1">
      <c r="A194" s="529"/>
      <c r="B194" s="459"/>
      <c r="C194" s="890"/>
      <c r="D194" s="890"/>
      <c r="E194" s="890"/>
      <c r="F194" s="1317" t="s">
        <v>1317</v>
      </c>
      <c r="G194" s="1317"/>
      <c r="H194" s="1317"/>
      <c r="I194" s="1317"/>
      <c r="J194" s="468"/>
      <c r="K194" s="468"/>
      <c r="L194" s="886">
        <f>J208</f>
        <v>0</v>
      </c>
      <c r="M194" s="802"/>
      <c r="N194" s="802"/>
      <c r="Q194" s="719"/>
      <c r="R194" s="528"/>
    </row>
    <row r="195" spans="1:18" ht="30" customHeight="1">
      <c r="A195" s="529"/>
      <c r="B195" s="459"/>
      <c r="C195" s="890"/>
      <c r="D195" s="890"/>
      <c r="E195" s="890"/>
      <c r="F195" s="936"/>
      <c r="G195" s="937"/>
      <c r="H195" s="937"/>
      <c r="I195" s="938"/>
      <c r="J195" s="468"/>
      <c r="K195" s="468"/>
      <c r="L195" s="802"/>
      <c r="M195" s="802"/>
      <c r="N195" s="802"/>
      <c r="Q195" s="719"/>
      <c r="R195" s="528"/>
    </row>
    <row r="196" spans="1:18" ht="30" customHeight="1">
      <c r="A196" s="529"/>
      <c r="B196" s="459"/>
      <c r="C196" s="890"/>
      <c r="D196" s="890"/>
      <c r="F196" s="1298" t="s">
        <v>1318</v>
      </c>
      <c r="G196" s="1298"/>
      <c r="H196" s="1298"/>
      <c r="I196" s="1298"/>
      <c r="J196" s="468"/>
      <c r="K196" s="468"/>
      <c r="L196" s="1008"/>
      <c r="M196" s="802"/>
      <c r="N196" s="802"/>
      <c r="Q196" s="719"/>
      <c r="R196" s="528"/>
    </row>
    <row r="197" spans="1:18" ht="30" customHeight="1">
      <c r="A197" s="529"/>
      <c r="B197" s="459"/>
      <c r="C197" s="890"/>
      <c r="D197" s="890"/>
      <c r="E197" s="890"/>
      <c r="F197" s="1293"/>
      <c r="G197" s="1293"/>
      <c r="H197" s="937"/>
      <c r="I197" s="937"/>
      <c r="J197" s="802"/>
      <c r="K197" s="802"/>
      <c r="L197" s="802"/>
      <c r="M197" s="802"/>
      <c r="N197" s="802"/>
      <c r="Q197" s="719"/>
      <c r="R197" s="528"/>
    </row>
    <row r="198" spans="1:18" ht="30" customHeight="1">
      <c r="A198" s="529"/>
      <c r="B198" s="459"/>
      <c r="C198" s="890"/>
      <c r="D198" s="890"/>
      <c r="E198" s="890"/>
      <c r="F198" s="257"/>
      <c r="G198" s="257"/>
      <c r="H198" s="1193" t="s">
        <v>1354</v>
      </c>
      <c r="I198" s="1193"/>
      <c r="J198" s="770"/>
      <c r="K198" s="770"/>
      <c r="L198" s="1009" t="e">
        <f>(L194-L196)/L196</f>
        <v>#DIV/0!</v>
      </c>
      <c r="M198" s="806"/>
      <c r="N198" s="802"/>
      <c r="Q198" s="719"/>
      <c r="R198" s="528"/>
    </row>
    <row r="199" spans="1:18" ht="30" customHeight="1">
      <c r="A199" s="529"/>
      <c r="B199" s="459"/>
      <c r="C199" s="890"/>
      <c r="D199" s="890"/>
      <c r="E199" s="890"/>
      <c r="F199" s="1193" t="s">
        <v>112</v>
      </c>
      <c r="G199" s="1193"/>
      <c r="H199" s="807"/>
      <c r="I199" s="808"/>
      <c r="J199" s="804"/>
      <c r="K199" s="804"/>
      <c r="L199" s="802"/>
      <c r="M199" s="802"/>
      <c r="N199" s="802"/>
      <c r="Q199" s="719"/>
      <c r="R199" s="528"/>
    </row>
    <row r="200" spans="1:18" ht="38" customHeight="1">
      <c r="A200" s="529"/>
      <c r="B200" s="459"/>
      <c r="C200" s="890"/>
      <c r="D200" s="890"/>
      <c r="E200" s="890"/>
      <c r="F200" s="781"/>
      <c r="G200" s="807"/>
      <c r="H200" s="807"/>
      <c r="I200" s="808"/>
      <c r="J200" s="804"/>
      <c r="K200" s="804"/>
      <c r="L200" s="802"/>
      <c r="M200" s="802"/>
      <c r="Q200" s="719"/>
      <c r="R200" s="528"/>
    </row>
    <row r="201" spans="1:18" ht="41" customHeight="1">
      <c r="A201" s="529"/>
      <c r="B201" s="459"/>
      <c r="C201" s="890"/>
      <c r="D201" s="890"/>
      <c r="E201" s="890"/>
      <c r="F201" s="781"/>
      <c r="G201" s="935"/>
      <c r="H201" s="1306" t="s">
        <v>1316</v>
      </c>
      <c r="I201" s="1307"/>
      <c r="J201" s="1307"/>
      <c r="K201" s="1307"/>
      <c r="L201" s="1308"/>
      <c r="M201" s="1006" t="s">
        <v>1353</v>
      </c>
      <c r="N201" s="534"/>
      <c r="O201" s="934"/>
      <c r="Q201" s="719"/>
      <c r="R201" s="528"/>
    </row>
    <row r="202" spans="1:18" ht="27" customHeight="1">
      <c r="A202" s="529"/>
      <c r="B202" s="459"/>
      <c r="C202" s="890"/>
      <c r="D202" s="890"/>
      <c r="E202" s="890"/>
      <c r="F202" s="1185"/>
      <c r="G202" s="1328"/>
      <c r="H202" s="1183" t="s">
        <v>1329</v>
      </c>
      <c r="I202" s="1183"/>
      <c r="J202" s="1183"/>
      <c r="K202" s="1183"/>
      <c r="L202" s="1183"/>
      <c r="M202" s="1309" t="e">
        <f>(J202-L196)/L196</f>
        <v>#DIV/0!</v>
      </c>
      <c r="N202" s="873"/>
      <c r="Q202" s="719"/>
      <c r="R202" s="528"/>
    </row>
    <row r="203" spans="1:18" ht="27" customHeight="1">
      <c r="A203" s="529"/>
      <c r="B203" s="459"/>
      <c r="C203" s="890"/>
      <c r="D203" s="890"/>
      <c r="E203" s="890"/>
      <c r="F203" s="1185"/>
      <c r="G203" s="1328"/>
      <c r="H203" s="1183"/>
      <c r="I203" s="1183"/>
      <c r="J203" s="1183"/>
      <c r="K203" s="1183"/>
      <c r="L203" s="1183"/>
      <c r="M203" s="1309"/>
      <c r="N203" s="802"/>
      <c r="Q203" s="719"/>
      <c r="R203" s="528"/>
    </row>
    <row r="204" spans="1:18" ht="27" customHeight="1">
      <c r="A204" s="529"/>
      <c r="B204" s="459"/>
      <c r="C204" s="890"/>
      <c r="D204" s="890"/>
      <c r="E204" s="890"/>
      <c r="F204" s="1185"/>
      <c r="G204" s="1328"/>
      <c r="H204" s="1216" t="s">
        <v>1332</v>
      </c>
      <c r="I204" s="1216"/>
      <c r="J204" s="1183"/>
      <c r="K204" s="1183"/>
      <c r="L204" s="1183"/>
      <c r="M204" s="1310" t="e">
        <f>(J204-J202)/J202</f>
        <v>#DIV/0!</v>
      </c>
      <c r="N204" s="802"/>
      <c r="Q204" s="719"/>
      <c r="R204" s="528"/>
    </row>
    <row r="205" spans="1:18" ht="27" customHeight="1">
      <c r="A205" s="529"/>
      <c r="B205" s="459"/>
      <c r="C205" s="890"/>
      <c r="D205" s="890"/>
      <c r="E205" s="890"/>
      <c r="F205" s="1185"/>
      <c r="G205" s="1328"/>
      <c r="H205" s="1216"/>
      <c r="I205" s="1216"/>
      <c r="J205" s="1183"/>
      <c r="K205" s="1183"/>
      <c r="L205" s="1183"/>
      <c r="M205" s="1310"/>
      <c r="N205" s="802"/>
      <c r="Q205" s="719"/>
      <c r="R205" s="528"/>
    </row>
    <row r="206" spans="1:18" ht="27" customHeight="1">
      <c r="A206" s="529"/>
      <c r="B206" s="459"/>
      <c r="C206" s="890"/>
      <c r="D206" s="890"/>
      <c r="E206" s="890"/>
      <c r="F206" s="1185"/>
      <c r="G206" s="1328"/>
      <c r="H206" s="1217" t="s">
        <v>1333</v>
      </c>
      <c r="I206" s="1216"/>
      <c r="J206" s="1183"/>
      <c r="K206" s="1183"/>
      <c r="L206" s="1183"/>
      <c r="M206" s="1312" t="e">
        <f>(J206-J204)/J204</f>
        <v>#DIV/0!</v>
      </c>
      <c r="N206" s="802"/>
      <c r="Q206" s="719"/>
      <c r="R206" s="528"/>
    </row>
    <row r="207" spans="1:18" ht="27" customHeight="1">
      <c r="A207" s="529"/>
      <c r="B207" s="459"/>
      <c r="C207" s="890"/>
      <c r="D207" s="890"/>
      <c r="E207" s="890"/>
      <c r="F207" s="1185"/>
      <c r="G207" s="1328"/>
      <c r="H207" s="1216"/>
      <c r="I207" s="1216"/>
      <c r="J207" s="1183"/>
      <c r="K207" s="1183"/>
      <c r="L207" s="1183"/>
      <c r="M207" s="1313"/>
      <c r="N207" s="802"/>
      <c r="Q207" s="719"/>
      <c r="R207" s="528"/>
    </row>
    <row r="208" spans="1:18" ht="27" customHeight="1">
      <c r="A208" s="529"/>
      <c r="B208" s="459"/>
      <c r="C208" s="890"/>
      <c r="D208" s="890"/>
      <c r="E208" s="890"/>
      <c r="F208" s="1185"/>
      <c r="G208" s="1328"/>
      <c r="H208" s="1216" t="s">
        <v>1334</v>
      </c>
      <c r="I208" s="1216"/>
      <c r="J208" s="1183"/>
      <c r="K208" s="1183"/>
      <c r="L208" s="1183"/>
      <c r="M208" s="1311" t="e">
        <f>(J208-J206)/J206</f>
        <v>#DIV/0!</v>
      </c>
      <c r="N208" s="802"/>
      <c r="Q208" s="719"/>
      <c r="R208" s="528"/>
    </row>
    <row r="209" spans="1:18" ht="27" customHeight="1">
      <c r="A209" s="529"/>
      <c r="B209" s="459"/>
      <c r="C209" s="890"/>
      <c r="D209" s="890"/>
      <c r="E209" s="890"/>
      <c r="F209" s="1185"/>
      <c r="G209" s="1328"/>
      <c r="H209" s="1216"/>
      <c r="I209" s="1216"/>
      <c r="J209" s="1183"/>
      <c r="K209" s="1183"/>
      <c r="L209" s="1183"/>
      <c r="M209" s="1311"/>
      <c r="N209" s="802"/>
      <c r="Q209" s="719"/>
      <c r="R209" s="528"/>
    </row>
    <row r="210" spans="1:18" ht="30" customHeight="1">
      <c r="A210" s="529"/>
      <c r="B210" s="459"/>
      <c r="C210" s="890"/>
      <c r="D210" s="890"/>
      <c r="E210" s="890"/>
      <c r="F210" s="803"/>
      <c r="G210" s="809"/>
      <c r="H210" s="809"/>
      <c r="I210" s="802"/>
      <c r="J210" s="802"/>
      <c r="K210" s="802"/>
      <c r="L210" s="802"/>
      <c r="M210" s="802"/>
      <c r="N210" s="802"/>
      <c r="Q210" s="719"/>
      <c r="R210" s="528"/>
    </row>
    <row r="211" spans="1:18" ht="30" customHeight="1">
      <c r="A211" s="529"/>
      <c r="B211" s="561"/>
      <c r="C211" s="792" t="s">
        <v>1293</v>
      </c>
      <c r="D211" s="792"/>
      <c r="E211" s="792"/>
      <c r="F211" s="792"/>
      <c r="G211" s="810"/>
      <c r="H211" s="810"/>
      <c r="I211" s="811"/>
      <c r="J211" s="811"/>
      <c r="K211" s="811"/>
      <c r="L211" s="811"/>
      <c r="M211" s="811"/>
      <c r="N211" s="802"/>
      <c r="Q211" s="719"/>
      <c r="R211" s="528"/>
    </row>
    <row r="212" spans="1:18" ht="30" customHeight="1">
      <c r="A212" s="529"/>
      <c r="B212" s="561"/>
      <c r="C212" s="792"/>
      <c r="D212" s="792"/>
      <c r="E212" s="792"/>
      <c r="F212" s="812"/>
      <c r="G212" s="813"/>
      <c r="H212" s="813"/>
      <c r="I212" s="811"/>
      <c r="J212" s="1305"/>
      <c r="K212" s="1305"/>
      <c r="L212" s="1305"/>
      <c r="M212" s="1305"/>
      <c r="N212" s="802"/>
      <c r="Q212" s="719"/>
      <c r="R212" s="528"/>
    </row>
    <row r="213" spans="1:18" ht="30" customHeight="1">
      <c r="A213" s="529"/>
      <c r="B213" s="561"/>
      <c r="C213" s="792"/>
      <c r="D213" s="792"/>
      <c r="E213" s="792"/>
      <c r="F213" s="812"/>
      <c r="G213" s="812"/>
      <c r="H213" s="1212" t="s">
        <v>105</v>
      </c>
      <c r="I213" s="1212"/>
      <c r="J213" s="1203" t="s">
        <v>115</v>
      </c>
      <c r="K213" s="1204"/>
      <c r="L213" s="1205"/>
      <c r="M213" s="814"/>
      <c r="N213" s="802"/>
      <c r="Q213" s="719"/>
      <c r="R213" s="528"/>
    </row>
    <row r="214" spans="1:18" ht="30" customHeight="1">
      <c r="A214" s="529"/>
      <c r="B214" s="561"/>
      <c r="C214" s="792"/>
      <c r="D214" s="792"/>
      <c r="E214" s="792"/>
      <c r="F214" s="812"/>
      <c r="G214" s="1285"/>
      <c r="H214" s="1218" t="s">
        <v>107</v>
      </c>
      <c r="I214" s="1218"/>
      <c r="J214" s="1206"/>
      <c r="K214" s="1207"/>
      <c r="L214" s="1208"/>
      <c r="M214" s="811"/>
      <c r="N214" s="802"/>
      <c r="Q214" s="719"/>
      <c r="R214" s="528"/>
    </row>
    <row r="215" spans="1:18" ht="31" customHeight="1">
      <c r="A215" s="529"/>
      <c r="B215" s="561"/>
      <c r="C215" s="792"/>
      <c r="D215" s="792"/>
      <c r="E215" s="792"/>
      <c r="F215" s="812"/>
      <c r="G215" s="1285"/>
      <c r="H215" s="1218" t="s">
        <v>108</v>
      </c>
      <c r="I215" s="1218"/>
      <c r="J215" s="1206"/>
      <c r="K215" s="1207"/>
      <c r="L215" s="1208"/>
      <c r="M215" s="811"/>
      <c r="N215" s="802"/>
      <c r="Q215" s="719"/>
      <c r="R215" s="528"/>
    </row>
    <row r="216" spans="1:18" ht="30" customHeight="1">
      <c r="A216" s="529"/>
      <c r="B216" s="561"/>
      <c r="C216" s="792"/>
      <c r="D216" s="792"/>
      <c r="E216" s="792"/>
      <c r="F216" s="812"/>
      <c r="G216" s="1285"/>
      <c r="H216" s="1218" t="s">
        <v>109</v>
      </c>
      <c r="I216" s="1218"/>
      <c r="J216" s="1206"/>
      <c r="K216" s="1207"/>
      <c r="L216" s="1208"/>
      <c r="M216" s="811"/>
      <c r="N216" s="802"/>
      <c r="O216" s="815"/>
      <c r="P216" s="815"/>
      <c r="Q216" s="1227"/>
      <c r="R216" s="528"/>
    </row>
    <row r="217" spans="1:18" ht="30">
      <c r="A217" s="529"/>
      <c r="B217" s="561"/>
      <c r="C217" s="792"/>
      <c r="D217" s="792"/>
      <c r="E217" s="792"/>
      <c r="F217" s="812"/>
      <c r="G217" s="1285"/>
      <c r="H217" s="1218" t="s">
        <v>110</v>
      </c>
      <c r="I217" s="1218"/>
      <c r="J217" s="1206"/>
      <c r="K217" s="1207"/>
      <c r="L217" s="1208"/>
      <c r="M217" s="811"/>
      <c r="N217" s="802"/>
      <c r="O217" s="815"/>
      <c r="P217" s="815"/>
      <c r="Q217" s="1227"/>
      <c r="R217" s="528"/>
    </row>
    <row r="218" spans="1:18" ht="30">
      <c r="A218" s="529"/>
      <c r="B218" s="561"/>
      <c r="C218" s="792"/>
      <c r="D218" s="792"/>
      <c r="E218" s="792"/>
      <c r="F218" s="812"/>
      <c r="G218" s="1285"/>
      <c r="H218" s="1218" t="s">
        <v>111</v>
      </c>
      <c r="I218" s="1218"/>
      <c r="J218" s="1206"/>
      <c r="K218" s="1207"/>
      <c r="L218" s="1208"/>
      <c r="M218" s="811"/>
      <c r="N218" s="802"/>
      <c r="O218" s="1225"/>
      <c r="P218" s="1225"/>
      <c r="Q218" s="1226"/>
      <c r="R218" s="528"/>
    </row>
    <row r="219" spans="1:18" ht="30">
      <c r="A219" s="529"/>
      <c r="B219" s="561"/>
      <c r="C219" s="792"/>
      <c r="D219" s="792"/>
      <c r="E219" s="792"/>
      <c r="F219" s="812"/>
      <c r="G219" s="1285"/>
      <c r="H219" s="1297" t="s">
        <v>92</v>
      </c>
      <c r="I219" s="1297"/>
      <c r="J219" s="1228">
        <f>SUM(J214:L218)</f>
        <v>0</v>
      </c>
      <c r="K219" s="1229"/>
      <c r="L219" s="1230"/>
      <c r="M219" s="811"/>
      <c r="N219" s="802"/>
      <c r="O219" s="1225"/>
      <c r="P219" s="1225"/>
      <c r="Q219" s="1226"/>
      <c r="R219" s="528"/>
    </row>
    <row r="220" spans="1:18" ht="30">
      <c r="A220" s="529"/>
      <c r="B220" s="846"/>
      <c r="C220" s="847"/>
      <c r="D220" s="847"/>
      <c r="E220" s="847"/>
      <c r="F220" s="942"/>
      <c r="G220" s="943"/>
      <c r="H220" s="944"/>
      <c r="I220" s="944"/>
      <c r="J220" s="940"/>
      <c r="K220" s="940"/>
      <c r="L220" s="940"/>
      <c r="M220" s="945"/>
      <c r="N220" s="453"/>
      <c r="O220" s="858"/>
      <c r="P220" s="858"/>
      <c r="Q220" s="859"/>
      <c r="R220" s="528"/>
    </row>
    <row r="221" spans="1:18" ht="30">
      <c r="A221" s="529"/>
      <c r="B221" s="561"/>
      <c r="C221" s="792"/>
      <c r="D221" s="792"/>
      <c r="E221" s="792"/>
      <c r="F221" s="812"/>
      <c r="G221" s="923"/>
      <c r="H221" s="941"/>
      <c r="I221" s="941"/>
      <c r="J221" s="814"/>
      <c r="K221" s="814"/>
      <c r="L221" s="814"/>
      <c r="M221" s="811"/>
      <c r="N221" s="802"/>
      <c r="O221" s="873"/>
      <c r="P221" s="873"/>
      <c r="Q221" s="874"/>
      <c r="R221" s="528"/>
    </row>
    <row r="222" spans="1:18" ht="30">
      <c r="A222" s="529"/>
      <c r="B222" s="561"/>
      <c r="C222" s="792" t="s">
        <v>1319</v>
      </c>
      <c r="D222" s="792"/>
      <c r="E222" s="792"/>
      <c r="F222" s="812"/>
      <c r="G222" s="923"/>
      <c r="H222" s="941"/>
      <c r="I222" s="941"/>
      <c r="J222" s="814"/>
      <c r="K222" s="814"/>
      <c r="L222" s="814"/>
      <c r="M222" s="811"/>
      <c r="N222" s="802"/>
      <c r="O222" s="873"/>
      <c r="P222" s="873"/>
      <c r="Q222" s="874"/>
      <c r="R222" s="528"/>
    </row>
    <row r="223" spans="1:18" ht="30">
      <c r="A223" s="529"/>
      <c r="B223" s="561"/>
      <c r="C223" s="792"/>
      <c r="D223" s="792"/>
      <c r="E223" s="792"/>
      <c r="F223" s="812"/>
      <c r="G223" s="923"/>
      <c r="H223" s="941"/>
      <c r="I223" s="941"/>
      <c r="J223" s="814"/>
      <c r="K223" s="814"/>
      <c r="L223" s="814"/>
      <c r="M223" s="811"/>
      <c r="N223" s="802"/>
      <c r="O223" s="873"/>
      <c r="P223" s="873"/>
      <c r="Q223" s="874"/>
      <c r="R223" s="528"/>
    </row>
    <row r="224" spans="1:18" ht="30">
      <c r="A224" s="529"/>
      <c r="B224" s="561"/>
      <c r="C224" s="792" t="s">
        <v>1320</v>
      </c>
      <c r="D224" s="792"/>
      <c r="E224" s="792"/>
      <c r="F224" s="812"/>
      <c r="G224" s="923"/>
      <c r="H224" s="941"/>
      <c r="I224" s="941"/>
      <c r="J224" s="814"/>
      <c r="K224" s="814"/>
      <c r="L224" s="814"/>
      <c r="M224" s="811"/>
      <c r="N224" s="802"/>
      <c r="O224" s="873"/>
      <c r="P224" s="873"/>
      <c r="Q224" s="874"/>
      <c r="R224" s="528"/>
    </row>
    <row r="225" spans="1:18" ht="30">
      <c r="A225" s="529"/>
      <c r="B225" s="561"/>
      <c r="C225" s="792"/>
      <c r="D225" s="792"/>
      <c r="E225" s="792"/>
      <c r="F225" s="812"/>
      <c r="G225" s="923"/>
      <c r="H225" s="941"/>
      <c r="I225" s="941"/>
      <c r="J225" s="814"/>
      <c r="K225" s="814"/>
      <c r="L225" s="814"/>
      <c r="M225" s="811"/>
      <c r="N225" s="802"/>
      <c r="O225" s="873"/>
      <c r="P225" s="873"/>
      <c r="Q225" s="874"/>
      <c r="R225" s="528"/>
    </row>
    <row r="226" spans="1:18" ht="30">
      <c r="A226" s="529"/>
      <c r="B226" s="561"/>
      <c r="C226" s="792"/>
      <c r="D226" s="792"/>
      <c r="E226" s="792"/>
      <c r="F226" s="812"/>
      <c r="G226" s="923" t="s">
        <v>1321</v>
      </c>
      <c r="H226" s="941"/>
      <c r="I226" s="946"/>
      <c r="J226" s="947"/>
      <c r="K226" s="1228" t="s">
        <v>1450</v>
      </c>
      <c r="L226" s="1230"/>
      <c r="M226" s="811"/>
      <c r="N226" s="802"/>
      <c r="O226" s="873"/>
      <c r="P226" s="873"/>
      <c r="Q226" s="874"/>
      <c r="R226" s="528"/>
    </row>
    <row r="227" spans="1:18" ht="30">
      <c r="A227" s="529"/>
      <c r="B227" s="561"/>
      <c r="C227" s="792"/>
      <c r="D227" s="792"/>
      <c r="E227" s="792"/>
      <c r="F227" s="812"/>
      <c r="G227" s="923"/>
      <c r="H227" s="941"/>
      <c r="I227" s="941"/>
      <c r="J227" s="814"/>
      <c r="K227" s="814"/>
      <c r="L227" s="814"/>
      <c r="M227" s="811"/>
      <c r="N227" s="802"/>
      <c r="O227" s="873"/>
      <c r="P227" s="873"/>
      <c r="Q227" s="874"/>
      <c r="R227" s="528"/>
    </row>
    <row r="228" spans="1:18" ht="30">
      <c r="A228" s="529"/>
      <c r="B228" s="561"/>
      <c r="C228" s="792"/>
      <c r="D228" s="792"/>
      <c r="E228" s="792"/>
      <c r="F228" s="812"/>
      <c r="G228" s="923" t="s">
        <v>1322</v>
      </c>
      <c r="H228" s="941"/>
      <c r="I228" s="946"/>
      <c r="J228" s="814"/>
      <c r="K228" s="1228" t="s">
        <v>1451</v>
      </c>
      <c r="L228" s="1230"/>
      <c r="M228" s="811"/>
      <c r="N228" s="802"/>
      <c r="O228" s="873"/>
      <c r="P228" s="873"/>
      <c r="Q228" s="874"/>
      <c r="R228" s="528"/>
    </row>
    <row r="229" spans="1:18" ht="30" customHeight="1">
      <c r="A229" s="529"/>
      <c r="B229" s="459"/>
      <c r="C229" s="890"/>
      <c r="D229" s="890"/>
      <c r="E229" s="890"/>
      <c r="F229" s="803"/>
      <c r="G229" s="807"/>
      <c r="H229" s="807"/>
      <c r="I229" s="883"/>
      <c r="J229" s="802"/>
      <c r="K229" s="802"/>
      <c r="L229" s="802"/>
      <c r="M229" s="802"/>
      <c r="N229" s="802"/>
      <c r="O229" s="873"/>
      <c r="P229" s="873"/>
      <c r="Q229" s="874"/>
      <c r="R229" s="528"/>
    </row>
    <row r="230" spans="1:18" ht="30" customHeight="1">
      <c r="A230" s="529"/>
      <c r="B230" s="459"/>
      <c r="C230" s="890" t="s">
        <v>1419</v>
      </c>
      <c r="D230" s="890"/>
      <c r="E230" s="890"/>
      <c r="F230" s="803"/>
      <c r="G230" s="807"/>
      <c r="H230" s="807"/>
      <c r="I230" s="883"/>
      <c r="J230" s="802"/>
      <c r="K230" s="802"/>
      <c r="L230" s="802"/>
      <c r="M230" s="802"/>
      <c r="N230" s="802"/>
      <c r="O230" s="873"/>
      <c r="P230" s="873"/>
      <c r="Q230" s="874"/>
      <c r="R230" s="528"/>
    </row>
    <row r="231" spans="1:18" ht="30" customHeight="1">
      <c r="A231" s="529"/>
      <c r="B231" s="459"/>
      <c r="C231" s="890"/>
      <c r="D231" s="890"/>
      <c r="E231" s="890"/>
      <c r="F231" s="803"/>
      <c r="G231" s="807"/>
      <c r="H231" s="807"/>
      <c r="I231" s="883"/>
      <c r="J231" s="802"/>
      <c r="K231" s="802"/>
      <c r="L231" s="802"/>
      <c r="M231" s="802"/>
      <c r="N231" s="802"/>
      <c r="O231" s="873"/>
      <c r="P231" s="873"/>
      <c r="Q231" s="874"/>
      <c r="R231" s="528"/>
    </row>
    <row r="232" spans="1:18" ht="30" customHeight="1">
      <c r="A232" s="529"/>
      <c r="B232" s="459"/>
      <c r="C232" s="890"/>
      <c r="D232" s="890"/>
      <c r="E232" s="1319"/>
      <c r="F232" s="1319"/>
      <c r="G232" s="1320" t="s">
        <v>1433</v>
      </c>
      <c r="H232" s="807"/>
      <c r="I232" s="883"/>
      <c r="J232" s="802"/>
      <c r="K232" s="802"/>
      <c r="L232" s="802"/>
      <c r="M232" s="802"/>
      <c r="N232" s="802"/>
      <c r="O232" s="873"/>
      <c r="P232" s="873"/>
      <c r="Q232" s="874"/>
      <c r="R232" s="528"/>
    </row>
    <row r="233" spans="1:18" ht="30" customHeight="1">
      <c r="A233" s="529"/>
      <c r="B233" s="459"/>
      <c r="C233" s="890"/>
      <c r="D233" s="890"/>
      <c r="E233" s="1319"/>
      <c r="F233" s="1319"/>
      <c r="G233" s="1320"/>
      <c r="H233" s="807"/>
      <c r="I233" s="883"/>
      <c r="J233" s="802"/>
      <c r="K233" s="802"/>
      <c r="L233" s="802"/>
      <c r="M233" s="802"/>
      <c r="N233" s="802"/>
      <c r="O233" s="873"/>
      <c r="P233" s="873"/>
      <c r="Q233" s="874"/>
      <c r="R233" s="528"/>
    </row>
    <row r="234" spans="1:18" ht="30" customHeight="1">
      <c r="A234" s="529"/>
      <c r="B234" s="459"/>
      <c r="C234" s="890"/>
      <c r="D234" s="890"/>
      <c r="E234" s="1320" t="s">
        <v>1362</v>
      </c>
      <c r="F234" s="1320"/>
      <c r="G234" s="1322"/>
      <c r="H234" s="807"/>
      <c r="I234" s="883"/>
      <c r="J234" s="802"/>
      <c r="K234" s="802"/>
      <c r="L234" s="802"/>
      <c r="M234" s="802"/>
      <c r="N234" s="802"/>
      <c r="O234" s="873"/>
      <c r="P234" s="873"/>
      <c r="Q234" s="874"/>
      <c r="R234" s="528"/>
    </row>
    <row r="235" spans="1:18" ht="30" customHeight="1">
      <c r="A235" s="529"/>
      <c r="B235" s="459"/>
      <c r="C235" s="890"/>
      <c r="D235" s="890"/>
      <c r="E235" s="1320"/>
      <c r="F235" s="1320"/>
      <c r="G235" s="1323"/>
      <c r="H235" s="807"/>
      <c r="I235" s="883"/>
      <c r="J235" s="802"/>
      <c r="K235" s="802"/>
      <c r="L235" s="802"/>
      <c r="M235" s="802"/>
      <c r="N235" s="802"/>
      <c r="O235" s="873"/>
      <c r="P235" s="873"/>
      <c r="Q235" s="874"/>
      <c r="R235" s="528"/>
    </row>
    <row r="236" spans="1:18" ht="30" customHeight="1">
      <c r="A236" s="529"/>
      <c r="B236" s="459"/>
      <c r="C236" s="890"/>
      <c r="D236" s="890"/>
      <c r="E236" s="1321" t="s">
        <v>1363</v>
      </c>
      <c r="F236" s="1321"/>
      <c r="G236" s="1324"/>
      <c r="H236" s="807"/>
      <c r="I236" s="883"/>
      <c r="J236" s="802"/>
      <c r="K236" s="802"/>
      <c r="L236" s="802"/>
      <c r="M236" s="802"/>
      <c r="N236" s="802"/>
      <c r="O236" s="873"/>
      <c r="P236" s="873"/>
      <c r="Q236" s="874"/>
      <c r="R236" s="528"/>
    </row>
    <row r="237" spans="1:18" ht="30" customHeight="1">
      <c r="A237" s="529"/>
      <c r="B237" s="459"/>
      <c r="C237" s="890"/>
      <c r="D237" s="890"/>
      <c r="E237" s="1320"/>
      <c r="F237" s="1320"/>
      <c r="G237" s="1325"/>
      <c r="H237" s="807"/>
      <c r="I237" s="883"/>
      <c r="J237" s="802"/>
      <c r="K237" s="802"/>
      <c r="L237" s="802"/>
      <c r="M237" s="802"/>
      <c r="N237" s="802"/>
      <c r="O237" s="873"/>
      <c r="P237" s="873"/>
      <c r="Q237" s="874"/>
      <c r="R237" s="528"/>
    </row>
    <row r="238" spans="1:18" ht="30" customHeight="1">
      <c r="A238" s="529"/>
      <c r="B238" s="459"/>
      <c r="C238" s="890"/>
      <c r="D238" s="890"/>
      <c r="E238" s="1326" t="s">
        <v>92</v>
      </c>
      <c r="F238" s="1326"/>
      <c r="G238" s="1327">
        <f>SUM(G234:G237)</f>
        <v>0</v>
      </c>
      <c r="H238" s="807"/>
      <c r="I238" s="883"/>
      <c r="J238" s="802"/>
      <c r="K238" s="802"/>
      <c r="L238" s="802"/>
      <c r="M238" s="802"/>
      <c r="N238" s="802"/>
      <c r="O238" s="873"/>
      <c r="P238" s="873"/>
      <c r="Q238" s="874"/>
      <c r="R238" s="528"/>
    </row>
    <row r="239" spans="1:18" ht="30" customHeight="1">
      <c r="A239" s="529"/>
      <c r="B239" s="459"/>
      <c r="C239" s="890"/>
      <c r="D239" s="890"/>
      <c r="E239" s="1326"/>
      <c r="F239" s="1326"/>
      <c r="G239" s="1327"/>
      <c r="H239" s="807"/>
      <c r="I239" s="883"/>
      <c r="J239" s="802"/>
      <c r="K239" s="802"/>
      <c r="L239" s="802"/>
      <c r="M239" s="802"/>
      <c r="N239" s="802"/>
      <c r="O239" s="873"/>
      <c r="P239" s="873"/>
      <c r="Q239" s="874"/>
      <c r="R239" s="528"/>
    </row>
    <row r="240" spans="1:18" ht="30" customHeight="1">
      <c r="A240" s="529"/>
      <c r="B240" s="458"/>
      <c r="C240" s="457"/>
      <c r="D240" s="457"/>
      <c r="E240" s="457"/>
      <c r="F240" s="456"/>
      <c r="G240" s="856"/>
      <c r="H240" s="856"/>
      <c r="I240" s="857"/>
      <c r="J240" s="453"/>
      <c r="K240" s="453"/>
      <c r="L240" s="453"/>
      <c r="M240" s="453"/>
      <c r="N240" s="453"/>
      <c r="O240" s="858"/>
      <c r="P240" s="858"/>
      <c r="Q240" s="859"/>
      <c r="R240" s="528"/>
    </row>
    <row r="241" spans="1:24" ht="30" customHeight="1">
      <c r="A241" s="529"/>
      <c r="B241" s="459"/>
      <c r="C241" s="890"/>
      <c r="D241" s="890"/>
      <c r="E241" s="890"/>
      <c r="F241" s="803"/>
      <c r="G241" s="807"/>
      <c r="H241" s="807"/>
      <c r="I241" s="883"/>
      <c r="J241" s="802"/>
      <c r="K241" s="802"/>
      <c r="L241" s="802"/>
      <c r="M241" s="802"/>
      <c r="N241" s="802"/>
      <c r="O241" s="873"/>
      <c r="P241" s="873"/>
      <c r="Q241" s="874"/>
      <c r="R241" s="528"/>
    </row>
    <row r="242" spans="1:24" ht="30" customHeight="1">
      <c r="A242" s="529"/>
      <c r="B242" s="459"/>
      <c r="C242" s="890" t="s">
        <v>117</v>
      </c>
      <c r="D242" s="756"/>
      <c r="E242" s="890"/>
      <c r="F242" s="803"/>
      <c r="G242" s="807"/>
      <c r="H242" s="807"/>
      <c r="I242" s="883"/>
      <c r="J242" s="802"/>
      <c r="K242" s="802"/>
      <c r="L242" s="816"/>
      <c r="M242" s="802"/>
      <c r="N242" s="802"/>
      <c r="O242" s="873"/>
      <c r="P242" s="873"/>
      <c r="Q242" s="719"/>
      <c r="R242" s="528"/>
      <c r="X242" s="873"/>
    </row>
    <row r="243" spans="1:24" ht="30" customHeight="1">
      <c r="A243" s="529"/>
      <c r="B243" s="459"/>
      <c r="C243" s="890"/>
      <c r="D243" s="756"/>
      <c r="E243" s="838" t="s">
        <v>118</v>
      </c>
      <c r="F243" s="803"/>
      <c r="G243" s="807"/>
      <c r="H243" s="807"/>
      <c r="I243" s="883"/>
      <c r="J243" s="802"/>
      <c r="K243" s="802"/>
      <c r="L243" s="816"/>
      <c r="M243" s="802"/>
      <c r="N243" s="802"/>
      <c r="O243" s="873"/>
      <c r="P243" s="873"/>
      <c r="Q243" s="719"/>
      <c r="R243" s="528"/>
      <c r="X243" s="873"/>
    </row>
    <row r="244" spans="1:24" ht="30" customHeight="1">
      <c r="A244" s="529"/>
      <c r="B244" s="459"/>
      <c r="C244" s="890"/>
      <c r="D244" s="890"/>
      <c r="E244" s="890"/>
      <c r="F244" s="1283" t="s">
        <v>1457</v>
      </c>
      <c r="G244" s="1284"/>
      <c r="J244" s="817"/>
      <c r="K244" s="817"/>
      <c r="L244" s="1245" t="s">
        <v>119</v>
      </c>
      <c r="M244" s="1246"/>
      <c r="N244" s="1246"/>
      <c r="O244" s="1247"/>
      <c r="Q244" s="719"/>
      <c r="R244" s="528"/>
      <c r="X244" s="652"/>
    </row>
    <row r="245" spans="1:24" ht="30" customHeight="1">
      <c r="A245" s="529"/>
      <c r="B245" s="459"/>
      <c r="C245" s="890"/>
      <c r="D245" s="890"/>
      <c r="E245" s="890"/>
      <c r="F245" s="818"/>
      <c r="G245" s="799"/>
      <c r="H245" s="799"/>
      <c r="I245" s="817"/>
      <c r="J245" s="817"/>
      <c r="K245" s="817"/>
      <c r="L245" s="1248"/>
      <c r="M245" s="1249"/>
      <c r="N245" s="1249"/>
      <c r="O245" s="1250"/>
      <c r="P245" s="802"/>
      <c r="Q245" s="719"/>
      <c r="R245" s="528"/>
    </row>
    <row r="246" spans="1:24" ht="30" customHeight="1">
      <c r="A246" s="529"/>
      <c r="B246" s="459"/>
      <c r="C246" s="890"/>
      <c r="D246" s="890"/>
      <c r="E246" s="890"/>
      <c r="F246" s="818"/>
      <c r="G246" s="799"/>
      <c r="H246" s="799"/>
      <c r="I246" s="817"/>
      <c r="J246" s="802"/>
      <c r="K246" s="802"/>
      <c r="L246" s="1251"/>
      <c r="M246" s="1252"/>
      <c r="N246" s="1252"/>
      <c r="O246" s="1253"/>
      <c r="P246" s="802"/>
      <c r="Q246" s="719"/>
      <c r="R246" s="528"/>
    </row>
    <row r="247" spans="1:24" ht="30" customHeight="1">
      <c r="A247" s="529"/>
      <c r="B247" s="459"/>
      <c r="C247" s="890"/>
      <c r="D247" s="890"/>
      <c r="E247" s="890"/>
      <c r="F247" s="803"/>
      <c r="G247" s="799"/>
      <c r="H247" s="799"/>
      <c r="J247" s="817"/>
      <c r="K247" s="817"/>
      <c r="L247" s="802"/>
      <c r="M247" s="802"/>
      <c r="N247" s="802"/>
      <c r="Q247" s="719"/>
      <c r="R247" s="528"/>
    </row>
    <row r="248" spans="1:24" ht="30" customHeight="1">
      <c r="A248" s="529"/>
      <c r="B248" s="459"/>
      <c r="C248" s="890"/>
      <c r="D248" s="890"/>
      <c r="E248" s="890"/>
      <c r="F248" s="1286" t="s">
        <v>120</v>
      </c>
      <c r="G248" s="1286"/>
      <c r="H248" s="1254" t="s">
        <v>121</v>
      </c>
      <c r="I248" s="1254"/>
      <c r="J248" s="1254"/>
      <c r="K248" s="1254"/>
      <c r="L248" s="1254"/>
      <c r="M248" s="1254"/>
      <c r="N248" s="961" t="s">
        <v>28</v>
      </c>
      <c r="Q248" s="719"/>
      <c r="R248" s="528"/>
    </row>
    <row r="249" spans="1:24" ht="8" customHeight="1">
      <c r="A249" s="529"/>
      <c r="B249" s="459"/>
      <c r="C249" s="890"/>
      <c r="D249" s="890"/>
      <c r="E249" s="890"/>
      <c r="F249" s="803"/>
      <c r="G249" s="799"/>
      <c r="H249" s="799"/>
      <c r="J249" s="817"/>
      <c r="K249" s="817"/>
      <c r="L249" s="802"/>
      <c r="M249" s="802"/>
      <c r="N249" s="802"/>
      <c r="Q249" s="719"/>
      <c r="R249" s="528"/>
    </row>
    <row r="250" spans="1:24" ht="30" customHeight="1">
      <c r="A250" s="529"/>
      <c r="B250" s="459"/>
      <c r="C250" s="890"/>
      <c r="D250" s="890"/>
      <c r="E250" s="890"/>
      <c r="F250" s="803"/>
      <c r="G250" s="808"/>
      <c r="H250" s="819" t="s">
        <v>122</v>
      </c>
      <c r="I250" s="819"/>
      <c r="J250" s="819"/>
      <c r="K250" s="819"/>
      <c r="L250" s="819"/>
      <c r="M250" s="802"/>
      <c r="N250" s="961" t="s">
        <v>28</v>
      </c>
      <c r="Q250" s="719"/>
      <c r="R250" s="528"/>
    </row>
    <row r="251" spans="1:24" ht="30" customHeight="1">
      <c r="A251" s="529"/>
      <c r="B251" s="458"/>
      <c r="C251" s="457"/>
      <c r="D251" s="457"/>
      <c r="E251" s="457"/>
      <c r="F251" s="456"/>
      <c r="G251" s="455"/>
      <c r="H251" s="714" t="s">
        <v>123</v>
      </c>
      <c r="I251" s="454"/>
      <c r="J251" s="454"/>
      <c r="K251" s="454"/>
      <c r="L251" s="453"/>
      <c r="M251" s="453"/>
      <c r="N251" s="453"/>
      <c r="O251" s="255"/>
      <c r="P251" s="255"/>
      <c r="Q251" s="820"/>
      <c r="R251" s="528"/>
    </row>
    <row r="252" spans="1:24" ht="30" customHeight="1">
      <c r="A252" s="529"/>
      <c r="B252" s="450"/>
      <c r="C252" s="821"/>
      <c r="D252" s="821"/>
      <c r="E252" s="821"/>
      <c r="F252" s="807"/>
      <c r="G252" s="808"/>
      <c r="H252" s="808"/>
      <c r="I252" s="802"/>
      <c r="J252" s="802"/>
      <c r="K252" s="802"/>
      <c r="L252" s="452"/>
      <c r="M252" s="452"/>
      <c r="N252" s="452"/>
      <c r="Q252" s="719"/>
      <c r="R252" s="528"/>
    </row>
    <row r="253" spans="1:24" ht="30" customHeight="1">
      <c r="A253" s="529"/>
      <c r="B253" s="450"/>
      <c r="C253" s="821" t="s">
        <v>124</v>
      </c>
      <c r="D253" s="821"/>
      <c r="E253" s="821"/>
      <c r="F253" s="807"/>
      <c r="G253" s="808"/>
      <c r="H253" s="808"/>
      <c r="I253" s="802"/>
      <c r="J253" s="802"/>
      <c r="K253" s="802"/>
      <c r="L253" s="821"/>
      <c r="M253" s="821"/>
      <c r="N253" s="821"/>
      <c r="Q253" s="719"/>
      <c r="R253" s="528"/>
    </row>
    <row r="254" spans="1:24" ht="30" customHeight="1">
      <c r="A254" s="529"/>
      <c r="B254" s="450"/>
      <c r="C254" s="821"/>
      <c r="D254" s="821"/>
      <c r="E254" s="821"/>
      <c r="F254" s="807"/>
      <c r="G254" s="808"/>
      <c r="H254" s="808"/>
      <c r="I254" s="802"/>
      <c r="J254" s="802"/>
      <c r="K254" s="802"/>
      <c r="L254" s="821"/>
      <c r="M254" s="821"/>
      <c r="N254" s="821"/>
      <c r="Q254" s="719"/>
      <c r="R254" s="528"/>
    </row>
    <row r="255" spans="1:24" ht="30">
      <c r="A255" s="529"/>
      <c r="B255" s="451"/>
      <c r="C255" s="802"/>
      <c r="D255" s="822"/>
      <c r="E255" s="1279" t="s">
        <v>125</v>
      </c>
      <c r="F255" s="1280"/>
      <c r="G255" s="955"/>
      <c r="H255" s="257" t="s">
        <v>126</v>
      </c>
      <c r="I255" s="1028" t="s">
        <v>1410</v>
      </c>
      <c r="L255" s="821"/>
      <c r="M255" s="821"/>
      <c r="N255" s="821"/>
      <c r="Q255" s="719"/>
      <c r="R255" s="528"/>
    </row>
    <row r="256" spans="1:24" ht="30">
      <c r="A256" s="529"/>
      <c r="B256" s="451"/>
      <c r="C256" s="802"/>
      <c r="D256" s="822"/>
      <c r="E256" s="917" t="s">
        <v>1367</v>
      </c>
      <c r="F256" s="890"/>
      <c r="G256" s="799"/>
      <c r="H256" s="257"/>
      <c r="I256" s="823"/>
      <c r="L256" s="821"/>
      <c r="M256" s="821"/>
      <c r="N256" s="821"/>
      <c r="Q256" s="719"/>
      <c r="R256" s="528"/>
    </row>
    <row r="257" spans="1:18" ht="30" customHeight="1">
      <c r="A257" s="529"/>
      <c r="B257" s="451"/>
      <c r="C257" s="802"/>
      <c r="D257" s="822"/>
      <c r="E257" s="807"/>
      <c r="F257" s="890"/>
      <c r="G257" s="808"/>
      <c r="H257" s="808"/>
      <c r="I257" s="802"/>
      <c r="L257" s="821"/>
      <c r="M257" s="821"/>
      <c r="N257" s="821"/>
      <c r="Q257" s="719"/>
      <c r="R257" s="528"/>
    </row>
    <row r="258" spans="1:18" ht="30" customHeight="1">
      <c r="A258" s="529"/>
      <c r="B258" s="450"/>
      <c r="C258" s="821"/>
      <c r="D258" s="821"/>
      <c r="E258" s="821" t="s">
        <v>1368</v>
      </c>
      <c r="F258" s="821"/>
      <c r="H258" s="824"/>
      <c r="I258" s="825"/>
      <c r="J258" s="805"/>
      <c r="K258" s="805"/>
      <c r="L258" s="821"/>
      <c r="M258" s="821"/>
      <c r="N258" s="821"/>
      <c r="Q258" s="719"/>
      <c r="R258" s="528"/>
    </row>
    <row r="259" spans="1:18" ht="30" customHeight="1">
      <c r="A259" s="529"/>
      <c r="B259" s="450"/>
      <c r="C259" s="821"/>
      <c r="D259" s="822"/>
      <c r="E259" s="807"/>
      <c r="F259" s="802"/>
      <c r="G259" s="825"/>
      <c r="H259" s="825"/>
      <c r="I259" s="802"/>
      <c r="J259" s="805"/>
      <c r="K259" s="805"/>
      <c r="L259" s="821"/>
      <c r="M259" s="821"/>
      <c r="N259" s="821"/>
      <c r="Q259" s="719"/>
      <c r="R259" s="528"/>
    </row>
    <row r="260" spans="1:18" ht="30" customHeight="1">
      <c r="A260" s="529"/>
      <c r="B260" s="448"/>
      <c r="C260" s="826"/>
      <c r="D260" s="826"/>
      <c r="E260" s="826"/>
      <c r="F260" s="956" t="s">
        <v>127</v>
      </c>
      <c r="G260" s="957" t="s">
        <v>128</v>
      </c>
      <c r="H260" s="875"/>
      <c r="I260" s="1314"/>
      <c r="J260" s="1314"/>
      <c r="K260" s="875"/>
      <c r="L260" s="821"/>
      <c r="M260" s="821"/>
      <c r="N260" s="821"/>
      <c r="Q260" s="719"/>
      <c r="R260" s="528"/>
    </row>
    <row r="261" spans="1:18" ht="30" customHeight="1">
      <c r="A261" s="529"/>
      <c r="B261" s="448"/>
      <c r="C261" s="826"/>
      <c r="D261" s="826"/>
      <c r="E261" s="826"/>
      <c r="F261" s="449" t="s">
        <v>129</v>
      </c>
      <c r="G261" s="571"/>
      <c r="H261" s="875"/>
      <c r="I261" s="875"/>
      <c r="J261" s="875"/>
      <c r="K261" s="875"/>
      <c r="L261" s="939"/>
      <c r="M261" s="821"/>
      <c r="N261" s="821"/>
      <c r="Q261" s="719"/>
      <c r="R261" s="528"/>
    </row>
    <row r="262" spans="1:18" ht="30" customHeight="1">
      <c r="A262" s="529"/>
      <c r="B262" s="448"/>
      <c r="C262" s="826"/>
      <c r="D262" s="826"/>
      <c r="E262" s="826"/>
      <c r="F262" s="449" t="s">
        <v>130</v>
      </c>
      <c r="G262" s="572"/>
      <c r="H262" s="827"/>
      <c r="I262" s="1224"/>
      <c r="J262" s="1224"/>
      <c r="K262" s="875"/>
      <c r="L262" s="821"/>
      <c r="M262" s="821"/>
      <c r="N262" s="821"/>
      <c r="Q262" s="719"/>
      <c r="R262" s="528"/>
    </row>
    <row r="263" spans="1:18" ht="30" customHeight="1">
      <c r="A263" s="529"/>
      <c r="B263" s="448"/>
      <c r="C263" s="826"/>
      <c r="D263" s="826"/>
      <c r="E263" s="826"/>
      <c r="F263" s="447" t="s">
        <v>131</v>
      </c>
      <c r="G263" s="572"/>
      <c r="H263" s="827"/>
      <c r="I263" s="1224"/>
      <c r="J263" s="1224"/>
      <c r="K263" s="875"/>
      <c r="L263" s="821"/>
      <c r="M263" s="821"/>
      <c r="N263" s="821"/>
      <c r="Q263" s="719"/>
      <c r="R263" s="528"/>
    </row>
    <row r="264" spans="1:18" ht="30" customHeight="1">
      <c r="A264" s="529"/>
      <c r="B264" s="448"/>
      <c r="C264" s="826"/>
      <c r="D264" s="826"/>
      <c r="E264" s="826"/>
      <c r="F264" s="447" t="s">
        <v>132</v>
      </c>
      <c r="G264" s="572"/>
      <c r="H264" s="827"/>
      <c r="I264" s="1224"/>
      <c r="J264" s="1224"/>
      <c r="K264" s="875"/>
      <c r="L264" s="821"/>
      <c r="M264" s="821"/>
      <c r="N264" s="821"/>
      <c r="Q264" s="719"/>
      <c r="R264" s="528"/>
    </row>
    <row r="265" spans="1:18" ht="30" customHeight="1">
      <c r="A265" s="529"/>
      <c r="B265" s="448"/>
      <c r="C265" s="826"/>
      <c r="D265" s="826"/>
      <c r="E265" s="826"/>
      <c r="F265" s="447" t="s">
        <v>133</v>
      </c>
      <c r="G265" s="572"/>
      <c r="H265" s="827"/>
      <c r="I265" s="1224"/>
      <c r="J265" s="1224"/>
      <c r="K265" s="875"/>
      <c r="L265" s="821"/>
      <c r="M265" s="821"/>
      <c r="N265" s="821"/>
      <c r="Q265" s="719"/>
      <c r="R265" s="528"/>
    </row>
    <row r="266" spans="1:18" ht="30" customHeight="1">
      <c r="A266" s="529"/>
      <c r="B266" s="448"/>
      <c r="C266" s="826"/>
      <c r="D266" s="826"/>
      <c r="E266" s="826"/>
      <c r="F266" s="919" t="s">
        <v>1314</v>
      </c>
      <c r="G266" s="572"/>
      <c r="H266" s="827"/>
      <c r="I266" s="875"/>
      <c r="J266" s="875"/>
      <c r="K266" s="875"/>
      <c r="L266" s="821"/>
      <c r="M266" s="821"/>
      <c r="N266" s="821"/>
      <c r="Q266" s="719"/>
      <c r="R266" s="528"/>
    </row>
    <row r="267" spans="1:18" ht="30" customHeight="1">
      <c r="A267" s="529"/>
      <c r="B267" s="448"/>
      <c r="C267" s="826"/>
      <c r="D267" s="826"/>
      <c r="E267" s="826"/>
      <c r="F267" s="447" t="s">
        <v>1315</v>
      </c>
      <c r="G267" s="572"/>
      <c r="H267" s="827"/>
      <c r="I267" s="875"/>
      <c r="J267" s="875"/>
      <c r="K267" s="875"/>
      <c r="L267" s="821"/>
      <c r="M267" s="821"/>
      <c r="N267" s="821"/>
      <c r="Q267" s="719"/>
      <c r="R267" s="528"/>
    </row>
    <row r="268" spans="1:18" ht="30" customHeight="1">
      <c r="A268" s="529"/>
      <c r="B268" s="448"/>
      <c r="C268" s="826"/>
      <c r="D268" s="826"/>
      <c r="E268" s="826"/>
      <c r="F268" s="919" t="s">
        <v>1296</v>
      </c>
      <c r="G268" s="572"/>
      <c r="H268" s="827"/>
      <c r="I268" s="875"/>
      <c r="J268" s="875"/>
      <c r="K268" s="875"/>
      <c r="L268" s="821"/>
      <c r="M268" s="821"/>
      <c r="N268" s="821"/>
      <c r="Q268" s="719"/>
      <c r="R268" s="528"/>
    </row>
    <row r="269" spans="1:18" ht="30" customHeight="1">
      <c r="A269" s="529"/>
      <c r="B269" s="446"/>
      <c r="C269" s="828"/>
      <c r="D269" s="828"/>
      <c r="E269" s="828"/>
      <c r="F269" s="919" t="s">
        <v>1296</v>
      </c>
      <c r="G269" s="702"/>
      <c r="H269" s="828"/>
      <c r="I269" s="1224"/>
      <c r="J269" s="1224"/>
      <c r="K269" s="875"/>
      <c r="L269" s="821"/>
      <c r="M269" s="821"/>
      <c r="N269" s="821"/>
      <c r="Q269" s="719"/>
      <c r="R269" s="528"/>
    </row>
    <row r="270" spans="1:18" ht="30" customHeight="1">
      <c r="A270" s="529"/>
      <c r="B270" s="445"/>
      <c r="C270" s="444"/>
      <c r="D270" s="444"/>
      <c r="E270" s="444"/>
      <c r="F270" s="444"/>
      <c r="G270" s="444"/>
      <c r="H270" s="444"/>
      <c r="I270" s="444"/>
      <c r="J270" s="444"/>
      <c r="K270" s="444"/>
      <c r="L270" s="444"/>
      <c r="M270" s="444"/>
      <c r="N270" s="444"/>
      <c r="O270" s="255"/>
      <c r="P270" s="255"/>
      <c r="Q270" s="820"/>
      <c r="R270" s="528"/>
    </row>
    <row r="271" spans="1:18" ht="15" customHeight="1">
      <c r="A271" s="529"/>
      <c r="B271" s="372"/>
      <c r="Q271" s="719"/>
      <c r="R271" s="528"/>
    </row>
    <row r="272" spans="1:18" ht="30" customHeight="1">
      <c r="A272" s="529"/>
      <c r="B272" s="370"/>
      <c r="C272" s="257" t="s">
        <v>134</v>
      </c>
      <c r="D272" s="829"/>
      <c r="E272" s="830"/>
      <c r="F272" s="830"/>
      <c r="G272" s="831"/>
      <c r="H272" s="831"/>
      <c r="N272" s="254"/>
      <c r="Q272" s="719"/>
      <c r="R272" s="528"/>
    </row>
    <row r="273" spans="1:18" ht="30" customHeight="1">
      <c r="A273" s="529"/>
      <c r="B273" s="439"/>
      <c r="C273" s="724"/>
      <c r="D273" s="832"/>
      <c r="E273" s="833"/>
      <c r="F273" s="833"/>
      <c r="G273" s="775"/>
      <c r="H273" s="1281" t="s">
        <v>135</v>
      </c>
      <c r="I273" s="1281"/>
      <c r="J273" s="1244" t="s">
        <v>136</v>
      </c>
      <c r="K273" s="1244"/>
      <c r="L273" s="1244"/>
      <c r="M273" s="1244" t="s">
        <v>137</v>
      </c>
      <c r="N273" s="1244"/>
      <c r="O273" s="739"/>
      <c r="Q273" s="719"/>
      <c r="R273" s="528"/>
    </row>
    <row r="274" spans="1:18" ht="30" customHeight="1">
      <c r="A274" s="529"/>
      <c r="B274" s="574"/>
      <c r="C274" s="1231" t="s">
        <v>138</v>
      </c>
      <c r="D274" s="1231"/>
      <c r="E274" s="1231"/>
      <c r="F274" s="1231"/>
      <c r="G274" s="1231"/>
      <c r="H274" s="1277"/>
      <c r="I274" s="1278"/>
      <c r="J274" s="1220" t="s">
        <v>28</v>
      </c>
      <c r="K274" s="1220"/>
      <c r="L274" s="1220"/>
      <c r="M274" s="1240" t="s">
        <v>119</v>
      </c>
      <c r="N274" s="1241"/>
      <c r="Q274" s="719"/>
      <c r="R274" s="528"/>
    </row>
    <row r="275" spans="1:18" ht="30" customHeight="1">
      <c r="A275" s="529"/>
      <c r="B275" s="574"/>
      <c r="C275" s="1231" t="s">
        <v>139</v>
      </c>
      <c r="D275" s="1231"/>
      <c r="E275" s="1231"/>
      <c r="F275" s="1231"/>
      <c r="G275" s="1231"/>
      <c r="H275" s="1302"/>
      <c r="I275" s="1303"/>
      <c r="J275" s="1220" t="s">
        <v>28</v>
      </c>
      <c r="K275" s="1220"/>
      <c r="L275" s="1220"/>
      <c r="M275" s="1242" t="s">
        <v>119</v>
      </c>
      <c r="N275" s="1243"/>
      <c r="Q275" s="719"/>
      <c r="R275" s="528"/>
    </row>
    <row r="276" spans="1:18" ht="30" customHeight="1">
      <c r="A276" s="529"/>
      <c r="B276" s="574"/>
      <c r="C276" s="625" t="s">
        <v>140</v>
      </c>
      <c r="D276" s="625"/>
      <c r="E276" s="625"/>
      <c r="F276" s="625"/>
      <c r="G276" s="625"/>
      <c r="H276" s="1277"/>
      <c r="I276" s="1278"/>
      <c r="J276" s="1220" t="s">
        <v>28</v>
      </c>
      <c r="K276" s="1220"/>
      <c r="L276" s="1220"/>
      <c r="M276" s="1235" t="s">
        <v>119</v>
      </c>
      <c r="N276" s="1236"/>
      <c r="Q276" s="719"/>
      <c r="R276" s="528"/>
    </row>
    <row r="277" spans="1:18" ht="30" customHeight="1">
      <c r="A277" s="529"/>
      <c r="B277" s="574"/>
      <c r="C277" s="1232" t="s">
        <v>141</v>
      </c>
      <c r="D277" s="1233"/>
      <c r="E277" s="1233"/>
      <c r="F277" s="1233"/>
      <c r="G277" s="1234"/>
      <c r="H277" s="1277"/>
      <c r="I277" s="1278"/>
      <c r="J277" s="1220" t="s">
        <v>28</v>
      </c>
      <c r="K277" s="1220"/>
      <c r="L277" s="1220"/>
      <c r="M277" s="1235" t="s">
        <v>119</v>
      </c>
      <c r="N277" s="1236"/>
      <c r="Q277" s="719"/>
      <c r="R277" s="528"/>
    </row>
    <row r="278" spans="1:18" ht="30" customHeight="1">
      <c r="A278" s="529"/>
      <c r="B278" s="574"/>
      <c r="C278" s="1232" t="s">
        <v>142</v>
      </c>
      <c r="D278" s="1233"/>
      <c r="E278" s="1233"/>
      <c r="F278" s="1233"/>
      <c r="G278" s="1234"/>
      <c r="H278" s="1277"/>
      <c r="I278" s="1278"/>
      <c r="J278" s="1220" t="s">
        <v>28</v>
      </c>
      <c r="K278" s="1220"/>
      <c r="L278" s="1220"/>
      <c r="M278" s="1235" t="s">
        <v>119</v>
      </c>
      <c r="N278" s="1236"/>
      <c r="Q278" s="719"/>
      <c r="R278" s="528"/>
    </row>
    <row r="279" spans="1:18" ht="30" customHeight="1">
      <c r="A279" s="529"/>
      <c r="B279" s="574"/>
      <c r="C279" s="625" t="s">
        <v>143</v>
      </c>
      <c r="D279" s="625"/>
      <c r="E279" s="625"/>
      <c r="F279" s="625"/>
      <c r="G279" s="625"/>
      <c r="H279" s="1277"/>
      <c r="I279" s="1278"/>
      <c r="J279" s="1220" t="s">
        <v>28</v>
      </c>
      <c r="K279" s="1220"/>
      <c r="L279" s="1220"/>
      <c r="M279" s="1235" t="s">
        <v>119</v>
      </c>
      <c r="N279" s="1236"/>
      <c r="Q279" s="719"/>
      <c r="R279" s="528"/>
    </row>
    <row r="280" spans="1:18" ht="30" customHeight="1">
      <c r="A280" s="529"/>
      <c r="B280" s="575"/>
      <c r="C280" s="1294" t="s">
        <v>144</v>
      </c>
      <c r="D280" s="1295"/>
      <c r="E280" s="1295"/>
      <c r="F280" s="1295"/>
      <c r="G280" s="1296"/>
      <c r="H280" s="1277"/>
      <c r="I280" s="1278"/>
      <c r="J280" s="1220" t="s">
        <v>28</v>
      </c>
      <c r="K280" s="1220"/>
      <c r="L280" s="1220"/>
      <c r="M280" s="1235" t="s">
        <v>119</v>
      </c>
      <c r="N280" s="1236"/>
      <c r="Q280" s="719"/>
      <c r="R280" s="528"/>
    </row>
    <row r="281" spans="1:18" ht="30" customHeight="1">
      <c r="A281" s="529"/>
      <c r="B281" s="376"/>
      <c r="C281" s="834"/>
      <c r="D281" s="834"/>
      <c r="F281" s="834"/>
      <c r="G281" s="834"/>
      <c r="H281" s="834"/>
      <c r="I281" s="834"/>
      <c r="Q281" s="719"/>
      <c r="R281" s="528"/>
    </row>
    <row r="282" spans="1:18" ht="30" customHeight="1">
      <c r="A282" s="529"/>
      <c r="B282" s="372"/>
      <c r="C282" s="257" t="s">
        <v>145</v>
      </c>
      <c r="D282" s="257"/>
      <c r="E282" s="832"/>
      <c r="F282" s="833"/>
      <c r="G282" s="882"/>
      <c r="H282" s="882"/>
      <c r="Q282" s="719"/>
      <c r="R282" s="528"/>
    </row>
    <row r="283" spans="1:18" ht="30" customHeight="1">
      <c r="A283" s="529"/>
      <c r="B283" s="573"/>
      <c r="C283" s="1221" t="s">
        <v>146</v>
      </c>
      <c r="D283" s="1273"/>
      <c r="E283" s="1273"/>
      <c r="F283" s="1273"/>
      <c r="G283" s="1222"/>
      <c r="H283" s="1221" t="s">
        <v>147</v>
      </c>
      <c r="I283" s="1222"/>
      <c r="J283" s="1274" t="s">
        <v>148</v>
      </c>
      <c r="K283" s="1275"/>
      <c r="L283" s="1275"/>
      <c r="M283" s="1275"/>
      <c r="N283" s="1276"/>
      <c r="O283" s="755"/>
      <c r="Q283" s="719"/>
      <c r="R283" s="528"/>
    </row>
    <row r="284" spans="1:18" ht="33" customHeight="1">
      <c r="A284" s="529"/>
      <c r="B284" s="439" t="s">
        <v>149</v>
      </c>
      <c r="C284" s="1223"/>
      <c r="D284" s="1223"/>
      <c r="E284" s="1223"/>
      <c r="F284" s="1223"/>
      <c r="G284" s="1223"/>
      <c r="H284" s="1223"/>
      <c r="I284" s="1223"/>
      <c r="J284" s="1237"/>
      <c r="K284" s="1238"/>
      <c r="L284" s="1238"/>
      <c r="M284" s="1238"/>
      <c r="N284" s="1239"/>
      <c r="O284" s="350"/>
      <c r="P284" s="350"/>
      <c r="Q284" s="835"/>
      <c r="R284" s="528"/>
    </row>
    <row r="285" spans="1:18" ht="41" customHeight="1">
      <c r="A285" s="529"/>
      <c r="B285" s="576"/>
      <c r="C285" s="1223"/>
      <c r="D285" s="1223"/>
      <c r="E285" s="1223"/>
      <c r="F285" s="1223"/>
      <c r="G285" s="1223"/>
      <c r="H285" s="1223"/>
      <c r="I285" s="1223"/>
      <c r="J285" s="1237"/>
      <c r="K285" s="1238"/>
      <c r="L285" s="1238"/>
      <c r="M285" s="1238"/>
      <c r="N285" s="1239"/>
      <c r="O285" s="350"/>
      <c r="P285" s="350"/>
      <c r="Q285" s="835"/>
      <c r="R285" s="528"/>
    </row>
    <row r="286" spans="1:18" ht="37" customHeight="1">
      <c r="A286" s="529"/>
      <c r="B286" s="577"/>
      <c r="C286" s="1223"/>
      <c r="D286" s="1223"/>
      <c r="E286" s="1223"/>
      <c r="F286" s="1223"/>
      <c r="G286" s="1223"/>
      <c r="H286" s="1223"/>
      <c r="I286" s="1223"/>
      <c r="J286" s="1237"/>
      <c r="K286" s="1238"/>
      <c r="L286" s="1238"/>
      <c r="M286" s="1238"/>
      <c r="N286" s="1239"/>
      <c r="O286" s="350"/>
      <c r="P286" s="350"/>
      <c r="Q286" s="835"/>
      <c r="R286" s="528"/>
    </row>
    <row r="287" spans="1:18" ht="37" customHeight="1">
      <c r="A287" s="529"/>
      <c r="B287" s="372"/>
      <c r="C287" s="1223"/>
      <c r="D287" s="1223"/>
      <c r="E287" s="1223"/>
      <c r="F287" s="1223"/>
      <c r="G287" s="1223"/>
      <c r="H287" s="1223"/>
      <c r="I287" s="1223"/>
      <c r="J287" s="1237"/>
      <c r="K287" s="1238"/>
      <c r="L287" s="1238"/>
      <c r="M287" s="1238"/>
      <c r="N287" s="1239"/>
      <c r="O287" s="350"/>
      <c r="P287" s="350"/>
      <c r="Q287" s="835"/>
      <c r="R287" s="528"/>
    </row>
    <row r="288" spans="1:18" ht="39.75" customHeight="1">
      <c r="A288" s="529"/>
      <c r="B288" s="372"/>
      <c r="C288" s="1223"/>
      <c r="D288" s="1223"/>
      <c r="E288" s="1223"/>
      <c r="F288" s="1223"/>
      <c r="G288" s="1223"/>
      <c r="H288" s="1223"/>
      <c r="I288" s="1223"/>
      <c r="J288" s="1237"/>
      <c r="K288" s="1238"/>
      <c r="L288" s="1238"/>
      <c r="M288" s="1238"/>
      <c r="N288" s="1239"/>
      <c r="O288" s="350"/>
      <c r="P288" s="350"/>
      <c r="Q288" s="835"/>
      <c r="R288" s="528"/>
    </row>
    <row r="289" spans="1:18" ht="15" customHeight="1">
      <c r="A289" s="529"/>
      <c r="B289" s="372"/>
      <c r="D289" s="259"/>
      <c r="E289" s="259"/>
      <c r="F289" s="259"/>
      <c r="G289" s="349"/>
      <c r="H289" s="349"/>
      <c r="I289" s="1272"/>
      <c r="J289" s="1260"/>
      <c r="K289" s="1260"/>
      <c r="L289" s="1260"/>
      <c r="Q289" s="719"/>
      <c r="R289" s="528"/>
    </row>
    <row r="290" spans="1:18" ht="28" customHeight="1" thickBot="1">
      <c r="A290" s="529"/>
      <c r="B290" s="373"/>
      <c r="C290" s="261"/>
      <c r="D290" s="377"/>
      <c r="E290" s="378"/>
      <c r="F290" s="378"/>
      <c r="G290" s="378"/>
      <c r="H290" s="378"/>
      <c r="I290" s="378"/>
      <c r="J290" s="378"/>
      <c r="K290" s="378"/>
      <c r="L290" s="379"/>
      <c r="M290" s="379"/>
      <c r="N290" s="379"/>
      <c r="O290" s="379"/>
      <c r="P290" s="379"/>
      <c r="Q290" s="836"/>
      <c r="R290" s="528"/>
    </row>
    <row r="291" spans="1:18" ht="30" customHeight="1">
      <c r="A291" s="529"/>
      <c r="B291" s="530"/>
      <c r="C291" s="530"/>
      <c r="D291" s="531"/>
      <c r="E291" s="531"/>
      <c r="F291" s="530"/>
      <c r="G291" s="530"/>
      <c r="H291" s="530"/>
      <c r="I291" s="530"/>
      <c r="J291" s="530"/>
      <c r="K291" s="530"/>
      <c r="L291" s="530"/>
      <c r="M291" s="530"/>
      <c r="N291" s="530"/>
      <c r="O291" s="530"/>
      <c r="P291" s="530"/>
      <c r="Q291" s="530"/>
      <c r="R291" s="528"/>
    </row>
    <row r="292" spans="1:18" ht="21.75" customHeight="1">
      <c r="A292" s="433"/>
      <c r="F292" s="351"/>
      <c r="G292" s="352"/>
      <c r="H292" s="352"/>
      <c r="I292" s="352"/>
      <c r="J292" s="254"/>
      <c r="K292" s="254"/>
      <c r="L292" s="352"/>
      <c r="M292" s="352"/>
      <c r="N292" s="352"/>
      <c r="O292" s="352"/>
      <c r="P292" s="352"/>
      <c r="Q292" s="352"/>
      <c r="R292" s="432"/>
    </row>
    <row r="293" spans="1:18" ht="5.25" customHeight="1">
      <c r="A293" s="433"/>
      <c r="F293" s="351"/>
      <c r="G293" s="254"/>
      <c r="H293" s="254"/>
      <c r="I293" s="254"/>
      <c r="J293" s="254"/>
      <c r="K293" s="254"/>
      <c r="L293" s="254"/>
      <c r="M293" s="254"/>
      <c r="N293" s="254"/>
      <c r="O293" s="254"/>
      <c r="P293" s="254"/>
      <c r="Q293" s="254"/>
      <c r="R293" s="432"/>
    </row>
    <row r="294" spans="1:18" ht="21.75" customHeight="1">
      <c r="A294" s="433"/>
      <c r="F294" s="351"/>
      <c r="G294" s="352"/>
      <c r="H294" s="352"/>
      <c r="I294" s="352"/>
      <c r="J294" s="254"/>
      <c r="K294" s="254"/>
      <c r="L294" s="352"/>
      <c r="M294" s="352"/>
      <c r="N294" s="352"/>
      <c r="O294" s="352"/>
      <c r="P294" s="352"/>
      <c r="Q294" s="352"/>
      <c r="R294" s="432"/>
    </row>
    <row r="295" spans="1:18" ht="5.25" customHeight="1">
      <c r="A295" s="433"/>
      <c r="R295" s="432"/>
    </row>
    <row r="296" spans="1:18" ht="21.75" customHeight="1">
      <c r="A296" s="433"/>
      <c r="F296" s="351"/>
      <c r="G296" s="352"/>
      <c r="H296" s="352"/>
      <c r="I296" s="352"/>
      <c r="J296" s="254"/>
      <c r="K296" s="254"/>
      <c r="L296" s="352"/>
      <c r="M296" s="352"/>
      <c r="N296" s="352"/>
      <c r="O296" s="352"/>
      <c r="P296" s="352"/>
      <c r="Q296" s="352"/>
      <c r="R296" s="432"/>
    </row>
    <row r="297" spans="1:18" ht="21.75" customHeight="1">
      <c r="A297" s="433"/>
      <c r="D297" s="880"/>
      <c r="E297" s="880"/>
      <c r="F297" s="353"/>
      <c r="G297" s="353"/>
      <c r="H297" s="353"/>
      <c r="R297" s="432"/>
    </row>
    <row r="298" spans="1:18" ht="14.25" customHeight="1">
      <c r="A298" s="433"/>
      <c r="D298" s="880"/>
      <c r="E298" s="880"/>
      <c r="F298" s="353"/>
      <c r="G298" s="353"/>
      <c r="H298" s="353"/>
      <c r="R298" s="432"/>
    </row>
    <row r="299" spans="1:18" ht="21.75" customHeight="1">
      <c r="A299" s="433"/>
      <c r="D299" s="269"/>
      <c r="E299" s="269"/>
      <c r="F299" s="353"/>
      <c r="G299" s="353"/>
      <c r="H299" s="353"/>
      <c r="R299" s="432"/>
    </row>
    <row r="300" spans="1:18" ht="21.75" customHeight="1">
      <c r="A300" s="433"/>
      <c r="D300" s="354"/>
      <c r="E300" s="269"/>
      <c r="F300" s="353"/>
      <c r="G300" s="353"/>
      <c r="H300" s="353"/>
      <c r="I300" s="1261"/>
      <c r="J300" s="1256"/>
      <c r="K300" s="869"/>
      <c r="L300" s="254"/>
      <c r="M300" s="254"/>
      <c r="N300" s="254"/>
      <c r="O300" s="254"/>
      <c r="P300" s="254"/>
      <c r="Q300" s="254"/>
      <c r="R300" s="432"/>
    </row>
    <row r="301" spans="1:18" ht="25.5" customHeight="1">
      <c r="A301" s="433"/>
      <c r="D301" s="256"/>
      <c r="E301" s="256"/>
      <c r="R301" s="432"/>
    </row>
    <row r="302" spans="1:18" ht="23.25" customHeight="1">
      <c r="A302" s="433"/>
      <c r="F302" s="351"/>
      <c r="G302" s="355"/>
      <c r="H302" s="355"/>
      <c r="R302" s="432"/>
    </row>
    <row r="303" spans="1:18" ht="4.5" customHeight="1">
      <c r="A303" s="433"/>
      <c r="R303" s="432"/>
    </row>
    <row r="304" spans="1:18" ht="23.25" customHeight="1">
      <c r="A304" s="433"/>
      <c r="F304" s="351"/>
      <c r="G304" s="355"/>
      <c r="H304" s="355"/>
      <c r="R304" s="432"/>
    </row>
    <row r="305" spans="1:20" ht="3.75" customHeight="1">
      <c r="A305" s="433"/>
      <c r="R305" s="432"/>
    </row>
    <row r="306" spans="1:20" ht="23.25" customHeight="1">
      <c r="A306" s="433"/>
      <c r="F306" s="351"/>
      <c r="G306" s="355"/>
      <c r="H306" s="355"/>
      <c r="R306" s="432"/>
    </row>
    <row r="307" spans="1:20" ht="3" customHeight="1">
      <c r="A307" s="433"/>
      <c r="R307" s="432"/>
    </row>
    <row r="308" spans="1:20" ht="23.25" customHeight="1">
      <c r="A308" s="433"/>
      <c r="F308" s="351"/>
      <c r="G308" s="355"/>
      <c r="H308" s="355"/>
      <c r="R308" s="432"/>
      <c r="T308" s="253" t="s">
        <v>149</v>
      </c>
    </row>
    <row r="309" spans="1:20" ht="4.5" customHeight="1">
      <c r="A309" s="433"/>
      <c r="R309" s="432"/>
    </row>
    <row r="310" spans="1:20" ht="23.25" customHeight="1">
      <c r="A310" s="433"/>
      <c r="F310" s="351"/>
      <c r="G310" s="355"/>
      <c r="H310" s="355"/>
      <c r="R310" s="432"/>
    </row>
    <row r="311" spans="1:20" ht="3.75" customHeight="1">
      <c r="A311" s="433"/>
      <c r="R311" s="432"/>
    </row>
    <row r="312" spans="1:20" ht="23.25" customHeight="1">
      <c r="A312" s="433"/>
      <c r="F312" s="351"/>
      <c r="G312" s="355"/>
      <c r="H312" s="355"/>
      <c r="R312" s="432"/>
    </row>
    <row r="313" spans="1:20" ht="3" customHeight="1">
      <c r="A313" s="433"/>
      <c r="F313" s="351"/>
      <c r="G313" s="351"/>
      <c r="H313" s="351"/>
      <c r="R313" s="432"/>
    </row>
    <row r="314" spans="1:20" ht="23.25" customHeight="1">
      <c r="A314" s="433"/>
      <c r="F314" s="351"/>
      <c r="G314" s="355"/>
      <c r="H314" s="355"/>
      <c r="R314" s="432"/>
    </row>
    <row r="315" spans="1:20" ht="21.75" customHeight="1">
      <c r="A315" s="433"/>
      <c r="R315" s="432"/>
    </row>
    <row r="316" spans="1:20" ht="19.5" customHeight="1">
      <c r="A316" s="433"/>
      <c r="B316" s="347"/>
      <c r="C316" s="347"/>
      <c r="D316" s="347"/>
      <c r="E316" s="347"/>
      <c r="F316" s="347"/>
      <c r="G316" s="347"/>
      <c r="H316" s="347"/>
      <c r="I316" s="347"/>
      <c r="J316" s="347"/>
      <c r="K316" s="347"/>
      <c r="L316" s="347"/>
      <c r="M316" s="347"/>
      <c r="N316" s="347"/>
      <c r="O316" s="347"/>
      <c r="P316" s="347"/>
      <c r="Q316" s="347"/>
      <c r="R316" s="432"/>
    </row>
    <row r="317" spans="1:20" ht="39" customHeight="1">
      <c r="A317" s="435" t="s">
        <v>150</v>
      </c>
      <c r="B317" s="344"/>
      <c r="C317" s="344"/>
      <c r="D317" s="344"/>
      <c r="E317" s="344"/>
      <c r="F317" s="345"/>
      <c r="G317" s="346"/>
      <c r="H317" s="346"/>
      <c r="I317" s="346"/>
      <c r="J317" s="346"/>
      <c r="K317" s="346"/>
      <c r="L317" s="346"/>
      <c r="M317" s="346"/>
      <c r="N317" s="346"/>
      <c r="O317" s="346"/>
      <c r="P317" s="346"/>
      <c r="Q317" s="346"/>
      <c r="R317" s="431"/>
    </row>
    <row r="318" spans="1:20" ht="21" customHeight="1">
      <c r="A318" s="433"/>
      <c r="B318" s="347"/>
      <c r="C318" s="347"/>
      <c r="D318" s="347"/>
      <c r="E318" s="347"/>
      <c r="F318" s="347"/>
      <c r="G318" s="347"/>
      <c r="H318" s="347"/>
      <c r="I318" s="347"/>
      <c r="J318" s="347"/>
      <c r="K318" s="347"/>
      <c r="L318" s="347"/>
      <c r="M318" s="347"/>
      <c r="N318" s="347"/>
      <c r="O318" s="347"/>
      <c r="P318" s="347"/>
      <c r="Q318" s="347"/>
      <c r="R318" s="432"/>
    </row>
    <row r="319" spans="1:20" ht="31.5" customHeight="1">
      <c r="A319" s="433"/>
      <c r="B319" s="1258"/>
      <c r="C319" s="1258"/>
      <c r="D319" s="1256"/>
      <c r="E319" s="1256"/>
      <c r="F319" s="1256"/>
      <c r="G319" s="1256"/>
      <c r="H319" s="1256"/>
      <c r="I319" s="1256"/>
      <c r="J319" s="1256"/>
      <c r="K319" s="1256"/>
      <c r="L319" s="1256"/>
      <c r="M319" s="1256"/>
      <c r="N319" s="1256"/>
      <c r="O319" s="1256"/>
      <c r="P319" s="1256"/>
      <c r="Q319" s="1256"/>
      <c r="R319" s="432"/>
    </row>
    <row r="320" spans="1:20" ht="21.75" customHeight="1">
      <c r="A320" s="433"/>
      <c r="D320" s="1259"/>
      <c r="E320" s="1260"/>
      <c r="F320" s="1260"/>
      <c r="G320" s="1260"/>
      <c r="R320" s="432"/>
    </row>
    <row r="321" spans="1:20" ht="21.75" customHeight="1">
      <c r="A321" s="433"/>
      <c r="D321" s="881"/>
      <c r="E321" s="881"/>
      <c r="F321" s="353"/>
      <c r="G321" s="353"/>
      <c r="H321" s="353"/>
      <c r="I321" s="871"/>
      <c r="R321" s="432"/>
    </row>
    <row r="322" spans="1:20" ht="21.75" customHeight="1">
      <c r="A322" s="433"/>
      <c r="D322" s="880"/>
      <c r="E322" s="880"/>
      <c r="F322" s="353"/>
      <c r="G322" s="353"/>
      <c r="H322" s="353"/>
      <c r="I322" s="871"/>
      <c r="R322" s="432"/>
    </row>
    <row r="323" spans="1:20" ht="21.75" customHeight="1">
      <c r="A323" s="433"/>
      <c r="D323" s="256"/>
      <c r="E323" s="254"/>
      <c r="F323" s="348"/>
      <c r="G323" s="254"/>
      <c r="H323" s="254"/>
      <c r="I323" s="254"/>
      <c r="J323" s="254"/>
      <c r="K323" s="254"/>
      <c r="R323" s="432"/>
    </row>
    <row r="324" spans="1:20" ht="22.5" customHeight="1">
      <c r="A324" s="433"/>
      <c r="D324" s="881"/>
      <c r="E324" s="881"/>
      <c r="F324" s="356"/>
      <c r="G324" s="357"/>
      <c r="H324" s="357"/>
      <c r="I324" s="869"/>
      <c r="L324" s="254"/>
      <c r="M324" s="254"/>
      <c r="N324" s="254"/>
      <c r="O324" s="254"/>
      <c r="P324" s="254"/>
      <c r="Q324" s="254"/>
      <c r="R324" s="432"/>
    </row>
    <row r="325" spans="1:20" ht="21.75" customHeight="1">
      <c r="A325" s="433"/>
      <c r="D325" s="880"/>
      <c r="E325" s="880"/>
      <c r="F325" s="353"/>
      <c r="G325" s="353"/>
      <c r="H325" s="353"/>
      <c r="I325" s="871"/>
      <c r="R325" s="432"/>
    </row>
    <row r="326" spans="1:20" ht="21.75" customHeight="1">
      <c r="A326" s="433"/>
      <c r="D326" s="880"/>
      <c r="E326" s="880"/>
      <c r="F326" s="353"/>
      <c r="G326" s="353"/>
      <c r="H326" s="353"/>
      <c r="I326" s="254"/>
      <c r="R326" s="432"/>
      <c r="T326" s="253" t="s">
        <v>149</v>
      </c>
    </row>
    <row r="327" spans="1:20" ht="21.75" customHeight="1">
      <c r="A327" s="433"/>
      <c r="D327" s="880"/>
      <c r="E327" s="880"/>
      <c r="F327" s="353"/>
      <c r="I327" s="254"/>
      <c r="R327" s="432"/>
    </row>
    <row r="328" spans="1:20" ht="13.5" customHeight="1">
      <c r="A328" s="433"/>
      <c r="D328" s="880"/>
      <c r="E328" s="880"/>
      <c r="F328" s="353"/>
      <c r="G328" s="353"/>
      <c r="H328" s="353"/>
      <c r="I328" s="254"/>
      <c r="R328" s="432"/>
    </row>
    <row r="329" spans="1:20" ht="21.75" customHeight="1">
      <c r="A329" s="433"/>
      <c r="B329" s="358"/>
      <c r="C329" s="358"/>
      <c r="D329" s="347"/>
      <c r="E329" s="347"/>
      <c r="F329" s="347"/>
      <c r="G329" s="347"/>
      <c r="H329" s="347"/>
      <c r="I329" s="347"/>
      <c r="J329" s="347"/>
      <c r="K329" s="347"/>
      <c r="L329" s="347"/>
      <c r="M329" s="347"/>
      <c r="N329" s="347"/>
      <c r="O329" s="347"/>
      <c r="P329" s="347"/>
      <c r="Q329" s="347"/>
      <c r="R329" s="432"/>
    </row>
    <row r="330" spans="1:20" ht="39" customHeight="1">
      <c r="A330" s="435" t="s">
        <v>151</v>
      </c>
      <c r="B330" s="344"/>
      <c r="C330" s="344"/>
      <c r="D330" s="344"/>
      <c r="E330" s="344"/>
      <c r="F330" s="345"/>
      <c r="G330" s="346"/>
      <c r="H330" s="346"/>
      <c r="I330" s="346"/>
      <c r="J330" s="346"/>
      <c r="K330" s="346"/>
      <c r="L330" s="346"/>
      <c r="M330" s="346"/>
      <c r="N330" s="346"/>
      <c r="O330" s="346"/>
      <c r="P330" s="346"/>
      <c r="Q330" s="346"/>
      <c r="R330" s="431"/>
    </row>
    <row r="331" spans="1:20" ht="21.75" customHeight="1">
      <c r="A331" s="433"/>
      <c r="B331" s="358"/>
      <c r="C331" s="358"/>
      <c r="D331" s="347"/>
      <c r="E331" s="347"/>
      <c r="F331" s="347"/>
      <c r="G331" s="347"/>
      <c r="H331" s="347"/>
      <c r="I331" s="347"/>
      <c r="J331" s="347"/>
      <c r="K331" s="347"/>
      <c r="L331" s="347"/>
      <c r="M331" s="347"/>
      <c r="N331" s="347"/>
      <c r="O331" s="347"/>
      <c r="P331" s="347"/>
      <c r="Q331" s="347"/>
      <c r="R331" s="432"/>
    </row>
    <row r="332" spans="1:20" ht="30.75" customHeight="1">
      <c r="A332" s="433"/>
      <c r="B332" s="1258"/>
      <c r="C332" s="1258"/>
      <c r="D332" s="1256"/>
      <c r="E332" s="1256"/>
      <c r="F332" s="1256"/>
      <c r="G332" s="1256"/>
      <c r="H332" s="1256"/>
      <c r="I332" s="1256"/>
      <c r="J332" s="1256"/>
      <c r="K332" s="1256"/>
      <c r="L332" s="1256"/>
      <c r="M332" s="1256"/>
      <c r="N332" s="1256"/>
      <c r="O332" s="1256"/>
      <c r="P332" s="1256"/>
      <c r="Q332" s="1256"/>
      <c r="R332" s="432"/>
    </row>
    <row r="333" spans="1:20" ht="21.75" customHeight="1">
      <c r="A333" s="433"/>
      <c r="D333" s="254"/>
      <c r="E333" s="254"/>
      <c r="F333" s="348"/>
      <c r="G333" s="254"/>
      <c r="H333" s="254"/>
      <c r="I333" s="349"/>
      <c r="J333" s="349"/>
      <c r="K333" s="349"/>
      <c r="L333" s="350"/>
      <c r="M333" s="350"/>
      <c r="N333" s="350"/>
      <c r="O333" s="350"/>
      <c r="P333" s="350"/>
      <c r="Q333" s="350"/>
      <c r="R333" s="432"/>
    </row>
    <row r="334" spans="1:20" ht="21.75" customHeight="1">
      <c r="A334" s="433"/>
      <c r="D334" s="1262"/>
      <c r="E334" s="1260"/>
      <c r="F334" s="1260"/>
      <c r="G334" s="1260"/>
      <c r="I334" s="359"/>
      <c r="J334" s="871"/>
      <c r="K334" s="871"/>
      <c r="R334" s="432"/>
    </row>
    <row r="335" spans="1:20" ht="21.75" customHeight="1">
      <c r="A335" s="433"/>
      <c r="D335" s="880"/>
      <c r="E335" s="880"/>
      <c r="F335" s="353"/>
      <c r="G335" s="353"/>
      <c r="H335" s="353"/>
      <c r="I335" s="360"/>
      <c r="R335" s="432"/>
    </row>
    <row r="336" spans="1:20" ht="21.75" customHeight="1">
      <c r="A336" s="433"/>
      <c r="D336" s="256"/>
      <c r="E336" s="256"/>
      <c r="F336" s="348"/>
      <c r="G336" s="254"/>
      <c r="H336" s="254"/>
      <c r="I336" s="254"/>
      <c r="R336" s="432"/>
    </row>
    <row r="337" spans="1:18" ht="69" customHeight="1">
      <c r="A337" s="433"/>
      <c r="D337" s="1263"/>
      <c r="E337" s="1260"/>
      <c r="F337" s="1260"/>
      <c r="G337" s="1260"/>
      <c r="H337" s="1260"/>
      <c r="I337" s="1260"/>
      <c r="J337" s="1260"/>
      <c r="K337" s="1260"/>
      <c r="L337" s="1260"/>
      <c r="R337" s="432"/>
    </row>
    <row r="338" spans="1:18" ht="24.75" customHeight="1">
      <c r="A338" s="433"/>
      <c r="D338" s="259"/>
      <c r="E338" s="259"/>
      <c r="F338" s="348"/>
      <c r="G338" s="254"/>
      <c r="H338" s="254"/>
      <c r="I338" s="254"/>
      <c r="R338" s="432"/>
    </row>
    <row r="339" spans="1:18" ht="168.75" customHeight="1">
      <c r="A339" s="433"/>
      <c r="D339" s="1270"/>
      <c r="E339" s="1256"/>
      <c r="F339" s="1256"/>
      <c r="G339" s="1256"/>
      <c r="H339" s="1256"/>
      <c r="I339" s="1256"/>
      <c r="J339" s="1256"/>
      <c r="K339" s="1256"/>
      <c r="L339" s="1256"/>
      <c r="M339" s="869"/>
      <c r="N339" s="869"/>
      <c r="O339" s="869"/>
      <c r="P339" s="869"/>
      <c r="Q339" s="869"/>
      <c r="R339" s="432"/>
    </row>
    <row r="340" spans="1:18" ht="3.75" customHeight="1">
      <c r="A340" s="433"/>
      <c r="D340" s="361"/>
      <c r="E340" s="361"/>
      <c r="F340" s="361"/>
      <c r="G340" s="361"/>
      <c r="H340" s="361"/>
      <c r="I340" s="361"/>
      <c r="J340" s="361"/>
      <c r="K340" s="361"/>
      <c r="L340" s="361"/>
      <c r="M340" s="361"/>
      <c r="N340" s="361"/>
      <c r="O340" s="361"/>
      <c r="P340" s="361"/>
      <c r="Q340" s="361"/>
      <c r="R340" s="432"/>
    </row>
    <row r="341" spans="1:18" ht="22.5" customHeight="1">
      <c r="A341" s="433"/>
      <c r="D341" s="259"/>
      <c r="E341" s="361"/>
      <c r="F341" s="361"/>
      <c r="G341" s="361"/>
      <c r="H341" s="361"/>
      <c r="I341" s="361"/>
      <c r="J341" s="361"/>
      <c r="K341" s="361"/>
      <c r="L341" s="361"/>
      <c r="M341" s="361"/>
      <c r="N341" s="361"/>
      <c r="O341" s="361"/>
      <c r="P341" s="361"/>
      <c r="Q341" s="361"/>
      <c r="R341" s="432"/>
    </row>
    <row r="342" spans="1:18" ht="100.5" customHeight="1">
      <c r="A342" s="433"/>
      <c r="D342" s="1271"/>
      <c r="E342" s="1256"/>
      <c r="F342" s="1256"/>
      <c r="G342" s="1256"/>
      <c r="H342" s="1256"/>
      <c r="I342" s="1256"/>
      <c r="J342" s="1256"/>
      <c r="K342" s="1256"/>
      <c r="L342" s="1256"/>
      <c r="M342" s="869"/>
      <c r="N342" s="869"/>
      <c r="O342" s="869"/>
      <c r="P342" s="869"/>
      <c r="Q342" s="869"/>
      <c r="R342" s="432"/>
    </row>
    <row r="343" spans="1:18" ht="28.5" customHeight="1">
      <c r="A343" s="433"/>
      <c r="D343" s="259"/>
      <c r="E343" s="259"/>
      <c r="F343" s="348"/>
      <c r="G343" s="254"/>
      <c r="H343" s="254"/>
      <c r="I343" s="254"/>
      <c r="R343" s="432"/>
    </row>
    <row r="344" spans="1:18" ht="24.75" customHeight="1">
      <c r="A344" s="433"/>
      <c r="D344" s="361"/>
      <c r="E344" s="361"/>
      <c r="F344" s="361"/>
      <c r="G344" s="1269"/>
      <c r="H344" s="1269"/>
      <c r="I344" s="1256"/>
      <c r="J344" s="1256"/>
      <c r="K344" s="1256"/>
      <c r="L344" s="1256"/>
      <c r="M344" s="869"/>
      <c r="N344" s="869"/>
      <c r="O344" s="869"/>
      <c r="P344" s="869"/>
      <c r="Q344" s="869"/>
      <c r="R344" s="432"/>
    </row>
    <row r="345" spans="1:18" ht="6.75" customHeight="1">
      <c r="A345" s="433"/>
      <c r="D345" s="361"/>
      <c r="E345" s="361"/>
      <c r="F345" s="361"/>
      <c r="G345" s="254"/>
      <c r="H345" s="254"/>
      <c r="I345" s="254"/>
      <c r="R345" s="432"/>
    </row>
    <row r="346" spans="1:18" ht="24.75" customHeight="1">
      <c r="A346" s="433"/>
      <c r="D346" s="259"/>
      <c r="E346" s="263"/>
      <c r="F346" s="263"/>
      <c r="G346" s="1269"/>
      <c r="H346" s="1269"/>
      <c r="I346" s="1256"/>
      <c r="J346" s="1256"/>
      <c r="K346" s="1256"/>
      <c r="L346" s="1256"/>
      <c r="M346" s="869"/>
      <c r="N346" s="869"/>
      <c r="O346" s="869"/>
      <c r="P346" s="869"/>
      <c r="Q346" s="869"/>
      <c r="R346" s="432"/>
    </row>
    <row r="347" spans="1:18" ht="6" customHeight="1">
      <c r="A347" s="433"/>
      <c r="D347" s="259"/>
      <c r="E347" s="263"/>
      <c r="F347" s="263"/>
      <c r="G347" s="254"/>
      <c r="H347" s="254"/>
      <c r="I347" s="254"/>
      <c r="R347" s="432"/>
    </row>
    <row r="348" spans="1:18" ht="21.75" customHeight="1">
      <c r="A348" s="433"/>
      <c r="D348" s="361"/>
      <c r="E348" s="361"/>
      <c r="F348" s="361"/>
      <c r="G348" s="1269"/>
      <c r="H348" s="1269"/>
      <c r="I348" s="1256"/>
      <c r="J348" s="1256"/>
      <c r="K348" s="1256"/>
      <c r="L348" s="1256"/>
      <c r="M348" s="869"/>
      <c r="N348" s="869"/>
      <c r="O348" s="869"/>
      <c r="P348" s="869"/>
      <c r="Q348" s="869"/>
      <c r="R348" s="432"/>
    </row>
    <row r="349" spans="1:18" ht="6" customHeight="1">
      <c r="A349" s="433"/>
      <c r="D349" s="259"/>
      <c r="E349" s="263"/>
      <c r="F349" s="263"/>
      <c r="G349" s="254"/>
      <c r="H349" s="254"/>
      <c r="I349" s="254"/>
      <c r="R349" s="432"/>
    </row>
    <row r="350" spans="1:18" ht="21.75" customHeight="1">
      <c r="A350" s="433"/>
      <c r="D350" s="361"/>
      <c r="E350" s="361"/>
      <c r="F350" s="361"/>
      <c r="G350" s="1269"/>
      <c r="H350" s="1269"/>
      <c r="I350" s="1256"/>
      <c r="J350" s="1256"/>
      <c r="K350" s="1256"/>
      <c r="L350" s="1256"/>
      <c r="M350" s="869"/>
      <c r="N350" s="869"/>
      <c r="O350" s="869"/>
      <c r="P350" s="869"/>
      <c r="Q350" s="869"/>
      <c r="R350" s="432"/>
    </row>
    <row r="351" spans="1:18" ht="29.25" customHeight="1">
      <c r="A351" s="433"/>
      <c r="D351" s="361"/>
      <c r="E351" s="361"/>
      <c r="F351" s="361"/>
      <c r="G351" s="362"/>
      <c r="H351" s="362"/>
      <c r="I351" s="361"/>
      <c r="J351" s="361"/>
      <c r="K351" s="361"/>
      <c r="L351" s="361"/>
      <c r="M351" s="361"/>
      <c r="N351" s="361"/>
      <c r="O351" s="361"/>
      <c r="P351" s="361"/>
      <c r="Q351" s="361"/>
      <c r="R351" s="432"/>
    </row>
    <row r="352" spans="1:18" ht="21.75" customHeight="1">
      <c r="A352" s="433"/>
      <c r="D352" s="259"/>
      <c r="E352" s="361"/>
      <c r="F352" s="361"/>
      <c r="G352" s="1269"/>
      <c r="H352" s="1269"/>
      <c r="I352" s="1256"/>
      <c r="J352" s="1256"/>
      <c r="K352" s="1256"/>
      <c r="L352" s="1256"/>
      <c r="M352" s="869"/>
      <c r="N352" s="869"/>
      <c r="O352" s="869"/>
      <c r="P352" s="869"/>
      <c r="Q352" s="869"/>
      <c r="R352" s="432"/>
    </row>
    <row r="353" spans="1:18" ht="21.75" customHeight="1">
      <c r="A353" s="433"/>
      <c r="D353" s="361"/>
      <c r="E353" s="361"/>
      <c r="F353" s="361"/>
      <c r="G353" s="361"/>
      <c r="H353" s="361"/>
      <c r="I353" s="361"/>
      <c r="J353" s="361"/>
      <c r="K353" s="361"/>
      <c r="L353" s="361"/>
      <c r="M353" s="361"/>
      <c r="N353" s="361"/>
      <c r="O353" s="361"/>
      <c r="P353" s="361"/>
      <c r="Q353" s="361"/>
      <c r="R353" s="432"/>
    </row>
    <row r="354" spans="1:18" ht="21.75" customHeight="1">
      <c r="A354" s="433"/>
      <c r="D354" s="259"/>
      <c r="E354" s="361"/>
      <c r="F354" s="361"/>
      <c r="G354" s="361"/>
      <c r="H354" s="361"/>
      <c r="I354" s="361"/>
      <c r="J354" s="361"/>
      <c r="K354" s="361"/>
      <c r="L354" s="361"/>
      <c r="M354" s="361"/>
      <c r="N354" s="361"/>
      <c r="O354" s="361"/>
      <c r="P354" s="361"/>
      <c r="Q354" s="361"/>
      <c r="R354" s="432"/>
    </row>
    <row r="355" spans="1:18" ht="59.25" customHeight="1">
      <c r="A355" s="433"/>
      <c r="D355" s="259"/>
      <c r="E355" s="361"/>
      <c r="F355" s="361"/>
      <c r="G355" s="1269"/>
      <c r="H355" s="1269"/>
      <c r="I355" s="1256"/>
      <c r="J355" s="1256"/>
      <c r="K355" s="1256"/>
      <c r="L355" s="1256"/>
      <c r="M355" s="869"/>
      <c r="N355" s="869"/>
      <c r="O355" s="869"/>
      <c r="P355" s="869"/>
      <c r="Q355" s="869"/>
      <c r="R355" s="432"/>
    </row>
    <row r="356" spans="1:18" ht="24" customHeight="1">
      <c r="A356" s="433"/>
      <c r="D356" s="259"/>
      <c r="E356" s="361"/>
      <c r="F356" s="361"/>
      <c r="G356" s="362"/>
      <c r="H356" s="362"/>
      <c r="I356" s="361"/>
      <c r="J356" s="361"/>
      <c r="K356" s="361"/>
      <c r="L356" s="361"/>
      <c r="M356" s="361"/>
      <c r="N356" s="361"/>
      <c r="O356" s="361"/>
      <c r="P356" s="361"/>
      <c r="Q356" s="361"/>
      <c r="R356" s="432"/>
    </row>
    <row r="357" spans="1:18" ht="21.75" customHeight="1">
      <c r="A357" s="433"/>
      <c r="D357" s="880"/>
      <c r="E357" s="880"/>
      <c r="F357" s="353"/>
      <c r="G357" s="353"/>
      <c r="H357" s="353"/>
      <c r="I357" s="363"/>
      <c r="R357" s="432"/>
    </row>
    <row r="358" spans="1:18" ht="21.75" customHeight="1">
      <c r="A358" s="433"/>
      <c r="D358" s="880"/>
      <c r="E358" s="880"/>
      <c r="F358" s="353"/>
      <c r="G358" s="353"/>
      <c r="H358" s="353"/>
      <c r="I358" s="363"/>
      <c r="R358" s="432"/>
    </row>
    <row r="359" spans="1:18" ht="21.75" customHeight="1">
      <c r="A359" s="433"/>
      <c r="D359" s="880"/>
      <c r="E359" s="880"/>
      <c r="F359" s="353"/>
      <c r="G359" s="353"/>
      <c r="H359" s="353"/>
      <c r="I359" s="363"/>
      <c r="R359" s="432"/>
    </row>
    <row r="360" spans="1:18" ht="21.75" customHeight="1">
      <c r="A360" s="433"/>
      <c r="D360" s="880"/>
      <c r="E360" s="880"/>
      <c r="F360" s="353"/>
      <c r="G360" s="353"/>
      <c r="H360" s="353"/>
      <c r="I360" s="363"/>
      <c r="R360" s="432"/>
    </row>
    <row r="361" spans="1:18" ht="21.75" customHeight="1">
      <c r="A361" s="433"/>
      <c r="D361" s="880"/>
      <c r="E361" s="880"/>
      <c r="F361" s="353"/>
      <c r="G361" s="353"/>
      <c r="H361" s="353"/>
      <c r="I361" s="363"/>
      <c r="R361" s="432"/>
    </row>
    <row r="362" spans="1:18" ht="21.75" customHeight="1">
      <c r="A362" s="433"/>
      <c r="D362" s="880"/>
      <c r="E362" s="880"/>
      <c r="F362" s="353"/>
      <c r="G362" s="353"/>
      <c r="H362" s="353"/>
      <c r="I362" s="363"/>
      <c r="R362" s="432"/>
    </row>
    <row r="363" spans="1:18" ht="21.75" customHeight="1">
      <c r="A363" s="433"/>
      <c r="D363" s="880"/>
      <c r="E363" s="880"/>
      <c r="F363" s="353"/>
      <c r="G363" s="353"/>
      <c r="H363" s="353"/>
      <c r="I363" s="363"/>
      <c r="R363" s="432"/>
    </row>
    <row r="364" spans="1:18" ht="21.75" customHeight="1">
      <c r="A364" s="433"/>
      <c r="D364" s="880"/>
      <c r="E364" s="880"/>
      <c r="F364" s="353"/>
      <c r="G364" s="353"/>
      <c r="H364" s="353"/>
      <c r="I364" s="363"/>
      <c r="R364" s="432"/>
    </row>
    <row r="365" spans="1:18" ht="21.75" customHeight="1">
      <c r="A365" s="433"/>
      <c r="D365" s="880"/>
      <c r="E365" s="880"/>
      <c r="F365" s="353"/>
      <c r="G365" s="353"/>
      <c r="H365" s="353"/>
      <c r="I365" s="363"/>
      <c r="R365" s="432"/>
    </row>
    <row r="366" spans="1:18" ht="14.25" customHeight="1">
      <c r="A366" s="433"/>
      <c r="D366" s="880"/>
      <c r="E366" s="880"/>
      <c r="F366" s="353"/>
      <c r="G366" s="353"/>
      <c r="H366" s="353"/>
      <c r="I366" s="363"/>
      <c r="R366" s="432"/>
    </row>
    <row r="367" spans="1:18" ht="29.25" customHeight="1">
      <c r="A367" s="433"/>
      <c r="B367" s="1258"/>
      <c r="C367" s="1258"/>
      <c r="D367" s="1256"/>
      <c r="E367" s="1256"/>
      <c r="F367" s="1256"/>
      <c r="G367" s="1256"/>
      <c r="H367" s="1256"/>
      <c r="I367" s="1256"/>
      <c r="J367" s="1256"/>
      <c r="K367" s="1256"/>
      <c r="L367" s="1256"/>
      <c r="M367" s="1256"/>
      <c r="N367" s="1256"/>
      <c r="O367" s="1256"/>
      <c r="P367" s="1256"/>
      <c r="Q367" s="1256"/>
      <c r="R367" s="432"/>
    </row>
    <row r="368" spans="1:18" ht="21.75" customHeight="1">
      <c r="A368" s="433"/>
      <c r="D368" s="461"/>
      <c r="E368" s="461"/>
      <c r="F368" s="348"/>
      <c r="G368" s="254"/>
      <c r="H368" s="254"/>
      <c r="I368" s="254"/>
      <c r="J368" s="254"/>
      <c r="K368" s="254"/>
      <c r="L368" s="254"/>
      <c r="M368" s="254"/>
      <c r="N368" s="254"/>
      <c r="O368" s="254"/>
      <c r="P368" s="254"/>
      <c r="Q368" s="254"/>
      <c r="R368" s="432"/>
    </row>
    <row r="369" spans="1:21" ht="24.75" customHeight="1">
      <c r="A369" s="433"/>
      <c r="D369" s="254"/>
      <c r="E369" s="254"/>
      <c r="F369" s="348"/>
      <c r="G369" s="254"/>
      <c r="H369" s="254"/>
      <c r="I369" s="254"/>
      <c r="J369" s="254"/>
      <c r="K369" s="254"/>
      <c r="R369" s="347"/>
    </row>
    <row r="370" spans="1:21" ht="24.75" customHeight="1">
      <c r="A370" s="433"/>
      <c r="D370" s="256"/>
      <c r="E370" s="254"/>
      <c r="F370" s="348"/>
      <c r="G370" s="254"/>
      <c r="H370" s="254"/>
      <c r="I370" s="254"/>
      <c r="J370" s="254"/>
      <c r="K370" s="254"/>
      <c r="R370" s="347"/>
    </row>
    <row r="371" spans="1:21" ht="21.75" customHeight="1">
      <c r="A371" s="433"/>
      <c r="D371" s="881"/>
      <c r="E371" s="881"/>
      <c r="F371" s="356"/>
      <c r="G371" s="357"/>
      <c r="H371" s="357"/>
      <c r="I371" s="869"/>
      <c r="L371" s="254"/>
      <c r="M371" s="254"/>
      <c r="N371" s="254"/>
      <c r="O371" s="254"/>
      <c r="P371" s="254"/>
      <c r="Q371" s="254"/>
      <c r="R371" s="347"/>
    </row>
    <row r="372" spans="1:21" ht="21.75" customHeight="1">
      <c r="A372" s="433"/>
      <c r="D372" s="881"/>
      <c r="E372" s="881"/>
      <c r="F372" s="356"/>
      <c r="G372" s="881"/>
      <c r="H372" s="881"/>
      <c r="I372" s="881"/>
      <c r="J372" s="881"/>
      <c r="K372" s="881"/>
      <c r="L372" s="881"/>
      <c r="M372" s="881"/>
      <c r="N372" s="881"/>
      <c r="O372" s="881"/>
      <c r="P372" s="881"/>
      <c r="Q372" s="881"/>
      <c r="R372" s="432"/>
    </row>
    <row r="373" spans="1:21" ht="33.75" customHeight="1">
      <c r="A373" s="433"/>
      <c r="B373" s="1264"/>
      <c r="C373" s="1264"/>
      <c r="D373" s="1256"/>
      <c r="E373" s="1256"/>
      <c r="F373" s="1256"/>
      <c r="G373" s="1256"/>
      <c r="H373" s="1256"/>
      <c r="I373" s="1256"/>
      <c r="J373" s="1256"/>
      <c r="K373" s="1256"/>
      <c r="L373" s="1256"/>
      <c r="M373" s="1256"/>
      <c r="N373" s="1256"/>
      <c r="O373" s="1256"/>
      <c r="P373" s="1256"/>
      <c r="Q373" s="1256"/>
      <c r="R373" s="432"/>
    </row>
    <row r="374" spans="1:21" ht="21.75" customHeight="1">
      <c r="A374" s="433"/>
      <c r="B374" s="878"/>
      <c r="C374" s="878"/>
      <c r="D374" s="1265"/>
      <c r="E374" s="1256"/>
      <c r="F374" s="1256"/>
      <c r="G374" s="878"/>
      <c r="H374" s="878"/>
      <c r="I374" s="1265"/>
      <c r="J374" s="1256"/>
      <c r="K374" s="869"/>
      <c r="L374" s="878"/>
      <c r="M374" s="878"/>
      <c r="N374" s="878"/>
      <c r="O374" s="878"/>
      <c r="P374" s="878"/>
      <c r="Q374" s="878"/>
      <c r="R374" s="432"/>
    </row>
    <row r="375" spans="1:21" ht="21.75" customHeight="1">
      <c r="A375" s="433"/>
      <c r="B375" s="879"/>
      <c r="C375" s="879"/>
      <c r="D375" s="1255"/>
      <c r="E375" s="1256"/>
      <c r="F375" s="1256"/>
      <c r="G375" s="879"/>
      <c r="H375" s="879"/>
      <c r="I375" s="1257"/>
      <c r="J375" s="1256"/>
      <c r="K375" s="869"/>
      <c r="L375" s="364"/>
      <c r="M375" s="364"/>
      <c r="N375" s="364"/>
      <c r="O375" s="364"/>
      <c r="P375" s="364"/>
      <c r="Q375" s="364"/>
      <c r="R375" s="432"/>
    </row>
    <row r="376" spans="1:21" ht="21.75" customHeight="1">
      <c r="A376" s="433"/>
      <c r="B376" s="365"/>
      <c r="C376" s="365"/>
      <c r="D376" s="1266"/>
      <c r="E376" s="1256"/>
      <c r="F376" s="1256"/>
      <c r="G376" s="877"/>
      <c r="H376" s="877"/>
      <c r="I376" s="1267"/>
      <c r="J376" s="1256"/>
      <c r="K376" s="869"/>
      <c r="L376" s="877"/>
      <c r="M376" s="877"/>
      <c r="N376" s="877"/>
      <c r="O376" s="877"/>
      <c r="P376" s="877"/>
      <c r="Q376" s="877"/>
      <c r="R376" s="432"/>
      <c r="U376" s="253" t="s">
        <v>149</v>
      </c>
    </row>
    <row r="377" spans="1:21" ht="21.75" customHeight="1">
      <c r="A377" s="433"/>
      <c r="B377" s="365"/>
      <c r="C377" s="365"/>
      <c r="D377" s="1266"/>
      <c r="E377" s="1256"/>
      <c r="F377" s="1256"/>
      <c r="G377" s="877"/>
      <c r="H377" s="877"/>
      <c r="I377" s="1267"/>
      <c r="J377" s="1256"/>
      <c r="K377" s="869"/>
      <c r="L377" s="877"/>
      <c r="M377" s="877"/>
      <c r="N377" s="877"/>
      <c r="O377" s="877"/>
      <c r="P377" s="877"/>
      <c r="Q377" s="877"/>
      <c r="R377" s="432"/>
    </row>
    <row r="378" spans="1:21" ht="21.75" customHeight="1">
      <c r="A378" s="433"/>
      <c r="B378" s="365"/>
      <c r="C378" s="365"/>
      <c r="D378" s="1266"/>
      <c r="E378" s="1256"/>
      <c r="F378" s="1256"/>
      <c r="G378" s="877"/>
      <c r="H378" s="877"/>
      <c r="I378" s="1267"/>
      <c r="J378" s="1256"/>
      <c r="K378" s="869"/>
      <c r="L378" s="877"/>
      <c r="M378" s="877"/>
      <c r="N378" s="877"/>
      <c r="O378" s="877"/>
      <c r="P378" s="877"/>
      <c r="Q378" s="877"/>
      <c r="R378" s="432"/>
    </row>
    <row r="379" spans="1:21" ht="21.75" customHeight="1">
      <c r="A379" s="433"/>
      <c r="B379" s="365"/>
      <c r="C379" s="365"/>
      <c r="D379" s="1266"/>
      <c r="E379" s="1256"/>
      <c r="F379" s="1256"/>
      <c r="G379" s="877"/>
      <c r="H379" s="877"/>
      <c r="I379" s="1267"/>
      <c r="J379" s="1256"/>
      <c r="K379" s="869"/>
      <c r="L379" s="877"/>
      <c r="M379" s="877"/>
      <c r="N379" s="877"/>
      <c r="O379" s="877"/>
      <c r="P379" s="877"/>
      <c r="Q379" s="877"/>
      <c r="R379" s="432"/>
    </row>
    <row r="380" spans="1:21" ht="21.75" customHeight="1">
      <c r="A380" s="433"/>
      <c r="B380" s="365"/>
      <c r="C380" s="365"/>
      <c r="D380" s="1266"/>
      <c r="E380" s="1256"/>
      <c r="F380" s="1256"/>
      <c r="G380" s="877"/>
      <c r="H380" s="877"/>
      <c r="I380" s="1267"/>
      <c r="J380" s="1256"/>
      <c r="K380" s="869"/>
      <c r="L380" s="877"/>
      <c r="M380" s="877"/>
      <c r="N380" s="877"/>
      <c r="O380" s="877"/>
      <c r="P380" s="877"/>
      <c r="Q380" s="877"/>
      <c r="R380" s="432"/>
    </row>
    <row r="381" spans="1:21" ht="33" customHeight="1">
      <c r="A381" s="433"/>
      <c r="B381" s="1264"/>
      <c r="C381" s="1264"/>
      <c r="D381" s="1256"/>
      <c r="E381" s="1256"/>
      <c r="F381" s="1256"/>
      <c r="G381" s="1256"/>
      <c r="H381" s="1256"/>
      <c r="I381" s="1256"/>
      <c r="J381" s="1256"/>
      <c r="K381" s="1256"/>
      <c r="L381" s="1256"/>
      <c r="M381" s="1256"/>
      <c r="N381" s="1256"/>
      <c r="O381" s="1256"/>
      <c r="P381" s="1256"/>
      <c r="Q381" s="1256"/>
      <c r="R381" s="432"/>
    </row>
    <row r="382" spans="1:21" ht="21.75" customHeight="1">
      <c r="A382" s="433"/>
      <c r="B382" s="878"/>
      <c r="C382" s="878"/>
      <c r="D382" s="1265"/>
      <c r="E382" s="1256"/>
      <c r="F382" s="1256"/>
      <c r="G382" s="878"/>
      <c r="H382" s="878"/>
      <c r="I382" s="1265"/>
      <c r="J382" s="1256"/>
      <c r="K382" s="869"/>
      <c r="L382" s="878"/>
      <c r="M382" s="878"/>
      <c r="N382" s="878"/>
      <c r="O382" s="878"/>
      <c r="P382" s="878"/>
      <c r="Q382" s="878"/>
      <c r="R382" s="432"/>
    </row>
    <row r="383" spans="1:21" ht="21.75" customHeight="1">
      <c r="A383" s="433"/>
      <c r="B383" s="879"/>
      <c r="C383" s="879"/>
      <c r="D383" s="1255"/>
      <c r="E383" s="1256"/>
      <c r="F383" s="1256"/>
      <c r="G383" s="879"/>
      <c r="H383" s="879"/>
      <c r="I383" s="1268"/>
      <c r="J383" s="1256"/>
      <c r="K383" s="869"/>
      <c r="L383" s="364"/>
      <c r="M383" s="364"/>
      <c r="N383" s="364"/>
      <c r="O383" s="364"/>
      <c r="P383" s="364"/>
      <c r="Q383" s="364"/>
      <c r="R383" s="432"/>
    </row>
    <row r="384" spans="1:21" ht="21.75" customHeight="1">
      <c r="A384" s="433"/>
      <c r="B384" s="879"/>
      <c r="C384" s="879"/>
      <c r="D384" s="1255"/>
      <c r="E384" s="1256"/>
      <c r="F384" s="1256"/>
      <c r="G384" s="879"/>
      <c r="H384" s="879"/>
      <c r="I384" s="1257"/>
      <c r="J384" s="1256"/>
      <c r="K384" s="869"/>
      <c r="L384" s="364"/>
      <c r="M384" s="364"/>
      <c r="N384" s="364"/>
      <c r="O384" s="364"/>
      <c r="P384" s="364"/>
      <c r="Q384" s="364"/>
      <c r="R384" s="432"/>
    </row>
    <row r="385" spans="1:21" ht="21.75" customHeight="1">
      <c r="A385" s="433"/>
      <c r="B385" s="365"/>
      <c r="C385" s="365"/>
      <c r="D385" s="1266"/>
      <c r="E385" s="1256"/>
      <c r="F385" s="1256"/>
      <c r="G385" s="877"/>
      <c r="H385" s="877"/>
      <c r="I385" s="1267"/>
      <c r="J385" s="1256"/>
      <c r="K385" s="869"/>
      <c r="L385" s="877"/>
      <c r="M385" s="877"/>
      <c r="N385" s="877"/>
      <c r="O385" s="877"/>
      <c r="P385" s="877"/>
      <c r="Q385" s="877"/>
      <c r="R385" s="432"/>
    </row>
    <row r="386" spans="1:21" ht="21.75" customHeight="1">
      <c r="A386" s="433"/>
      <c r="B386" s="365"/>
      <c r="C386" s="365"/>
      <c r="D386" s="1266"/>
      <c r="E386" s="1256"/>
      <c r="F386" s="1256"/>
      <c r="G386" s="877"/>
      <c r="H386" s="877"/>
      <c r="I386" s="1267"/>
      <c r="J386" s="1256"/>
      <c r="K386" s="869"/>
      <c r="L386" s="877"/>
      <c r="M386" s="877"/>
      <c r="N386" s="877"/>
      <c r="O386" s="877"/>
      <c r="P386" s="877"/>
      <c r="Q386" s="877"/>
      <c r="R386" s="432"/>
      <c r="U386" s="253" t="s">
        <v>149</v>
      </c>
    </row>
    <row r="387" spans="1:21" ht="21.75" customHeight="1">
      <c r="A387" s="433"/>
      <c r="B387" s="365"/>
      <c r="C387" s="365"/>
      <c r="D387" s="1266"/>
      <c r="E387" s="1256"/>
      <c r="F387" s="1256"/>
      <c r="G387" s="877"/>
      <c r="H387" s="877"/>
      <c r="I387" s="1267"/>
      <c r="J387" s="1256"/>
      <c r="K387" s="869"/>
      <c r="L387" s="877"/>
      <c r="M387" s="877"/>
      <c r="N387" s="877"/>
      <c r="O387" s="877"/>
      <c r="P387" s="877"/>
      <c r="Q387" s="877"/>
      <c r="R387" s="432"/>
    </row>
    <row r="388" spans="1:21" ht="21" customHeight="1">
      <c r="A388" s="433"/>
      <c r="B388" s="365"/>
      <c r="C388" s="365"/>
      <c r="D388" s="1266"/>
      <c r="E388" s="1256"/>
      <c r="F388" s="1256"/>
      <c r="G388" s="877"/>
      <c r="H388" s="877"/>
      <c r="I388" s="1267"/>
      <c r="J388" s="1256"/>
      <c r="K388" s="869"/>
      <c r="L388" s="877"/>
      <c r="M388" s="877"/>
      <c r="N388" s="877"/>
      <c r="O388" s="877"/>
      <c r="P388" s="877"/>
      <c r="Q388" s="877"/>
      <c r="R388" s="432"/>
    </row>
    <row r="389" spans="1:21" ht="21.75" customHeight="1">
      <c r="A389" s="433"/>
      <c r="B389" s="365"/>
      <c r="C389" s="365"/>
      <c r="D389" s="1266"/>
      <c r="E389" s="1256"/>
      <c r="F389" s="1256"/>
      <c r="G389" s="877"/>
      <c r="H389" s="877"/>
      <c r="I389" s="1267"/>
      <c r="J389" s="1256"/>
      <c r="K389" s="869"/>
      <c r="L389" s="877"/>
      <c r="M389" s="877"/>
      <c r="N389" s="877"/>
      <c r="O389" s="877"/>
      <c r="P389" s="877"/>
      <c r="Q389" s="877"/>
      <c r="R389" s="432"/>
    </row>
    <row r="390" spans="1:21" ht="21.75" customHeight="1">
      <c r="A390" s="433"/>
      <c r="B390" s="347"/>
      <c r="C390" s="347"/>
      <c r="D390" s="347"/>
      <c r="E390" s="347"/>
      <c r="F390" s="347"/>
      <c r="G390" s="347"/>
      <c r="H390" s="347"/>
      <c r="I390" s="347"/>
      <c r="J390" s="347"/>
      <c r="K390" s="347"/>
      <c r="L390" s="347"/>
      <c r="M390" s="347"/>
      <c r="N390" s="347"/>
      <c r="O390" s="347"/>
      <c r="P390" s="347"/>
      <c r="Q390" s="347"/>
      <c r="R390" s="432"/>
    </row>
    <row r="391" spans="1:21" ht="21.75" customHeight="1">
      <c r="A391" s="434"/>
    </row>
    <row r="392" spans="1:21" ht="21.75" customHeight="1">
      <c r="A392" s="434"/>
    </row>
    <row r="393" spans="1:21" ht="21.75" customHeight="1">
      <c r="A393" s="434"/>
    </row>
    <row r="394" spans="1:21" ht="21.75" customHeight="1">
      <c r="A394" s="434"/>
    </row>
    <row r="395" spans="1:21" ht="21.75" customHeight="1">
      <c r="A395" s="434"/>
    </row>
    <row r="396" spans="1:21" ht="21.75" customHeight="1">
      <c r="A396" s="434"/>
    </row>
    <row r="397" spans="1:21" ht="21.75" customHeight="1">
      <c r="A397" s="434"/>
    </row>
    <row r="398" spans="1:21" ht="21.75" customHeight="1">
      <c r="A398" s="434"/>
    </row>
    <row r="399" spans="1:21" s="264" customFormat="1" ht="21.75" customHeight="1">
      <c r="A399" s="434"/>
      <c r="B399" s="253"/>
      <c r="C399" s="253"/>
      <c r="D399" s="253"/>
      <c r="E399" s="253"/>
      <c r="F399" s="253"/>
      <c r="G399" s="253"/>
      <c r="H399" s="253"/>
      <c r="I399" s="253"/>
      <c r="J399" s="253"/>
      <c r="K399" s="253"/>
      <c r="L399" s="253"/>
      <c r="M399" s="253"/>
      <c r="N399" s="253"/>
      <c r="O399" s="253"/>
      <c r="P399" s="253"/>
      <c r="Q399" s="253"/>
      <c r="R399" s="366"/>
    </row>
    <row r="400" spans="1:21" s="264" customFormat="1" ht="21.75" customHeight="1">
      <c r="A400" s="434"/>
      <c r="B400" s="253"/>
      <c r="C400" s="253"/>
      <c r="D400" s="253"/>
      <c r="E400" s="253"/>
      <c r="F400" s="253"/>
      <c r="G400" s="253"/>
      <c r="H400" s="253"/>
      <c r="I400" s="253"/>
      <c r="J400" s="253"/>
      <c r="K400" s="253"/>
      <c r="L400" s="253"/>
      <c r="M400" s="253"/>
      <c r="N400" s="253"/>
      <c r="O400" s="253"/>
      <c r="P400" s="253"/>
      <c r="Q400" s="253"/>
      <c r="R400" s="366"/>
    </row>
    <row r="401" spans="1:27" s="264" customFormat="1" ht="21.75" customHeight="1">
      <c r="A401" s="434"/>
      <c r="B401" s="253"/>
      <c r="C401" s="253"/>
      <c r="D401" s="253"/>
      <c r="E401" s="253"/>
      <c r="F401" s="253"/>
      <c r="G401" s="253"/>
      <c r="H401" s="253"/>
      <c r="I401" s="253"/>
      <c r="J401" s="253"/>
      <c r="K401" s="253"/>
      <c r="L401" s="253"/>
      <c r="M401" s="253"/>
      <c r="N401" s="253"/>
      <c r="O401" s="253"/>
      <c r="P401" s="253"/>
      <c r="Q401" s="253"/>
      <c r="R401" s="366"/>
    </row>
    <row r="402" spans="1:27" s="264" customFormat="1" ht="21.75" customHeight="1">
      <c r="A402" s="434"/>
      <c r="B402" s="253"/>
      <c r="C402" s="253"/>
      <c r="D402" s="253"/>
      <c r="E402" s="253"/>
      <c r="F402" s="253"/>
      <c r="G402" s="253"/>
      <c r="H402" s="253"/>
      <c r="I402" s="253"/>
      <c r="J402" s="253"/>
      <c r="K402" s="253"/>
      <c r="L402" s="253"/>
      <c r="M402" s="253"/>
      <c r="N402" s="253"/>
      <c r="O402" s="253"/>
      <c r="P402" s="253"/>
      <c r="Q402" s="253"/>
      <c r="R402" s="366"/>
    </row>
    <row r="403" spans="1:27" s="264" customFormat="1" ht="21.75" customHeight="1">
      <c r="A403" s="434"/>
      <c r="B403" s="253"/>
      <c r="C403" s="253"/>
      <c r="D403" s="253"/>
      <c r="E403" s="253"/>
      <c r="F403" s="253"/>
      <c r="G403" s="253"/>
      <c r="H403" s="253"/>
      <c r="I403" s="253"/>
      <c r="J403" s="253"/>
      <c r="K403" s="253"/>
      <c r="L403" s="253"/>
      <c r="M403" s="253"/>
      <c r="N403" s="253"/>
      <c r="O403" s="253"/>
      <c r="P403" s="253"/>
      <c r="Q403" s="253"/>
      <c r="R403" s="366"/>
    </row>
    <row r="404" spans="1:27" s="264" customFormat="1" ht="21.75" customHeight="1">
      <c r="A404" s="434"/>
      <c r="B404" s="253"/>
      <c r="C404" s="253"/>
      <c r="D404" s="253"/>
      <c r="E404" s="253"/>
      <c r="F404" s="253"/>
      <c r="G404" s="253"/>
      <c r="H404" s="253"/>
      <c r="I404" s="253"/>
      <c r="J404" s="253"/>
      <c r="K404" s="253"/>
      <c r="L404" s="253"/>
      <c r="M404" s="253"/>
      <c r="N404" s="253"/>
      <c r="O404" s="253"/>
      <c r="P404" s="253"/>
      <c r="Q404" s="253"/>
      <c r="R404" s="366"/>
    </row>
    <row r="405" spans="1:27" s="264" customFormat="1" ht="21.75" customHeight="1">
      <c r="A405" s="434"/>
      <c r="B405" s="253"/>
      <c r="C405" s="253"/>
      <c r="D405" s="253"/>
      <c r="E405" s="253"/>
      <c r="F405" s="253"/>
      <c r="G405" s="253"/>
      <c r="H405" s="253"/>
      <c r="I405" s="253"/>
      <c r="J405" s="253"/>
      <c r="K405" s="253"/>
      <c r="L405" s="253"/>
      <c r="M405" s="253"/>
      <c r="N405" s="253"/>
      <c r="O405" s="253"/>
      <c r="P405" s="253"/>
      <c r="Q405" s="253"/>
      <c r="R405" s="366"/>
    </row>
    <row r="406" spans="1:27" s="264" customFormat="1" ht="21.75" customHeight="1">
      <c r="A406" s="434"/>
      <c r="B406" s="253"/>
      <c r="C406" s="253"/>
      <c r="D406" s="253"/>
      <c r="E406" s="253"/>
      <c r="F406" s="253"/>
      <c r="G406" s="253"/>
      <c r="H406" s="253"/>
      <c r="I406" s="253"/>
      <c r="J406" s="253"/>
      <c r="K406" s="253"/>
      <c r="L406" s="253"/>
      <c r="M406" s="253"/>
      <c r="N406" s="253"/>
      <c r="O406" s="253"/>
      <c r="P406" s="253"/>
      <c r="Q406" s="253"/>
      <c r="R406" s="366"/>
    </row>
    <row r="407" spans="1:27" s="264" customFormat="1" ht="21.75" customHeight="1">
      <c r="A407" s="434"/>
      <c r="B407" s="253"/>
      <c r="C407" s="253"/>
      <c r="D407" s="253"/>
      <c r="E407" s="253"/>
      <c r="F407" s="253"/>
      <c r="G407" s="253"/>
      <c r="H407" s="253"/>
      <c r="I407" s="253"/>
      <c r="J407" s="253"/>
      <c r="K407" s="253"/>
      <c r="L407" s="253"/>
      <c r="M407" s="253"/>
      <c r="N407" s="253"/>
      <c r="O407" s="253"/>
      <c r="P407" s="253"/>
      <c r="Q407" s="253"/>
      <c r="R407" s="366"/>
    </row>
    <row r="408" spans="1:27" s="264" customFormat="1" ht="21.75" customHeight="1">
      <c r="A408" s="434"/>
      <c r="B408" s="253"/>
      <c r="C408" s="253"/>
      <c r="D408" s="253"/>
      <c r="E408" s="253"/>
      <c r="F408" s="253"/>
      <c r="G408" s="253"/>
      <c r="H408" s="253"/>
      <c r="I408" s="253"/>
      <c r="J408" s="253"/>
      <c r="K408" s="253"/>
      <c r="L408" s="253"/>
      <c r="M408" s="253"/>
      <c r="N408" s="253"/>
      <c r="O408" s="253"/>
      <c r="P408" s="253"/>
      <c r="Q408" s="253"/>
      <c r="R408" s="366"/>
    </row>
    <row r="409" spans="1:27" s="264" customFormat="1" ht="21.75" customHeight="1">
      <c r="A409" s="434"/>
      <c r="B409" s="253"/>
      <c r="C409" s="253"/>
      <c r="D409" s="253"/>
      <c r="E409" s="253"/>
      <c r="F409" s="253"/>
      <c r="G409" s="253"/>
      <c r="H409" s="253"/>
      <c r="I409" s="253"/>
      <c r="J409" s="253"/>
      <c r="K409" s="253"/>
      <c r="L409" s="253"/>
      <c r="M409" s="253"/>
      <c r="N409" s="253"/>
      <c r="O409" s="253"/>
      <c r="P409" s="253"/>
      <c r="Q409" s="253"/>
      <c r="R409" s="366"/>
    </row>
    <row r="410" spans="1:27" s="264" customFormat="1" ht="21.75" customHeight="1">
      <c r="A410" s="434"/>
      <c r="B410" s="253"/>
      <c r="C410" s="253"/>
      <c r="D410" s="253"/>
      <c r="E410" s="253"/>
      <c r="F410" s="253"/>
      <c r="G410" s="253"/>
      <c r="H410" s="253"/>
      <c r="I410" s="253"/>
      <c r="J410" s="253"/>
      <c r="K410" s="253"/>
      <c r="L410" s="253"/>
      <c r="M410" s="253"/>
      <c r="N410" s="253"/>
      <c r="O410" s="253"/>
      <c r="P410" s="253"/>
      <c r="Q410" s="253"/>
      <c r="R410" s="366"/>
    </row>
    <row r="411" spans="1:27" s="264" customFormat="1" ht="21.75" customHeight="1">
      <c r="A411" s="434"/>
      <c r="B411" s="253"/>
      <c r="C411" s="253"/>
      <c r="D411" s="253"/>
      <c r="E411" s="253"/>
      <c r="F411" s="253"/>
      <c r="G411" s="253"/>
      <c r="H411" s="253"/>
      <c r="I411" s="253"/>
      <c r="J411" s="253"/>
      <c r="K411" s="253"/>
      <c r="L411" s="253"/>
      <c r="M411" s="253"/>
      <c r="N411" s="253"/>
      <c r="O411" s="253"/>
      <c r="P411" s="253"/>
      <c r="Q411" s="253"/>
      <c r="R411" s="366"/>
    </row>
    <row r="412" spans="1:27" s="264" customFormat="1" ht="21.75" customHeight="1">
      <c r="A412" s="434"/>
      <c r="B412" s="253"/>
      <c r="C412" s="253"/>
      <c r="D412" s="253"/>
      <c r="E412" s="253"/>
      <c r="F412" s="253"/>
      <c r="G412" s="253"/>
      <c r="H412" s="253"/>
      <c r="I412" s="253"/>
      <c r="J412" s="253"/>
      <c r="K412" s="253"/>
      <c r="L412" s="253"/>
      <c r="M412" s="253"/>
      <c r="N412" s="253"/>
      <c r="O412" s="253"/>
      <c r="P412" s="253"/>
      <c r="Q412" s="253"/>
      <c r="R412" s="366"/>
    </row>
    <row r="413" spans="1:27" s="264" customFormat="1" ht="21.75" customHeight="1">
      <c r="A413" s="434"/>
      <c r="B413" s="253"/>
      <c r="C413" s="253"/>
      <c r="D413" s="253"/>
      <c r="E413" s="253"/>
      <c r="F413" s="253"/>
      <c r="G413" s="253"/>
      <c r="H413" s="253"/>
      <c r="I413" s="253"/>
      <c r="J413" s="253"/>
      <c r="K413" s="253"/>
      <c r="L413" s="253"/>
      <c r="M413" s="253"/>
      <c r="N413" s="253"/>
      <c r="O413" s="253"/>
      <c r="P413" s="253"/>
      <c r="Q413" s="253"/>
      <c r="R413" s="366"/>
      <c r="AA413" s="253"/>
    </row>
    <row r="414" spans="1:27" s="264" customFormat="1" ht="21.75" customHeight="1">
      <c r="A414" s="434"/>
      <c r="B414" s="253"/>
      <c r="C414" s="253"/>
      <c r="D414" s="253"/>
      <c r="E414" s="253"/>
      <c r="F414" s="253"/>
      <c r="G414" s="253"/>
      <c r="H414" s="253"/>
      <c r="I414" s="253"/>
      <c r="J414" s="253"/>
      <c r="K414" s="253"/>
      <c r="L414" s="253"/>
      <c r="M414" s="253"/>
      <c r="N414" s="253"/>
      <c r="O414" s="253"/>
      <c r="P414" s="253"/>
      <c r="Q414" s="253"/>
      <c r="R414" s="366"/>
    </row>
    <row r="415" spans="1:27" s="264" customFormat="1" ht="21.75" customHeight="1">
      <c r="A415" s="434"/>
      <c r="B415" s="253"/>
      <c r="C415" s="253"/>
      <c r="D415" s="253"/>
      <c r="E415" s="253"/>
      <c r="F415" s="253"/>
      <c r="G415" s="253"/>
      <c r="H415" s="253"/>
      <c r="I415" s="253"/>
      <c r="J415" s="253"/>
      <c r="K415" s="253"/>
      <c r="L415" s="253"/>
      <c r="M415" s="253"/>
      <c r="N415" s="253"/>
      <c r="O415" s="253"/>
      <c r="P415" s="253"/>
      <c r="Q415" s="253"/>
      <c r="R415" s="366"/>
    </row>
    <row r="416" spans="1:27" s="264" customFormat="1" ht="21.75" customHeight="1">
      <c r="A416" s="434"/>
      <c r="B416" s="253"/>
      <c r="C416" s="253"/>
      <c r="D416" s="253"/>
      <c r="E416" s="253"/>
      <c r="F416" s="253"/>
      <c r="G416" s="253"/>
      <c r="H416" s="253"/>
      <c r="I416" s="253"/>
      <c r="J416" s="253"/>
      <c r="K416" s="253"/>
      <c r="L416" s="253"/>
      <c r="M416" s="253"/>
      <c r="N416" s="253"/>
      <c r="O416" s="253"/>
      <c r="P416" s="253"/>
      <c r="Q416" s="253"/>
      <c r="R416" s="366"/>
    </row>
    <row r="417" spans="1:18" s="264" customFormat="1" ht="21.75" customHeight="1">
      <c r="A417" s="434"/>
      <c r="B417" s="253"/>
      <c r="C417" s="253"/>
      <c r="D417" s="253"/>
      <c r="E417" s="253"/>
      <c r="F417" s="253"/>
      <c r="G417" s="253"/>
      <c r="H417" s="253"/>
      <c r="I417" s="253"/>
      <c r="J417" s="253"/>
      <c r="K417" s="253"/>
      <c r="L417" s="253"/>
      <c r="M417" s="253"/>
      <c r="N417" s="253"/>
      <c r="O417" s="253"/>
      <c r="P417" s="253"/>
      <c r="Q417" s="253"/>
      <c r="R417" s="366"/>
    </row>
    <row r="418" spans="1:18" s="264" customFormat="1" ht="21.75" customHeight="1">
      <c r="A418" s="434"/>
      <c r="B418" s="253"/>
      <c r="C418" s="253"/>
      <c r="D418" s="253"/>
      <c r="E418" s="253"/>
      <c r="F418" s="253"/>
      <c r="G418" s="253"/>
      <c r="H418" s="253"/>
      <c r="I418" s="253"/>
      <c r="J418" s="253"/>
      <c r="K418" s="253"/>
      <c r="L418" s="253"/>
      <c r="M418" s="253"/>
      <c r="N418" s="253"/>
      <c r="O418" s="253"/>
      <c r="P418" s="253"/>
      <c r="Q418" s="253"/>
      <c r="R418" s="366"/>
    </row>
    <row r="419" spans="1:18" s="264" customFormat="1" ht="21.75" customHeight="1">
      <c r="A419" s="434"/>
      <c r="B419" s="253"/>
      <c r="C419" s="253"/>
      <c r="D419" s="253"/>
      <c r="E419" s="253"/>
      <c r="F419" s="253"/>
      <c r="G419" s="253"/>
      <c r="H419" s="253"/>
      <c r="I419" s="253"/>
      <c r="J419" s="253"/>
      <c r="K419" s="253"/>
      <c r="L419" s="253"/>
      <c r="M419" s="253"/>
      <c r="N419" s="253"/>
      <c r="O419" s="253"/>
      <c r="P419" s="253"/>
      <c r="Q419" s="253"/>
      <c r="R419" s="366"/>
    </row>
    <row r="420" spans="1:18" s="264" customFormat="1" ht="21.75" customHeight="1">
      <c r="A420" s="434"/>
      <c r="B420" s="253"/>
      <c r="C420" s="253"/>
      <c r="D420" s="253"/>
      <c r="E420" s="253"/>
      <c r="F420" s="253"/>
      <c r="G420" s="253"/>
      <c r="H420" s="253"/>
      <c r="I420" s="253"/>
      <c r="J420" s="253"/>
      <c r="K420" s="253"/>
      <c r="L420" s="253"/>
      <c r="M420" s="253"/>
      <c r="N420" s="253"/>
      <c r="O420" s="253"/>
      <c r="P420" s="253"/>
      <c r="Q420" s="253"/>
      <c r="R420" s="366"/>
    </row>
    <row r="421" spans="1:18" s="264" customFormat="1" ht="21.75" customHeight="1">
      <c r="A421" s="434"/>
      <c r="B421" s="253"/>
      <c r="C421" s="253"/>
      <c r="D421" s="253"/>
      <c r="E421" s="253"/>
      <c r="F421" s="253"/>
      <c r="G421" s="253"/>
      <c r="H421" s="253"/>
      <c r="I421" s="253"/>
      <c r="J421" s="253"/>
      <c r="K421" s="253"/>
      <c r="L421" s="253"/>
      <c r="M421" s="253"/>
      <c r="N421" s="253"/>
      <c r="O421" s="253"/>
      <c r="P421" s="253"/>
      <c r="Q421" s="253"/>
      <c r="R421" s="366"/>
    </row>
    <row r="422" spans="1:18" s="264" customFormat="1" ht="21.75" customHeight="1">
      <c r="A422" s="434"/>
      <c r="B422" s="253"/>
      <c r="C422" s="253"/>
      <c r="D422" s="253"/>
      <c r="E422" s="253"/>
      <c r="F422" s="253"/>
      <c r="G422" s="253"/>
      <c r="H422" s="253"/>
      <c r="I422" s="253"/>
      <c r="J422" s="253"/>
      <c r="K422" s="253"/>
      <c r="L422" s="253"/>
      <c r="M422" s="253"/>
      <c r="N422" s="253"/>
      <c r="O422" s="253"/>
      <c r="P422" s="253"/>
      <c r="Q422" s="253"/>
      <c r="R422" s="366"/>
    </row>
    <row r="423" spans="1:18" s="264" customFormat="1" ht="21.75" customHeight="1">
      <c r="A423" s="434"/>
      <c r="B423" s="253"/>
      <c r="C423" s="253"/>
      <c r="D423" s="253"/>
      <c r="E423" s="253"/>
      <c r="F423" s="253"/>
      <c r="G423" s="253"/>
      <c r="H423" s="253"/>
      <c r="I423" s="253"/>
      <c r="J423" s="253"/>
      <c r="K423" s="253"/>
      <c r="L423" s="253"/>
      <c r="M423" s="253"/>
      <c r="N423" s="253"/>
      <c r="O423" s="253"/>
      <c r="P423" s="253"/>
      <c r="Q423" s="253"/>
      <c r="R423" s="366"/>
    </row>
    <row r="424" spans="1:18" s="264" customFormat="1" ht="21.75" customHeight="1">
      <c r="A424" s="434"/>
      <c r="B424" s="253"/>
      <c r="C424" s="253"/>
      <c r="D424" s="253"/>
      <c r="E424" s="253"/>
      <c r="F424" s="253"/>
      <c r="G424" s="253"/>
      <c r="H424" s="253"/>
      <c r="I424" s="253"/>
      <c r="J424" s="253"/>
      <c r="K424" s="253"/>
      <c r="L424" s="253"/>
      <c r="M424" s="253"/>
      <c r="N424" s="253"/>
      <c r="O424" s="253"/>
      <c r="P424" s="253"/>
      <c r="Q424" s="253"/>
      <c r="R424" s="366"/>
    </row>
    <row r="425" spans="1:18" s="264" customFormat="1" ht="21.75" customHeight="1">
      <c r="A425" s="434"/>
      <c r="B425" s="253"/>
      <c r="C425" s="253"/>
      <c r="D425" s="253"/>
      <c r="E425" s="253"/>
      <c r="F425" s="253"/>
      <c r="G425" s="253"/>
      <c r="H425" s="253"/>
      <c r="I425" s="253"/>
      <c r="J425" s="253"/>
      <c r="K425" s="253"/>
      <c r="L425" s="253"/>
      <c r="M425" s="253"/>
      <c r="N425" s="253"/>
      <c r="O425" s="253"/>
      <c r="P425" s="253"/>
      <c r="Q425" s="253"/>
      <c r="R425" s="366"/>
    </row>
    <row r="426" spans="1:18" s="264" customFormat="1" ht="21.75" customHeight="1">
      <c r="A426" s="434"/>
      <c r="B426" s="253"/>
      <c r="C426" s="253"/>
      <c r="D426" s="253"/>
      <c r="E426" s="253"/>
      <c r="F426" s="253"/>
      <c r="G426" s="253"/>
      <c r="H426" s="253"/>
      <c r="I426" s="253"/>
      <c r="J426" s="253"/>
      <c r="K426" s="253"/>
      <c r="L426" s="253"/>
      <c r="M426" s="253"/>
      <c r="N426" s="253"/>
      <c r="O426" s="253"/>
      <c r="P426" s="253"/>
      <c r="Q426" s="253"/>
      <c r="R426" s="366"/>
    </row>
    <row r="427" spans="1:18" s="264" customFormat="1" ht="21.75" customHeight="1">
      <c r="A427" s="434"/>
      <c r="B427" s="253"/>
      <c r="C427" s="253"/>
      <c r="D427" s="253"/>
      <c r="E427" s="253"/>
      <c r="F427" s="253"/>
      <c r="G427" s="253"/>
      <c r="H427" s="253"/>
      <c r="I427" s="253"/>
      <c r="J427" s="253"/>
      <c r="K427" s="253"/>
      <c r="L427" s="253"/>
      <c r="M427" s="253"/>
      <c r="N427" s="253"/>
      <c r="O427" s="253"/>
      <c r="P427" s="253"/>
      <c r="Q427" s="253"/>
      <c r="R427" s="366"/>
    </row>
    <row r="428" spans="1:18" s="264" customFormat="1" ht="21.75" customHeight="1">
      <c r="A428" s="434"/>
      <c r="B428" s="253"/>
      <c r="C428" s="253"/>
      <c r="D428" s="253"/>
      <c r="E428" s="253"/>
      <c r="F428" s="253"/>
      <c r="G428" s="253"/>
      <c r="H428" s="253"/>
      <c r="I428" s="253"/>
      <c r="J428" s="253"/>
      <c r="K428" s="253"/>
      <c r="L428" s="253"/>
      <c r="M428" s="253"/>
      <c r="N428" s="253"/>
      <c r="O428" s="253"/>
      <c r="P428" s="253"/>
      <c r="Q428" s="253"/>
      <c r="R428" s="366"/>
    </row>
    <row r="429" spans="1:18" s="264" customFormat="1" ht="21.75" customHeight="1">
      <c r="A429" s="434"/>
      <c r="B429" s="253"/>
      <c r="C429" s="253"/>
      <c r="D429" s="253"/>
      <c r="E429" s="253"/>
      <c r="F429" s="253"/>
      <c r="G429" s="253"/>
      <c r="H429" s="253"/>
      <c r="I429" s="253"/>
      <c r="J429" s="253"/>
      <c r="K429" s="253"/>
      <c r="L429" s="253"/>
      <c r="M429" s="253"/>
      <c r="N429" s="253"/>
      <c r="O429" s="253"/>
      <c r="P429" s="253"/>
      <c r="Q429" s="253"/>
      <c r="R429" s="366"/>
    </row>
    <row r="430" spans="1:18" s="264" customFormat="1" ht="21.75" customHeight="1">
      <c r="A430" s="434"/>
      <c r="B430" s="253"/>
      <c r="C430" s="253"/>
      <c r="D430" s="253"/>
      <c r="E430" s="253"/>
      <c r="F430" s="253"/>
      <c r="G430" s="253"/>
      <c r="H430" s="253"/>
      <c r="I430" s="253"/>
      <c r="J430" s="253"/>
      <c r="K430" s="253"/>
      <c r="L430" s="253"/>
      <c r="M430" s="253"/>
      <c r="N430" s="253"/>
      <c r="O430" s="253"/>
      <c r="P430" s="253"/>
      <c r="Q430" s="253"/>
      <c r="R430" s="366"/>
    </row>
    <row r="431" spans="1:18" s="264" customFormat="1" ht="21.75" customHeight="1">
      <c r="A431" s="434"/>
      <c r="B431" s="253"/>
      <c r="C431" s="253"/>
      <c r="D431" s="253"/>
      <c r="E431" s="253"/>
      <c r="F431" s="253"/>
      <c r="G431" s="253"/>
      <c r="H431" s="253"/>
      <c r="I431" s="253"/>
      <c r="J431" s="253"/>
      <c r="K431" s="253"/>
      <c r="L431" s="253"/>
      <c r="M431" s="253"/>
      <c r="N431" s="253"/>
      <c r="O431" s="253"/>
      <c r="P431" s="253"/>
      <c r="Q431" s="253"/>
      <c r="R431" s="366"/>
    </row>
    <row r="432" spans="1:18" s="264" customFormat="1" ht="21.75" customHeight="1">
      <c r="A432" s="434"/>
      <c r="B432" s="253"/>
      <c r="C432" s="253"/>
      <c r="D432" s="253"/>
      <c r="E432" s="253"/>
      <c r="F432" s="253"/>
      <c r="G432" s="253"/>
      <c r="H432" s="253"/>
      <c r="I432" s="253"/>
      <c r="J432" s="253"/>
      <c r="K432" s="253"/>
      <c r="L432" s="253"/>
      <c r="M432" s="253"/>
      <c r="N432" s="253"/>
      <c r="O432" s="253"/>
      <c r="P432" s="253"/>
      <c r="Q432" s="253"/>
      <c r="R432" s="366"/>
    </row>
    <row r="433" spans="1:18" s="264" customFormat="1" ht="21.75" customHeight="1">
      <c r="A433" s="434"/>
      <c r="B433" s="253"/>
      <c r="C433" s="253"/>
      <c r="D433" s="253"/>
      <c r="E433" s="253"/>
      <c r="F433" s="253"/>
      <c r="G433" s="253"/>
      <c r="H433" s="253"/>
      <c r="I433" s="253"/>
      <c r="J433" s="253"/>
      <c r="K433" s="253"/>
      <c r="L433" s="253"/>
      <c r="M433" s="253"/>
      <c r="N433" s="253"/>
      <c r="O433" s="253"/>
      <c r="P433" s="253"/>
      <c r="Q433" s="253"/>
      <c r="R433" s="366"/>
    </row>
    <row r="434" spans="1:18" s="264" customFormat="1" ht="21.75" customHeight="1">
      <c r="A434" s="434"/>
      <c r="B434" s="253"/>
      <c r="C434" s="253"/>
      <c r="D434" s="253"/>
      <c r="E434" s="253"/>
      <c r="F434" s="253"/>
      <c r="G434" s="253"/>
      <c r="H434" s="253"/>
      <c r="I434" s="253"/>
      <c r="J434" s="253"/>
      <c r="K434" s="253"/>
      <c r="L434" s="253"/>
      <c r="M434" s="253"/>
      <c r="N434" s="253"/>
      <c r="O434" s="253"/>
      <c r="P434" s="253"/>
      <c r="Q434" s="253"/>
      <c r="R434" s="366"/>
    </row>
    <row r="435" spans="1:18" s="264" customFormat="1" ht="21.75" customHeight="1">
      <c r="A435" s="434"/>
      <c r="B435" s="253"/>
      <c r="C435" s="253"/>
      <c r="D435" s="253"/>
      <c r="E435" s="253"/>
      <c r="F435" s="253"/>
      <c r="G435" s="253"/>
      <c r="H435" s="253"/>
      <c r="I435" s="253"/>
      <c r="J435" s="253"/>
      <c r="K435" s="253"/>
      <c r="L435" s="253"/>
      <c r="M435" s="253"/>
      <c r="N435" s="253"/>
      <c r="O435" s="253"/>
      <c r="P435" s="253"/>
      <c r="Q435" s="253"/>
      <c r="R435" s="366"/>
    </row>
    <row r="436" spans="1:18" s="264" customFormat="1" ht="21.75" customHeight="1">
      <c r="A436" s="434"/>
      <c r="B436" s="253"/>
      <c r="C436" s="253"/>
      <c r="D436" s="253"/>
      <c r="E436" s="253"/>
      <c r="F436" s="253"/>
      <c r="G436" s="253"/>
      <c r="H436" s="253"/>
      <c r="I436" s="253"/>
      <c r="J436" s="253"/>
      <c r="K436" s="253"/>
      <c r="L436" s="253"/>
      <c r="M436" s="253"/>
      <c r="N436" s="253"/>
      <c r="O436" s="253"/>
      <c r="P436" s="253"/>
      <c r="Q436" s="253"/>
      <c r="R436" s="366"/>
    </row>
    <row r="437" spans="1:18" s="264" customFormat="1" ht="21.75" customHeight="1">
      <c r="A437" s="434"/>
      <c r="B437" s="253"/>
      <c r="C437" s="253"/>
      <c r="D437" s="253"/>
      <c r="E437" s="253"/>
      <c r="F437" s="253"/>
      <c r="G437" s="253"/>
      <c r="H437" s="253"/>
      <c r="I437" s="253"/>
      <c r="J437" s="253"/>
      <c r="K437" s="253"/>
      <c r="L437" s="253"/>
      <c r="M437" s="253"/>
      <c r="N437" s="253"/>
      <c r="O437" s="253"/>
      <c r="P437" s="253"/>
      <c r="Q437" s="253"/>
      <c r="R437" s="366"/>
    </row>
    <row r="438" spans="1:18" s="264" customFormat="1" ht="21.75" customHeight="1">
      <c r="A438" s="434"/>
      <c r="B438" s="253"/>
      <c r="C438" s="253"/>
      <c r="D438" s="253"/>
      <c r="E438" s="253"/>
      <c r="F438" s="253"/>
      <c r="G438" s="253"/>
      <c r="H438" s="253"/>
      <c r="I438" s="253"/>
      <c r="J438" s="253"/>
      <c r="K438" s="253"/>
      <c r="L438" s="253"/>
      <c r="M438" s="253"/>
      <c r="N438" s="253"/>
      <c r="O438" s="253"/>
      <c r="P438" s="253"/>
      <c r="Q438" s="253"/>
      <c r="R438" s="366"/>
    </row>
    <row r="439" spans="1:18" s="264" customFormat="1" ht="21.75" customHeight="1">
      <c r="A439" s="434"/>
      <c r="B439" s="253"/>
      <c r="C439" s="253"/>
      <c r="D439" s="253"/>
      <c r="E439" s="253"/>
      <c r="F439" s="253"/>
      <c r="G439" s="253"/>
      <c r="H439" s="253"/>
      <c r="I439" s="253"/>
      <c r="J439" s="253"/>
      <c r="K439" s="253"/>
      <c r="L439" s="253"/>
      <c r="M439" s="253"/>
      <c r="N439" s="253"/>
      <c r="O439" s="253"/>
      <c r="P439" s="253"/>
      <c r="Q439" s="253"/>
      <c r="R439" s="366"/>
    </row>
    <row r="440" spans="1:18" s="264" customFormat="1" ht="21.75" customHeight="1">
      <c r="A440" s="434"/>
      <c r="B440" s="253"/>
      <c r="C440" s="253"/>
      <c r="D440" s="253"/>
      <c r="E440" s="253"/>
      <c r="F440" s="253"/>
      <c r="G440" s="253"/>
      <c r="H440" s="253"/>
      <c r="I440" s="253"/>
      <c r="J440" s="253"/>
      <c r="K440" s="253"/>
      <c r="L440" s="253"/>
      <c r="M440" s="253"/>
      <c r="N440" s="253"/>
      <c r="O440" s="253"/>
      <c r="P440" s="253"/>
      <c r="Q440" s="253"/>
      <c r="R440" s="366"/>
    </row>
    <row r="441" spans="1:18" s="264" customFormat="1" ht="21.75" customHeight="1">
      <c r="A441" s="434"/>
      <c r="B441" s="253"/>
      <c r="C441" s="253"/>
      <c r="D441" s="253"/>
      <c r="E441" s="253"/>
      <c r="F441" s="253"/>
      <c r="G441" s="253"/>
      <c r="H441" s="253"/>
      <c r="I441" s="253"/>
      <c r="J441" s="253"/>
      <c r="K441" s="253"/>
      <c r="L441" s="253"/>
      <c r="M441" s="253"/>
      <c r="N441" s="253"/>
      <c r="O441" s="253"/>
      <c r="P441" s="253"/>
      <c r="Q441" s="253"/>
      <c r="R441" s="366"/>
    </row>
    <row r="442" spans="1:18" s="264" customFormat="1" ht="21.75" customHeight="1">
      <c r="A442" s="434"/>
      <c r="B442" s="253"/>
      <c r="C442" s="253"/>
      <c r="D442" s="253"/>
      <c r="E442" s="253"/>
      <c r="F442" s="253"/>
      <c r="G442" s="253"/>
      <c r="H442" s="253"/>
      <c r="I442" s="253"/>
      <c r="J442" s="253"/>
      <c r="K442" s="253"/>
      <c r="L442" s="253"/>
      <c r="M442" s="253"/>
      <c r="N442" s="253"/>
      <c r="O442" s="253"/>
      <c r="P442" s="253"/>
      <c r="Q442" s="253"/>
      <c r="R442" s="366"/>
    </row>
    <row r="443" spans="1:18" s="264" customFormat="1" ht="21.75" customHeight="1">
      <c r="A443" s="434"/>
      <c r="B443" s="253"/>
      <c r="C443" s="253"/>
      <c r="D443" s="253"/>
      <c r="E443" s="253"/>
      <c r="F443" s="253"/>
      <c r="G443" s="253"/>
      <c r="H443" s="253"/>
      <c r="I443" s="253"/>
      <c r="J443" s="253"/>
      <c r="K443" s="253"/>
      <c r="L443" s="253"/>
      <c r="M443" s="253"/>
      <c r="N443" s="253"/>
      <c r="O443" s="253"/>
      <c r="P443" s="253"/>
      <c r="Q443" s="253"/>
      <c r="R443" s="366"/>
    </row>
    <row r="444" spans="1:18" s="264" customFormat="1" ht="21.75" customHeight="1">
      <c r="A444" s="434"/>
      <c r="B444" s="253"/>
      <c r="C444" s="253"/>
      <c r="D444" s="253"/>
      <c r="E444" s="253"/>
      <c r="F444" s="253"/>
      <c r="G444" s="253"/>
      <c r="H444" s="253"/>
      <c r="I444" s="253"/>
      <c r="J444" s="253"/>
      <c r="K444" s="253"/>
      <c r="L444" s="253"/>
      <c r="M444" s="253"/>
      <c r="N444" s="253"/>
      <c r="O444" s="253"/>
      <c r="P444" s="253"/>
      <c r="Q444" s="253"/>
      <c r="R444" s="366"/>
    </row>
    <row r="445" spans="1:18" s="264" customFormat="1" ht="21.75" customHeight="1">
      <c r="A445" s="434"/>
      <c r="B445" s="253"/>
      <c r="C445" s="253"/>
      <c r="D445" s="253"/>
      <c r="E445" s="253"/>
      <c r="F445" s="253"/>
      <c r="G445" s="253"/>
      <c r="H445" s="253"/>
      <c r="I445" s="253"/>
      <c r="J445" s="253"/>
      <c r="K445" s="253"/>
      <c r="L445" s="253"/>
      <c r="M445" s="253"/>
      <c r="N445" s="253"/>
      <c r="O445" s="253"/>
      <c r="P445" s="253"/>
      <c r="Q445" s="253"/>
      <c r="R445" s="366"/>
    </row>
    <row r="446" spans="1:18" s="264" customFormat="1" ht="21.75" customHeight="1">
      <c r="A446" s="434"/>
      <c r="B446" s="253"/>
      <c r="C446" s="253"/>
      <c r="D446" s="253"/>
      <c r="E446" s="253"/>
      <c r="F446" s="253"/>
      <c r="G446" s="253"/>
      <c r="H446" s="253"/>
      <c r="I446" s="253"/>
      <c r="J446" s="253"/>
      <c r="K446" s="253"/>
      <c r="L446" s="253"/>
      <c r="M446" s="253"/>
      <c r="N446" s="253"/>
      <c r="O446" s="253"/>
      <c r="P446" s="253"/>
      <c r="Q446" s="253"/>
      <c r="R446" s="366"/>
    </row>
    <row r="447" spans="1:18" s="264" customFormat="1" ht="21.75" customHeight="1">
      <c r="A447" s="434"/>
      <c r="B447" s="253"/>
      <c r="C447" s="253"/>
      <c r="D447" s="253"/>
      <c r="E447" s="253"/>
      <c r="F447" s="253"/>
      <c r="G447" s="253"/>
      <c r="H447" s="253"/>
      <c r="I447" s="253"/>
      <c r="J447" s="253"/>
      <c r="K447" s="253"/>
      <c r="L447" s="253"/>
      <c r="M447" s="253"/>
      <c r="N447" s="253"/>
      <c r="O447" s="253"/>
      <c r="P447" s="253"/>
      <c r="Q447" s="253"/>
      <c r="R447" s="366"/>
    </row>
    <row r="448" spans="1:18" s="264" customFormat="1" ht="21.75" customHeight="1">
      <c r="A448" s="434"/>
      <c r="B448" s="253"/>
      <c r="C448" s="253"/>
      <c r="D448" s="253"/>
      <c r="E448" s="253"/>
      <c r="F448" s="253"/>
      <c r="G448" s="253"/>
      <c r="H448" s="253"/>
      <c r="I448" s="253"/>
      <c r="J448" s="253"/>
      <c r="K448" s="253"/>
      <c r="L448" s="253"/>
      <c r="M448" s="253"/>
      <c r="N448" s="253"/>
      <c r="O448" s="253"/>
      <c r="P448" s="253"/>
      <c r="Q448" s="253"/>
      <c r="R448" s="366"/>
    </row>
    <row r="449" spans="1:18" s="264" customFormat="1" ht="21.75" customHeight="1">
      <c r="A449" s="434"/>
      <c r="B449" s="253"/>
      <c r="C449" s="253"/>
      <c r="D449" s="253"/>
      <c r="E449" s="253"/>
      <c r="F449" s="253"/>
      <c r="G449" s="253"/>
      <c r="H449" s="253"/>
      <c r="I449" s="253"/>
      <c r="J449" s="253"/>
      <c r="K449" s="253"/>
      <c r="L449" s="253"/>
      <c r="M449" s="253"/>
      <c r="N449" s="253"/>
      <c r="O449" s="253"/>
      <c r="P449" s="253"/>
      <c r="Q449" s="253"/>
      <c r="R449" s="366"/>
    </row>
    <row r="450" spans="1:18" s="264" customFormat="1" ht="21.75" customHeight="1">
      <c r="A450" s="434"/>
      <c r="B450" s="253"/>
      <c r="C450" s="253"/>
      <c r="D450" s="253"/>
      <c r="E450" s="253"/>
      <c r="F450" s="253"/>
      <c r="G450" s="253"/>
      <c r="H450" s="253"/>
      <c r="I450" s="253"/>
      <c r="J450" s="253"/>
      <c r="K450" s="253"/>
      <c r="L450" s="253"/>
      <c r="M450" s="253"/>
      <c r="N450" s="253"/>
      <c r="O450" s="253"/>
      <c r="P450" s="253"/>
      <c r="Q450" s="253"/>
      <c r="R450" s="366"/>
    </row>
    <row r="451" spans="1:18" s="264" customFormat="1" ht="21.75" customHeight="1">
      <c r="A451" s="434"/>
      <c r="B451" s="253"/>
      <c r="C451" s="253"/>
      <c r="D451" s="253"/>
      <c r="E451" s="253"/>
      <c r="F451" s="253"/>
      <c r="G451" s="253"/>
      <c r="H451" s="253"/>
      <c r="I451" s="253"/>
      <c r="J451" s="253"/>
      <c r="K451" s="253"/>
      <c r="L451" s="253"/>
      <c r="M451" s="253"/>
      <c r="N451" s="253"/>
      <c r="O451" s="253"/>
      <c r="P451" s="253"/>
      <c r="Q451" s="253"/>
      <c r="R451" s="366"/>
    </row>
    <row r="452" spans="1:18" s="264" customFormat="1" ht="21.75" customHeight="1">
      <c r="A452" s="434"/>
      <c r="B452" s="253"/>
      <c r="C452" s="253"/>
      <c r="D452" s="253"/>
      <c r="E452" s="253"/>
      <c r="F452" s="253"/>
      <c r="G452" s="253"/>
      <c r="H452" s="253"/>
      <c r="I452" s="253"/>
      <c r="J452" s="253"/>
      <c r="K452" s="253"/>
      <c r="L452" s="253"/>
      <c r="M452" s="253"/>
      <c r="N452" s="253"/>
      <c r="O452" s="253"/>
      <c r="P452" s="253"/>
      <c r="Q452" s="253"/>
      <c r="R452" s="366"/>
    </row>
    <row r="453" spans="1:18" s="264" customFormat="1" ht="21.75" customHeight="1">
      <c r="A453" s="434"/>
      <c r="B453" s="253"/>
      <c r="C453" s="253"/>
      <c r="D453" s="253"/>
      <c r="E453" s="253"/>
      <c r="F453" s="253"/>
      <c r="G453" s="253"/>
      <c r="H453" s="253"/>
      <c r="I453" s="253"/>
      <c r="J453" s="253"/>
      <c r="K453" s="253"/>
      <c r="L453" s="253"/>
      <c r="M453" s="253"/>
      <c r="N453" s="253"/>
      <c r="O453" s="253"/>
      <c r="P453" s="253"/>
      <c r="Q453" s="253"/>
      <c r="R453" s="366"/>
    </row>
    <row r="454" spans="1:18" s="264" customFormat="1" ht="21.75" customHeight="1">
      <c r="A454" s="434"/>
      <c r="B454" s="253"/>
      <c r="C454" s="253"/>
      <c r="D454" s="253"/>
      <c r="E454" s="253"/>
      <c r="F454" s="253"/>
      <c r="G454" s="253"/>
      <c r="H454" s="253"/>
      <c r="I454" s="253"/>
      <c r="J454" s="253"/>
      <c r="K454" s="253"/>
      <c r="L454" s="253"/>
      <c r="M454" s="253"/>
      <c r="N454" s="253"/>
      <c r="O454" s="253"/>
      <c r="P454" s="253"/>
      <c r="Q454" s="253"/>
      <c r="R454" s="366"/>
    </row>
    <row r="455" spans="1:18" s="264" customFormat="1" ht="21.75" customHeight="1">
      <c r="A455" s="434"/>
      <c r="B455" s="253"/>
      <c r="C455" s="253"/>
      <c r="D455" s="253"/>
      <c r="E455" s="253"/>
      <c r="F455" s="253"/>
      <c r="G455" s="253"/>
      <c r="H455" s="253"/>
      <c r="I455" s="253"/>
      <c r="J455" s="253"/>
      <c r="K455" s="253"/>
      <c r="L455" s="253"/>
      <c r="M455" s="253"/>
      <c r="N455" s="253"/>
      <c r="O455" s="253"/>
      <c r="P455" s="253"/>
      <c r="Q455" s="253"/>
      <c r="R455" s="366"/>
    </row>
    <row r="456" spans="1:18" s="264" customFormat="1" ht="21.75" customHeight="1">
      <c r="A456" s="434"/>
      <c r="B456" s="253"/>
      <c r="C456" s="253"/>
      <c r="D456" s="253"/>
      <c r="E456" s="253"/>
      <c r="F456" s="253"/>
      <c r="G456" s="253"/>
      <c r="H456" s="253"/>
      <c r="I456" s="253"/>
      <c r="J456" s="253"/>
      <c r="K456" s="253"/>
      <c r="L456" s="253"/>
      <c r="M456" s="253"/>
      <c r="N456" s="253"/>
      <c r="O456" s="253"/>
      <c r="P456" s="253"/>
      <c r="Q456" s="253"/>
      <c r="R456" s="366"/>
    </row>
    <row r="457" spans="1:18" s="264" customFormat="1" ht="21.75" customHeight="1">
      <c r="A457" s="434"/>
      <c r="B457" s="253"/>
      <c r="C457" s="253"/>
      <c r="D457" s="253"/>
      <c r="E457" s="253"/>
      <c r="F457" s="253"/>
      <c r="G457" s="253"/>
      <c r="H457" s="253"/>
      <c r="I457" s="253"/>
      <c r="J457" s="253"/>
      <c r="K457" s="253"/>
      <c r="L457" s="253"/>
      <c r="M457" s="253"/>
      <c r="N457" s="253"/>
      <c r="O457" s="253"/>
      <c r="P457" s="253"/>
      <c r="Q457" s="253"/>
      <c r="R457" s="366"/>
    </row>
    <row r="458" spans="1:18" s="264" customFormat="1" ht="21.75" customHeight="1">
      <c r="A458" s="434"/>
      <c r="B458" s="253"/>
      <c r="C458" s="253"/>
      <c r="D458" s="253"/>
      <c r="E458" s="253"/>
      <c r="F458" s="253"/>
      <c r="G458" s="253"/>
      <c r="H458" s="253"/>
      <c r="I458" s="253"/>
      <c r="J458" s="253"/>
      <c r="K458" s="253"/>
      <c r="L458" s="253"/>
      <c r="M458" s="253"/>
      <c r="N458" s="253"/>
      <c r="O458" s="253"/>
      <c r="P458" s="253"/>
      <c r="Q458" s="253"/>
      <c r="R458" s="366"/>
    </row>
    <row r="459" spans="1:18" s="264" customFormat="1" ht="21.75" customHeight="1">
      <c r="A459" s="434"/>
      <c r="B459" s="253"/>
      <c r="C459" s="253"/>
      <c r="D459" s="253"/>
      <c r="E459" s="253"/>
      <c r="F459" s="253"/>
      <c r="G459" s="253"/>
      <c r="H459" s="253"/>
      <c r="I459" s="253"/>
      <c r="J459" s="253"/>
      <c r="K459" s="253"/>
      <c r="L459" s="253"/>
      <c r="M459" s="253"/>
      <c r="N459" s="253"/>
      <c r="O459" s="253"/>
      <c r="P459" s="253"/>
      <c r="Q459" s="253"/>
      <c r="R459" s="366"/>
    </row>
    <row r="460" spans="1:18" s="264" customFormat="1" ht="21.75" customHeight="1">
      <c r="A460" s="434"/>
      <c r="B460" s="253"/>
      <c r="C460" s="253"/>
      <c r="D460" s="253"/>
      <c r="E460" s="253"/>
      <c r="F460" s="253"/>
      <c r="G460" s="253"/>
      <c r="H460" s="253"/>
      <c r="I460" s="253"/>
      <c r="J460" s="253"/>
      <c r="K460" s="253"/>
      <c r="L460" s="253"/>
      <c r="M460" s="253"/>
      <c r="N460" s="253"/>
      <c r="O460" s="253"/>
      <c r="P460" s="253"/>
      <c r="Q460" s="253"/>
      <c r="R460" s="366"/>
    </row>
    <row r="461" spans="1:18" s="264" customFormat="1" ht="21.75" customHeight="1">
      <c r="A461" s="434"/>
      <c r="B461" s="253"/>
      <c r="C461" s="253"/>
      <c r="D461" s="253"/>
      <c r="E461" s="253"/>
      <c r="F461" s="253"/>
      <c r="G461" s="253"/>
      <c r="H461" s="253"/>
      <c r="I461" s="253"/>
      <c r="J461" s="253"/>
      <c r="K461" s="253"/>
      <c r="L461" s="253"/>
      <c r="M461" s="253"/>
      <c r="N461" s="253"/>
      <c r="O461" s="253"/>
      <c r="P461" s="253"/>
      <c r="Q461" s="253"/>
      <c r="R461" s="366"/>
    </row>
    <row r="462" spans="1:18" s="264" customFormat="1" ht="21.75" customHeight="1">
      <c r="A462" s="434"/>
      <c r="B462" s="253"/>
      <c r="C462" s="253"/>
      <c r="D462" s="253"/>
      <c r="E462" s="253"/>
      <c r="F462" s="253"/>
      <c r="G462" s="253"/>
      <c r="H462" s="253"/>
      <c r="I462" s="253"/>
      <c r="J462" s="253"/>
      <c r="K462" s="253"/>
      <c r="L462" s="253"/>
      <c r="M462" s="253"/>
      <c r="N462" s="253"/>
      <c r="O462" s="253"/>
      <c r="P462" s="253"/>
      <c r="Q462" s="253"/>
      <c r="R462" s="366"/>
    </row>
    <row r="463" spans="1:18" s="264" customFormat="1" ht="21.75" customHeight="1">
      <c r="A463" s="434"/>
      <c r="B463" s="253"/>
      <c r="C463" s="253"/>
      <c r="D463" s="253"/>
      <c r="E463" s="253"/>
      <c r="F463" s="253"/>
      <c r="G463" s="253"/>
      <c r="H463" s="253"/>
      <c r="I463" s="253"/>
      <c r="J463" s="253"/>
      <c r="K463" s="253"/>
      <c r="L463" s="253"/>
      <c r="M463" s="253"/>
      <c r="N463" s="253"/>
      <c r="O463" s="253"/>
      <c r="P463" s="253"/>
      <c r="Q463" s="253"/>
      <c r="R463" s="366"/>
    </row>
    <row r="464" spans="1:18" s="264" customFormat="1" ht="21.75" customHeight="1">
      <c r="A464" s="434"/>
      <c r="B464" s="253"/>
      <c r="C464" s="253"/>
      <c r="D464" s="253"/>
      <c r="E464" s="253"/>
      <c r="F464" s="253"/>
      <c r="G464" s="253"/>
      <c r="H464" s="253"/>
      <c r="I464" s="253"/>
      <c r="J464" s="253"/>
      <c r="K464" s="253"/>
      <c r="L464" s="253"/>
      <c r="M464" s="253"/>
      <c r="N464" s="253"/>
      <c r="O464" s="253"/>
      <c r="P464" s="253"/>
      <c r="Q464" s="253"/>
      <c r="R464" s="366"/>
    </row>
    <row r="465" spans="1:18" s="264" customFormat="1" ht="21.75" customHeight="1">
      <c r="A465" s="434"/>
      <c r="B465" s="253"/>
      <c r="C465" s="253"/>
      <c r="D465" s="253"/>
      <c r="E465" s="253"/>
      <c r="F465" s="253"/>
      <c r="G465" s="253"/>
      <c r="H465" s="253"/>
      <c r="I465" s="253"/>
      <c r="J465" s="253"/>
      <c r="K465" s="253"/>
      <c r="L465" s="253"/>
      <c r="M465" s="253"/>
      <c r="N465" s="253"/>
      <c r="O465" s="253"/>
      <c r="P465" s="253"/>
      <c r="Q465" s="253"/>
      <c r="R465" s="366"/>
    </row>
    <row r="466" spans="1:18" s="264" customFormat="1" ht="21.75" customHeight="1">
      <c r="A466" s="434"/>
      <c r="B466" s="253"/>
      <c r="C466" s="253"/>
      <c r="D466" s="253"/>
      <c r="E466" s="253"/>
      <c r="F466" s="253"/>
      <c r="G466" s="253"/>
      <c r="H466" s="253"/>
      <c r="I466" s="253"/>
      <c r="J466" s="253"/>
      <c r="K466" s="253"/>
      <c r="L466" s="253"/>
      <c r="M466" s="253"/>
      <c r="N466" s="253"/>
      <c r="O466" s="253"/>
      <c r="P466" s="253"/>
      <c r="Q466" s="253"/>
      <c r="R466" s="366"/>
    </row>
    <row r="467" spans="1:18" s="264" customFormat="1" ht="21.75" customHeight="1">
      <c r="A467" s="434"/>
      <c r="B467" s="253"/>
      <c r="C467" s="253"/>
      <c r="D467" s="253"/>
      <c r="E467" s="253"/>
      <c r="F467" s="253"/>
      <c r="G467" s="253"/>
      <c r="H467" s="253"/>
      <c r="I467" s="253"/>
      <c r="J467" s="253"/>
      <c r="K467" s="253"/>
      <c r="L467" s="253"/>
      <c r="M467" s="253"/>
      <c r="N467" s="253"/>
      <c r="O467" s="253"/>
      <c r="P467" s="253"/>
      <c r="Q467" s="253"/>
      <c r="R467" s="366"/>
    </row>
    <row r="468" spans="1:18" s="264" customFormat="1" ht="21.75" customHeight="1">
      <c r="A468" s="434"/>
      <c r="B468" s="253"/>
      <c r="C468" s="253"/>
      <c r="D468" s="253"/>
      <c r="E468" s="253"/>
      <c r="F468" s="253"/>
      <c r="G468" s="253"/>
      <c r="H468" s="253"/>
      <c r="I468" s="253"/>
      <c r="J468" s="253"/>
      <c r="K468" s="253"/>
      <c r="L468" s="253"/>
      <c r="M468" s="253"/>
      <c r="N468" s="253"/>
      <c r="O468" s="253"/>
      <c r="P468" s="253"/>
      <c r="Q468" s="253"/>
      <c r="R468" s="366"/>
    </row>
    <row r="469" spans="1:18" s="264" customFormat="1" ht="21.75" customHeight="1">
      <c r="A469" s="434"/>
      <c r="B469" s="253"/>
      <c r="C469" s="253"/>
      <c r="D469" s="253"/>
      <c r="E469" s="253"/>
      <c r="F469" s="253"/>
      <c r="G469" s="253"/>
      <c r="H469" s="253"/>
      <c r="I469" s="253"/>
      <c r="J469" s="253"/>
      <c r="K469" s="253"/>
      <c r="L469" s="253"/>
      <c r="M469" s="253"/>
      <c r="N469" s="253"/>
      <c r="O469" s="253"/>
      <c r="P469" s="253"/>
      <c r="Q469" s="253"/>
      <c r="R469" s="366"/>
    </row>
    <row r="470" spans="1:18" s="264" customFormat="1" ht="21.75" customHeight="1">
      <c r="A470" s="434"/>
      <c r="B470" s="253"/>
      <c r="C470" s="253"/>
      <c r="D470" s="253"/>
      <c r="E470" s="253"/>
      <c r="F470" s="253"/>
      <c r="G470" s="253"/>
      <c r="H470" s="253"/>
      <c r="I470" s="253"/>
      <c r="J470" s="253"/>
      <c r="K470" s="253"/>
      <c r="L470" s="253"/>
      <c r="M470" s="253"/>
      <c r="N470" s="253"/>
      <c r="O470" s="253"/>
      <c r="P470" s="253"/>
      <c r="Q470" s="253"/>
      <c r="R470" s="366"/>
    </row>
    <row r="471" spans="1:18" s="264" customFormat="1" ht="21.75" customHeight="1">
      <c r="A471" s="434"/>
      <c r="B471" s="253"/>
      <c r="C471" s="253"/>
      <c r="D471" s="253"/>
      <c r="E471" s="253"/>
      <c r="F471" s="253"/>
      <c r="G471" s="253"/>
      <c r="H471" s="253"/>
      <c r="I471" s="253"/>
      <c r="J471" s="253"/>
      <c r="K471" s="253"/>
      <c r="L471" s="253"/>
      <c r="M471" s="253"/>
      <c r="N471" s="253"/>
      <c r="O471" s="253"/>
      <c r="P471" s="253"/>
      <c r="Q471" s="253"/>
      <c r="R471" s="366"/>
    </row>
    <row r="472" spans="1:18" s="264" customFormat="1" ht="21.75" customHeight="1">
      <c r="A472" s="434"/>
      <c r="B472" s="253"/>
      <c r="C472" s="253"/>
      <c r="D472" s="253"/>
      <c r="E472" s="253"/>
      <c r="F472" s="253"/>
      <c r="G472" s="253"/>
      <c r="H472" s="253"/>
      <c r="I472" s="253"/>
      <c r="J472" s="253"/>
      <c r="K472" s="253"/>
      <c r="L472" s="253"/>
      <c r="M472" s="253"/>
      <c r="N472" s="253"/>
      <c r="O472" s="253"/>
      <c r="P472" s="253"/>
      <c r="Q472" s="253"/>
      <c r="R472" s="366"/>
    </row>
    <row r="473" spans="1:18" s="264" customFormat="1" ht="21.75" customHeight="1">
      <c r="A473" s="434"/>
      <c r="B473" s="253"/>
      <c r="C473" s="253"/>
      <c r="D473" s="253"/>
      <c r="E473" s="253"/>
      <c r="F473" s="253"/>
      <c r="G473" s="253"/>
      <c r="H473" s="253"/>
      <c r="I473" s="253"/>
      <c r="J473" s="253"/>
      <c r="K473" s="253"/>
      <c r="L473" s="253"/>
      <c r="M473" s="253"/>
      <c r="N473" s="253"/>
      <c r="O473" s="253"/>
      <c r="P473" s="253"/>
      <c r="Q473" s="253"/>
      <c r="R473" s="366"/>
    </row>
    <row r="474" spans="1:18" s="264" customFormat="1" ht="21.75" customHeight="1">
      <c r="A474" s="434"/>
      <c r="B474" s="253"/>
      <c r="C474" s="253"/>
      <c r="D474" s="253"/>
      <c r="E474" s="253"/>
      <c r="F474" s="253"/>
      <c r="G474" s="253"/>
      <c r="H474" s="253"/>
      <c r="I474" s="253"/>
      <c r="J474" s="253"/>
      <c r="K474" s="253"/>
      <c r="L474" s="253"/>
      <c r="M474" s="253"/>
      <c r="N474" s="253"/>
      <c r="O474" s="253"/>
      <c r="P474" s="253"/>
      <c r="Q474" s="253"/>
      <c r="R474" s="366"/>
    </row>
    <row r="475" spans="1:18" s="264" customFormat="1" ht="21.75" customHeight="1">
      <c r="A475" s="434"/>
      <c r="B475" s="253"/>
      <c r="C475" s="253"/>
      <c r="D475" s="253"/>
      <c r="E475" s="253"/>
      <c r="F475" s="253"/>
      <c r="G475" s="253"/>
      <c r="H475" s="253"/>
      <c r="I475" s="253"/>
      <c r="J475" s="253"/>
      <c r="K475" s="253"/>
      <c r="L475" s="253"/>
      <c r="M475" s="253"/>
      <c r="N475" s="253"/>
      <c r="O475" s="253"/>
      <c r="P475" s="253"/>
      <c r="Q475" s="253"/>
      <c r="R475" s="366"/>
    </row>
    <row r="476" spans="1:18" s="264" customFormat="1" ht="21.75" customHeight="1">
      <c r="A476" s="434"/>
      <c r="B476" s="253"/>
      <c r="C476" s="253"/>
      <c r="D476" s="253"/>
      <c r="E476" s="253"/>
      <c r="F476" s="253"/>
      <c r="G476" s="253"/>
      <c r="H476" s="253"/>
      <c r="I476" s="253"/>
      <c r="J476" s="253"/>
      <c r="K476" s="253"/>
      <c r="L476" s="253"/>
      <c r="M476" s="253"/>
      <c r="N476" s="253"/>
      <c r="O476" s="253"/>
      <c r="P476" s="253"/>
      <c r="Q476" s="253"/>
      <c r="R476" s="366"/>
    </row>
    <row r="477" spans="1:18" s="264" customFormat="1" ht="21.75" customHeight="1">
      <c r="A477" s="434"/>
      <c r="B477" s="253"/>
      <c r="C477" s="253"/>
      <c r="D477" s="253"/>
      <c r="E477" s="253"/>
      <c r="F477" s="253"/>
      <c r="G477" s="253"/>
      <c r="H477" s="253"/>
      <c r="I477" s="253"/>
      <c r="J477" s="253"/>
      <c r="K477" s="253"/>
      <c r="L477" s="253"/>
      <c r="M477" s="253"/>
      <c r="N477" s="253"/>
      <c r="O477" s="253"/>
      <c r="P477" s="253"/>
      <c r="Q477" s="253"/>
      <c r="R477" s="366"/>
    </row>
    <row r="478" spans="1:18" s="264" customFormat="1" ht="21.75" customHeight="1">
      <c r="A478" s="434"/>
      <c r="B478" s="253"/>
      <c r="C478" s="253"/>
      <c r="D478" s="253"/>
      <c r="E478" s="253"/>
      <c r="F478" s="253"/>
      <c r="G478" s="253"/>
      <c r="H478" s="253"/>
      <c r="I478" s="253"/>
      <c r="J478" s="253"/>
      <c r="K478" s="253"/>
      <c r="L478" s="253"/>
      <c r="M478" s="253"/>
      <c r="N478" s="253"/>
      <c r="O478" s="253"/>
      <c r="P478" s="253"/>
      <c r="Q478" s="253"/>
      <c r="R478" s="366"/>
    </row>
    <row r="479" spans="1:18" s="264" customFormat="1" ht="21.75" customHeight="1">
      <c r="A479" s="434"/>
      <c r="B479" s="253"/>
      <c r="C479" s="253"/>
      <c r="D479" s="253"/>
      <c r="E479" s="253"/>
      <c r="F479" s="253"/>
      <c r="G479" s="253"/>
      <c r="H479" s="253"/>
      <c r="I479" s="253"/>
      <c r="J479" s="253"/>
      <c r="K479" s="253"/>
      <c r="L479" s="253"/>
      <c r="M479" s="253"/>
      <c r="N479" s="253"/>
      <c r="O479" s="253"/>
      <c r="P479" s="253"/>
      <c r="Q479" s="253"/>
      <c r="R479" s="366"/>
    </row>
    <row r="480" spans="1:18" s="264" customFormat="1" ht="21.75" customHeight="1">
      <c r="A480" s="434"/>
      <c r="B480" s="253"/>
      <c r="C480" s="253"/>
      <c r="D480" s="253"/>
      <c r="E480" s="253"/>
      <c r="F480" s="253"/>
      <c r="G480" s="253"/>
      <c r="H480" s="253"/>
      <c r="I480" s="253"/>
      <c r="J480" s="253"/>
      <c r="K480" s="253"/>
      <c r="L480" s="253"/>
      <c r="M480" s="253"/>
      <c r="N480" s="253"/>
      <c r="O480" s="253"/>
      <c r="P480" s="253"/>
      <c r="Q480" s="253"/>
      <c r="R480" s="366"/>
    </row>
    <row r="481" spans="1:18" s="264" customFormat="1" ht="21.75" customHeight="1">
      <c r="A481" s="434"/>
      <c r="B481" s="253"/>
      <c r="C481" s="253"/>
      <c r="D481" s="253"/>
      <c r="E481" s="253"/>
      <c r="F481" s="253"/>
      <c r="G481" s="253"/>
      <c r="H481" s="253"/>
      <c r="I481" s="253"/>
      <c r="J481" s="253"/>
      <c r="K481" s="253"/>
      <c r="L481" s="253"/>
      <c r="M481" s="253"/>
      <c r="N481" s="253"/>
      <c r="O481" s="253"/>
      <c r="P481" s="253"/>
      <c r="Q481" s="253"/>
      <c r="R481" s="366"/>
    </row>
    <row r="482" spans="1:18" s="264" customFormat="1" ht="21.75" customHeight="1">
      <c r="A482" s="434"/>
      <c r="B482" s="253"/>
      <c r="C482" s="253"/>
      <c r="D482" s="253"/>
      <c r="E482" s="253"/>
      <c r="F482" s="253"/>
      <c r="G482" s="253"/>
      <c r="H482" s="253"/>
      <c r="I482" s="253"/>
      <c r="J482" s="253"/>
      <c r="K482" s="253"/>
      <c r="L482" s="253"/>
      <c r="M482" s="253"/>
      <c r="N482" s="253"/>
      <c r="O482" s="253"/>
      <c r="P482" s="253"/>
      <c r="Q482" s="253"/>
      <c r="R482" s="366"/>
    </row>
    <row r="483" spans="1:18" s="264" customFormat="1" ht="21.75" customHeight="1">
      <c r="A483" s="434"/>
      <c r="B483" s="253"/>
      <c r="C483" s="253"/>
      <c r="D483" s="253"/>
      <c r="E483" s="253"/>
      <c r="F483" s="253"/>
      <c r="G483" s="253"/>
      <c r="H483" s="253"/>
      <c r="I483" s="253"/>
      <c r="J483" s="253"/>
      <c r="K483" s="253"/>
      <c r="L483" s="253"/>
      <c r="M483" s="253"/>
      <c r="N483" s="253"/>
      <c r="O483" s="253"/>
      <c r="P483" s="253"/>
      <c r="Q483" s="253"/>
      <c r="R483" s="366"/>
    </row>
    <row r="484" spans="1:18" s="264" customFormat="1" ht="21.75" customHeight="1">
      <c r="A484" s="434"/>
      <c r="B484" s="253"/>
      <c r="C484" s="253"/>
      <c r="D484" s="253"/>
      <c r="E484" s="253"/>
      <c r="F484" s="253"/>
      <c r="G484" s="253"/>
      <c r="H484" s="253"/>
      <c r="I484" s="253"/>
      <c r="J484" s="253"/>
      <c r="K484" s="253"/>
      <c r="L484" s="253"/>
      <c r="M484" s="253"/>
      <c r="N484" s="253"/>
      <c r="O484" s="253"/>
      <c r="P484" s="253"/>
      <c r="Q484" s="253"/>
      <c r="R484" s="366"/>
    </row>
    <row r="485" spans="1:18" s="264" customFormat="1" ht="21.75" customHeight="1">
      <c r="A485" s="434"/>
      <c r="B485" s="253"/>
      <c r="C485" s="253"/>
      <c r="D485" s="253"/>
      <c r="E485" s="253"/>
      <c r="F485" s="253"/>
      <c r="G485" s="253"/>
      <c r="H485" s="253"/>
      <c r="I485" s="253"/>
      <c r="J485" s="253"/>
      <c r="K485" s="253"/>
      <c r="L485" s="253"/>
      <c r="M485" s="253"/>
      <c r="N485" s="253"/>
      <c r="O485" s="253"/>
      <c r="P485" s="253"/>
      <c r="Q485" s="253"/>
      <c r="R485" s="366"/>
    </row>
    <row r="486" spans="1:18" s="264" customFormat="1" ht="21.75" customHeight="1">
      <c r="A486" s="434"/>
      <c r="B486" s="253"/>
      <c r="C486" s="253"/>
      <c r="D486" s="253"/>
      <c r="E486" s="253"/>
      <c r="F486" s="253"/>
      <c r="G486" s="253"/>
      <c r="H486" s="253"/>
      <c r="I486" s="253"/>
      <c r="J486" s="253"/>
      <c r="K486" s="253"/>
      <c r="L486" s="253"/>
      <c r="M486" s="253"/>
      <c r="N486" s="253"/>
      <c r="O486" s="253"/>
      <c r="P486" s="253"/>
      <c r="Q486" s="253"/>
      <c r="R486" s="366"/>
    </row>
    <row r="487" spans="1:18" s="264" customFormat="1" ht="21.75" customHeight="1">
      <c r="A487" s="434"/>
      <c r="B487" s="253"/>
      <c r="C487" s="253"/>
      <c r="D487" s="253"/>
      <c r="E487" s="253"/>
      <c r="F487" s="253"/>
      <c r="G487" s="253"/>
      <c r="H487" s="253"/>
      <c r="I487" s="253"/>
      <c r="J487" s="253"/>
      <c r="K487" s="253"/>
      <c r="L487" s="253"/>
      <c r="M487" s="253"/>
      <c r="N487" s="253"/>
      <c r="O487" s="253"/>
      <c r="P487" s="253"/>
      <c r="Q487" s="253"/>
      <c r="R487" s="366"/>
    </row>
    <row r="488" spans="1:18" s="264" customFormat="1" ht="21.75" customHeight="1">
      <c r="A488" s="434"/>
      <c r="B488" s="253"/>
      <c r="C488" s="253"/>
      <c r="D488" s="253"/>
      <c r="E488" s="253"/>
      <c r="F488" s="253"/>
      <c r="G488" s="253"/>
      <c r="H488" s="253"/>
      <c r="I488" s="253"/>
      <c r="J488" s="253"/>
      <c r="K488" s="253"/>
      <c r="L488" s="253"/>
      <c r="M488" s="253"/>
      <c r="N488" s="253"/>
      <c r="O488" s="253"/>
      <c r="P488" s="253"/>
      <c r="Q488" s="253"/>
      <c r="R488" s="366"/>
    </row>
    <row r="489" spans="1:18" s="264" customFormat="1" ht="21.75" customHeight="1">
      <c r="A489" s="434"/>
      <c r="B489" s="253"/>
      <c r="C489" s="253"/>
      <c r="D489" s="253"/>
      <c r="E489" s="253"/>
      <c r="F489" s="253"/>
      <c r="G489" s="253"/>
      <c r="H489" s="253"/>
      <c r="I489" s="253"/>
      <c r="J489" s="253"/>
      <c r="K489" s="253"/>
      <c r="L489" s="253"/>
      <c r="M489" s="253"/>
      <c r="N489" s="253"/>
      <c r="O489" s="253"/>
      <c r="P489" s="253"/>
      <c r="Q489" s="253"/>
      <c r="R489" s="366"/>
    </row>
    <row r="490" spans="1:18" s="264" customFormat="1" ht="21.75" customHeight="1">
      <c r="A490" s="434"/>
      <c r="B490" s="253"/>
      <c r="C490" s="253"/>
      <c r="D490" s="253"/>
      <c r="E490" s="253"/>
      <c r="F490" s="253"/>
      <c r="G490" s="253"/>
      <c r="H490" s="253"/>
      <c r="I490" s="253"/>
      <c r="J490" s="253"/>
      <c r="K490" s="253"/>
      <c r="L490" s="253"/>
      <c r="M490" s="253"/>
      <c r="N490" s="253"/>
      <c r="O490" s="253"/>
      <c r="P490" s="253"/>
      <c r="Q490" s="253"/>
      <c r="R490" s="366"/>
    </row>
    <row r="491" spans="1:18" s="264" customFormat="1" ht="21.75" customHeight="1">
      <c r="A491" s="434"/>
      <c r="B491" s="253"/>
      <c r="C491" s="253"/>
      <c r="D491" s="253"/>
      <c r="E491" s="253"/>
      <c r="F491" s="253"/>
      <c r="G491" s="253"/>
      <c r="H491" s="253"/>
      <c r="I491" s="253"/>
      <c r="J491" s="253"/>
      <c r="K491" s="253"/>
      <c r="L491" s="253"/>
      <c r="M491" s="253"/>
      <c r="N491" s="253"/>
      <c r="O491" s="253"/>
      <c r="P491" s="253"/>
      <c r="Q491" s="253"/>
      <c r="R491" s="366"/>
    </row>
    <row r="492" spans="1:18" s="264" customFormat="1" ht="21.75" customHeight="1">
      <c r="A492" s="434"/>
      <c r="B492" s="253"/>
      <c r="C492" s="253"/>
      <c r="D492" s="253"/>
      <c r="E492" s="253"/>
      <c r="F492" s="253"/>
      <c r="G492" s="253"/>
      <c r="H492" s="253"/>
      <c r="I492" s="253"/>
      <c r="J492" s="253"/>
      <c r="K492" s="253"/>
      <c r="L492" s="253"/>
      <c r="M492" s="253"/>
      <c r="N492" s="253"/>
      <c r="O492" s="253"/>
      <c r="P492" s="253"/>
      <c r="Q492" s="253"/>
      <c r="R492" s="366"/>
    </row>
    <row r="493" spans="1:18" s="264" customFormat="1" ht="21.75" customHeight="1">
      <c r="A493" s="434"/>
      <c r="B493" s="253"/>
      <c r="C493" s="253"/>
      <c r="D493" s="253"/>
      <c r="E493" s="253"/>
      <c r="F493" s="253"/>
      <c r="G493" s="253"/>
      <c r="H493" s="253"/>
      <c r="I493" s="253"/>
      <c r="J493" s="253"/>
      <c r="K493" s="253"/>
      <c r="L493" s="253"/>
      <c r="M493" s="253"/>
      <c r="N493" s="253"/>
      <c r="O493" s="253"/>
      <c r="P493" s="253"/>
      <c r="Q493" s="253"/>
      <c r="R493" s="366"/>
    </row>
    <row r="494" spans="1:18" s="264" customFormat="1" ht="21.75" customHeight="1">
      <c r="A494" s="434"/>
      <c r="B494" s="253"/>
      <c r="C494" s="253"/>
      <c r="D494" s="253"/>
      <c r="E494" s="253"/>
      <c r="F494" s="253"/>
      <c r="G494" s="253"/>
      <c r="H494" s="253"/>
      <c r="I494" s="253"/>
      <c r="J494" s="253"/>
      <c r="K494" s="253"/>
      <c r="L494" s="253"/>
      <c r="M494" s="253"/>
      <c r="N494" s="253"/>
      <c r="O494" s="253"/>
      <c r="P494" s="253"/>
      <c r="Q494" s="253"/>
      <c r="R494" s="366"/>
    </row>
    <row r="495" spans="1:18" s="264" customFormat="1" ht="21.75" customHeight="1">
      <c r="A495" s="434"/>
      <c r="B495" s="253"/>
      <c r="C495" s="253"/>
      <c r="D495" s="253"/>
      <c r="E495" s="253"/>
      <c r="F495" s="253"/>
      <c r="G495" s="253"/>
      <c r="H495" s="253"/>
      <c r="I495" s="253"/>
      <c r="J495" s="253"/>
      <c r="K495" s="253"/>
      <c r="L495" s="253"/>
      <c r="M495" s="253"/>
      <c r="N495" s="253"/>
      <c r="O495" s="253"/>
      <c r="P495" s="253"/>
      <c r="Q495" s="253"/>
      <c r="R495" s="366"/>
    </row>
    <row r="496" spans="1:18" s="264" customFormat="1" ht="21.75" customHeight="1">
      <c r="A496" s="436"/>
      <c r="B496" s="253"/>
      <c r="C496" s="253"/>
      <c r="D496" s="253"/>
      <c r="E496" s="253"/>
      <c r="F496" s="253"/>
      <c r="G496" s="253"/>
      <c r="H496" s="253"/>
      <c r="I496" s="253"/>
      <c r="J496" s="253"/>
      <c r="K496" s="253"/>
      <c r="L496" s="253"/>
      <c r="M496" s="253"/>
      <c r="N496" s="253"/>
      <c r="O496" s="253"/>
      <c r="P496" s="253"/>
      <c r="Q496" s="253"/>
      <c r="R496" s="366"/>
    </row>
    <row r="497" spans="1:18" s="264" customFormat="1" ht="21.75" customHeight="1">
      <c r="A497" s="436"/>
      <c r="B497" s="253"/>
      <c r="C497" s="253"/>
      <c r="D497" s="253"/>
      <c r="E497" s="253"/>
      <c r="F497" s="253"/>
      <c r="G497" s="253"/>
      <c r="H497" s="253"/>
      <c r="I497" s="253"/>
      <c r="J497" s="253"/>
      <c r="K497" s="253"/>
      <c r="L497" s="253"/>
      <c r="M497" s="253"/>
      <c r="N497" s="253"/>
      <c r="O497" s="253"/>
      <c r="P497" s="253"/>
      <c r="Q497" s="253"/>
      <c r="R497" s="366"/>
    </row>
    <row r="498" spans="1:18" s="264" customFormat="1" ht="21.75" customHeight="1">
      <c r="A498" s="436"/>
      <c r="B498" s="253"/>
      <c r="C498" s="253"/>
      <c r="D498" s="253"/>
      <c r="E498" s="253"/>
      <c r="F498" s="253"/>
      <c r="G498" s="253"/>
      <c r="H498" s="253"/>
      <c r="I498" s="253"/>
      <c r="J498" s="253"/>
      <c r="K498" s="253"/>
      <c r="L498" s="253"/>
      <c r="M498" s="253"/>
      <c r="N498" s="253"/>
      <c r="O498" s="253"/>
      <c r="P498" s="253"/>
      <c r="Q498" s="253"/>
      <c r="R498" s="366"/>
    </row>
    <row r="499" spans="1:18" s="264" customFormat="1" ht="21.75" customHeight="1">
      <c r="A499" s="436"/>
      <c r="B499" s="253"/>
      <c r="C499" s="253"/>
      <c r="D499" s="253"/>
      <c r="E499" s="253"/>
      <c r="F499" s="253"/>
      <c r="G499" s="253"/>
      <c r="H499" s="253"/>
      <c r="I499" s="253"/>
      <c r="J499" s="253"/>
      <c r="K499" s="253"/>
      <c r="L499" s="253"/>
      <c r="M499" s="253"/>
      <c r="N499" s="253"/>
      <c r="O499" s="253"/>
      <c r="P499" s="253"/>
      <c r="Q499" s="253"/>
      <c r="R499" s="366"/>
    </row>
    <row r="500" spans="1:18" s="264" customFormat="1" ht="21.75" customHeight="1">
      <c r="A500" s="436"/>
      <c r="B500" s="253"/>
      <c r="C500" s="253"/>
      <c r="D500" s="253"/>
      <c r="E500" s="253"/>
      <c r="F500" s="253"/>
      <c r="G500" s="253"/>
      <c r="H500" s="253"/>
      <c r="I500" s="253"/>
      <c r="J500" s="253"/>
      <c r="K500" s="253"/>
      <c r="L500" s="253"/>
      <c r="M500" s="253"/>
      <c r="N500" s="253"/>
      <c r="O500" s="253"/>
      <c r="P500" s="253"/>
      <c r="Q500" s="253"/>
      <c r="R500" s="366"/>
    </row>
    <row r="501" spans="1:18" s="264" customFormat="1" ht="21.75" customHeight="1">
      <c r="A501" s="436"/>
      <c r="B501" s="253"/>
      <c r="C501" s="253"/>
      <c r="D501" s="253"/>
      <c r="E501" s="253"/>
      <c r="F501" s="253"/>
      <c r="G501" s="253"/>
      <c r="H501" s="253"/>
      <c r="I501" s="253"/>
      <c r="J501" s="253"/>
      <c r="K501" s="253"/>
      <c r="L501" s="253"/>
      <c r="M501" s="253"/>
      <c r="N501" s="253"/>
      <c r="O501" s="253"/>
      <c r="P501" s="253"/>
      <c r="Q501" s="253"/>
      <c r="R501" s="366"/>
    </row>
    <row r="502" spans="1:18" s="264" customFormat="1" ht="21.75" customHeight="1">
      <c r="A502" s="436"/>
      <c r="B502" s="253"/>
      <c r="C502" s="253"/>
      <c r="D502" s="253"/>
      <c r="E502" s="253"/>
      <c r="F502" s="253"/>
      <c r="G502" s="253"/>
      <c r="H502" s="253"/>
      <c r="I502" s="253"/>
      <c r="J502" s="253"/>
      <c r="K502" s="253"/>
      <c r="L502" s="253"/>
      <c r="M502" s="253"/>
      <c r="N502" s="253"/>
      <c r="O502" s="253"/>
      <c r="P502" s="253"/>
      <c r="Q502" s="253"/>
      <c r="R502" s="366"/>
    </row>
    <row r="503" spans="1:18" s="264" customFormat="1" ht="21.75" customHeight="1">
      <c r="A503" s="436"/>
      <c r="B503" s="253"/>
      <c r="C503" s="253"/>
      <c r="D503" s="253"/>
      <c r="E503" s="253"/>
      <c r="F503" s="253"/>
      <c r="G503" s="253"/>
      <c r="H503" s="253"/>
      <c r="I503" s="253"/>
      <c r="J503" s="253"/>
      <c r="K503" s="253"/>
      <c r="L503" s="253"/>
      <c r="M503" s="253"/>
      <c r="N503" s="253"/>
      <c r="O503" s="253"/>
      <c r="P503" s="253"/>
      <c r="Q503" s="253"/>
      <c r="R503" s="366"/>
    </row>
    <row r="504" spans="1:18" s="264" customFormat="1" ht="21.75" customHeight="1">
      <c r="A504" s="436"/>
      <c r="B504" s="253"/>
      <c r="C504" s="253"/>
      <c r="D504" s="253"/>
      <c r="E504" s="253"/>
      <c r="F504" s="253"/>
      <c r="G504" s="253"/>
      <c r="H504" s="253"/>
      <c r="I504" s="253"/>
      <c r="J504" s="253"/>
      <c r="K504" s="253"/>
      <c r="L504" s="253"/>
      <c r="M504" s="253"/>
      <c r="N504" s="253"/>
      <c r="O504" s="253"/>
      <c r="P504" s="253"/>
      <c r="Q504" s="253"/>
      <c r="R504" s="366"/>
    </row>
    <row r="505" spans="1:18" s="264" customFormat="1" ht="21.75" customHeight="1">
      <c r="A505" s="436"/>
      <c r="B505" s="253"/>
      <c r="C505" s="253"/>
      <c r="D505" s="253"/>
      <c r="E505" s="253"/>
      <c r="F505" s="253"/>
      <c r="G505" s="253"/>
      <c r="H505" s="253"/>
      <c r="I505" s="253"/>
      <c r="J505" s="253"/>
      <c r="K505" s="253"/>
      <c r="L505" s="253"/>
      <c r="M505" s="253"/>
      <c r="N505" s="253"/>
      <c r="O505" s="253"/>
      <c r="P505" s="253"/>
      <c r="Q505" s="253"/>
      <c r="R505" s="366"/>
    </row>
    <row r="506" spans="1:18" s="264" customFormat="1" ht="21.75" customHeight="1">
      <c r="A506" s="436"/>
      <c r="B506" s="253"/>
      <c r="C506" s="253"/>
      <c r="D506" s="253"/>
      <c r="E506" s="253"/>
      <c r="F506" s="253"/>
      <c r="G506" s="253"/>
      <c r="H506" s="253"/>
      <c r="I506" s="253"/>
      <c r="J506" s="253"/>
      <c r="K506" s="253"/>
      <c r="L506" s="253"/>
      <c r="M506" s="253"/>
      <c r="N506" s="253"/>
      <c r="O506" s="253"/>
      <c r="P506" s="253"/>
      <c r="Q506" s="253"/>
      <c r="R506" s="366"/>
    </row>
    <row r="507" spans="1:18" s="264" customFormat="1" ht="21.75" customHeight="1">
      <c r="A507" s="436"/>
      <c r="B507" s="253"/>
      <c r="C507" s="253"/>
      <c r="D507" s="253"/>
      <c r="E507" s="253"/>
      <c r="F507" s="253"/>
      <c r="G507" s="253"/>
      <c r="H507" s="253"/>
      <c r="I507" s="253"/>
      <c r="J507" s="253"/>
      <c r="K507" s="253"/>
      <c r="L507" s="253"/>
      <c r="M507" s="253"/>
      <c r="N507" s="253"/>
      <c r="O507" s="253"/>
      <c r="P507" s="253"/>
      <c r="Q507" s="253"/>
      <c r="R507" s="366"/>
    </row>
    <row r="508" spans="1:18" s="264" customFormat="1" ht="21.75" customHeight="1">
      <c r="A508" s="436"/>
      <c r="B508" s="253"/>
      <c r="C508" s="253"/>
      <c r="D508" s="253"/>
      <c r="E508" s="253"/>
      <c r="F508" s="253"/>
      <c r="G508" s="253"/>
      <c r="H508" s="253"/>
      <c r="I508" s="253"/>
      <c r="J508" s="253"/>
      <c r="K508" s="253"/>
      <c r="L508" s="253"/>
      <c r="M508" s="253"/>
      <c r="N508" s="253"/>
      <c r="O508" s="253"/>
      <c r="P508" s="253"/>
      <c r="Q508" s="253"/>
      <c r="R508" s="366"/>
    </row>
    <row r="509" spans="1:18" s="264" customFormat="1" ht="21.75" customHeight="1">
      <c r="A509" s="436"/>
      <c r="B509" s="253"/>
      <c r="C509" s="253"/>
      <c r="D509" s="253"/>
      <c r="E509" s="253"/>
      <c r="F509" s="253"/>
      <c r="G509" s="253"/>
      <c r="H509" s="253"/>
      <c r="I509" s="253"/>
      <c r="J509" s="253"/>
      <c r="K509" s="253"/>
      <c r="L509" s="253"/>
      <c r="M509" s="253"/>
      <c r="N509" s="253"/>
      <c r="O509" s="253"/>
      <c r="P509" s="253"/>
      <c r="Q509" s="253"/>
      <c r="R509" s="366"/>
    </row>
    <row r="510" spans="1:18" s="264" customFormat="1" ht="21.75" customHeight="1">
      <c r="A510" s="436"/>
      <c r="B510" s="253"/>
      <c r="C510" s="253"/>
      <c r="D510" s="253"/>
      <c r="E510" s="253"/>
      <c r="F510" s="253"/>
      <c r="G510" s="253"/>
      <c r="H510" s="253"/>
      <c r="I510" s="253"/>
      <c r="J510" s="253"/>
      <c r="K510" s="253"/>
      <c r="L510" s="253"/>
      <c r="M510" s="253"/>
      <c r="N510" s="253"/>
      <c r="O510" s="253"/>
      <c r="P510" s="253"/>
      <c r="Q510" s="253"/>
      <c r="R510" s="366"/>
    </row>
    <row r="511" spans="1:18" s="264" customFormat="1" ht="21.75" customHeight="1">
      <c r="A511" s="436"/>
      <c r="B511" s="253"/>
      <c r="C511" s="253"/>
      <c r="D511" s="253"/>
      <c r="E511" s="253"/>
      <c r="F511" s="253"/>
      <c r="G511" s="253"/>
      <c r="H511" s="253"/>
      <c r="I511" s="253"/>
      <c r="J511" s="253"/>
      <c r="K511" s="253"/>
      <c r="L511" s="253"/>
      <c r="M511" s="253"/>
      <c r="N511" s="253"/>
      <c r="O511" s="253"/>
      <c r="P511" s="253"/>
      <c r="Q511" s="253"/>
      <c r="R511" s="366"/>
    </row>
    <row r="512" spans="1:18" s="264" customFormat="1" ht="21.75" customHeight="1">
      <c r="A512" s="436"/>
      <c r="B512" s="253"/>
      <c r="C512" s="253"/>
      <c r="D512" s="253"/>
      <c r="E512" s="253"/>
      <c r="F512" s="253"/>
      <c r="G512" s="253"/>
      <c r="H512" s="253"/>
      <c r="I512" s="253"/>
      <c r="J512" s="253"/>
      <c r="K512" s="253"/>
      <c r="L512" s="253"/>
      <c r="M512" s="253"/>
      <c r="N512" s="253"/>
      <c r="O512" s="253"/>
      <c r="P512" s="253"/>
      <c r="Q512" s="253"/>
      <c r="R512" s="366"/>
    </row>
    <row r="513" spans="1:18" s="264" customFormat="1" ht="21.75" customHeight="1">
      <c r="A513" s="436"/>
      <c r="B513" s="253"/>
      <c r="C513" s="253"/>
      <c r="D513" s="253"/>
      <c r="E513" s="253"/>
      <c r="F513" s="253"/>
      <c r="G513" s="253"/>
      <c r="H513" s="253"/>
      <c r="I513" s="253"/>
      <c r="J513" s="253"/>
      <c r="K513" s="253"/>
      <c r="L513" s="253"/>
      <c r="M513" s="253"/>
      <c r="N513" s="253"/>
      <c r="O513" s="253"/>
      <c r="P513" s="253"/>
      <c r="Q513" s="253"/>
      <c r="R513" s="366"/>
    </row>
    <row r="514" spans="1:18" s="264" customFormat="1" ht="21.75" customHeight="1">
      <c r="A514" s="436"/>
      <c r="B514" s="253"/>
      <c r="C514" s="253"/>
      <c r="D514" s="253"/>
      <c r="E514" s="253"/>
      <c r="F514" s="253"/>
      <c r="G514" s="253"/>
      <c r="H514" s="253"/>
      <c r="I514" s="253"/>
      <c r="J514" s="253"/>
      <c r="K514" s="253"/>
      <c r="L514" s="253"/>
      <c r="M514" s="253"/>
      <c r="N514" s="253"/>
      <c r="O514" s="253"/>
      <c r="P514" s="253"/>
      <c r="Q514" s="253"/>
      <c r="R514" s="366"/>
    </row>
    <row r="515" spans="1:18" s="264" customFormat="1" ht="21.75" customHeight="1">
      <c r="A515" s="436"/>
      <c r="B515" s="253"/>
      <c r="C515" s="253"/>
      <c r="D515" s="253"/>
      <c r="E515" s="253"/>
      <c r="F515" s="253"/>
      <c r="G515" s="253"/>
      <c r="H515" s="253"/>
      <c r="I515" s="253"/>
      <c r="J515" s="253"/>
      <c r="K515" s="253"/>
      <c r="L515" s="253"/>
      <c r="M515" s="253"/>
      <c r="N515" s="253"/>
      <c r="O515" s="253"/>
      <c r="P515" s="253"/>
      <c r="Q515" s="253"/>
      <c r="R515" s="366"/>
    </row>
    <row r="516" spans="1:18" s="264" customFormat="1" ht="21.75" customHeight="1">
      <c r="A516" s="436"/>
      <c r="B516" s="253"/>
      <c r="C516" s="253"/>
      <c r="D516" s="253"/>
      <c r="E516" s="253"/>
      <c r="F516" s="253"/>
      <c r="G516" s="253"/>
      <c r="H516" s="253"/>
      <c r="I516" s="253"/>
      <c r="J516" s="253"/>
      <c r="K516" s="253"/>
      <c r="L516" s="253"/>
      <c r="M516" s="253"/>
      <c r="N516" s="253"/>
      <c r="O516" s="253"/>
      <c r="P516" s="253"/>
      <c r="Q516" s="253"/>
      <c r="R516" s="366"/>
    </row>
    <row r="517" spans="1:18" s="264" customFormat="1" ht="21.75" customHeight="1">
      <c r="A517" s="436"/>
      <c r="B517" s="253"/>
      <c r="C517" s="253"/>
      <c r="D517" s="253"/>
      <c r="E517" s="253"/>
      <c r="F517" s="253"/>
      <c r="G517" s="253"/>
      <c r="H517" s="253"/>
      <c r="I517" s="253"/>
      <c r="J517" s="253"/>
      <c r="K517" s="253"/>
      <c r="L517" s="253"/>
      <c r="M517" s="253"/>
      <c r="N517" s="253"/>
      <c r="O517" s="253"/>
      <c r="P517" s="253"/>
      <c r="Q517" s="253"/>
      <c r="R517" s="366"/>
    </row>
    <row r="518" spans="1:18" s="264" customFormat="1" ht="21.75" customHeight="1">
      <c r="A518" s="436"/>
      <c r="B518" s="253"/>
      <c r="C518" s="253"/>
      <c r="D518" s="253"/>
      <c r="E518" s="253"/>
      <c r="F518" s="253"/>
      <c r="G518" s="253"/>
      <c r="H518" s="253"/>
      <c r="I518" s="253"/>
      <c r="J518" s="253"/>
      <c r="K518" s="253"/>
      <c r="L518" s="253"/>
      <c r="M518" s="253"/>
      <c r="N518" s="253"/>
      <c r="O518" s="253"/>
      <c r="P518" s="253"/>
      <c r="Q518" s="253"/>
      <c r="R518" s="366"/>
    </row>
    <row r="519" spans="1:18" s="264" customFormat="1" ht="21.75" customHeight="1">
      <c r="A519" s="436"/>
      <c r="B519" s="253"/>
      <c r="C519" s="253"/>
      <c r="D519" s="253"/>
      <c r="E519" s="253"/>
      <c r="F519" s="253"/>
      <c r="G519" s="253"/>
      <c r="H519" s="253"/>
      <c r="I519" s="253"/>
      <c r="J519" s="253"/>
      <c r="K519" s="253"/>
      <c r="L519" s="253"/>
      <c r="M519" s="253"/>
      <c r="N519" s="253"/>
      <c r="O519" s="253"/>
      <c r="P519" s="253"/>
      <c r="Q519" s="253"/>
      <c r="R519" s="366"/>
    </row>
    <row r="520" spans="1:18" s="264" customFormat="1" ht="21.75" customHeight="1">
      <c r="A520" s="436"/>
      <c r="B520" s="253"/>
      <c r="C520" s="253"/>
      <c r="D520" s="253"/>
      <c r="E520" s="253"/>
      <c r="F520" s="253"/>
      <c r="G520" s="253"/>
      <c r="H520" s="253"/>
      <c r="I520" s="253"/>
      <c r="J520" s="253"/>
      <c r="K520" s="253"/>
      <c r="L520" s="253"/>
      <c r="M520" s="253"/>
      <c r="N520" s="253"/>
      <c r="O520" s="253"/>
      <c r="P520" s="253"/>
      <c r="Q520" s="253"/>
      <c r="R520" s="366"/>
    </row>
    <row r="521" spans="1:18" s="264" customFormat="1" ht="21.75" customHeight="1">
      <c r="A521" s="436"/>
      <c r="B521" s="253"/>
      <c r="C521" s="253"/>
      <c r="D521" s="253"/>
      <c r="E521" s="253"/>
      <c r="F521" s="253"/>
      <c r="G521" s="253"/>
      <c r="H521" s="253"/>
      <c r="I521" s="253"/>
      <c r="J521" s="253"/>
      <c r="K521" s="253"/>
      <c r="L521" s="253"/>
      <c r="M521" s="253"/>
      <c r="N521" s="253"/>
      <c r="O521" s="253"/>
      <c r="P521" s="253"/>
      <c r="Q521" s="253"/>
      <c r="R521" s="366"/>
    </row>
    <row r="522" spans="1:18" s="264" customFormat="1" ht="21.75" customHeight="1">
      <c r="A522" s="436"/>
      <c r="B522" s="253"/>
      <c r="C522" s="253"/>
      <c r="D522" s="253"/>
      <c r="E522" s="253"/>
      <c r="F522" s="253"/>
      <c r="G522" s="253"/>
      <c r="H522" s="253"/>
      <c r="I522" s="253"/>
      <c r="J522" s="253"/>
      <c r="K522" s="253"/>
      <c r="L522" s="253"/>
      <c r="M522" s="253"/>
      <c r="N522" s="253"/>
      <c r="O522" s="253"/>
      <c r="P522" s="253"/>
      <c r="Q522" s="253"/>
      <c r="R522" s="366"/>
    </row>
    <row r="523" spans="1:18" s="264" customFormat="1" ht="21.75" customHeight="1">
      <c r="A523" s="436"/>
      <c r="B523" s="253"/>
      <c r="C523" s="253"/>
      <c r="D523" s="253"/>
      <c r="E523" s="253"/>
      <c r="F523" s="253"/>
      <c r="G523" s="253"/>
      <c r="H523" s="253"/>
      <c r="I523" s="253"/>
      <c r="J523" s="253"/>
      <c r="K523" s="253"/>
      <c r="L523" s="253"/>
      <c r="M523" s="253"/>
      <c r="N523" s="253"/>
      <c r="O523" s="253"/>
      <c r="P523" s="253"/>
      <c r="Q523" s="253"/>
      <c r="R523" s="366"/>
    </row>
    <row r="524" spans="1:18" s="264" customFormat="1" ht="21.75" customHeight="1">
      <c r="A524" s="436"/>
      <c r="B524" s="253"/>
      <c r="C524" s="253"/>
      <c r="D524" s="253"/>
      <c r="E524" s="253"/>
      <c r="F524" s="253"/>
      <c r="G524" s="253"/>
      <c r="H524" s="253"/>
      <c r="I524" s="253"/>
      <c r="J524" s="253"/>
      <c r="K524" s="253"/>
      <c r="L524" s="253"/>
      <c r="M524" s="253"/>
      <c r="N524" s="253"/>
      <c r="O524" s="253"/>
      <c r="P524" s="253"/>
      <c r="Q524" s="253"/>
      <c r="R524" s="366"/>
    </row>
    <row r="525" spans="1:18" s="264" customFormat="1" ht="21.75" customHeight="1">
      <c r="A525" s="436"/>
      <c r="B525" s="253"/>
      <c r="C525" s="253"/>
      <c r="D525" s="253"/>
      <c r="E525" s="253"/>
      <c r="F525" s="253"/>
      <c r="G525" s="253"/>
      <c r="H525" s="253"/>
      <c r="I525" s="253"/>
      <c r="J525" s="253"/>
      <c r="K525" s="253"/>
      <c r="L525" s="253"/>
      <c r="M525" s="253"/>
      <c r="N525" s="253"/>
      <c r="O525" s="253"/>
      <c r="P525" s="253"/>
      <c r="Q525" s="253"/>
      <c r="R525" s="366"/>
    </row>
    <row r="526" spans="1:18" s="264" customFormat="1" ht="21.75" customHeight="1">
      <c r="A526" s="436"/>
      <c r="B526" s="253"/>
      <c r="C526" s="253"/>
      <c r="D526" s="253"/>
      <c r="E526" s="253"/>
      <c r="F526" s="253"/>
      <c r="G526" s="253"/>
      <c r="H526" s="253"/>
      <c r="I526" s="253"/>
      <c r="J526" s="253"/>
      <c r="K526" s="253"/>
      <c r="L526" s="253"/>
      <c r="M526" s="253"/>
      <c r="N526" s="253"/>
      <c r="O526" s="253"/>
      <c r="P526" s="253"/>
      <c r="Q526" s="253"/>
      <c r="R526" s="366"/>
    </row>
    <row r="527" spans="1:18" s="264" customFormat="1" ht="21.75" customHeight="1">
      <c r="A527" s="436"/>
      <c r="B527" s="253"/>
      <c r="C527" s="253"/>
      <c r="D527" s="253"/>
      <c r="E527" s="253"/>
      <c r="F527" s="253"/>
      <c r="G527" s="253"/>
      <c r="H527" s="253"/>
      <c r="I527" s="253"/>
      <c r="J527" s="253"/>
      <c r="K527" s="253"/>
      <c r="L527" s="253"/>
      <c r="M527" s="253"/>
      <c r="N527" s="253"/>
      <c r="O527" s="253"/>
      <c r="P527" s="253"/>
      <c r="Q527" s="253"/>
      <c r="R527" s="366"/>
    </row>
    <row r="528" spans="1:18" s="264" customFormat="1" ht="21.75" customHeight="1">
      <c r="A528" s="436"/>
      <c r="B528" s="253"/>
      <c r="C528" s="253"/>
      <c r="D528" s="253"/>
      <c r="E528" s="253"/>
      <c r="F528" s="253"/>
      <c r="G528" s="253"/>
      <c r="H528" s="253"/>
      <c r="I528" s="253"/>
      <c r="J528" s="253"/>
      <c r="K528" s="253"/>
      <c r="L528" s="253"/>
      <c r="M528" s="253"/>
      <c r="N528" s="253"/>
      <c r="O528" s="253"/>
      <c r="P528" s="253"/>
      <c r="Q528" s="253"/>
      <c r="R528" s="366"/>
    </row>
    <row r="529" spans="1:18" s="264" customFormat="1" ht="21.75" customHeight="1">
      <c r="A529" s="436"/>
      <c r="B529" s="253"/>
      <c r="C529" s="253"/>
      <c r="D529" s="253"/>
      <c r="E529" s="253"/>
      <c r="F529" s="253"/>
      <c r="G529" s="253"/>
      <c r="H529" s="253"/>
      <c r="I529" s="253"/>
      <c r="J529" s="253"/>
      <c r="K529" s="253"/>
      <c r="L529" s="253"/>
      <c r="M529" s="253"/>
      <c r="N529" s="253"/>
      <c r="O529" s="253"/>
      <c r="P529" s="253"/>
      <c r="Q529" s="253"/>
      <c r="R529" s="366"/>
    </row>
    <row r="530" spans="1:18" s="264" customFormat="1" ht="21.75" customHeight="1">
      <c r="A530" s="436"/>
      <c r="B530" s="253"/>
      <c r="C530" s="253"/>
      <c r="D530" s="253"/>
      <c r="E530" s="253"/>
      <c r="F530" s="253"/>
      <c r="G530" s="253"/>
      <c r="H530" s="253"/>
      <c r="I530" s="253"/>
      <c r="J530" s="253"/>
      <c r="K530" s="253"/>
      <c r="L530" s="253"/>
      <c r="M530" s="253"/>
      <c r="N530" s="253"/>
      <c r="O530" s="253"/>
      <c r="P530" s="253"/>
      <c r="Q530" s="253"/>
      <c r="R530" s="366"/>
    </row>
    <row r="531" spans="1:18" s="264" customFormat="1" ht="21.75" customHeight="1">
      <c r="A531" s="436"/>
      <c r="B531" s="253"/>
      <c r="C531" s="253"/>
      <c r="D531" s="253"/>
      <c r="E531" s="253"/>
      <c r="F531" s="253"/>
      <c r="G531" s="253"/>
      <c r="H531" s="253"/>
      <c r="I531" s="253"/>
      <c r="J531" s="253"/>
      <c r="K531" s="253"/>
      <c r="L531" s="253"/>
      <c r="M531" s="253"/>
      <c r="N531" s="253"/>
      <c r="O531" s="253"/>
      <c r="P531" s="253"/>
      <c r="Q531" s="253"/>
      <c r="R531" s="366"/>
    </row>
    <row r="532" spans="1:18" s="264" customFormat="1" ht="21.75" customHeight="1">
      <c r="A532" s="436"/>
      <c r="B532" s="253"/>
      <c r="C532" s="253"/>
      <c r="D532" s="253"/>
      <c r="E532" s="253"/>
      <c r="F532" s="253"/>
      <c r="G532" s="253"/>
      <c r="H532" s="253"/>
      <c r="I532" s="253"/>
      <c r="J532" s="253"/>
      <c r="K532" s="253"/>
      <c r="L532" s="253"/>
      <c r="M532" s="253"/>
      <c r="N532" s="253"/>
      <c r="O532" s="253"/>
      <c r="P532" s="253"/>
      <c r="Q532" s="253"/>
      <c r="R532" s="366"/>
    </row>
    <row r="533" spans="1:18" s="264" customFormat="1" ht="21.75" customHeight="1">
      <c r="A533" s="436"/>
      <c r="B533" s="253"/>
      <c r="C533" s="253"/>
      <c r="D533" s="253"/>
      <c r="E533" s="253"/>
      <c r="F533" s="253"/>
      <c r="G533" s="253"/>
      <c r="H533" s="253"/>
      <c r="I533" s="253"/>
      <c r="J533" s="253"/>
      <c r="K533" s="253"/>
      <c r="L533" s="253"/>
      <c r="M533" s="253"/>
      <c r="N533" s="253"/>
      <c r="O533" s="253"/>
      <c r="P533" s="253"/>
      <c r="Q533" s="253"/>
      <c r="R533" s="366"/>
    </row>
    <row r="534" spans="1:18" s="264" customFormat="1" ht="21.75" customHeight="1">
      <c r="A534" s="436"/>
      <c r="B534" s="253"/>
      <c r="C534" s="253"/>
      <c r="D534" s="253"/>
      <c r="E534" s="253"/>
      <c r="F534" s="253"/>
      <c r="G534" s="253"/>
      <c r="H534" s="253"/>
      <c r="I534" s="253"/>
      <c r="J534" s="253"/>
      <c r="K534" s="253"/>
      <c r="L534" s="253"/>
      <c r="M534" s="253"/>
      <c r="N534" s="253"/>
      <c r="O534" s="253"/>
      <c r="P534" s="253"/>
      <c r="Q534" s="253"/>
      <c r="R534" s="366"/>
    </row>
    <row r="535" spans="1:18" s="264" customFormat="1" ht="21.75" customHeight="1">
      <c r="A535" s="436"/>
      <c r="B535" s="253"/>
      <c r="C535" s="253"/>
      <c r="D535" s="253"/>
      <c r="E535" s="253"/>
      <c r="F535" s="253"/>
      <c r="G535" s="253"/>
      <c r="H535" s="253"/>
      <c r="I535" s="253"/>
      <c r="J535" s="253"/>
      <c r="K535" s="253"/>
      <c r="L535" s="253"/>
      <c r="M535" s="253"/>
      <c r="N535" s="253"/>
      <c r="O535" s="253"/>
      <c r="P535" s="253"/>
      <c r="Q535" s="253"/>
      <c r="R535" s="366"/>
    </row>
    <row r="536" spans="1:18" s="264" customFormat="1" ht="21.75" customHeight="1">
      <c r="A536" s="436"/>
      <c r="B536" s="253"/>
      <c r="C536" s="253"/>
      <c r="D536" s="253"/>
      <c r="E536" s="253"/>
      <c r="F536" s="253"/>
      <c r="G536" s="253"/>
      <c r="H536" s="253"/>
      <c r="I536" s="253"/>
      <c r="J536" s="253"/>
      <c r="K536" s="253"/>
      <c r="L536" s="253"/>
      <c r="M536" s="253"/>
      <c r="N536" s="253"/>
      <c r="O536" s="253"/>
      <c r="P536" s="253"/>
      <c r="Q536" s="253"/>
      <c r="R536" s="366"/>
    </row>
    <row r="537" spans="1:18" s="264" customFormat="1" ht="21.75" customHeight="1">
      <c r="A537" s="436"/>
      <c r="B537" s="253"/>
      <c r="C537" s="253"/>
      <c r="D537" s="253"/>
      <c r="E537" s="253"/>
      <c r="F537" s="253"/>
      <c r="G537" s="253"/>
      <c r="H537" s="253"/>
      <c r="I537" s="253"/>
      <c r="J537" s="253"/>
      <c r="K537" s="253"/>
      <c r="L537" s="253"/>
      <c r="M537" s="253"/>
      <c r="N537" s="253"/>
      <c r="O537" s="253"/>
      <c r="P537" s="253"/>
      <c r="Q537" s="253"/>
      <c r="R537" s="366"/>
    </row>
    <row r="538" spans="1:18" s="264" customFormat="1" ht="21.75" customHeight="1">
      <c r="A538" s="436"/>
      <c r="B538" s="253"/>
      <c r="C538" s="253"/>
      <c r="D538" s="253"/>
      <c r="E538" s="253"/>
      <c r="F538" s="253"/>
      <c r="G538" s="253"/>
      <c r="H538" s="253"/>
      <c r="I538" s="253"/>
      <c r="J538" s="253"/>
      <c r="K538" s="253"/>
      <c r="L538" s="253"/>
      <c r="M538" s="253"/>
      <c r="N538" s="253"/>
      <c r="O538" s="253"/>
      <c r="P538" s="253"/>
      <c r="Q538" s="253"/>
      <c r="R538" s="366"/>
    </row>
    <row r="539" spans="1:18" s="264" customFormat="1" ht="21.75" customHeight="1">
      <c r="A539" s="436"/>
      <c r="B539" s="253"/>
      <c r="C539" s="253"/>
      <c r="D539" s="253"/>
      <c r="E539" s="253"/>
      <c r="F539" s="253"/>
      <c r="G539" s="253"/>
      <c r="H539" s="253"/>
      <c r="I539" s="253"/>
      <c r="J539" s="253"/>
      <c r="K539" s="253"/>
      <c r="L539" s="253"/>
      <c r="M539" s="253"/>
      <c r="N539" s="253"/>
      <c r="O539" s="253"/>
      <c r="P539" s="253"/>
      <c r="Q539" s="253"/>
      <c r="R539" s="366"/>
    </row>
    <row r="540" spans="1:18" s="264" customFormat="1" ht="21.75" customHeight="1">
      <c r="A540" s="436"/>
      <c r="B540" s="253"/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366"/>
    </row>
    <row r="541" spans="1:18" s="264" customFormat="1" ht="21.75" customHeight="1">
      <c r="A541" s="436"/>
      <c r="B541" s="253"/>
      <c r="C541" s="253"/>
      <c r="D541" s="253"/>
      <c r="E541" s="253"/>
      <c r="F541" s="253"/>
      <c r="G541" s="253"/>
      <c r="H541" s="253"/>
      <c r="I541" s="253"/>
      <c r="J541" s="253"/>
      <c r="K541" s="253"/>
      <c r="L541" s="253"/>
      <c r="M541" s="253"/>
      <c r="N541" s="253"/>
      <c r="O541" s="253"/>
      <c r="P541" s="253"/>
      <c r="Q541" s="253"/>
      <c r="R541" s="366"/>
    </row>
    <row r="542" spans="1:18" s="264" customFormat="1" ht="21.75" customHeight="1">
      <c r="A542" s="436"/>
      <c r="B542" s="253"/>
      <c r="C542" s="253"/>
      <c r="D542" s="253"/>
      <c r="E542" s="253"/>
      <c r="F542" s="253"/>
      <c r="G542" s="253"/>
      <c r="H542" s="253"/>
      <c r="I542" s="253"/>
      <c r="J542" s="253"/>
      <c r="K542" s="253"/>
      <c r="L542" s="253"/>
      <c r="M542" s="253"/>
      <c r="N542" s="253"/>
      <c r="O542" s="253"/>
      <c r="P542" s="253"/>
      <c r="Q542" s="253"/>
      <c r="R542" s="366"/>
    </row>
    <row r="543" spans="1:18" s="264" customFormat="1" ht="21.75" customHeight="1">
      <c r="A543" s="436"/>
      <c r="B543" s="253"/>
      <c r="C543" s="253"/>
      <c r="D543" s="253"/>
      <c r="E543" s="253"/>
      <c r="F543" s="253"/>
      <c r="G543" s="253"/>
      <c r="H543" s="253"/>
      <c r="I543" s="253"/>
      <c r="J543" s="253"/>
      <c r="K543" s="253"/>
      <c r="L543" s="253"/>
      <c r="M543" s="253"/>
      <c r="N543" s="253"/>
      <c r="O543" s="253"/>
      <c r="P543" s="253"/>
      <c r="Q543" s="253"/>
      <c r="R543" s="366"/>
    </row>
    <row r="544" spans="1:18" s="264" customFormat="1" ht="21.75" customHeight="1">
      <c r="A544" s="436"/>
      <c r="B544" s="253"/>
      <c r="C544" s="253"/>
      <c r="D544" s="253"/>
      <c r="E544" s="253"/>
      <c r="F544" s="253"/>
      <c r="G544" s="253"/>
      <c r="H544" s="253"/>
      <c r="I544" s="253"/>
      <c r="J544" s="253"/>
      <c r="K544" s="253"/>
      <c r="L544" s="253"/>
      <c r="M544" s="253"/>
      <c r="N544" s="253"/>
      <c r="O544" s="253"/>
      <c r="P544" s="253"/>
      <c r="Q544" s="253"/>
      <c r="R544" s="366"/>
    </row>
    <row r="545" spans="1:18" s="264" customFormat="1" ht="21.75" customHeight="1">
      <c r="A545" s="436"/>
      <c r="B545" s="253"/>
      <c r="C545" s="253"/>
      <c r="D545" s="253"/>
      <c r="E545" s="253"/>
      <c r="F545" s="253"/>
      <c r="G545" s="253"/>
      <c r="H545" s="253"/>
      <c r="I545" s="253"/>
      <c r="J545" s="253"/>
      <c r="K545" s="253"/>
      <c r="L545" s="253"/>
      <c r="M545" s="253"/>
      <c r="N545" s="253"/>
      <c r="O545" s="253"/>
      <c r="P545" s="253"/>
      <c r="Q545" s="253"/>
      <c r="R545" s="366"/>
    </row>
    <row r="546" spans="1:18" s="264" customFormat="1" ht="21.75" customHeight="1">
      <c r="A546" s="436"/>
      <c r="B546" s="253"/>
      <c r="C546" s="253"/>
      <c r="D546" s="253"/>
      <c r="E546" s="253"/>
      <c r="F546" s="253"/>
      <c r="G546" s="253"/>
      <c r="H546" s="253"/>
      <c r="I546" s="253"/>
      <c r="J546" s="253"/>
      <c r="K546" s="253"/>
      <c r="L546" s="253"/>
      <c r="M546" s="253"/>
      <c r="N546" s="253"/>
      <c r="O546" s="253"/>
      <c r="P546" s="253"/>
      <c r="Q546" s="253"/>
      <c r="R546" s="366"/>
    </row>
    <row r="547" spans="1:18" s="264" customFormat="1" ht="21.75" customHeight="1">
      <c r="A547" s="436"/>
      <c r="B547" s="253"/>
      <c r="C547" s="253"/>
      <c r="D547" s="253"/>
      <c r="E547" s="253"/>
      <c r="F547" s="253"/>
      <c r="G547" s="253"/>
      <c r="H547" s="253"/>
      <c r="I547" s="253"/>
      <c r="J547" s="253"/>
      <c r="K547" s="253"/>
      <c r="L547" s="253"/>
      <c r="M547" s="253"/>
      <c r="N547" s="253"/>
      <c r="O547" s="253"/>
      <c r="P547" s="253"/>
      <c r="Q547" s="253"/>
      <c r="R547" s="366"/>
    </row>
    <row r="548" spans="1:18" s="264" customFormat="1" ht="21.75" customHeight="1">
      <c r="A548" s="436"/>
      <c r="B548" s="253"/>
      <c r="C548" s="253"/>
      <c r="D548" s="253"/>
      <c r="E548" s="253"/>
      <c r="F548" s="253"/>
      <c r="G548" s="253"/>
      <c r="H548" s="253"/>
      <c r="I548" s="253"/>
      <c r="J548" s="253"/>
      <c r="K548" s="253"/>
      <c r="L548" s="253"/>
      <c r="M548" s="253"/>
      <c r="N548" s="253"/>
      <c r="O548" s="253"/>
      <c r="P548" s="253"/>
      <c r="Q548" s="253"/>
      <c r="R548" s="366"/>
    </row>
    <row r="549" spans="1:18" s="264" customFormat="1" ht="21.75" customHeight="1">
      <c r="A549" s="436"/>
      <c r="B549" s="253"/>
      <c r="C549" s="253"/>
      <c r="D549" s="253"/>
      <c r="E549" s="253"/>
      <c r="F549" s="253"/>
      <c r="G549" s="253"/>
      <c r="H549" s="253"/>
      <c r="I549" s="253"/>
      <c r="J549" s="253"/>
      <c r="K549" s="253"/>
      <c r="L549" s="253"/>
      <c r="M549" s="253"/>
      <c r="N549" s="253"/>
      <c r="O549" s="253"/>
      <c r="P549" s="253"/>
      <c r="Q549" s="253"/>
      <c r="R549" s="366"/>
    </row>
    <row r="550" spans="1:18" s="264" customFormat="1" ht="21.75" customHeight="1">
      <c r="A550" s="436"/>
      <c r="B550" s="253"/>
      <c r="C550" s="253"/>
      <c r="D550" s="253"/>
      <c r="E550" s="253"/>
      <c r="F550" s="253"/>
      <c r="G550" s="253"/>
      <c r="H550" s="253"/>
      <c r="I550" s="253"/>
      <c r="J550" s="253"/>
      <c r="K550" s="253"/>
      <c r="L550" s="253"/>
      <c r="M550" s="253"/>
      <c r="N550" s="253"/>
      <c r="O550" s="253"/>
      <c r="P550" s="253"/>
      <c r="Q550" s="253"/>
      <c r="R550" s="366"/>
    </row>
    <row r="551" spans="1:18" s="264" customFormat="1" ht="21.75" customHeight="1">
      <c r="A551" s="436"/>
      <c r="B551" s="253"/>
      <c r="C551" s="253"/>
      <c r="D551" s="253"/>
      <c r="E551" s="253"/>
      <c r="F551" s="253"/>
      <c r="G551" s="253"/>
      <c r="H551" s="253"/>
      <c r="I551" s="253"/>
      <c r="J551" s="253"/>
      <c r="K551" s="253"/>
      <c r="L551" s="253"/>
      <c r="M551" s="253"/>
      <c r="N551" s="253"/>
      <c r="O551" s="253"/>
      <c r="P551" s="253"/>
      <c r="Q551" s="253"/>
      <c r="R551" s="366"/>
    </row>
    <row r="552" spans="1:18" s="264" customFormat="1" ht="21.75" customHeight="1">
      <c r="A552" s="436"/>
      <c r="B552" s="253"/>
      <c r="C552" s="253"/>
      <c r="D552" s="253"/>
      <c r="E552" s="253"/>
      <c r="F552" s="253"/>
      <c r="G552" s="253"/>
      <c r="H552" s="253"/>
      <c r="I552" s="253"/>
      <c r="J552" s="253"/>
      <c r="K552" s="253"/>
      <c r="L552" s="253"/>
      <c r="M552" s="253"/>
      <c r="N552" s="253"/>
      <c r="O552" s="253"/>
      <c r="P552" s="253"/>
      <c r="Q552" s="253"/>
      <c r="R552" s="366"/>
    </row>
    <row r="553" spans="1:18" s="264" customFormat="1" ht="21.75" customHeight="1">
      <c r="A553" s="436"/>
      <c r="B553" s="253"/>
      <c r="C553" s="253"/>
      <c r="D553" s="253"/>
      <c r="E553" s="253"/>
      <c r="F553" s="253"/>
      <c r="G553" s="253"/>
      <c r="H553" s="253"/>
      <c r="I553" s="253"/>
      <c r="J553" s="253"/>
      <c r="K553" s="253"/>
      <c r="L553" s="253"/>
      <c r="M553" s="253"/>
      <c r="N553" s="253"/>
      <c r="O553" s="253"/>
      <c r="P553" s="253"/>
      <c r="Q553" s="253"/>
      <c r="R553" s="366"/>
    </row>
    <row r="554" spans="1:18" s="264" customFormat="1" ht="21.75" customHeight="1">
      <c r="A554" s="436"/>
      <c r="B554" s="253"/>
      <c r="C554" s="253"/>
      <c r="D554" s="253"/>
      <c r="E554" s="253"/>
      <c r="F554" s="253"/>
      <c r="G554" s="253"/>
      <c r="H554" s="253"/>
      <c r="I554" s="253"/>
      <c r="J554" s="253"/>
      <c r="K554" s="253"/>
      <c r="L554" s="253"/>
      <c r="M554" s="253"/>
      <c r="N554" s="253"/>
      <c r="O554" s="253"/>
      <c r="P554" s="253"/>
      <c r="Q554" s="253"/>
      <c r="R554" s="366"/>
    </row>
    <row r="555" spans="1:18" s="264" customFormat="1" ht="21.75" customHeight="1">
      <c r="A555" s="436"/>
      <c r="B555" s="253"/>
      <c r="C555" s="253"/>
      <c r="D555" s="253"/>
      <c r="E555" s="253"/>
      <c r="F555" s="253"/>
      <c r="G555" s="253"/>
      <c r="H555" s="253"/>
      <c r="I555" s="253"/>
      <c r="J555" s="253"/>
      <c r="K555" s="253"/>
      <c r="L555" s="253"/>
      <c r="M555" s="253"/>
      <c r="N555" s="253"/>
      <c r="O555" s="253"/>
      <c r="P555" s="253"/>
      <c r="Q555" s="253"/>
      <c r="R555" s="366"/>
    </row>
    <row r="556" spans="1:18" s="264" customFormat="1" ht="21.75" customHeight="1">
      <c r="A556" s="436"/>
      <c r="B556" s="253"/>
      <c r="C556" s="253"/>
      <c r="D556" s="253"/>
      <c r="E556" s="253"/>
      <c r="F556" s="253"/>
      <c r="G556" s="253"/>
      <c r="H556" s="253"/>
      <c r="I556" s="253"/>
      <c r="J556" s="253"/>
      <c r="K556" s="253"/>
      <c r="L556" s="253"/>
      <c r="M556" s="253"/>
      <c r="N556" s="253"/>
      <c r="O556" s="253"/>
      <c r="P556" s="253"/>
      <c r="Q556" s="253"/>
      <c r="R556" s="366"/>
    </row>
    <row r="557" spans="1:18" s="264" customFormat="1" ht="21.75" customHeight="1">
      <c r="A557" s="436"/>
      <c r="B557" s="253"/>
      <c r="C557" s="253"/>
      <c r="D557" s="253"/>
      <c r="E557" s="253"/>
      <c r="F557" s="253"/>
      <c r="G557" s="253"/>
      <c r="H557" s="253"/>
      <c r="I557" s="253"/>
      <c r="J557" s="253"/>
      <c r="K557" s="253"/>
      <c r="L557" s="253"/>
      <c r="M557" s="253"/>
      <c r="N557" s="253"/>
      <c r="O557" s="253"/>
      <c r="P557" s="253"/>
      <c r="Q557" s="253"/>
      <c r="R557" s="366"/>
    </row>
    <row r="558" spans="1:18" s="264" customFormat="1" ht="21.75" customHeight="1">
      <c r="A558" s="436"/>
      <c r="B558" s="253"/>
      <c r="C558" s="253"/>
      <c r="D558" s="253"/>
      <c r="E558" s="253"/>
      <c r="F558" s="253"/>
      <c r="G558" s="253"/>
      <c r="H558" s="253"/>
      <c r="I558" s="253"/>
      <c r="J558" s="253"/>
      <c r="K558" s="253"/>
      <c r="L558" s="253"/>
      <c r="M558" s="253"/>
      <c r="N558" s="253"/>
      <c r="O558" s="253"/>
      <c r="P558" s="253"/>
      <c r="Q558" s="253"/>
      <c r="R558" s="366"/>
    </row>
    <row r="559" spans="1:18" s="264" customFormat="1" ht="21.75" customHeight="1">
      <c r="A559" s="436"/>
      <c r="B559" s="253"/>
      <c r="C559" s="253"/>
      <c r="D559" s="253"/>
      <c r="E559" s="253"/>
      <c r="F559" s="253"/>
      <c r="G559" s="253"/>
      <c r="H559" s="253"/>
      <c r="I559" s="253"/>
      <c r="J559" s="253"/>
      <c r="K559" s="253"/>
      <c r="L559" s="253"/>
      <c r="M559" s="253"/>
      <c r="N559" s="253"/>
      <c r="O559" s="253"/>
      <c r="P559" s="253"/>
      <c r="Q559" s="253"/>
      <c r="R559" s="366"/>
    </row>
    <row r="560" spans="1:18" s="264" customFormat="1" ht="21.75" customHeight="1">
      <c r="A560" s="436"/>
      <c r="B560" s="253"/>
      <c r="C560" s="253"/>
      <c r="D560" s="253"/>
      <c r="E560" s="253"/>
      <c r="F560" s="253"/>
      <c r="G560" s="253"/>
      <c r="H560" s="253"/>
      <c r="I560" s="253"/>
      <c r="J560" s="253"/>
      <c r="K560" s="253"/>
      <c r="L560" s="253"/>
      <c r="M560" s="253"/>
      <c r="N560" s="253"/>
      <c r="O560" s="253"/>
      <c r="P560" s="253"/>
      <c r="Q560" s="253"/>
      <c r="R560" s="366"/>
    </row>
    <row r="561" spans="1:18" s="264" customFormat="1" ht="21.75" customHeight="1">
      <c r="A561" s="436"/>
      <c r="B561" s="253"/>
      <c r="C561" s="253"/>
      <c r="D561" s="253"/>
      <c r="E561" s="253"/>
      <c r="F561" s="253"/>
      <c r="G561" s="253"/>
      <c r="H561" s="253"/>
      <c r="I561" s="253"/>
      <c r="J561" s="253"/>
      <c r="K561" s="253"/>
      <c r="L561" s="253"/>
      <c r="M561" s="253"/>
      <c r="N561" s="253"/>
      <c r="O561" s="253"/>
      <c r="P561" s="253"/>
      <c r="Q561" s="253"/>
      <c r="R561" s="366"/>
    </row>
    <row r="562" spans="1:18" s="264" customFormat="1" ht="21.75" customHeight="1">
      <c r="A562" s="436"/>
      <c r="B562" s="253"/>
      <c r="C562" s="253"/>
      <c r="D562" s="253"/>
      <c r="E562" s="253"/>
      <c r="F562" s="253"/>
      <c r="G562" s="253"/>
      <c r="H562" s="253"/>
      <c r="I562" s="253"/>
      <c r="J562" s="253"/>
      <c r="K562" s="253"/>
      <c r="L562" s="253"/>
      <c r="M562" s="253"/>
      <c r="N562" s="253"/>
      <c r="O562" s="253"/>
      <c r="P562" s="253"/>
      <c r="Q562" s="253"/>
      <c r="R562" s="366"/>
    </row>
    <row r="563" spans="1:18" s="264" customFormat="1" ht="21.75" customHeight="1">
      <c r="A563" s="436"/>
      <c r="B563" s="253"/>
      <c r="C563" s="253"/>
      <c r="D563" s="253"/>
      <c r="E563" s="253"/>
      <c r="F563" s="253"/>
      <c r="G563" s="253"/>
      <c r="H563" s="253"/>
      <c r="I563" s="253"/>
      <c r="J563" s="253"/>
      <c r="K563" s="253"/>
      <c r="L563" s="253"/>
      <c r="M563" s="253"/>
      <c r="N563" s="253"/>
      <c r="O563" s="253"/>
      <c r="P563" s="253"/>
      <c r="Q563" s="253"/>
      <c r="R563" s="366"/>
    </row>
    <row r="564" spans="1:18" s="264" customFormat="1" ht="21.75" customHeight="1">
      <c r="A564" s="436"/>
      <c r="B564" s="253"/>
      <c r="C564" s="253"/>
      <c r="D564" s="253"/>
      <c r="E564" s="253"/>
      <c r="F564" s="253"/>
      <c r="G564" s="253"/>
      <c r="H564" s="253"/>
      <c r="I564" s="253"/>
      <c r="J564" s="253"/>
      <c r="K564" s="253"/>
      <c r="L564" s="253"/>
      <c r="M564" s="253"/>
      <c r="N564" s="253"/>
      <c r="O564" s="253"/>
      <c r="P564" s="253"/>
      <c r="Q564" s="253"/>
      <c r="R564" s="366"/>
    </row>
    <row r="565" spans="1:18" s="264" customFormat="1" ht="21.75" customHeight="1">
      <c r="A565" s="436"/>
      <c r="B565" s="253"/>
      <c r="C565" s="253"/>
      <c r="D565" s="253"/>
      <c r="E565" s="253"/>
      <c r="F565" s="253"/>
      <c r="G565" s="253"/>
      <c r="H565" s="253"/>
      <c r="I565" s="253"/>
      <c r="J565" s="253"/>
      <c r="K565" s="253"/>
      <c r="L565" s="253"/>
      <c r="M565" s="253"/>
      <c r="N565" s="253"/>
      <c r="O565" s="253"/>
      <c r="P565" s="253"/>
      <c r="Q565" s="253"/>
      <c r="R565" s="366"/>
    </row>
    <row r="566" spans="1:18" s="264" customFormat="1" ht="21.75" customHeight="1">
      <c r="A566" s="436"/>
      <c r="B566" s="253"/>
      <c r="C566" s="253"/>
      <c r="D566" s="253"/>
      <c r="E566" s="253"/>
      <c r="F566" s="253"/>
      <c r="G566" s="253"/>
      <c r="H566" s="253"/>
      <c r="I566" s="253"/>
      <c r="J566" s="253"/>
      <c r="K566" s="253"/>
      <c r="L566" s="253"/>
      <c r="M566" s="253"/>
      <c r="N566" s="253"/>
      <c r="O566" s="253"/>
      <c r="P566" s="253"/>
      <c r="Q566" s="253"/>
      <c r="R566" s="366"/>
    </row>
    <row r="567" spans="1:18" s="264" customFormat="1" ht="21.75" customHeight="1">
      <c r="A567" s="436"/>
      <c r="B567" s="253"/>
      <c r="C567" s="253"/>
      <c r="D567" s="253"/>
      <c r="E567" s="253"/>
      <c r="F567" s="253"/>
      <c r="G567" s="253"/>
      <c r="H567" s="253"/>
      <c r="I567" s="253"/>
      <c r="J567" s="253"/>
      <c r="K567" s="253"/>
      <c r="L567" s="253"/>
      <c r="M567" s="253"/>
      <c r="N567" s="253"/>
      <c r="O567" s="253"/>
      <c r="P567" s="253"/>
      <c r="Q567" s="253"/>
      <c r="R567" s="366"/>
    </row>
    <row r="568" spans="1:18" s="264" customFormat="1" ht="21.75" customHeight="1">
      <c r="A568" s="436"/>
      <c r="B568" s="253"/>
      <c r="C568" s="253"/>
      <c r="D568" s="253"/>
      <c r="E568" s="253"/>
      <c r="F568" s="253"/>
      <c r="G568" s="253"/>
      <c r="H568" s="253"/>
      <c r="I568" s="253"/>
      <c r="J568" s="253"/>
      <c r="K568" s="253"/>
      <c r="L568" s="253"/>
      <c r="M568" s="253"/>
      <c r="N568" s="253"/>
      <c r="O568" s="253"/>
      <c r="P568" s="253"/>
      <c r="Q568" s="253"/>
      <c r="R568" s="366"/>
    </row>
    <row r="569" spans="1:18" s="264" customFormat="1" ht="21.75" customHeight="1">
      <c r="A569" s="436"/>
      <c r="B569" s="253"/>
      <c r="C569" s="253"/>
      <c r="D569" s="253"/>
      <c r="E569" s="253"/>
      <c r="F569" s="253"/>
      <c r="G569" s="253"/>
      <c r="H569" s="253"/>
      <c r="I569" s="253"/>
      <c r="J569" s="253"/>
      <c r="K569" s="253"/>
      <c r="L569" s="253"/>
      <c r="M569" s="253"/>
      <c r="N569" s="253"/>
      <c r="O569" s="253"/>
      <c r="P569" s="253"/>
      <c r="Q569" s="253"/>
      <c r="R569" s="366"/>
    </row>
    <row r="570" spans="1:18" s="264" customFormat="1" ht="21.75" customHeight="1">
      <c r="A570" s="436"/>
      <c r="B570" s="253"/>
      <c r="C570" s="253"/>
      <c r="D570" s="253"/>
      <c r="E570" s="253"/>
      <c r="F570" s="253"/>
      <c r="G570" s="253"/>
      <c r="H570" s="253"/>
      <c r="I570" s="253"/>
      <c r="J570" s="253"/>
      <c r="K570" s="253"/>
      <c r="L570" s="253"/>
      <c r="M570" s="253"/>
      <c r="N570" s="253"/>
      <c r="O570" s="253"/>
      <c r="P570" s="253"/>
      <c r="Q570" s="253"/>
      <c r="R570" s="366"/>
    </row>
    <row r="571" spans="1:18" s="264" customFormat="1" ht="21.75" customHeight="1">
      <c r="A571" s="436"/>
      <c r="B571" s="253"/>
      <c r="C571" s="253"/>
      <c r="D571" s="253"/>
      <c r="E571" s="253"/>
      <c r="F571" s="253"/>
      <c r="G571" s="253"/>
      <c r="H571" s="253"/>
      <c r="I571" s="253"/>
      <c r="J571" s="253"/>
      <c r="K571" s="253"/>
      <c r="L571" s="253"/>
      <c r="M571" s="253"/>
      <c r="N571" s="253"/>
      <c r="O571" s="253"/>
      <c r="P571" s="253"/>
      <c r="Q571" s="253"/>
      <c r="R571" s="366"/>
    </row>
    <row r="572" spans="1:18" s="264" customFormat="1" ht="21.75" customHeight="1">
      <c r="A572" s="436"/>
      <c r="B572" s="253"/>
      <c r="C572" s="253"/>
      <c r="D572" s="253"/>
      <c r="E572" s="253"/>
      <c r="F572" s="253"/>
      <c r="G572" s="253"/>
      <c r="H572" s="253"/>
      <c r="I572" s="253"/>
      <c r="J572" s="253"/>
      <c r="K572" s="253"/>
      <c r="L572" s="253"/>
      <c r="M572" s="253"/>
      <c r="N572" s="253"/>
      <c r="O572" s="253"/>
      <c r="P572" s="253"/>
      <c r="Q572" s="253"/>
      <c r="R572" s="366"/>
    </row>
    <row r="573" spans="1:18" s="264" customFormat="1" ht="21.75" customHeight="1">
      <c r="A573" s="436"/>
      <c r="B573" s="253"/>
      <c r="C573" s="253"/>
      <c r="D573" s="253"/>
      <c r="E573" s="253"/>
      <c r="F573" s="253"/>
      <c r="G573" s="253"/>
      <c r="H573" s="253"/>
      <c r="I573" s="253"/>
      <c r="J573" s="253"/>
      <c r="K573" s="253"/>
      <c r="L573" s="253"/>
      <c r="M573" s="253"/>
      <c r="N573" s="253"/>
      <c r="O573" s="253"/>
      <c r="P573" s="253"/>
      <c r="Q573" s="253"/>
      <c r="R573" s="366"/>
    </row>
    <row r="574" spans="1:18" s="264" customFormat="1" ht="21.75" customHeight="1">
      <c r="A574" s="436"/>
      <c r="B574" s="253"/>
      <c r="C574" s="253"/>
      <c r="D574" s="253"/>
      <c r="E574" s="253"/>
      <c r="F574" s="253"/>
      <c r="G574" s="253"/>
      <c r="H574" s="253"/>
      <c r="I574" s="253"/>
      <c r="J574" s="253"/>
      <c r="K574" s="253"/>
      <c r="L574" s="253"/>
      <c r="M574" s="253"/>
      <c r="N574" s="253"/>
      <c r="O574" s="253"/>
      <c r="P574" s="253"/>
      <c r="Q574" s="253"/>
      <c r="R574" s="366"/>
    </row>
    <row r="575" spans="1:18" s="264" customFormat="1" ht="21.75" customHeight="1">
      <c r="A575" s="436"/>
      <c r="B575" s="253"/>
      <c r="C575" s="253"/>
      <c r="D575" s="253"/>
      <c r="E575" s="253"/>
      <c r="F575" s="253"/>
      <c r="G575" s="253"/>
      <c r="H575" s="253"/>
      <c r="I575" s="253"/>
      <c r="J575" s="253"/>
      <c r="K575" s="253"/>
      <c r="L575" s="253"/>
      <c r="M575" s="253"/>
      <c r="N575" s="253"/>
      <c r="O575" s="253"/>
      <c r="P575" s="253"/>
      <c r="Q575" s="253"/>
      <c r="R575" s="366"/>
    </row>
    <row r="576" spans="1:18" s="264" customFormat="1" ht="21.75" customHeight="1">
      <c r="A576" s="436"/>
      <c r="B576" s="253"/>
      <c r="C576" s="253"/>
      <c r="D576" s="253"/>
      <c r="E576" s="253"/>
      <c r="F576" s="253"/>
      <c r="G576" s="253"/>
      <c r="H576" s="253"/>
      <c r="I576" s="253"/>
      <c r="J576" s="253"/>
      <c r="K576" s="253"/>
      <c r="L576" s="253"/>
      <c r="M576" s="253"/>
      <c r="N576" s="253"/>
      <c r="O576" s="253"/>
      <c r="P576" s="253"/>
      <c r="Q576" s="253"/>
      <c r="R576" s="366"/>
    </row>
    <row r="577" spans="1:18" s="264" customFormat="1" ht="21.75" customHeight="1">
      <c r="A577" s="436"/>
      <c r="B577" s="253"/>
      <c r="C577" s="253"/>
      <c r="D577" s="253"/>
      <c r="E577" s="253"/>
      <c r="F577" s="253"/>
      <c r="G577" s="253"/>
      <c r="H577" s="253"/>
      <c r="I577" s="253"/>
      <c r="J577" s="253"/>
      <c r="K577" s="253"/>
      <c r="L577" s="253"/>
      <c r="M577" s="253"/>
      <c r="N577" s="253"/>
      <c r="O577" s="253"/>
      <c r="P577" s="253"/>
      <c r="Q577" s="253"/>
      <c r="R577" s="366"/>
    </row>
    <row r="578" spans="1:18" s="264" customFormat="1" ht="21.75" customHeight="1">
      <c r="A578" s="436"/>
      <c r="B578" s="253"/>
      <c r="C578" s="253"/>
      <c r="D578" s="253"/>
      <c r="E578" s="253"/>
      <c r="F578" s="253"/>
      <c r="G578" s="253"/>
      <c r="H578" s="253"/>
      <c r="I578" s="253"/>
      <c r="J578" s="253"/>
      <c r="K578" s="253"/>
      <c r="L578" s="253"/>
      <c r="M578" s="253"/>
      <c r="N578" s="253"/>
      <c r="O578" s="253"/>
      <c r="P578" s="253"/>
      <c r="Q578" s="253"/>
      <c r="R578" s="366"/>
    </row>
    <row r="579" spans="1:18" s="264" customFormat="1" ht="21.75" customHeight="1">
      <c r="A579" s="436"/>
      <c r="B579" s="253"/>
      <c r="C579" s="253"/>
      <c r="D579" s="253"/>
      <c r="E579" s="253"/>
      <c r="F579" s="253"/>
      <c r="G579" s="253"/>
      <c r="H579" s="253"/>
      <c r="I579" s="253"/>
      <c r="J579" s="253"/>
      <c r="K579" s="253"/>
      <c r="L579" s="253"/>
      <c r="M579" s="253"/>
      <c r="N579" s="253"/>
      <c r="O579" s="253"/>
      <c r="P579" s="253"/>
      <c r="Q579" s="253"/>
      <c r="R579" s="366"/>
    </row>
    <row r="580" spans="1:18" s="264" customFormat="1" ht="21.75" customHeight="1">
      <c r="A580" s="436"/>
      <c r="B580" s="253"/>
      <c r="C580" s="253"/>
      <c r="D580" s="253"/>
      <c r="E580" s="253"/>
      <c r="F580" s="253"/>
      <c r="G580" s="253"/>
      <c r="H580" s="253"/>
      <c r="I580" s="253"/>
      <c r="J580" s="253"/>
      <c r="K580" s="253"/>
      <c r="L580" s="253"/>
      <c r="M580" s="253"/>
      <c r="N580" s="253"/>
      <c r="O580" s="253"/>
      <c r="P580" s="253"/>
      <c r="Q580" s="253"/>
      <c r="R580" s="366"/>
    </row>
    <row r="581" spans="1:18" s="264" customFormat="1" ht="21.75" customHeight="1">
      <c r="A581" s="436"/>
      <c r="B581" s="253"/>
      <c r="C581" s="253"/>
      <c r="D581" s="253"/>
      <c r="E581" s="253"/>
      <c r="F581" s="253"/>
      <c r="G581" s="253"/>
      <c r="H581" s="253"/>
      <c r="I581" s="253"/>
      <c r="J581" s="253"/>
      <c r="K581" s="253"/>
      <c r="L581" s="253"/>
      <c r="M581" s="253"/>
      <c r="N581" s="253"/>
      <c r="O581" s="253"/>
      <c r="P581" s="253"/>
      <c r="Q581" s="253"/>
      <c r="R581" s="366"/>
    </row>
    <row r="582" spans="1:18" s="264" customFormat="1" ht="21.75" customHeight="1">
      <c r="A582" s="436"/>
      <c r="B582" s="253"/>
      <c r="C582" s="253"/>
      <c r="D582" s="253"/>
      <c r="E582" s="253"/>
      <c r="F582" s="253"/>
      <c r="G582" s="253"/>
      <c r="H582" s="253"/>
      <c r="I582" s="253"/>
      <c r="J582" s="253"/>
      <c r="K582" s="253"/>
      <c r="L582" s="253"/>
      <c r="M582" s="253"/>
      <c r="N582" s="253"/>
      <c r="O582" s="253"/>
      <c r="P582" s="253"/>
      <c r="Q582" s="253"/>
      <c r="R582" s="366"/>
    </row>
    <row r="583" spans="1:18" s="264" customFormat="1" ht="21.75" customHeight="1">
      <c r="A583" s="436"/>
      <c r="B583" s="253"/>
      <c r="C583" s="253"/>
      <c r="D583" s="253"/>
      <c r="E583" s="253"/>
      <c r="F583" s="253"/>
      <c r="G583" s="253"/>
      <c r="H583" s="253"/>
      <c r="I583" s="253"/>
      <c r="J583" s="253"/>
      <c r="K583" s="253"/>
      <c r="L583" s="253"/>
      <c r="M583" s="253"/>
      <c r="N583" s="253"/>
      <c r="O583" s="253"/>
      <c r="P583" s="253"/>
      <c r="Q583" s="253"/>
      <c r="R583" s="366"/>
    </row>
    <row r="584" spans="1:18" s="264" customFormat="1" ht="21.75" customHeight="1">
      <c r="A584" s="436"/>
      <c r="B584" s="253"/>
      <c r="C584" s="253"/>
      <c r="D584" s="253"/>
      <c r="E584" s="253"/>
      <c r="F584" s="253"/>
      <c r="G584" s="253"/>
      <c r="H584" s="253"/>
      <c r="I584" s="253"/>
      <c r="J584" s="253"/>
      <c r="K584" s="253"/>
      <c r="L584" s="253"/>
      <c r="M584" s="253"/>
      <c r="N584" s="253"/>
      <c r="O584" s="253"/>
      <c r="P584" s="253"/>
      <c r="Q584" s="253"/>
      <c r="R584" s="366"/>
    </row>
    <row r="585" spans="1:18" s="264" customFormat="1" ht="21.75" customHeight="1">
      <c r="A585" s="436"/>
      <c r="B585" s="253"/>
      <c r="C585" s="253"/>
      <c r="D585" s="253"/>
      <c r="E585" s="253"/>
      <c r="F585" s="253"/>
      <c r="G585" s="253"/>
      <c r="H585" s="253"/>
      <c r="I585" s="253"/>
      <c r="J585" s="253"/>
      <c r="K585" s="253"/>
      <c r="L585" s="253"/>
      <c r="M585" s="253"/>
      <c r="N585" s="253"/>
      <c r="O585" s="253"/>
      <c r="P585" s="253"/>
      <c r="Q585" s="253"/>
      <c r="R585" s="366"/>
    </row>
    <row r="586" spans="1:18" s="264" customFormat="1" ht="21.75" customHeight="1">
      <c r="A586" s="436"/>
      <c r="B586" s="253"/>
      <c r="C586" s="253"/>
      <c r="D586" s="253"/>
      <c r="E586" s="253"/>
      <c r="F586" s="253"/>
      <c r="G586" s="253"/>
      <c r="H586" s="253"/>
      <c r="I586" s="253"/>
      <c r="J586" s="253"/>
      <c r="K586" s="253"/>
      <c r="L586" s="253"/>
      <c r="M586" s="253"/>
      <c r="N586" s="253"/>
      <c r="O586" s="253"/>
      <c r="P586" s="253"/>
      <c r="Q586" s="253"/>
      <c r="R586" s="366"/>
    </row>
    <row r="587" spans="1:18" s="264" customFormat="1" ht="21.75" customHeight="1">
      <c r="A587" s="436"/>
      <c r="B587" s="253"/>
      <c r="C587" s="253"/>
      <c r="D587" s="253"/>
      <c r="E587" s="253"/>
      <c r="F587" s="253"/>
      <c r="G587" s="253"/>
      <c r="H587" s="253"/>
      <c r="I587" s="253"/>
      <c r="J587" s="253"/>
      <c r="K587" s="253"/>
      <c r="L587" s="253"/>
      <c r="M587" s="253"/>
      <c r="N587" s="253"/>
      <c r="O587" s="253"/>
      <c r="P587" s="253"/>
      <c r="Q587" s="253"/>
      <c r="R587" s="366"/>
    </row>
    <row r="588" spans="1:18" s="264" customFormat="1" ht="21.75" customHeight="1">
      <c r="A588" s="436"/>
      <c r="B588" s="253"/>
      <c r="C588" s="253"/>
      <c r="D588" s="253"/>
      <c r="E588" s="253"/>
      <c r="F588" s="253"/>
      <c r="G588" s="253"/>
      <c r="H588" s="253"/>
      <c r="I588" s="253"/>
      <c r="J588" s="253"/>
      <c r="K588" s="253"/>
      <c r="L588" s="253"/>
      <c r="M588" s="253"/>
      <c r="N588" s="253"/>
      <c r="O588" s="253"/>
      <c r="P588" s="253"/>
      <c r="Q588" s="253"/>
      <c r="R588" s="366"/>
    </row>
    <row r="589" spans="1:18" s="264" customFormat="1" ht="21.75" customHeight="1">
      <c r="A589" s="436"/>
      <c r="B589" s="253"/>
      <c r="C589" s="253"/>
      <c r="D589" s="253"/>
      <c r="E589" s="253"/>
      <c r="F589" s="253"/>
      <c r="G589" s="253"/>
      <c r="H589" s="253"/>
      <c r="I589" s="253"/>
      <c r="J589" s="253"/>
      <c r="K589" s="253"/>
      <c r="L589" s="253"/>
      <c r="M589" s="253"/>
      <c r="N589" s="253"/>
      <c r="O589" s="253"/>
      <c r="P589" s="253"/>
      <c r="Q589" s="253"/>
      <c r="R589" s="366"/>
    </row>
    <row r="590" spans="1:18" s="264" customFormat="1" ht="21.75" customHeight="1">
      <c r="A590" s="436"/>
      <c r="B590" s="253"/>
      <c r="C590" s="253"/>
      <c r="D590" s="253"/>
      <c r="E590" s="253"/>
      <c r="F590" s="253"/>
      <c r="G590" s="253"/>
      <c r="H590" s="253"/>
      <c r="I590" s="253"/>
      <c r="J590" s="253"/>
      <c r="K590" s="253"/>
      <c r="L590" s="253"/>
      <c r="M590" s="253"/>
      <c r="N590" s="253"/>
      <c r="O590" s="253"/>
      <c r="P590" s="253"/>
      <c r="Q590" s="253"/>
      <c r="R590" s="366"/>
    </row>
    <row r="591" spans="1:18" s="264" customFormat="1" ht="21.75" customHeight="1">
      <c r="A591" s="436"/>
      <c r="B591" s="253"/>
      <c r="C591" s="253"/>
      <c r="D591" s="253"/>
      <c r="E591" s="253"/>
      <c r="F591" s="253"/>
      <c r="G591" s="253"/>
      <c r="H591" s="253"/>
      <c r="I591" s="253"/>
      <c r="J591" s="253"/>
      <c r="K591" s="253"/>
      <c r="L591" s="253"/>
      <c r="M591" s="253"/>
      <c r="N591" s="253"/>
      <c r="O591" s="253"/>
      <c r="P591" s="253"/>
      <c r="Q591" s="253"/>
      <c r="R591" s="366"/>
    </row>
    <row r="592" spans="1:18" s="264" customFormat="1" ht="21.75" customHeight="1">
      <c r="A592" s="436"/>
      <c r="B592" s="253"/>
      <c r="C592" s="253"/>
      <c r="D592" s="253"/>
      <c r="E592" s="253"/>
      <c r="F592" s="253"/>
      <c r="G592" s="253"/>
      <c r="H592" s="253"/>
      <c r="I592" s="253"/>
      <c r="J592" s="253"/>
      <c r="K592" s="253"/>
      <c r="L592" s="253"/>
      <c r="M592" s="253"/>
      <c r="N592" s="253"/>
      <c r="O592" s="253"/>
      <c r="P592" s="253"/>
      <c r="Q592" s="253"/>
      <c r="R592" s="366"/>
    </row>
    <row r="593" spans="1:18" s="264" customFormat="1" ht="21.75" customHeight="1">
      <c r="A593" s="436"/>
      <c r="B593" s="253"/>
      <c r="C593" s="253"/>
      <c r="D593" s="253"/>
      <c r="E593" s="253"/>
      <c r="F593" s="253"/>
      <c r="G593" s="253"/>
      <c r="H593" s="253"/>
      <c r="I593" s="253"/>
      <c r="J593" s="253"/>
      <c r="K593" s="253"/>
      <c r="L593" s="253"/>
      <c r="M593" s="253"/>
      <c r="N593" s="253"/>
      <c r="O593" s="253"/>
      <c r="P593" s="253"/>
      <c r="Q593" s="253"/>
      <c r="R593" s="366"/>
    </row>
    <row r="594" spans="1:18" s="264" customFormat="1" ht="21.75" customHeight="1">
      <c r="A594" s="436"/>
      <c r="B594" s="253"/>
      <c r="C594" s="253"/>
      <c r="D594" s="253"/>
      <c r="E594" s="253"/>
      <c r="F594" s="253"/>
      <c r="G594" s="253"/>
      <c r="H594" s="253"/>
      <c r="I594" s="253"/>
      <c r="J594" s="253"/>
      <c r="K594" s="253"/>
      <c r="L594" s="253"/>
      <c r="M594" s="253"/>
      <c r="N594" s="253"/>
      <c r="O594" s="253"/>
      <c r="P594" s="253"/>
      <c r="Q594" s="253"/>
      <c r="R594" s="366"/>
    </row>
    <row r="595" spans="1:18" s="264" customFormat="1" ht="21.75" customHeight="1">
      <c r="A595" s="436"/>
      <c r="B595" s="253"/>
      <c r="C595" s="253"/>
      <c r="D595" s="253"/>
      <c r="E595" s="253"/>
      <c r="F595" s="253"/>
      <c r="G595" s="253"/>
      <c r="H595" s="253"/>
      <c r="I595" s="253"/>
      <c r="J595" s="253"/>
      <c r="K595" s="253"/>
      <c r="L595" s="253"/>
      <c r="M595" s="253"/>
      <c r="N595" s="253"/>
      <c r="O595" s="253"/>
      <c r="P595" s="253"/>
      <c r="Q595" s="253"/>
      <c r="R595" s="366"/>
    </row>
    <row r="596" spans="1:18" s="264" customFormat="1" ht="21.75" customHeight="1">
      <c r="A596" s="436"/>
      <c r="B596" s="253"/>
      <c r="C596" s="253"/>
      <c r="D596" s="253"/>
      <c r="E596" s="253"/>
      <c r="F596" s="253"/>
      <c r="G596" s="253"/>
      <c r="H596" s="253"/>
      <c r="I596" s="253"/>
      <c r="J596" s="253"/>
      <c r="K596" s="253"/>
      <c r="L596" s="253"/>
      <c r="M596" s="253"/>
      <c r="N596" s="253"/>
      <c r="O596" s="253"/>
      <c r="P596" s="253"/>
      <c r="Q596" s="253"/>
      <c r="R596" s="366"/>
    </row>
    <row r="597" spans="1:18" s="264" customFormat="1" ht="21.75" customHeight="1">
      <c r="A597" s="436"/>
      <c r="B597" s="253"/>
      <c r="C597" s="253"/>
      <c r="D597" s="253"/>
      <c r="E597" s="253"/>
      <c r="F597" s="253"/>
      <c r="G597" s="253"/>
      <c r="H597" s="253"/>
      <c r="I597" s="253"/>
      <c r="J597" s="253"/>
      <c r="K597" s="253"/>
      <c r="L597" s="253"/>
      <c r="M597" s="253"/>
      <c r="N597" s="253"/>
      <c r="O597" s="253"/>
      <c r="P597" s="253"/>
      <c r="Q597" s="253"/>
      <c r="R597" s="366"/>
    </row>
    <row r="598" spans="1:18" s="264" customFormat="1" ht="21.75" customHeight="1">
      <c r="A598" s="436"/>
      <c r="B598" s="253"/>
      <c r="C598" s="253"/>
      <c r="D598" s="253"/>
      <c r="E598" s="253"/>
      <c r="F598" s="253"/>
      <c r="G598" s="253"/>
      <c r="H598" s="253"/>
      <c r="I598" s="253"/>
      <c r="J598" s="253"/>
      <c r="K598" s="253"/>
      <c r="L598" s="253"/>
      <c r="M598" s="253"/>
      <c r="N598" s="253"/>
      <c r="O598" s="253"/>
      <c r="P598" s="253"/>
      <c r="Q598" s="253"/>
      <c r="R598" s="366"/>
    </row>
    <row r="599" spans="1:18" s="264" customFormat="1" ht="21.75" customHeight="1">
      <c r="A599" s="436"/>
      <c r="B599" s="253"/>
      <c r="C599" s="253"/>
      <c r="D599" s="253"/>
      <c r="E599" s="253"/>
      <c r="F599" s="253"/>
      <c r="G599" s="253"/>
      <c r="H599" s="253"/>
      <c r="I599" s="253"/>
      <c r="J599" s="253"/>
      <c r="K599" s="253"/>
      <c r="L599" s="253"/>
      <c r="M599" s="253"/>
      <c r="N599" s="253"/>
      <c r="O599" s="253"/>
      <c r="P599" s="253"/>
      <c r="Q599" s="253"/>
      <c r="R599" s="366"/>
    </row>
    <row r="600" spans="1:18" s="264" customFormat="1" ht="21.75" customHeight="1">
      <c r="A600" s="436"/>
      <c r="B600" s="253"/>
      <c r="C600" s="253"/>
      <c r="D600" s="253"/>
      <c r="E600" s="253"/>
      <c r="F600" s="253"/>
      <c r="G600" s="253"/>
      <c r="H600" s="253"/>
      <c r="I600" s="253"/>
      <c r="J600" s="253"/>
      <c r="K600" s="253"/>
      <c r="L600" s="253"/>
      <c r="M600" s="253"/>
      <c r="N600" s="253"/>
      <c r="O600" s="253"/>
      <c r="P600" s="253"/>
      <c r="Q600" s="253"/>
      <c r="R600" s="366"/>
    </row>
    <row r="601" spans="1:18" s="264" customFormat="1" ht="21.75" customHeight="1">
      <c r="A601" s="436"/>
      <c r="B601" s="253"/>
      <c r="C601" s="253"/>
      <c r="D601" s="253"/>
      <c r="E601" s="253"/>
      <c r="F601" s="253"/>
      <c r="G601" s="253"/>
      <c r="H601" s="253"/>
      <c r="I601" s="253"/>
      <c r="J601" s="253"/>
      <c r="K601" s="253"/>
      <c r="L601" s="253"/>
      <c r="M601" s="253"/>
      <c r="N601" s="253"/>
      <c r="O601" s="253"/>
      <c r="P601" s="253"/>
      <c r="Q601" s="253"/>
      <c r="R601" s="366"/>
    </row>
    <row r="602" spans="1:18" s="264" customFormat="1" ht="21.75" customHeight="1">
      <c r="A602" s="436"/>
      <c r="B602" s="253"/>
      <c r="C602" s="253"/>
      <c r="D602" s="253"/>
      <c r="E602" s="253"/>
      <c r="F602" s="253"/>
      <c r="G602" s="253"/>
      <c r="H602" s="253"/>
      <c r="I602" s="253"/>
      <c r="J602" s="253"/>
      <c r="K602" s="253"/>
      <c r="L602" s="253"/>
      <c r="M602" s="253"/>
      <c r="N602" s="253"/>
      <c r="O602" s="253"/>
      <c r="P602" s="253"/>
      <c r="Q602" s="253"/>
      <c r="R602" s="366"/>
    </row>
    <row r="603" spans="1:18" s="264" customFormat="1" ht="21.75" customHeight="1">
      <c r="A603" s="436"/>
      <c r="B603" s="253"/>
      <c r="C603" s="253"/>
      <c r="D603" s="253"/>
      <c r="E603" s="253"/>
      <c r="F603" s="253"/>
      <c r="G603" s="253"/>
      <c r="H603" s="253"/>
      <c r="I603" s="253"/>
      <c r="J603" s="253"/>
      <c r="K603" s="253"/>
      <c r="L603" s="253"/>
      <c r="M603" s="253"/>
      <c r="N603" s="253"/>
      <c r="O603" s="253"/>
      <c r="P603" s="253"/>
      <c r="Q603" s="253"/>
      <c r="R603" s="366"/>
    </row>
    <row r="604" spans="1:18" s="264" customFormat="1" ht="21.75" customHeight="1">
      <c r="A604" s="436"/>
      <c r="B604" s="253"/>
      <c r="C604" s="253"/>
      <c r="D604" s="253"/>
      <c r="E604" s="253"/>
      <c r="F604" s="253"/>
      <c r="G604" s="253"/>
      <c r="H604" s="253"/>
      <c r="I604" s="253"/>
      <c r="J604" s="253"/>
      <c r="K604" s="253"/>
      <c r="L604" s="253"/>
      <c r="M604" s="253"/>
      <c r="N604" s="253"/>
      <c r="O604" s="253"/>
      <c r="P604" s="253"/>
      <c r="Q604" s="253"/>
      <c r="R604" s="366"/>
    </row>
    <row r="605" spans="1:18" s="264" customFormat="1" ht="21.75" customHeight="1">
      <c r="A605" s="436"/>
      <c r="B605" s="253"/>
      <c r="C605" s="253"/>
      <c r="D605" s="253"/>
      <c r="E605" s="253"/>
      <c r="F605" s="253"/>
      <c r="G605" s="253"/>
      <c r="H605" s="253"/>
      <c r="I605" s="253"/>
      <c r="J605" s="253"/>
      <c r="K605" s="253"/>
      <c r="L605" s="253"/>
      <c r="M605" s="253"/>
      <c r="N605" s="253"/>
      <c r="O605" s="253"/>
      <c r="P605" s="253"/>
      <c r="Q605" s="253"/>
      <c r="R605" s="366"/>
    </row>
    <row r="606" spans="1:18" s="264" customFormat="1" ht="21.75" customHeight="1">
      <c r="A606" s="436"/>
      <c r="B606" s="253"/>
      <c r="C606" s="253"/>
      <c r="D606" s="253"/>
      <c r="E606" s="253"/>
      <c r="F606" s="253"/>
      <c r="G606" s="253"/>
      <c r="H606" s="253"/>
      <c r="I606" s="253"/>
      <c r="J606" s="253"/>
      <c r="K606" s="253"/>
      <c r="L606" s="253"/>
      <c r="M606" s="253"/>
      <c r="N606" s="253"/>
      <c r="O606" s="253"/>
      <c r="P606" s="253"/>
      <c r="Q606" s="253"/>
      <c r="R606" s="366"/>
    </row>
    <row r="607" spans="1:18" s="264" customFormat="1" ht="21.75" customHeight="1">
      <c r="A607" s="436"/>
      <c r="B607" s="253"/>
      <c r="C607" s="253"/>
      <c r="D607" s="253"/>
      <c r="E607" s="253"/>
      <c r="F607" s="253"/>
      <c r="G607" s="253"/>
      <c r="H607" s="253"/>
      <c r="I607" s="253"/>
      <c r="J607" s="253"/>
      <c r="K607" s="253"/>
      <c r="L607" s="253"/>
      <c r="M607" s="253"/>
      <c r="N607" s="253"/>
      <c r="O607" s="253"/>
      <c r="P607" s="253"/>
      <c r="Q607" s="253"/>
      <c r="R607" s="366"/>
    </row>
    <row r="608" spans="1:18" s="264" customFormat="1" ht="21.75" customHeight="1">
      <c r="A608" s="436"/>
      <c r="B608" s="253"/>
      <c r="C608" s="253"/>
      <c r="D608" s="253"/>
      <c r="E608" s="253"/>
      <c r="F608" s="253"/>
      <c r="G608" s="253"/>
      <c r="H608" s="253"/>
      <c r="I608" s="253"/>
      <c r="J608" s="253"/>
      <c r="K608" s="253"/>
      <c r="L608" s="253"/>
      <c r="M608" s="253"/>
      <c r="N608" s="253"/>
      <c r="O608" s="253"/>
      <c r="P608" s="253"/>
      <c r="Q608" s="253"/>
      <c r="R608" s="366"/>
    </row>
    <row r="609" spans="1:18" s="264" customFormat="1" ht="21.75" customHeight="1">
      <c r="A609" s="436"/>
      <c r="B609" s="253"/>
      <c r="C609" s="253"/>
      <c r="D609" s="253"/>
      <c r="E609" s="253"/>
      <c r="F609" s="253"/>
      <c r="G609" s="253"/>
      <c r="H609" s="253"/>
      <c r="I609" s="253"/>
      <c r="J609" s="253"/>
      <c r="K609" s="253"/>
      <c r="L609" s="253"/>
      <c r="M609" s="253"/>
      <c r="N609" s="253"/>
      <c r="O609" s="253"/>
      <c r="P609" s="253"/>
      <c r="Q609" s="253"/>
      <c r="R609" s="366"/>
    </row>
    <row r="610" spans="1:18" s="264" customFormat="1" ht="21.75" customHeight="1">
      <c r="A610" s="436"/>
      <c r="B610" s="253"/>
      <c r="C610" s="253"/>
      <c r="D610" s="253"/>
      <c r="E610" s="253"/>
      <c r="F610" s="253"/>
      <c r="G610" s="253"/>
      <c r="H610" s="253"/>
      <c r="I610" s="253"/>
      <c r="J610" s="253"/>
      <c r="K610" s="253"/>
      <c r="L610" s="253"/>
      <c r="M610" s="253"/>
      <c r="N610" s="253"/>
      <c r="O610" s="253"/>
      <c r="P610" s="253"/>
      <c r="Q610" s="253"/>
      <c r="R610" s="366"/>
    </row>
    <row r="611" spans="1:18" s="264" customFormat="1" ht="21.75" customHeight="1">
      <c r="A611" s="436"/>
      <c r="B611" s="253"/>
      <c r="C611" s="253"/>
      <c r="D611" s="253"/>
      <c r="E611" s="253"/>
      <c r="F611" s="253"/>
      <c r="G611" s="253"/>
      <c r="H611" s="253"/>
      <c r="I611" s="253"/>
      <c r="J611" s="253"/>
      <c r="K611" s="253"/>
      <c r="L611" s="253"/>
      <c r="M611" s="253"/>
      <c r="N611" s="253"/>
      <c r="O611" s="253"/>
      <c r="P611" s="253"/>
      <c r="Q611" s="253"/>
      <c r="R611" s="366"/>
    </row>
    <row r="612" spans="1:18" s="264" customFormat="1" ht="21.75" customHeight="1">
      <c r="A612" s="436"/>
      <c r="B612" s="253"/>
      <c r="C612" s="253"/>
      <c r="D612" s="253"/>
      <c r="E612" s="253"/>
      <c r="F612" s="253"/>
      <c r="G612" s="253"/>
      <c r="H612" s="253"/>
      <c r="I612" s="253"/>
      <c r="J612" s="253"/>
      <c r="K612" s="253"/>
      <c r="L612" s="253"/>
      <c r="M612" s="253"/>
      <c r="N612" s="253"/>
      <c r="O612" s="253"/>
      <c r="P612" s="253"/>
      <c r="Q612" s="253"/>
      <c r="R612" s="366"/>
    </row>
    <row r="613" spans="1:18" s="264" customFormat="1" ht="21.75" customHeight="1">
      <c r="A613" s="436"/>
      <c r="B613" s="253"/>
      <c r="C613" s="253"/>
      <c r="D613" s="253"/>
      <c r="E613" s="253"/>
      <c r="F613" s="253"/>
      <c r="G613" s="253"/>
      <c r="H613" s="253"/>
      <c r="I613" s="253"/>
      <c r="J613" s="253"/>
      <c r="K613" s="253"/>
      <c r="L613" s="253"/>
      <c r="M613" s="253"/>
      <c r="N613" s="253"/>
      <c r="O613" s="253"/>
      <c r="P613" s="253"/>
      <c r="Q613" s="253"/>
      <c r="R613" s="366"/>
    </row>
    <row r="614" spans="1:18" s="264" customFormat="1" ht="21.75" customHeight="1">
      <c r="A614" s="436"/>
      <c r="B614" s="253"/>
      <c r="C614" s="253"/>
      <c r="D614" s="253"/>
      <c r="E614" s="253"/>
      <c r="F614" s="253"/>
      <c r="G614" s="253"/>
      <c r="H614" s="253"/>
      <c r="I614" s="253"/>
      <c r="J614" s="253"/>
      <c r="K614" s="253"/>
      <c r="L614" s="253"/>
      <c r="M614" s="253"/>
      <c r="N614" s="253"/>
      <c r="O614" s="253"/>
      <c r="P614" s="253"/>
      <c r="Q614" s="253"/>
      <c r="R614" s="366"/>
    </row>
    <row r="615" spans="1:18" s="264" customFormat="1" ht="21.75" customHeight="1">
      <c r="A615" s="436"/>
      <c r="B615" s="253"/>
      <c r="C615" s="253"/>
      <c r="D615" s="253"/>
      <c r="E615" s="253"/>
      <c r="F615" s="253"/>
      <c r="G615" s="253"/>
      <c r="H615" s="253"/>
      <c r="I615" s="253"/>
      <c r="J615" s="253"/>
      <c r="K615" s="253"/>
      <c r="L615" s="253"/>
      <c r="M615" s="253"/>
      <c r="N615" s="253"/>
      <c r="O615" s="253"/>
      <c r="P615" s="253"/>
      <c r="Q615" s="253"/>
      <c r="R615" s="366"/>
    </row>
    <row r="616" spans="1:18" s="264" customFormat="1" ht="21.75" customHeight="1">
      <c r="A616" s="436"/>
      <c r="B616" s="253"/>
      <c r="C616" s="253"/>
      <c r="D616" s="253"/>
      <c r="E616" s="253"/>
      <c r="F616" s="253"/>
      <c r="G616" s="253"/>
      <c r="H616" s="253"/>
      <c r="I616" s="253"/>
      <c r="J616" s="253"/>
      <c r="K616" s="253"/>
      <c r="L616" s="253"/>
      <c r="M616" s="253"/>
      <c r="N616" s="253"/>
      <c r="O616" s="253"/>
      <c r="P616" s="253"/>
      <c r="Q616" s="253"/>
      <c r="R616" s="366"/>
    </row>
    <row r="617" spans="1:18" s="264" customFormat="1" ht="21.75" customHeight="1">
      <c r="A617" s="436"/>
      <c r="B617" s="253"/>
      <c r="C617" s="253"/>
      <c r="D617" s="253"/>
      <c r="E617" s="253"/>
      <c r="F617" s="253"/>
      <c r="G617" s="253"/>
      <c r="H617" s="253"/>
      <c r="I617" s="253"/>
      <c r="J617" s="253"/>
      <c r="K617" s="253"/>
      <c r="L617" s="253"/>
      <c r="M617" s="253"/>
      <c r="N617" s="253"/>
      <c r="O617" s="253"/>
      <c r="P617" s="253"/>
      <c r="Q617" s="253"/>
      <c r="R617" s="366"/>
    </row>
    <row r="618" spans="1:18" s="264" customFormat="1" ht="21.75" customHeight="1">
      <c r="A618" s="436"/>
      <c r="B618" s="253"/>
      <c r="C618" s="253"/>
      <c r="D618" s="253"/>
      <c r="E618" s="253"/>
      <c r="F618" s="253"/>
      <c r="G618" s="253"/>
      <c r="H618" s="253"/>
      <c r="I618" s="253"/>
      <c r="J618" s="253"/>
      <c r="K618" s="253"/>
      <c r="L618" s="253"/>
      <c r="M618" s="253"/>
      <c r="N618" s="253"/>
      <c r="O618" s="253"/>
      <c r="P618" s="253"/>
      <c r="Q618" s="253"/>
      <c r="R618" s="366"/>
    </row>
    <row r="619" spans="1:18" s="264" customFormat="1" ht="21.75" customHeight="1">
      <c r="A619" s="436"/>
      <c r="B619" s="253"/>
      <c r="C619" s="253"/>
      <c r="D619" s="253"/>
      <c r="E619" s="253"/>
      <c r="F619" s="253"/>
      <c r="G619" s="253"/>
      <c r="H619" s="253"/>
      <c r="I619" s="253"/>
      <c r="J619" s="253"/>
      <c r="K619" s="253"/>
      <c r="L619" s="253"/>
      <c r="M619" s="253"/>
      <c r="N619" s="253"/>
      <c r="O619" s="253"/>
      <c r="P619" s="253"/>
      <c r="Q619" s="253"/>
      <c r="R619" s="366"/>
    </row>
    <row r="620" spans="1:18" s="264" customFormat="1" ht="21.75" customHeight="1">
      <c r="A620" s="436"/>
      <c r="B620" s="253"/>
      <c r="C620" s="253"/>
      <c r="D620" s="253"/>
      <c r="E620" s="253"/>
      <c r="F620" s="253"/>
      <c r="G620" s="253"/>
      <c r="H620" s="253"/>
      <c r="I620" s="253"/>
      <c r="J620" s="253"/>
      <c r="K620" s="253"/>
      <c r="L620" s="253"/>
      <c r="M620" s="253"/>
      <c r="N620" s="253"/>
      <c r="O620" s="253"/>
      <c r="P620" s="253"/>
      <c r="Q620" s="253"/>
      <c r="R620" s="366"/>
    </row>
    <row r="621" spans="1:18" s="264" customFormat="1" ht="21.75" customHeight="1">
      <c r="A621" s="436"/>
      <c r="B621" s="253"/>
      <c r="C621" s="253"/>
      <c r="D621" s="253"/>
      <c r="E621" s="253"/>
      <c r="F621" s="253"/>
      <c r="G621" s="253"/>
      <c r="H621" s="253"/>
      <c r="I621" s="253"/>
      <c r="J621" s="253"/>
      <c r="K621" s="253"/>
      <c r="L621" s="253"/>
      <c r="M621" s="253"/>
      <c r="N621" s="253"/>
      <c r="O621" s="253"/>
      <c r="P621" s="253"/>
      <c r="Q621" s="253"/>
      <c r="R621" s="366"/>
    </row>
    <row r="622" spans="1:18" s="264" customFormat="1" ht="21.75" customHeight="1">
      <c r="A622" s="436"/>
      <c r="B622" s="253"/>
      <c r="C622" s="253"/>
      <c r="D622" s="253"/>
      <c r="E622" s="253"/>
      <c r="F622" s="253"/>
      <c r="G622" s="253"/>
      <c r="H622" s="253"/>
      <c r="I622" s="253"/>
      <c r="J622" s="253"/>
      <c r="K622" s="253"/>
      <c r="L622" s="253"/>
      <c r="M622" s="253"/>
      <c r="N622" s="253"/>
      <c r="O622" s="253"/>
      <c r="P622" s="253"/>
      <c r="Q622" s="253"/>
      <c r="R622" s="366"/>
    </row>
    <row r="623" spans="1:18" s="264" customFormat="1" ht="21.75" customHeight="1">
      <c r="A623" s="436"/>
      <c r="B623" s="253"/>
      <c r="C623" s="253"/>
      <c r="D623" s="253"/>
      <c r="E623" s="253"/>
      <c r="F623" s="253"/>
      <c r="G623" s="253"/>
      <c r="H623" s="253"/>
      <c r="I623" s="253"/>
      <c r="J623" s="253"/>
      <c r="K623" s="253"/>
      <c r="L623" s="253"/>
      <c r="M623" s="253"/>
      <c r="N623" s="253"/>
      <c r="O623" s="253"/>
      <c r="P623" s="253"/>
      <c r="Q623" s="253"/>
      <c r="R623" s="366"/>
    </row>
    <row r="624" spans="1:18" s="264" customFormat="1" ht="21.75" customHeight="1">
      <c r="A624" s="436"/>
      <c r="B624" s="253"/>
      <c r="C624" s="253"/>
      <c r="D624" s="253"/>
      <c r="E624" s="253"/>
      <c r="F624" s="253"/>
      <c r="G624" s="253"/>
      <c r="H624" s="253"/>
      <c r="I624" s="253"/>
      <c r="J624" s="253"/>
      <c r="K624" s="253"/>
      <c r="L624" s="253"/>
      <c r="M624" s="253"/>
      <c r="N624" s="253"/>
      <c r="O624" s="253"/>
      <c r="P624" s="253"/>
      <c r="Q624" s="253"/>
      <c r="R624" s="366"/>
    </row>
    <row r="625" spans="1:18" s="264" customFormat="1" ht="21.75" customHeight="1">
      <c r="A625" s="436"/>
      <c r="B625" s="253"/>
      <c r="C625" s="253"/>
      <c r="D625" s="253"/>
      <c r="E625" s="253"/>
      <c r="F625" s="253"/>
      <c r="G625" s="253"/>
      <c r="H625" s="253"/>
      <c r="I625" s="253"/>
      <c r="J625" s="253"/>
      <c r="K625" s="253"/>
      <c r="L625" s="253"/>
      <c r="M625" s="253"/>
      <c r="N625" s="253"/>
      <c r="O625" s="253"/>
      <c r="P625" s="253"/>
      <c r="Q625" s="253"/>
      <c r="R625" s="366"/>
    </row>
    <row r="626" spans="1:18" s="264" customFormat="1" ht="21.75" customHeight="1">
      <c r="A626" s="436"/>
      <c r="B626" s="253"/>
      <c r="C626" s="253"/>
      <c r="D626" s="253"/>
      <c r="E626" s="253"/>
      <c r="F626" s="253"/>
      <c r="G626" s="253"/>
      <c r="H626" s="253"/>
      <c r="I626" s="253"/>
      <c r="J626" s="253"/>
      <c r="K626" s="253"/>
      <c r="L626" s="253"/>
      <c r="M626" s="253"/>
      <c r="N626" s="253"/>
      <c r="O626" s="253"/>
      <c r="P626" s="253"/>
      <c r="Q626" s="253"/>
      <c r="R626" s="366"/>
    </row>
    <row r="627" spans="1:18" s="264" customFormat="1" ht="21.75" customHeight="1">
      <c r="A627" s="436"/>
      <c r="B627" s="253"/>
      <c r="C627" s="253"/>
      <c r="D627" s="253"/>
      <c r="E627" s="253"/>
      <c r="F627" s="253"/>
      <c r="G627" s="253"/>
      <c r="H627" s="253"/>
      <c r="I627" s="253"/>
      <c r="J627" s="253"/>
      <c r="K627" s="253"/>
      <c r="L627" s="253"/>
      <c r="M627" s="253"/>
      <c r="N627" s="253"/>
      <c r="O627" s="253"/>
      <c r="P627" s="253"/>
      <c r="Q627" s="253"/>
      <c r="R627" s="366"/>
    </row>
    <row r="628" spans="1:18" s="264" customFormat="1" ht="21.75" customHeight="1">
      <c r="A628" s="436"/>
      <c r="B628" s="253"/>
      <c r="C628" s="253"/>
      <c r="D628" s="253"/>
      <c r="E628" s="253"/>
      <c r="F628" s="253"/>
      <c r="G628" s="253"/>
      <c r="H628" s="253"/>
      <c r="I628" s="253"/>
      <c r="J628" s="253"/>
      <c r="K628" s="253"/>
      <c r="L628" s="253"/>
      <c r="M628" s="253"/>
      <c r="N628" s="253"/>
      <c r="O628" s="253"/>
      <c r="P628" s="253"/>
      <c r="Q628" s="253"/>
      <c r="R628" s="366"/>
    </row>
    <row r="629" spans="1:18" s="264" customFormat="1" ht="21.75" customHeight="1">
      <c r="A629" s="436"/>
      <c r="B629" s="253"/>
      <c r="C629" s="253"/>
      <c r="D629" s="253"/>
      <c r="E629" s="253"/>
      <c r="F629" s="253"/>
      <c r="G629" s="253"/>
      <c r="H629" s="253"/>
      <c r="I629" s="253"/>
      <c r="J629" s="253"/>
      <c r="K629" s="253"/>
      <c r="L629" s="253"/>
      <c r="M629" s="253"/>
      <c r="N629" s="253"/>
      <c r="O629" s="253"/>
      <c r="P629" s="253"/>
      <c r="Q629" s="253"/>
      <c r="R629" s="366"/>
    </row>
    <row r="630" spans="1:18" s="264" customFormat="1" ht="21.75" customHeight="1">
      <c r="A630" s="436"/>
      <c r="B630" s="253"/>
      <c r="C630" s="253"/>
      <c r="D630" s="253"/>
      <c r="E630" s="253"/>
      <c r="F630" s="253"/>
      <c r="G630" s="253"/>
      <c r="H630" s="253"/>
      <c r="I630" s="253"/>
      <c r="J630" s="253"/>
      <c r="K630" s="253"/>
      <c r="L630" s="253"/>
      <c r="M630" s="253"/>
      <c r="N630" s="253"/>
      <c r="O630" s="253"/>
      <c r="P630" s="253"/>
      <c r="Q630" s="253"/>
      <c r="R630" s="366"/>
    </row>
    <row r="631" spans="1:18" s="264" customFormat="1" ht="21.75" customHeight="1">
      <c r="A631" s="436"/>
      <c r="B631" s="253"/>
      <c r="C631" s="253"/>
      <c r="D631" s="253"/>
      <c r="E631" s="253"/>
      <c r="F631" s="253"/>
      <c r="G631" s="253"/>
      <c r="H631" s="253"/>
      <c r="I631" s="253"/>
      <c r="J631" s="253"/>
      <c r="K631" s="253"/>
      <c r="L631" s="253"/>
      <c r="M631" s="253"/>
      <c r="N631" s="253"/>
      <c r="O631" s="253"/>
      <c r="P631" s="253"/>
      <c r="Q631" s="253"/>
      <c r="R631" s="366"/>
    </row>
    <row r="632" spans="1:18" s="264" customFormat="1" ht="21.75" customHeight="1">
      <c r="A632" s="436"/>
      <c r="B632" s="253"/>
      <c r="C632" s="253"/>
      <c r="D632" s="253"/>
      <c r="E632" s="253"/>
      <c r="F632" s="253"/>
      <c r="G632" s="253"/>
      <c r="H632" s="253"/>
      <c r="I632" s="253"/>
      <c r="J632" s="253"/>
      <c r="K632" s="253"/>
      <c r="L632" s="253"/>
      <c r="M632" s="253"/>
      <c r="N632" s="253"/>
      <c r="O632" s="253"/>
      <c r="P632" s="253"/>
      <c r="Q632" s="253"/>
      <c r="R632" s="366"/>
    </row>
    <row r="633" spans="1:18" s="264" customFormat="1" ht="21.75" customHeight="1">
      <c r="A633" s="436"/>
      <c r="B633" s="253"/>
      <c r="C633" s="253"/>
      <c r="D633" s="253"/>
      <c r="E633" s="253"/>
      <c r="F633" s="253"/>
      <c r="G633" s="253"/>
      <c r="H633" s="253"/>
      <c r="I633" s="253"/>
      <c r="J633" s="253"/>
      <c r="K633" s="253"/>
      <c r="L633" s="253"/>
      <c r="M633" s="253"/>
      <c r="N633" s="253"/>
      <c r="O633" s="253"/>
      <c r="P633" s="253"/>
      <c r="Q633" s="253"/>
      <c r="R633" s="366"/>
    </row>
    <row r="634" spans="1:18" s="264" customFormat="1" ht="21.75" customHeight="1">
      <c r="A634" s="436"/>
      <c r="B634" s="253"/>
      <c r="C634" s="253"/>
      <c r="D634" s="253"/>
      <c r="E634" s="253"/>
      <c r="F634" s="253"/>
      <c r="G634" s="253"/>
      <c r="H634" s="253"/>
      <c r="I634" s="253"/>
      <c r="J634" s="253"/>
      <c r="K634" s="253"/>
      <c r="L634" s="253"/>
      <c r="M634" s="253"/>
      <c r="N634" s="253"/>
      <c r="O634" s="253"/>
      <c r="P634" s="253"/>
      <c r="Q634" s="253"/>
      <c r="R634" s="366"/>
    </row>
    <row r="635" spans="1:18" s="264" customFormat="1" ht="21.75" customHeight="1">
      <c r="A635" s="436"/>
      <c r="B635" s="253"/>
      <c r="C635" s="253"/>
      <c r="D635" s="253"/>
      <c r="E635" s="253"/>
      <c r="F635" s="253"/>
      <c r="G635" s="253"/>
      <c r="H635" s="253"/>
      <c r="I635" s="253"/>
      <c r="J635" s="253"/>
      <c r="K635" s="253"/>
      <c r="L635" s="253"/>
      <c r="M635" s="253"/>
      <c r="N635" s="253"/>
      <c r="O635" s="253"/>
      <c r="P635" s="253"/>
      <c r="Q635" s="253"/>
      <c r="R635" s="366"/>
    </row>
    <row r="636" spans="1:18" s="264" customFormat="1" ht="21.75" customHeight="1">
      <c r="A636" s="436"/>
      <c r="B636" s="253"/>
      <c r="C636" s="253"/>
      <c r="D636" s="253"/>
      <c r="E636" s="253"/>
      <c r="F636" s="253"/>
      <c r="G636" s="253"/>
      <c r="H636" s="253"/>
      <c r="I636" s="253"/>
      <c r="J636" s="253"/>
      <c r="K636" s="253"/>
      <c r="L636" s="253"/>
      <c r="M636" s="253"/>
      <c r="N636" s="253"/>
      <c r="O636" s="253"/>
      <c r="P636" s="253"/>
      <c r="Q636" s="253"/>
      <c r="R636" s="366"/>
    </row>
    <row r="637" spans="1:18" s="264" customFormat="1" ht="21.75" customHeight="1">
      <c r="A637" s="436"/>
      <c r="B637" s="253"/>
      <c r="C637" s="253"/>
      <c r="D637" s="253"/>
      <c r="E637" s="253"/>
      <c r="F637" s="253"/>
      <c r="G637" s="253"/>
      <c r="H637" s="253"/>
      <c r="I637" s="253"/>
      <c r="J637" s="253"/>
      <c r="K637" s="253"/>
      <c r="L637" s="253"/>
      <c r="M637" s="253"/>
      <c r="N637" s="253"/>
      <c r="O637" s="253"/>
      <c r="P637" s="253"/>
      <c r="Q637" s="253"/>
      <c r="R637" s="366"/>
    </row>
    <row r="638" spans="1:18" s="264" customFormat="1" ht="21.75" customHeight="1">
      <c r="A638" s="436"/>
      <c r="B638" s="253"/>
      <c r="C638" s="253"/>
      <c r="D638" s="253"/>
      <c r="E638" s="253"/>
      <c r="F638" s="253"/>
      <c r="G638" s="253"/>
      <c r="H638" s="253"/>
      <c r="I638" s="253"/>
      <c r="J638" s="253"/>
      <c r="K638" s="253"/>
      <c r="L638" s="253"/>
      <c r="M638" s="253"/>
      <c r="N638" s="253"/>
      <c r="O638" s="253"/>
      <c r="P638" s="253"/>
      <c r="Q638" s="253"/>
      <c r="R638" s="366"/>
    </row>
    <row r="639" spans="1:18" s="264" customFormat="1" ht="21.75" customHeight="1">
      <c r="A639" s="436"/>
      <c r="B639" s="253"/>
      <c r="C639" s="253"/>
      <c r="D639" s="253"/>
      <c r="E639" s="253"/>
      <c r="F639" s="253"/>
      <c r="G639" s="253"/>
      <c r="H639" s="253"/>
      <c r="I639" s="253"/>
      <c r="J639" s="253"/>
      <c r="K639" s="253"/>
      <c r="L639" s="253"/>
      <c r="M639" s="253"/>
      <c r="N639" s="253"/>
      <c r="O639" s="253"/>
      <c r="P639" s="253"/>
      <c r="Q639" s="253"/>
      <c r="R639" s="366"/>
    </row>
    <row r="640" spans="1:18" s="264" customFormat="1" ht="21.75" customHeight="1">
      <c r="A640" s="436"/>
      <c r="B640" s="253"/>
      <c r="C640" s="253"/>
      <c r="D640" s="253"/>
      <c r="E640" s="253"/>
      <c r="F640" s="253"/>
      <c r="G640" s="253"/>
      <c r="H640" s="253"/>
      <c r="I640" s="253"/>
      <c r="J640" s="253"/>
      <c r="K640" s="253"/>
      <c r="L640" s="253"/>
      <c r="M640" s="253"/>
      <c r="N640" s="253"/>
      <c r="O640" s="253"/>
      <c r="P640" s="253"/>
      <c r="Q640" s="253"/>
      <c r="R640" s="366"/>
    </row>
    <row r="641" spans="1:18" s="264" customFormat="1" ht="21.75" customHeight="1">
      <c r="A641" s="436"/>
      <c r="B641" s="253"/>
      <c r="C641" s="253"/>
      <c r="D641" s="253"/>
      <c r="E641" s="253"/>
      <c r="F641" s="253"/>
      <c r="G641" s="253"/>
      <c r="H641" s="253"/>
      <c r="I641" s="253"/>
      <c r="J641" s="253"/>
      <c r="K641" s="253"/>
      <c r="L641" s="253"/>
      <c r="M641" s="253"/>
      <c r="N641" s="253"/>
      <c r="O641" s="253"/>
      <c r="P641" s="253"/>
      <c r="Q641" s="253"/>
      <c r="R641" s="366"/>
    </row>
    <row r="642" spans="1:18" s="264" customFormat="1" ht="21.75" customHeight="1">
      <c r="A642" s="436"/>
      <c r="B642" s="253"/>
      <c r="C642" s="253"/>
      <c r="D642" s="253"/>
      <c r="E642" s="253"/>
      <c r="F642" s="253"/>
      <c r="G642" s="253"/>
      <c r="H642" s="253"/>
      <c r="I642" s="253"/>
      <c r="J642" s="253"/>
      <c r="K642" s="253"/>
      <c r="L642" s="253"/>
      <c r="M642" s="253"/>
      <c r="N642" s="253"/>
      <c r="O642" s="253"/>
      <c r="P642" s="253"/>
      <c r="Q642" s="253"/>
      <c r="R642" s="366"/>
    </row>
    <row r="643" spans="1:18" s="264" customFormat="1" ht="21.75" customHeight="1">
      <c r="A643" s="436"/>
      <c r="B643" s="253"/>
      <c r="C643" s="253"/>
      <c r="D643" s="253"/>
      <c r="E643" s="253"/>
      <c r="F643" s="253"/>
      <c r="G643" s="253"/>
      <c r="H643" s="253"/>
      <c r="I643" s="253"/>
      <c r="J643" s="253"/>
      <c r="K643" s="253"/>
      <c r="L643" s="253"/>
      <c r="M643" s="253"/>
      <c r="N643" s="253"/>
      <c r="O643" s="253"/>
      <c r="P643" s="253"/>
      <c r="Q643" s="253"/>
      <c r="R643" s="366"/>
    </row>
    <row r="644" spans="1:18" s="264" customFormat="1" ht="21.75" customHeight="1">
      <c r="A644" s="436"/>
      <c r="B644" s="253"/>
      <c r="C644" s="253"/>
      <c r="D644" s="253"/>
      <c r="E644" s="253"/>
      <c r="F644" s="253"/>
      <c r="G644" s="253"/>
      <c r="H644" s="253"/>
      <c r="I644" s="253"/>
      <c r="J644" s="253"/>
      <c r="K644" s="253"/>
      <c r="L644" s="253"/>
      <c r="M644" s="253"/>
      <c r="N644" s="253"/>
      <c r="O644" s="253"/>
      <c r="P644" s="253"/>
      <c r="Q644" s="253"/>
      <c r="R644" s="366"/>
    </row>
    <row r="645" spans="1:18" s="264" customFormat="1" ht="21.75" customHeight="1">
      <c r="A645" s="436"/>
      <c r="B645" s="253"/>
      <c r="C645" s="253"/>
      <c r="D645" s="253"/>
      <c r="E645" s="253"/>
      <c r="F645" s="253"/>
      <c r="G645" s="253"/>
      <c r="H645" s="253"/>
      <c r="I645" s="253"/>
      <c r="J645" s="253"/>
      <c r="K645" s="253"/>
      <c r="L645" s="253"/>
      <c r="M645" s="253"/>
      <c r="N645" s="253"/>
      <c r="O645" s="253"/>
      <c r="P645" s="253"/>
      <c r="Q645" s="253"/>
      <c r="R645" s="366"/>
    </row>
    <row r="646" spans="1:18" s="264" customFormat="1" ht="21.75" customHeight="1">
      <c r="A646" s="436"/>
      <c r="B646" s="253"/>
      <c r="C646" s="253"/>
      <c r="D646" s="253"/>
      <c r="E646" s="253"/>
      <c r="F646" s="253"/>
      <c r="G646" s="253"/>
      <c r="H646" s="253"/>
      <c r="I646" s="253"/>
      <c r="J646" s="253"/>
      <c r="K646" s="253"/>
      <c r="L646" s="253"/>
      <c r="M646" s="253"/>
      <c r="N646" s="253"/>
      <c r="O646" s="253"/>
      <c r="P646" s="253"/>
      <c r="Q646" s="253"/>
      <c r="R646" s="366"/>
    </row>
    <row r="647" spans="1:18" s="264" customFormat="1" ht="21.75" customHeight="1">
      <c r="A647" s="436"/>
      <c r="B647" s="253"/>
      <c r="C647" s="253"/>
      <c r="D647" s="253"/>
      <c r="E647" s="253"/>
      <c r="F647" s="253"/>
      <c r="G647" s="253"/>
      <c r="H647" s="253"/>
      <c r="I647" s="253"/>
      <c r="J647" s="253"/>
      <c r="K647" s="253"/>
      <c r="L647" s="253"/>
      <c r="M647" s="253"/>
      <c r="N647" s="253"/>
      <c r="O647" s="253"/>
      <c r="P647" s="253"/>
      <c r="Q647" s="253"/>
      <c r="R647" s="366"/>
    </row>
    <row r="648" spans="1:18" s="264" customFormat="1" ht="21.75" customHeight="1">
      <c r="A648" s="436"/>
      <c r="B648" s="253"/>
      <c r="C648" s="253"/>
      <c r="D648" s="253"/>
      <c r="E648" s="253"/>
      <c r="F648" s="253"/>
      <c r="G648" s="253"/>
      <c r="H648" s="253"/>
      <c r="I648" s="253"/>
      <c r="J648" s="253"/>
      <c r="K648" s="253"/>
      <c r="L648" s="253"/>
      <c r="M648" s="253"/>
      <c r="N648" s="253"/>
      <c r="O648" s="253"/>
      <c r="P648" s="253"/>
      <c r="Q648" s="253"/>
      <c r="R648" s="366"/>
    </row>
    <row r="649" spans="1:18" s="264" customFormat="1" ht="21.75" customHeight="1">
      <c r="A649" s="436"/>
      <c r="B649" s="253"/>
      <c r="C649" s="253"/>
      <c r="D649" s="253"/>
      <c r="E649" s="253"/>
      <c r="F649" s="253"/>
      <c r="G649" s="253"/>
      <c r="H649" s="253"/>
      <c r="I649" s="253"/>
      <c r="J649" s="253"/>
      <c r="K649" s="253"/>
      <c r="L649" s="253"/>
      <c r="M649" s="253"/>
      <c r="N649" s="253"/>
      <c r="O649" s="253"/>
      <c r="P649" s="253"/>
      <c r="Q649" s="253"/>
      <c r="R649" s="366"/>
    </row>
    <row r="650" spans="1:18" s="264" customFormat="1" ht="21.75" customHeight="1">
      <c r="A650" s="436"/>
      <c r="B650" s="253"/>
      <c r="C650" s="253"/>
      <c r="D650" s="253"/>
      <c r="E650" s="253"/>
      <c r="F650" s="253"/>
      <c r="G650" s="253"/>
      <c r="H650" s="253"/>
      <c r="I650" s="253"/>
      <c r="J650" s="253"/>
      <c r="K650" s="253"/>
      <c r="L650" s="253"/>
      <c r="M650" s="253"/>
      <c r="N650" s="253"/>
      <c r="O650" s="253"/>
      <c r="P650" s="253"/>
      <c r="Q650" s="253"/>
      <c r="R650" s="366"/>
    </row>
    <row r="651" spans="1:18" s="264" customFormat="1" ht="21.75" customHeight="1">
      <c r="A651" s="436"/>
      <c r="B651" s="253"/>
      <c r="C651" s="253"/>
      <c r="D651" s="253"/>
      <c r="E651" s="253"/>
      <c r="F651" s="253"/>
      <c r="G651" s="253"/>
      <c r="H651" s="253"/>
      <c r="I651" s="253"/>
      <c r="J651" s="253"/>
      <c r="K651" s="253"/>
      <c r="L651" s="253"/>
      <c r="M651" s="253"/>
      <c r="N651" s="253"/>
      <c r="O651" s="253"/>
      <c r="P651" s="253"/>
      <c r="Q651" s="253"/>
      <c r="R651" s="366"/>
    </row>
    <row r="652" spans="1:18" s="264" customFormat="1" ht="21.75" customHeight="1">
      <c r="A652" s="436"/>
      <c r="B652" s="253"/>
      <c r="C652" s="253"/>
      <c r="D652" s="253"/>
      <c r="E652" s="253"/>
      <c r="F652" s="253"/>
      <c r="G652" s="253"/>
      <c r="H652" s="253"/>
      <c r="I652" s="253"/>
      <c r="J652" s="253"/>
      <c r="K652" s="253"/>
      <c r="L652" s="253"/>
      <c r="M652" s="253"/>
      <c r="N652" s="253"/>
      <c r="O652" s="253"/>
      <c r="P652" s="253"/>
      <c r="Q652" s="253"/>
      <c r="R652" s="366"/>
    </row>
    <row r="653" spans="1:18" s="264" customFormat="1" ht="21.75" customHeight="1">
      <c r="A653" s="436"/>
      <c r="B653" s="253"/>
      <c r="C653" s="253"/>
      <c r="D653" s="253"/>
      <c r="E653" s="253"/>
      <c r="F653" s="253"/>
      <c r="G653" s="253"/>
      <c r="H653" s="253"/>
      <c r="I653" s="253"/>
      <c r="J653" s="253"/>
      <c r="K653" s="253"/>
      <c r="L653" s="253"/>
      <c r="M653" s="253"/>
      <c r="N653" s="253"/>
      <c r="O653" s="253"/>
      <c r="P653" s="253"/>
      <c r="Q653" s="253"/>
      <c r="R653" s="366"/>
    </row>
    <row r="654" spans="1:18" s="264" customFormat="1" ht="21.75" customHeight="1">
      <c r="A654" s="436"/>
      <c r="B654" s="253"/>
      <c r="C654" s="253"/>
      <c r="D654" s="253"/>
      <c r="E654" s="253"/>
      <c r="F654" s="253"/>
      <c r="G654" s="253"/>
      <c r="H654" s="253"/>
      <c r="I654" s="253"/>
      <c r="J654" s="253"/>
      <c r="K654" s="253"/>
      <c r="L654" s="253"/>
      <c r="M654" s="253"/>
      <c r="N654" s="253"/>
      <c r="O654" s="253"/>
      <c r="P654" s="253"/>
      <c r="Q654" s="253"/>
      <c r="R654" s="366"/>
    </row>
    <row r="655" spans="1:18" s="264" customFormat="1" ht="21.75" customHeight="1">
      <c r="A655" s="436"/>
      <c r="B655" s="253"/>
      <c r="C655" s="253"/>
      <c r="D655" s="253"/>
      <c r="E655" s="253"/>
      <c r="F655" s="253"/>
      <c r="G655" s="253"/>
      <c r="H655" s="253"/>
      <c r="I655" s="253"/>
      <c r="J655" s="253"/>
      <c r="K655" s="253"/>
      <c r="L655" s="253"/>
      <c r="M655" s="253"/>
      <c r="N655" s="253"/>
      <c r="O655" s="253"/>
      <c r="P655" s="253"/>
      <c r="Q655" s="253"/>
      <c r="R655" s="366"/>
    </row>
    <row r="656" spans="1:18" s="264" customFormat="1" ht="21.75" customHeight="1">
      <c r="A656" s="436"/>
      <c r="B656" s="253"/>
      <c r="C656" s="253"/>
      <c r="D656" s="253"/>
      <c r="E656" s="253"/>
      <c r="F656" s="253"/>
      <c r="G656" s="253"/>
      <c r="H656" s="253"/>
      <c r="I656" s="253"/>
      <c r="J656" s="253"/>
      <c r="K656" s="253"/>
      <c r="L656" s="253"/>
      <c r="M656" s="253"/>
      <c r="N656" s="253"/>
      <c r="O656" s="253"/>
      <c r="P656" s="253"/>
      <c r="Q656" s="253"/>
      <c r="R656" s="366"/>
    </row>
    <row r="657" spans="1:18" s="264" customFormat="1" ht="21.75" customHeight="1">
      <c r="A657" s="436"/>
      <c r="B657" s="253"/>
      <c r="C657" s="253"/>
      <c r="D657" s="253"/>
      <c r="E657" s="253"/>
      <c r="F657" s="253"/>
      <c r="G657" s="253"/>
      <c r="H657" s="253"/>
      <c r="I657" s="253"/>
      <c r="J657" s="253"/>
      <c r="K657" s="253"/>
      <c r="L657" s="253"/>
      <c r="M657" s="253"/>
      <c r="N657" s="253"/>
      <c r="O657" s="253"/>
      <c r="P657" s="253"/>
      <c r="Q657" s="253"/>
      <c r="R657" s="366"/>
    </row>
    <row r="658" spans="1:18" s="264" customFormat="1" ht="21.75" customHeight="1">
      <c r="A658" s="436"/>
      <c r="B658" s="253"/>
      <c r="C658" s="253"/>
      <c r="D658" s="253"/>
      <c r="E658" s="253"/>
      <c r="F658" s="253"/>
      <c r="G658" s="253"/>
      <c r="H658" s="253"/>
      <c r="I658" s="253"/>
      <c r="J658" s="253"/>
      <c r="K658" s="253"/>
      <c r="L658" s="253"/>
      <c r="M658" s="253"/>
      <c r="N658" s="253"/>
      <c r="O658" s="253"/>
      <c r="P658" s="253"/>
      <c r="Q658" s="253"/>
      <c r="R658" s="366"/>
    </row>
    <row r="659" spans="1:18" s="264" customFormat="1" ht="21.75" customHeight="1">
      <c r="A659" s="436"/>
      <c r="B659" s="253"/>
      <c r="C659" s="253"/>
      <c r="D659" s="253"/>
      <c r="E659" s="253"/>
      <c r="F659" s="253"/>
      <c r="G659" s="253"/>
      <c r="H659" s="253"/>
      <c r="I659" s="253"/>
      <c r="J659" s="253"/>
      <c r="K659" s="253"/>
      <c r="L659" s="253"/>
      <c r="M659" s="253"/>
      <c r="N659" s="253"/>
      <c r="O659" s="253"/>
      <c r="P659" s="253"/>
      <c r="Q659" s="253"/>
      <c r="R659" s="366"/>
    </row>
    <row r="660" spans="1:18" s="264" customFormat="1" ht="21.75" customHeight="1">
      <c r="A660" s="436"/>
      <c r="B660" s="253"/>
      <c r="C660" s="253"/>
      <c r="D660" s="253"/>
      <c r="E660" s="253"/>
      <c r="F660" s="253"/>
      <c r="G660" s="253"/>
      <c r="H660" s="253"/>
      <c r="I660" s="253"/>
      <c r="J660" s="253"/>
      <c r="K660" s="253"/>
      <c r="L660" s="253"/>
      <c r="M660" s="253"/>
      <c r="N660" s="253"/>
      <c r="O660" s="253"/>
      <c r="P660" s="253"/>
      <c r="Q660" s="253"/>
      <c r="R660" s="366"/>
    </row>
    <row r="661" spans="1:18" s="264" customFormat="1" ht="21.75" customHeight="1">
      <c r="A661" s="436"/>
      <c r="B661" s="253"/>
      <c r="C661" s="253"/>
      <c r="D661" s="253"/>
      <c r="E661" s="253"/>
      <c r="F661" s="253"/>
      <c r="G661" s="253"/>
      <c r="H661" s="253"/>
      <c r="I661" s="253"/>
      <c r="J661" s="253"/>
      <c r="K661" s="253"/>
      <c r="L661" s="253"/>
      <c r="M661" s="253"/>
      <c r="N661" s="253"/>
      <c r="O661" s="253"/>
      <c r="P661" s="253"/>
      <c r="Q661" s="253"/>
      <c r="R661" s="366"/>
    </row>
    <row r="662" spans="1:18" s="264" customFormat="1" ht="21.75" customHeight="1">
      <c r="A662" s="436"/>
      <c r="B662" s="253"/>
      <c r="C662" s="253"/>
      <c r="D662" s="253"/>
      <c r="E662" s="253"/>
      <c r="F662" s="253"/>
      <c r="G662" s="253"/>
      <c r="H662" s="253"/>
      <c r="I662" s="253"/>
      <c r="J662" s="253"/>
      <c r="K662" s="253"/>
      <c r="L662" s="253"/>
      <c r="M662" s="253"/>
      <c r="N662" s="253"/>
      <c r="O662" s="253"/>
      <c r="P662" s="253"/>
      <c r="Q662" s="253"/>
      <c r="R662" s="366"/>
    </row>
    <row r="663" spans="1:18" s="264" customFormat="1" ht="21.75" customHeight="1">
      <c r="A663" s="436"/>
      <c r="B663" s="253"/>
      <c r="C663" s="253"/>
      <c r="D663" s="253"/>
      <c r="E663" s="253"/>
      <c r="F663" s="253"/>
      <c r="G663" s="253"/>
      <c r="H663" s="253"/>
      <c r="I663" s="253"/>
      <c r="J663" s="253"/>
      <c r="K663" s="253"/>
      <c r="L663" s="253"/>
      <c r="M663" s="253"/>
      <c r="N663" s="253"/>
      <c r="O663" s="253"/>
      <c r="P663" s="253"/>
      <c r="Q663" s="253"/>
      <c r="R663" s="366"/>
    </row>
    <row r="664" spans="1:18" s="264" customFormat="1" ht="21.75" customHeight="1">
      <c r="A664" s="436"/>
      <c r="B664" s="253"/>
      <c r="C664" s="253"/>
      <c r="D664" s="253"/>
      <c r="E664" s="253"/>
      <c r="F664" s="253"/>
      <c r="G664" s="253"/>
      <c r="H664" s="253"/>
      <c r="I664" s="253"/>
      <c r="J664" s="253"/>
      <c r="K664" s="253"/>
      <c r="L664" s="253"/>
      <c r="M664" s="253"/>
      <c r="N664" s="253"/>
      <c r="O664" s="253"/>
      <c r="P664" s="253"/>
      <c r="Q664" s="253"/>
      <c r="R664" s="366"/>
    </row>
    <row r="665" spans="1:18" s="264" customFormat="1" ht="21.75" customHeight="1">
      <c r="A665" s="436"/>
      <c r="B665" s="253"/>
      <c r="C665" s="253"/>
      <c r="D665" s="253"/>
      <c r="E665" s="253"/>
      <c r="F665" s="253"/>
      <c r="G665" s="253"/>
      <c r="H665" s="253"/>
      <c r="I665" s="253"/>
      <c r="J665" s="253"/>
      <c r="K665" s="253"/>
      <c r="L665" s="253"/>
      <c r="M665" s="253"/>
      <c r="N665" s="253"/>
      <c r="O665" s="253"/>
      <c r="P665" s="253"/>
      <c r="Q665" s="253"/>
      <c r="R665" s="366"/>
    </row>
    <row r="666" spans="1:18" s="264" customFormat="1" ht="21.75" customHeight="1">
      <c r="A666" s="436"/>
      <c r="B666" s="253"/>
      <c r="C666" s="253"/>
      <c r="D666" s="253"/>
      <c r="E666" s="253"/>
      <c r="F666" s="253"/>
      <c r="G666" s="253"/>
      <c r="H666" s="253"/>
      <c r="I666" s="253"/>
      <c r="J666" s="253"/>
      <c r="K666" s="253"/>
      <c r="L666" s="253"/>
      <c r="M666" s="253"/>
      <c r="N666" s="253"/>
      <c r="O666" s="253"/>
      <c r="P666" s="253"/>
      <c r="Q666" s="253"/>
      <c r="R666" s="366"/>
    </row>
    <row r="667" spans="1:18" s="264" customFormat="1" ht="21.75" customHeight="1">
      <c r="A667" s="436"/>
      <c r="B667" s="253"/>
      <c r="C667" s="253"/>
      <c r="D667" s="253"/>
      <c r="E667" s="253"/>
      <c r="F667" s="253"/>
      <c r="G667" s="253"/>
      <c r="H667" s="253"/>
      <c r="I667" s="253"/>
      <c r="J667" s="253"/>
      <c r="K667" s="253"/>
      <c r="L667" s="253"/>
      <c r="M667" s="253"/>
      <c r="N667" s="253"/>
      <c r="O667" s="253"/>
      <c r="P667" s="253"/>
      <c r="Q667" s="253"/>
      <c r="R667" s="366"/>
    </row>
    <row r="668" spans="1:18" s="264" customFormat="1" ht="21.75" customHeight="1">
      <c r="A668" s="436"/>
      <c r="B668" s="253"/>
      <c r="C668" s="253"/>
      <c r="D668" s="253"/>
      <c r="E668" s="253"/>
      <c r="F668" s="253"/>
      <c r="G668" s="253"/>
      <c r="H668" s="253"/>
      <c r="I668" s="253"/>
      <c r="J668" s="253"/>
      <c r="K668" s="253"/>
      <c r="L668" s="253"/>
      <c r="M668" s="253"/>
      <c r="N668" s="253"/>
      <c r="O668" s="253"/>
      <c r="P668" s="253"/>
      <c r="Q668" s="253"/>
      <c r="R668" s="366"/>
    </row>
    <row r="669" spans="1:18" s="264" customFormat="1" ht="21.75" customHeight="1">
      <c r="A669" s="436"/>
      <c r="B669" s="253"/>
      <c r="C669" s="253"/>
      <c r="D669" s="253"/>
      <c r="E669" s="253"/>
      <c r="F669" s="253"/>
      <c r="G669" s="253"/>
      <c r="H669" s="253"/>
      <c r="I669" s="253"/>
      <c r="J669" s="253"/>
      <c r="K669" s="253"/>
      <c r="L669" s="253"/>
      <c r="M669" s="253"/>
      <c r="N669" s="253"/>
      <c r="O669" s="253"/>
      <c r="P669" s="253"/>
      <c r="Q669" s="253"/>
      <c r="R669" s="366"/>
    </row>
    <row r="670" spans="1:18" s="264" customFormat="1" ht="21.75" customHeight="1">
      <c r="A670" s="436"/>
      <c r="B670" s="253"/>
      <c r="C670" s="253"/>
      <c r="D670" s="253"/>
      <c r="E670" s="253"/>
      <c r="F670" s="253"/>
      <c r="G670" s="253"/>
      <c r="H670" s="253"/>
      <c r="I670" s="253"/>
      <c r="J670" s="253"/>
      <c r="K670" s="253"/>
      <c r="L670" s="253"/>
      <c r="M670" s="253"/>
      <c r="N670" s="253"/>
      <c r="O670" s="253"/>
      <c r="P670" s="253"/>
      <c r="Q670" s="253"/>
      <c r="R670" s="366"/>
    </row>
    <row r="671" spans="1:18" s="264" customFormat="1" ht="21.75" customHeight="1">
      <c r="A671" s="436"/>
      <c r="B671" s="253"/>
      <c r="C671" s="253"/>
      <c r="D671" s="253"/>
      <c r="E671" s="253"/>
      <c r="F671" s="253"/>
      <c r="G671" s="253"/>
      <c r="H671" s="253"/>
      <c r="I671" s="253"/>
      <c r="J671" s="253"/>
      <c r="K671" s="253"/>
      <c r="L671" s="253"/>
      <c r="M671" s="253"/>
      <c r="N671" s="253"/>
      <c r="O671" s="253"/>
      <c r="P671" s="253"/>
      <c r="Q671" s="253"/>
      <c r="R671" s="366"/>
    </row>
    <row r="672" spans="1:18" s="264" customFormat="1" ht="21.75" customHeight="1">
      <c r="A672" s="436"/>
      <c r="B672" s="253"/>
      <c r="C672" s="253"/>
      <c r="D672" s="253"/>
      <c r="E672" s="253"/>
      <c r="F672" s="253"/>
      <c r="G672" s="253"/>
      <c r="H672" s="253"/>
      <c r="I672" s="253"/>
      <c r="J672" s="253"/>
      <c r="K672" s="253"/>
      <c r="L672" s="253"/>
      <c r="M672" s="253"/>
      <c r="N672" s="253"/>
      <c r="O672" s="253"/>
      <c r="P672" s="253"/>
      <c r="Q672" s="253"/>
      <c r="R672" s="366"/>
    </row>
    <row r="673" spans="1:18" s="264" customFormat="1" ht="21.75" customHeight="1">
      <c r="A673" s="436"/>
      <c r="B673" s="253"/>
      <c r="C673" s="253"/>
      <c r="D673" s="253"/>
      <c r="E673" s="253"/>
      <c r="F673" s="253"/>
      <c r="G673" s="253"/>
      <c r="H673" s="253"/>
      <c r="I673" s="253"/>
      <c r="J673" s="253"/>
      <c r="K673" s="253"/>
      <c r="L673" s="253"/>
      <c r="M673" s="253"/>
      <c r="N673" s="253"/>
      <c r="O673" s="253"/>
      <c r="P673" s="253"/>
      <c r="Q673" s="253"/>
      <c r="R673" s="366"/>
    </row>
    <row r="674" spans="1:18" s="264" customFormat="1" ht="21.75" customHeight="1">
      <c r="A674" s="436"/>
      <c r="B674" s="253"/>
      <c r="C674" s="253"/>
      <c r="D674" s="253"/>
      <c r="E674" s="253"/>
      <c r="F674" s="253"/>
      <c r="G674" s="253"/>
      <c r="H674" s="253"/>
      <c r="I674" s="253"/>
      <c r="J674" s="253"/>
      <c r="K674" s="253"/>
      <c r="L674" s="253"/>
      <c r="M674" s="253"/>
      <c r="N674" s="253"/>
      <c r="O674" s="253"/>
      <c r="P674" s="253"/>
      <c r="Q674" s="253"/>
      <c r="R674" s="366"/>
    </row>
    <row r="675" spans="1:18" s="264" customFormat="1" ht="21.75" customHeight="1">
      <c r="A675" s="436"/>
      <c r="B675" s="253"/>
      <c r="C675" s="253"/>
      <c r="D675" s="253"/>
      <c r="E675" s="253"/>
      <c r="F675" s="253"/>
      <c r="G675" s="253"/>
      <c r="H675" s="253"/>
      <c r="I675" s="253"/>
      <c r="J675" s="253"/>
      <c r="K675" s="253"/>
      <c r="L675" s="253"/>
      <c r="M675" s="253"/>
      <c r="N675" s="253"/>
      <c r="O675" s="253"/>
      <c r="P675" s="253"/>
      <c r="Q675" s="253"/>
      <c r="R675" s="366"/>
    </row>
    <row r="676" spans="1:18" s="264" customFormat="1" ht="21.75" customHeight="1">
      <c r="A676" s="436"/>
      <c r="B676" s="253"/>
      <c r="C676" s="253"/>
      <c r="D676" s="253"/>
      <c r="E676" s="253"/>
      <c r="F676" s="253"/>
      <c r="G676" s="253"/>
      <c r="H676" s="253"/>
      <c r="I676" s="253"/>
      <c r="J676" s="253"/>
      <c r="K676" s="253"/>
      <c r="L676" s="253"/>
      <c r="M676" s="253"/>
      <c r="N676" s="253"/>
      <c r="O676" s="253"/>
      <c r="P676" s="253"/>
      <c r="Q676" s="253"/>
      <c r="R676" s="366"/>
    </row>
    <row r="677" spans="1:18" s="264" customFormat="1" ht="21.75" customHeight="1">
      <c r="A677" s="436"/>
      <c r="B677" s="253"/>
      <c r="C677" s="253"/>
      <c r="D677" s="253"/>
      <c r="E677" s="253"/>
      <c r="F677" s="253"/>
      <c r="G677" s="253"/>
      <c r="H677" s="253"/>
      <c r="I677" s="253"/>
      <c r="J677" s="253"/>
      <c r="K677" s="253"/>
      <c r="L677" s="253"/>
      <c r="M677" s="253"/>
      <c r="N677" s="253"/>
      <c r="O677" s="253"/>
      <c r="P677" s="253"/>
      <c r="Q677" s="253"/>
      <c r="R677" s="366"/>
    </row>
    <row r="678" spans="1:18" s="264" customFormat="1" ht="21.75" customHeight="1">
      <c r="A678" s="436"/>
      <c r="B678" s="253"/>
      <c r="C678" s="253"/>
      <c r="D678" s="253"/>
      <c r="E678" s="253"/>
      <c r="F678" s="253"/>
      <c r="G678" s="253"/>
      <c r="H678" s="253"/>
      <c r="I678" s="253"/>
      <c r="J678" s="253"/>
      <c r="K678" s="253"/>
      <c r="L678" s="253"/>
      <c r="M678" s="253"/>
      <c r="N678" s="253"/>
      <c r="O678" s="253"/>
      <c r="P678" s="253"/>
      <c r="Q678" s="253"/>
      <c r="R678" s="366"/>
    </row>
    <row r="679" spans="1:18" s="264" customFormat="1" ht="21.75" customHeight="1">
      <c r="A679" s="436"/>
      <c r="B679" s="253"/>
      <c r="C679" s="253"/>
      <c r="D679" s="253"/>
      <c r="E679" s="253"/>
      <c r="F679" s="253"/>
      <c r="G679" s="253"/>
      <c r="H679" s="253"/>
      <c r="I679" s="253"/>
      <c r="J679" s="253"/>
      <c r="K679" s="253"/>
      <c r="L679" s="253"/>
      <c r="M679" s="253"/>
      <c r="N679" s="253"/>
      <c r="O679" s="253"/>
      <c r="P679" s="253"/>
      <c r="Q679" s="253"/>
      <c r="R679" s="366"/>
    </row>
    <row r="680" spans="1:18" s="264" customFormat="1" ht="21.75" customHeight="1">
      <c r="A680" s="436"/>
      <c r="B680" s="253"/>
      <c r="C680" s="253"/>
      <c r="D680" s="253"/>
      <c r="E680" s="253"/>
      <c r="F680" s="253"/>
      <c r="G680" s="253"/>
      <c r="H680" s="253"/>
      <c r="I680" s="253"/>
      <c r="J680" s="253"/>
      <c r="K680" s="253"/>
      <c r="L680" s="253"/>
      <c r="M680" s="253"/>
      <c r="N680" s="253"/>
      <c r="O680" s="253"/>
      <c r="P680" s="253"/>
      <c r="Q680" s="253"/>
      <c r="R680" s="366"/>
    </row>
    <row r="681" spans="1:18" s="264" customFormat="1" ht="21.75" customHeight="1">
      <c r="A681" s="436"/>
      <c r="B681" s="253"/>
      <c r="C681" s="253"/>
      <c r="D681" s="253"/>
      <c r="E681" s="253"/>
      <c r="F681" s="253"/>
      <c r="G681" s="253"/>
      <c r="H681" s="253"/>
      <c r="I681" s="253"/>
      <c r="J681" s="253"/>
      <c r="K681" s="253"/>
      <c r="L681" s="253"/>
      <c r="M681" s="253"/>
      <c r="N681" s="253"/>
      <c r="O681" s="253"/>
      <c r="P681" s="253"/>
      <c r="Q681" s="253"/>
      <c r="R681" s="366"/>
    </row>
    <row r="682" spans="1:18" s="264" customFormat="1" ht="21.75" customHeight="1">
      <c r="A682" s="436"/>
      <c r="B682" s="253"/>
      <c r="C682" s="253"/>
      <c r="D682" s="253"/>
      <c r="E682" s="253"/>
      <c r="F682" s="253"/>
      <c r="G682" s="253"/>
      <c r="H682" s="253"/>
      <c r="I682" s="253"/>
      <c r="J682" s="253"/>
      <c r="K682" s="253"/>
      <c r="L682" s="253"/>
      <c r="M682" s="253"/>
      <c r="N682" s="253"/>
      <c r="O682" s="253"/>
      <c r="P682" s="253"/>
      <c r="Q682" s="253"/>
      <c r="R682" s="366"/>
    </row>
    <row r="683" spans="1:18" s="264" customFormat="1" ht="21.75" customHeight="1">
      <c r="A683" s="436"/>
      <c r="B683" s="253"/>
      <c r="C683" s="253"/>
      <c r="D683" s="253"/>
      <c r="E683" s="253"/>
      <c r="F683" s="253"/>
      <c r="G683" s="253"/>
      <c r="H683" s="253"/>
      <c r="I683" s="253"/>
      <c r="J683" s="253"/>
      <c r="K683" s="253"/>
      <c r="L683" s="253"/>
      <c r="M683" s="253"/>
      <c r="N683" s="253"/>
      <c r="O683" s="253"/>
      <c r="P683" s="253"/>
      <c r="Q683" s="253"/>
      <c r="R683" s="366"/>
    </row>
    <row r="684" spans="1:18" s="264" customFormat="1" ht="21.75" customHeight="1">
      <c r="A684" s="436"/>
      <c r="B684" s="253"/>
      <c r="C684" s="253"/>
      <c r="D684" s="253"/>
      <c r="E684" s="253"/>
      <c r="F684" s="253"/>
      <c r="G684" s="253"/>
      <c r="H684" s="253"/>
      <c r="I684" s="253"/>
      <c r="J684" s="253"/>
      <c r="K684" s="253"/>
      <c r="L684" s="253"/>
      <c r="M684" s="253"/>
      <c r="N684" s="253"/>
      <c r="O684" s="253"/>
      <c r="P684" s="253"/>
      <c r="Q684" s="253"/>
      <c r="R684" s="366"/>
    </row>
    <row r="685" spans="1:18" s="264" customFormat="1" ht="21.75" customHeight="1">
      <c r="A685" s="436"/>
      <c r="B685" s="253"/>
      <c r="C685" s="253"/>
      <c r="D685" s="253"/>
      <c r="E685" s="253"/>
      <c r="F685" s="253"/>
      <c r="G685" s="253"/>
      <c r="H685" s="253"/>
      <c r="I685" s="253"/>
      <c r="J685" s="253"/>
      <c r="K685" s="253"/>
      <c r="L685" s="253"/>
      <c r="M685" s="253"/>
      <c r="N685" s="253"/>
      <c r="O685" s="253"/>
      <c r="P685" s="253"/>
      <c r="Q685" s="253"/>
      <c r="R685" s="366"/>
    </row>
    <row r="686" spans="1:18" s="264" customFormat="1" ht="21.75" customHeight="1">
      <c r="A686" s="436"/>
      <c r="B686" s="253"/>
      <c r="C686" s="253"/>
      <c r="D686" s="253"/>
      <c r="E686" s="253"/>
      <c r="F686" s="253"/>
      <c r="G686" s="253"/>
      <c r="H686" s="253"/>
      <c r="I686" s="253"/>
      <c r="J686" s="253"/>
      <c r="K686" s="253"/>
      <c r="L686" s="253"/>
      <c r="M686" s="253"/>
      <c r="N686" s="253"/>
      <c r="O686" s="253"/>
      <c r="P686" s="253"/>
      <c r="Q686" s="253"/>
      <c r="R686" s="366"/>
    </row>
    <row r="687" spans="1:18" s="264" customFormat="1" ht="21.75" customHeight="1">
      <c r="A687" s="436"/>
      <c r="B687" s="253"/>
      <c r="C687" s="253"/>
      <c r="D687" s="253"/>
      <c r="E687" s="253"/>
      <c r="F687" s="253"/>
      <c r="G687" s="253"/>
      <c r="H687" s="253"/>
      <c r="I687" s="253"/>
      <c r="J687" s="253"/>
      <c r="K687" s="253"/>
      <c r="L687" s="253"/>
      <c r="M687" s="253"/>
      <c r="N687" s="253"/>
      <c r="O687" s="253"/>
      <c r="P687" s="253"/>
      <c r="Q687" s="253"/>
      <c r="R687" s="366"/>
    </row>
    <row r="688" spans="1:18" s="264" customFormat="1" ht="21.75" customHeight="1">
      <c r="A688" s="436"/>
      <c r="B688" s="253"/>
      <c r="C688" s="253"/>
      <c r="D688" s="253"/>
      <c r="E688" s="253"/>
      <c r="F688" s="253"/>
      <c r="G688" s="253"/>
      <c r="H688" s="253"/>
      <c r="I688" s="253"/>
      <c r="J688" s="253"/>
      <c r="K688" s="253"/>
      <c r="L688" s="253"/>
      <c r="M688" s="253"/>
      <c r="N688" s="253"/>
      <c r="O688" s="253"/>
      <c r="P688" s="253"/>
      <c r="Q688" s="253"/>
      <c r="R688" s="366"/>
    </row>
    <row r="689" spans="1:18" s="264" customFormat="1" ht="21.75" customHeight="1">
      <c r="A689" s="436"/>
      <c r="B689" s="253"/>
      <c r="C689" s="253"/>
      <c r="D689" s="253"/>
      <c r="E689" s="253"/>
      <c r="F689" s="253"/>
      <c r="G689" s="253"/>
      <c r="H689" s="253"/>
      <c r="I689" s="253"/>
      <c r="J689" s="253"/>
      <c r="K689" s="253"/>
      <c r="L689" s="253"/>
      <c r="M689" s="253"/>
      <c r="N689" s="253"/>
      <c r="O689" s="253"/>
      <c r="P689" s="253"/>
      <c r="Q689" s="253"/>
      <c r="R689" s="366"/>
    </row>
    <row r="690" spans="1:18" s="264" customFormat="1" ht="21.75" customHeight="1">
      <c r="A690" s="436"/>
      <c r="B690" s="253"/>
      <c r="C690" s="253"/>
      <c r="D690" s="253"/>
      <c r="E690" s="253"/>
      <c r="F690" s="253"/>
      <c r="G690" s="253"/>
      <c r="H690" s="253"/>
      <c r="I690" s="253"/>
      <c r="J690" s="253"/>
      <c r="K690" s="253"/>
      <c r="L690" s="253"/>
      <c r="M690" s="253"/>
      <c r="N690" s="253"/>
      <c r="O690" s="253"/>
      <c r="P690" s="253"/>
      <c r="Q690" s="253"/>
      <c r="R690" s="366"/>
    </row>
    <row r="691" spans="1:18" s="264" customFormat="1" ht="21.75" customHeight="1">
      <c r="A691" s="436"/>
      <c r="B691" s="253"/>
      <c r="C691" s="253"/>
      <c r="D691" s="253"/>
      <c r="E691" s="253"/>
      <c r="F691" s="253"/>
      <c r="G691" s="253"/>
      <c r="H691" s="253"/>
      <c r="I691" s="253"/>
      <c r="J691" s="253"/>
      <c r="K691" s="253"/>
      <c r="L691" s="253"/>
      <c r="M691" s="253"/>
      <c r="N691" s="253"/>
      <c r="O691" s="253"/>
      <c r="P691" s="253"/>
      <c r="Q691" s="253"/>
      <c r="R691" s="366"/>
    </row>
    <row r="692" spans="1:18" s="264" customFormat="1" ht="21.75" customHeight="1">
      <c r="A692" s="436"/>
      <c r="B692" s="253"/>
      <c r="C692" s="253"/>
      <c r="D692" s="253"/>
      <c r="E692" s="253"/>
      <c r="F692" s="253"/>
      <c r="G692" s="253"/>
      <c r="H692" s="253"/>
      <c r="I692" s="253"/>
      <c r="J692" s="253"/>
      <c r="K692" s="253"/>
      <c r="L692" s="253"/>
      <c r="M692" s="253"/>
      <c r="N692" s="253"/>
      <c r="O692" s="253"/>
      <c r="P692" s="253"/>
      <c r="Q692" s="253"/>
      <c r="R692" s="366"/>
    </row>
    <row r="693" spans="1:18" s="264" customFormat="1" ht="21.75" customHeight="1">
      <c r="A693" s="436"/>
      <c r="B693" s="253"/>
      <c r="C693" s="253"/>
      <c r="D693" s="253"/>
      <c r="E693" s="253"/>
      <c r="F693" s="253"/>
      <c r="G693" s="253"/>
      <c r="H693" s="253"/>
      <c r="I693" s="253"/>
      <c r="J693" s="253"/>
      <c r="K693" s="253"/>
      <c r="L693" s="253"/>
      <c r="M693" s="253"/>
      <c r="N693" s="253"/>
      <c r="O693" s="253"/>
      <c r="P693" s="253"/>
      <c r="Q693" s="253"/>
      <c r="R693" s="366"/>
    </row>
    <row r="694" spans="1:18" s="264" customFormat="1" ht="21.75" customHeight="1">
      <c r="A694" s="436"/>
      <c r="B694" s="253"/>
      <c r="C694" s="253"/>
      <c r="D694" s="253"/>
      <c r="E694" s="253"/>
      <c r="F694" s="253"/>
      <c r="G694" s="253"/>
      <c r="H694" s="253"/>
      <c r="I694" s="253"/>
      <c r="J694" s="253"/>
      <c r="K694" s="253"/>
      <c r="L694" s="253"/>
      <c r="M694" s="253"/>
      <c r="N694" s="253"/>
      <c r="O694" s="253"/>
      <c r="P694" s="253"/>
      <c r="Q694" s="253"/>
      <c r="R694" s="366"/>
    </row>
    <row r="695" spans="1:18" s="264" customFormat="1" ht="21.75" customHeight="1">
      <c r="A695" s="436"/>
      <c r="B695" s="253"/>
      <c r="C695" s="253"/>
      <c r="D695" s="253"/>
      <c r="E695" s="253"/>
      <c r="F695" s="253"/>
      <c r="G695" s="253"/>
      <c r="H695" s="253"/>
      <c r="I695" s="253"/>
      <c r="J695" s="253"/>
      <c r="K695" s="253"/>
      <c r="L695" s="253"/>
      <c r="M695" s="253"/>
      <c r="N695" s="253"/>
      <c r="O695" s="253"/>
      <c r="P695" s="253"/>
      <c r="Q695" s="253"/>
      <c r="R695" s="366"/>
    </row>
    <row r="696" spans="1:18" s="264" customFormat="1" ht="21.75" customHeight="1">
      <c r="A696" s="436"/>
      <c r="B696" s="253"/>
      <c r="C696" s="253"/>
      <c r="D696" s="253"/>
      <c r="E696" s="253"/>
      <c r="F696" s="253"/>
      <c r="G696" s="253"/>
      <c r="H696" s="253"/>
      <c r="I696" s="253"/>
      <c r="J696" s="253"/>
      <c r="K696" s="253"/>
      <c r="L696" s="253"/>
      <c r="M696" s="253"/>
      <c r="N696" s="253"/>
      <c r="O696" s="253"/>
      <c r="P696" s="253"/>
      <c r="Q696" s="253"/>
      <c r="R696" s="366"/>
    </row>
    <row r="697" spans="1:18" s="264" customFormat="1" ht="21.75" customHeight="1">
      <c r="A697" s="436"/>
      <c r="B697" s="253"/>
      <c r="C697" s="253"/>
      <c r="D697" s="253"/>
      <c r="E697" s="253"/>
      <c r="F697" s="253"/>
      <c r="G697" s="253"/>
      <c r="H697" s="253"/>
      <c r="I697" s="253"/>
      <c r="J697" s="253"/>
      <c r="K697" s="253"/>
      <c r="L697" s="253"/>
      <c r="M697" s="253"/>
      <c r="N697" s="253"/>
      <c r="O697" s="253"/>
      <c r="P697" s="253"/>
      <c r="Q697" s="253"/>
      <c r="R697" s="366"/>
    </row>
    <row r="698" spans="1:18" s="264" customFormat="1" ht="21.75" customHeight="1">
      <c r="A698" s="436"/>
      <c r="B698" s="253"/>
      <c r="C698" s="253"/>
      <c r="D698" s="253"/>
      <c r="E698" s="253"/>
      <c r="F698" s="253"/>
      <c r="G698" s="253"/>
      <c r="H698" s="253"/>
      <c r="I698" s="253"/>
      <c r="J698" s="253"/>
      <c r="K698" s="253"/>
      <c r="L698" s="253"/>
      <c r="M698" s="253"/>
      <c r="N698" s="253"/>
      <c r="O698" s="253"/>
      <c r="P698" s="253"/>
      <c r="Q698" s="253"/>
      <c r="R698" s="366"/>
    </row>
    <row r="699" spans="1:18" s="264" customFormat="1" ht="21.75" customHeight="1">
      <c r="A699" s="436"/>
      <c r="B699" s="253"/>
      <c r="C699" s="253"/>
      <c r="D699" s="253"/>
      <c r="E699" s="253"/>
      <c r="F699" s="253"/>
      <c r="G699" s="253"/>
      <c r="H699" s="253"/>
      <c r="I699" s="253"/>
      <c r="J699" s="253"/>
      <c r="K699" s="253"/>
      <c r="L699" s="253"/>
      <c r="M699" s="253"/>
      <c r="N699" s="253"/>
      <c r="O699" s="253"/>
      <c r="P699" s="253"/>
      <c r="Q699" s="253"/>
      <c r="R699" s="366"/>
    </row>
    <row r="700" spans="1:18" s="264" customFormat="1" ht="21.75" customHeight="1">
      <c r="A700" s="436"/>
      <c r="B700" s="253"/>
      <c r="C700" s="253"/>
      <c r="D700" s="253"/>
      <c r="E700" s="253"/>
      <c r="F700" s="253"/>
      <c r="G700" s="253"/>
      <c r="H700" s="253"/>
      <c r="I700" s="253"/>
      <c r="J700" s="253"/>
      <c r="K700" s="253"/>
      <c r="L700" s="253"/>
      <c r="M700" s="253"/>
      <c r="N700" s="253"/>
      <c r="O700" s="253"/>
      <c r="P700" s="253"/>
      <c r="Q700" s="253"/>
      <c r="R700" s="366"/>
    </row>
    <row r="701" spans="1:18" s="264" customFormat="1" ht="21.75" customHeight="1">
      <c r="A701" s="436"/>
      <c r="B701" s="253"/>
      <c r="C701" s="253"/>
      <c r="D701" s="253"/>
      <c r="E701" s="253"/>
      <c r="F701" s="253"/>
      <c r="G701" s="253"/>
      <c r="H701" s="253"/>
      <c r="I701" s="253"/>
      <c r="J701" s="253"/>
      <c r="K701" s="253"/>
      <c r="L701" s="253"/>
      <c r="M701" s="253"/>
      <c r="N701" s="253"/>
      <c r="O701" s="253"/>
      <c r="P701" s="253"/>
      <c r="Q701" s="253"/>
      <c r="R701" s="366"/>
    </row>
    <row r="702" spans="1:18" s="264" customFormat="1" ht="21.75" customHeight="1">
      <c r="A702" s="436"/>
      <c r="B702" s="253"/>
      <c r="C702" s="253"/>
      <c r="D702" s="253"/>
      <c r="E702" s="253"/>
      <c r="F702" s="253"/>
      <c r="G702" s="253"/>
      <c r="H702" s="253"/>
      <c r="I702" s="253"/>
      <c r="J702" s="253"/>
      <c r="K702" s="253"/>
      <c r="L702" s="253"/>
      <c r="M702" s="253"/>
      <c r="N702" s="253"/>
      <c r="O702" s="253"/>
      <c r="P702" s="253"/>
      <c r="Q702" s="253"/>
      <c r="R702" s="366"/>
    </row>
    <row r="703" spans="1:18" s="264" customFormat="1" ht="21.75" customHeight="1">
      <c r="A703" s="436"/>
      <c r="B703" s="253"/>
      <c r="C703" s="253"/>
      <c r="D703" s="253"/>
      <c r="E703" s="253"/>
      <c r="F703" s="253"/>
      <c r="G703" s="253"/>
      <c r="H703" s="253"/>
      <c r="I703" s="253"/>
      <c r="J703" s="253"/>
      <c r="K703" s="253"/>
      <c r="L703" s="253"/>
      <c r="M703" s="253"/>
      <c r="N703" s="253"/>
      <c r="O703" s="253"/>
      <c r="P703" s="253"/>
      <c r="Q703" s="253"/>
      <c r="R703" s="366"/>
    </row>
    <row r="704" spans="1:18" s="264" customFormat="1" ht="21.75" customHeight="1">
      <c r="A704" s="436"/>
      <c r="B704" s="253"/>
      <c r="C704" s="253"/>
      <c r="D704" s="253"/>
      <c r="E704" s="253"/>
      <c r="F704" s="253"/>
      <c r="G704" s="253"/>
      <c r="H704" s="253"/>
      <c r="I704" s="253"/>
      <c r="J704" s="253"/>
      <c r="K704" s="253"/>
      <c r="L704" s="253"/>
      <c r="M704" s="253"/>
      <c r="N704" s="253"/>
      <c r="O704" s="253"/>
      <c r="P704" s="253"/>
      <c r="Q704" s="253"/>
      <c r="R704" s="366"/>
    </row>
    <row r="705" spans="1:18" s="264" customFormat="1" ht="21.75" customHeight="1">
      <c r="A705" s="436"/>
      <c r="B705" s="253"/>
      <c r="C705" s="253"/>
      <c r="D705" s="253"/>
      <c r="E705" s="253"/>
      <c r="F705" s="253"/>
      <c r="G705" s="253"/>
      <c r="H705" s="253"/>
      <c r="I705" s="253"/>
      <c r="J705" s="253"/>
      <c r="K705" s="253"/>
      <c r="L705" s="253"/>
      <c r="M705" s="253"/>
      <c r="N705" s="253"/>
      <c r="O705" s="253"/>
      <c r="P705" s="253"/>
      <c r="Q705" s="253"/>
      <c r="R705" s="366"/>
    </row>
    <row r="706" spans="1:18" s="264" customFormat="1" ht="21.75" customHeight="1">
      <c r="A706" s="436"/>
      <c r="B706" s="253"/>
      <c r="C706" s="253"/>
      <c r="D706" s="253"/>
      <c r="E706" s="253"/>
      <c r="F706" s="253"/>
      <c r="G706" s="253"/>
      <c r="H706" s="253"/>
      <c r="I706" s="253"/>
      <c r="J706" s="253"/>
      <c r="K706" s="253"/>
      <c r="L706" s="253"/>
      <c r="M706" s="253"/>
      <c r="N706" s="253"/>
      <c r="O706" s="253"/>
      <c r="P706" s="253"/>
      <c r="Q706" s="253"/>
      <c r="R706" s="366"/>
    </row>
    <row r="707" spans="1:18" s="264" customFormat="1" ht="21.75" customHeight="1">
      <c r="A707" s="436"/>
      <c r="B707" s="253"/>
      <c r="C707" s="253"/>
      <c r="D707" s="253"/>
      <c r="E707" s="253"/>
      <c r="F707" s="253"/>
      <c r="G707" s="253"/>
      <c r="H707" s="253"/>
      <c r="I707" s="253"/>
      <c r="J707" s="253"/>
      <c r="K707" s="253"/>
      <c r="L707" s="253"/>
      <c r="M707" s="253"/>
      <c r="N707" s="253"/>
      <c r="O707" s="253"/>
      <c r="P707" s="253"/>
      <c r="Q707" s="253"/>
      <c r="R707" s="366"/>
    </row>
    <row r="708" spans="1:18" s="264" customFormat="1" ht="21.75" customHeight="1">
      <c r="A708" s="436"/>
      <c r="B708" s="253"/>
      <c r="C708" s="253"/>
      <c r="D708" s="253"/>
      <c r="E708" s="253"/>
      <c r="F708" s="253"/>
      <c r="G708" s="253"/>
      <c r="H708" s="253"/>
      <c r="I708" s="253"/>
      <c r="J708" s="253"/>
      <c r="K708" s="253"/>
      <c r="L708" s="253"/>
      <c r="M708" s="253"/>
      <c r="N708" s="253"/>
      <c r="O708" s="253"/>
      <c r="P708" s="253"/>
      <c r="Q708" s="253"/>
      <c r="R708" s="366"/>
    </row>
    <row r="709" spans="1:18" s="264" customFormat="1" ht="21.75" customHeight="1">
      <c r="A709" s="436"/>
      <c r="B709" s="253"/>
      <c r="C709" s="253"/>
      <c r="D709" s="253"/>
      <c r="E709" s="253"/>
      <c r="F709" s="253"/>
      <c r="G709" s="253"/>
      <c r="H709" s="253"/>
      <c r="I709" s="253"/>
      <c r="J709" s="253"/>
      <c r="K709" s="253"/>
      <c r="L709" s="253"/>
      <c r="M709" s="253"/>
      <c r="N709" s="253"/>
      <c r="O709" s="253"/>
      <c r="P709" s="253"/>
      <c r="Q709" s="253"/>
      <c r="R709" s="366"/>
    </row>
    <row r="710" spans="1:18" s="264" customFormat="1" ht="21.75" customHeight="1">
      <c r="A710" s="436"/>
      <c r="B710" s="253"/>
      <c r="C710" s="253"/>
      <c r="D710" s="253"/>
      <c r="E710" s="253"/>
      <c r="F710" s="253"/>
      <c r="G710" s="253"/>
      <c r="H710" s="253"/>
      <c r="I710" s="253"/>
      <c r="J710" s="253"/>
      <c r="K710" s="253"/>
      <c r="L710" s="253"/>
      <c r="M710" s="253"/>
      <c r="N710" s="253"/>
      <c r="O710" s="253"/>
      <c r="P710" s="253"/>
      <c r="Q710" s="253"/>
      <c r="R710" s="366"/>
    </row>
    <row r="711" spans="1:18" s="264" customFormat="1" ht="21.75" customHeight="1">
      <c r="A711" s="436"/>
      <c r="B711" s="253"/>
      <c r="C711" s="253"/>
      <c r="D711" s="253"/>
      <c r="E711" s="253"/>
      <c r="F711" s="253"/>
      <c r="G711" s="253"/>
      <c r="H711" s="253"/>
      <c r="I711" s="253"/>
      <c r="J711" s="253"/>
      <c r="K711" s="253"/>
      <c r="L711" s="253"/>
      <c r="M711" s="253"/>
      <c r="N711" s="253"/>
      <c r="O711" s="253"/>
      <c r="P711" s="253"/>
      <c r="Q711" s="253"/>
      <c r="R711" s="366"/>
    </row>
    <row r="712" spans="1:18" s="264" customFormat="1" ht="21.75" customHeight="1">
      <c r="A712" s="436"/>
      <c r="B712" s="253"/>
      <c r="C712" s="253"/>
      <c r="D712" s="253"/>
      <c r="E712" s="253"/>
      <c r="F712" s="253"/>
      <c r="G712" s="253"/>
      <c r="H712" s="253"/>
      <c r="I712" s="253"/>
      <c r="J712" s="253"/>
      <c r="K712" s="253"/>
      <c r="L712" s="253"/>
      <c r="M712" s="253"/>
      <c r="N712" s="253"/>
      <c r="O712" s="253"/>
      <c r="P712" s="253"/>
      <c r="Q712" s="253"/>
      <c r="R712" s="366"/>
    </row>
    <row r="713" spans="1:18" s="264" customFormat="1" ht="21.75" customHeight="1">
      <c r="A713" s="436"/>
      <c r="B713" s="253"/>
      <c r="C713" s="253"/>
      <c r="D713" s="253"/>
      <c r="E713" s="253"/>
      <c r="F713" s="253"/>
      <c r="G713" s="253"/>
      <c r="H713" s="253"/>
      <c r="I713" s="253"/>
      <c r="J713" s="253"/>
      <c r="K713" s="253"/>
      <c r="L713" s="253"/>
      <c r="M713" s="253"/>
      <c r="N713" s="253"/>
      <c r="O713" s="253"/>
      <c r="P713" s="253"/>
      <c r="Q713" s="253"/>
      <c r="R713" s="366"/>
    </row>
    <row r="714" spans="1:18" s="264" customFormat="1" ht="21.75" customHeight="1">
      <c r="A714" s="436"/>
      <c r="B714" s="253"/>
      <c r="C714" s="253"/>
      <c r="D714" s="253"/>
      <c r="E714" s="253"/>
      <c r="F714" s="253"/>
      <c r="G714" s="253"/>
      <c r="H714" s="253"/>
      <c r="I714" s="253"/>
      <c r="J714" s="253"/>
      <c r="K714" s="253"/>
      <c r="L714" s="253"/>
      <c r="M714" s="253"/>
      <c r="N714" s="253"/>
      <c r="O714" s="253"/>
      <c r="P714" s="253"/>
      <c r="Q714" s="253"/>
      <c r="R714" s="366"/>
    </row>
    <row r="715" spans="1:18" s="264" customFormat="1" ht="21.75" customHeight="1">
      <c r="A715" s="436"/>
      <c r="B715" s="253"/>
      <c r="C715" s="253"/>
      <c r="D715" s="253"/>
      <c r="E715" s="253"/>
      <c r="F715" s="253"/>
      <c r="G715" s="253"/>
      <c r="H715" s="253"/>
      <c r="I715" s="253"/>
      <c r="J715" s="253"/>
      <c r="K715" s="253"/>
      <c r="L715" s="253"/>
      <c r="M715" s="253"/>
      <c r="N715" s="253"/>
      <c r="O715" s="253"/>
      <c r="P715" s="253"/>
      <c r="Q715" s="253"/>
      <c r="R715" s="366"/>
    </row>
    <row r="716" spans="1:18" s="264" customFormat="1" ht="21.75" customHeight="1">
      <c r="A716" s="436"/>
      <c r="B716" s="253"/>
      <c r="C716" s="253"/>
      <c r="D716" s="253"/>
      <c r="E716" s="253"/>
      <c r="F716" s="253"/>
      <c r="G716" s="253"/>
      <c r="H716" s="253"/>
      <c r="I716" s="253"/>
      <c r="J716" s="253"/>
      <c r="K716" s="253"/>
      <c r="L716" s="253"/>
      <c r="M716" s="253"/>
      <c r="N716" s="253"/>
      <c r="O716" s="253"/>
      <c r="P716" s="253"/>
      <c r="Q716" s="253"/>
      <c r="R716" s="366"/>
    </row>
    <row r="717" spans="1:18" s="264" customFormat="1" ht="21.75" customHeight="1">
      <c r="A717" s="436"/>
      <c r="B717" s="253"/>
      <c r="C717" s="253"/>
      <c r="D717" s="253"/>
      <c r="E717" s="253"/>
      <c r="F717" s="253"/>
      <c r="G717" s="253"/>
      <c r="H717" s="253"/>
      <c r="I717" s="253"/>
      <c r="J717" s="253"/>
      <c r="K717" s="253"/>
      <c r="L717" s="253"/>
      <c r="M717" s="253"/>
      <c r="N717" s="253"/>
      <c r="O717" s="253"/>
      <c r="P717" s="253"/>
      <c r="Q717" s="253"/>
      <c r="R717" s="366"/>
    </row>
    <row r="718" spans="1:18" s="264" customFormat="1" ht="21.75" customHeight="1">
      <c r="A718" s="436"/>
      <c r="B718" s="253"/>
      <c r="C718" s="253"/>
      <c r="D718" s="253"/>
      <c r="E718" s="253"/>
      <c r="F718" s="253"/>
      <c r="G718" s="253"/>
      <c r="H718" s="253"/>
      <c r="I718" s="253"/>
      <c r="J718" s="253"/>
      <c r="K718" s="253"/>
      <c r="L718" s="253"/>
      <c r="M718" s="253"/>
      <c r="N718" s="253"/>
      <c r="O718" s="253"/>
      <c r="P718" s="253"/>
      <c r="Q718" s="253"/>
      <c r="R718" s="366"/>
    </row>
    <row r="719" spans="1:18" s="264" customFormat="1" ht="21.75" customHeight="1">
      <c r="A719" s="436"/>
      <c r="B719" s="253"/>
      <c r="C719" s="253"/>
      <c r="D719" s="253"/>
      <c r="E719" s="253"/>
      <c r="F719" s="253"/>
      <c r="G719" s="253"/>
      <c r="H719" s="253"/>
      <c r="I719" s="253"/>
      <c r="J719" s="253"/>
      <c r="K719" s="253"/>
      <c r="L719" s="253"/>
      <c r="M719" s="253"/>
      <c r="N719" s="253"/>
      <c r="O719" s="253"/>
      <c r="P719" s="253"/>
      <c r="Q719" s="253"/>
      <c r="R719" s="366"/>
    </row>
    <row r="720" spans="1:18" s="264" customFormat="1" ht="21.75" customHeight="1">
      <c r="A720" s="436"/>
      <c r="B720" s="253"/>
      <c r="C720" s="253"/>
      <c r="D720" s="253"/>
      <c r="E720" s="253"/>
      <c r="F720" s="253"/>
      <c r="G720" s="253"/>
      <c r="H720" s="253"/>
      <c r="I720" s="253"/>
      <c r="J720" s="253"/>
      <c r="K720" s="253"/>
      <c r="L720" s="253"/>
      <c r="M720" s="253"/>
      <c r="N720" s="253"/>
      <c r="O720" s="253"/>
      <c r="P720" s="253"/>
      <c r="Q720" s="253"/>
      <c r="R720" s="366"/>
    </row>
    <row r="721" spans="1:18" s="264" customFormat="1" ht="21.75" customHeight="1">
      <c r="A721" s="436"/>
      <c r="B721" s="253"/>
      <c r="C721" s="253"/>
      <c r="D721" s="253"/>
      <c r="E721" s="253"/>
      <c r="F721" s="253"/>
      <c r="G721" s="253"/>
      <c r="H721" s="253"/>
      <c r="I721" s="253"/>
      <c r="J721" s="253"/>
      <c r="K721" s="253"/>
      <c r="L721" s="253"/>
      <c r="M721" s="253"/>
      <c r="N721" s="253"/>
      <c r="O721" s="253"/>
      <c r="P721" s="253"/>
      <c r="Q721" s="253"/>
      <c r="R721" s="366"/>
    </row>
    <row r="722" spans="1:18" s="264" customFormat="1" ht="21.75" customHeight="1">
      <c r="A722" s="436"/>
      <c r="B722" s="253"/>
      <c r="C722" s="253"/>
      <c r="D722" s="253"/>
      <c r="E722" s="253"/>
      <c r="F722" s="253"/>
      <c r="G722" s="253"/>
      <c r="H722" s="253"/>
      <c r="I722" s="253"/>
      <c r="J722" s="253"/>
      <c r="K722" s="253"/>
      <c r="L722" s="253"/>
      <c r="M722" s="253"/>
      <c r="N722" s="253"/>
      <c r="O722" s="253"/>
      <c r="P722" s="253"/>
      <c r="Q722" s="253"/>
      <c r="R722" s="366"/>
    </row>
    <row r="723" spans="1:18" s="264" customFormat="1" ht="21.75" customHeight="1">
      <c r="A723" s="436"/>
      <c r="B723" s="253"/>
      <c r="C723" s="253"/>
      <c r="D723" s="253"/>
      <c r="E723" s="253"/>
      <c r="F723" s="253"/>
      <c r="G723" s="253"/>
      <c r="H723" s="253"/>
      <c r="I723" s="253"/>
      <c r="J723" s="253"/>
      <c r="K723" s="253"/>
      <c r="L723" s="253"/>
      <c r="M723" s="253"/>
      <c r="N723" s="253"/>
      <c r="O723" s="253"/>
      <c r="P723" s="253"/>
      <c r="Q723" s="253"/>
      <c r="R723" s="366"/>
    </row>
    <row r="724" spans="1:18" s="264" customFormat="1" ht="21.75" customHeight="1">
      <c r="A724" s="436"/>
      <c r="B724" s="253"/>
      <c r="C724" s="253"/>
      <c r="D724" s="253"/>
      <c r="E724" s="253"/>
      <c r="F724" s="253"/>
      <c r="G724" s="253"/>
      <c r="H724" s="253"/>
      <c r="I724" s="253"/>
      <c r="J724" s="253"/>
      <c r="K724" s="253"/>
      <c r="L724" s="253"/>
      <c r="M724" s="253"/>
      <c r="N724" s="253"/>
      <c r="O724" s="253"/>
      <c r="P724" s="253"/>
      <c r="Q724" s="253"/>
      <c r="R724" s="366"/>
    </row>
    <row r="725" spans="1:18" s="264" customFormat="1" ht="21.75" customHeight="1">
      <c r="A725" s="436"/>
      <c r="B725" s="253"/>
      <c r="C725" s="253"/>
      <c r="D725" s="253"/>
      <c r="E725" s="253"/>
      <c r="F725" s="253"/>
      <c r="G725" s="253"/>
      <c r="H725" s="253"/>
      <c r="I725" s="253"/>
      <c r="J725" s="253"/>
      <c r="K725" s="253"/>
      <c r="L725" s="253"/>
      <c r="M725" s="253"/>
      <c r="N725" s="253"/>
      <c r="O725" s="253"/>
      <c r="P725" s="253"/>
      <c r="Q725" s="253"/>
      <c r="R725" s="366"/>
    </row>
    <row r="726" spans="1:18" s="264" customFormat="1" ht="21.75" customHeight="1">
      <c r="A726" s="436"/>
      <c r="B726" s="253"/>
      <c r="C726" s="253"/>
      <c r="D726" s="253"/>
      <c r="E726" s="253"/>
      <c r="F726" s="253"/>
      <c r="G726" s="253"/>
      <c r="H726" s="253"/>
      <c r="I726" s="253"/>
      <c r="J726" s="253"/>
      <c r="K726" s="253"/>
      <c r="L726" s="253"/>
      <c r="M726" s="253"/>
      <c r="N726" s="253"/>
      <c r="O726" s="253"/>
      <c r="P726" s="253"/>
      <c r="Q726" s="253"/>
      <c r="R726" s="366"/>
    </row>
    <row r="727" spans="1:18" s="264" customFormat="1" ht="21.75" customHeight="1">
      <c r="A727" s="436"/>
      <c r="B727" s="253"/>
      <c r="C727" s="253"/>
      <c r="D727" s="253"/>
      <c r="E727" s="253"/>
      <c r="F727" s="253"/>
      <c r="G727" s="253"/>
      <c r="H727" s="253"/>
      <c r="I727" s="253"/>
      <c r="J727" s="253"/>
      <c r="K727" s="253"/>
      <c r="L727" s="253"/>
      <c r="M727" s="253"/>
      <c r="N727" s="253"/>
      <c r="O727" s="253"/>
      <c r="P727" s="253"/>
      <c r="Q727" s="253"/>
      <c r="R727" s="366"/>
    </row>
    <row r="728" spans="1:18" s="264" customFormat="1" ht="21.75" customHeight="1">
      <c r="A728" s="436"/>
      <c r="B728" s="253"/>
      <c r="C728" s="253"/>
      <c r="D728" s="253"/>
      <c r="E728" s="253"/>
      <c r="F728" s="253"/>
      <c r="G728" s="253"/>
      <c r="H728" s="253"/>
      <c r="I728" s="253"/>
      <c r="J728" s="253"/>
      <c r="K728" s="253"/>
      <c r="L728" s="253"/>
      <c r="M728" s="253"/>
      <c r="N728" s="253"/>
      <c r="O728" s="253"/>
      <c r="P728" s="253"/>
      <c r="Q728" s="253"/>
      <c r="R728" s="366"/>
    </row>
    <row r="729" spans="1:18" s="264" customFormat="1" ht="21.75" customHeight="1">
      <c r="A729" s="436"/>
      <c r="B729" s="253"/>
      <c r="C729" s="253"/>
      <c r="D729" s="253"/>
      <c r="E729" s="253"/>
      <c r="F729" s="253"/>
      <c r="G729" s="253"/>
      <c r="H729" s="253"/>
      <c r="I729" s="253"/>
      <c r="J729" s="253"/>
      <c r="K729" s="253"/>
      <c r="L729" s="253"/>
      <c r="M729" s="253"/>
      <c r="N729" s="253"/>
      <c r="O729" s="253"/>
      <c r="P729" s="253"/>
      <c r="Q729" s="253"/>
      <c r="R729" s="366"/>
    </row>
    <row r="730" spans="1:18" s="264" customFormat="1" ht="21.75" customHeight="1">
      <c r="A730" s="436"/>
      <c r="B730" s="253"/>
      <c r="C730" s="253"/>
      <c r="D730" s="253"/>
      <c r="E730" s="253"/>
      <c r="F730" s="253"/>
      <c r="G730" s="253"/>
      <c r="H730" s="253"/>
      <c r="I730" s="253"/>
      <c r="J730" s="253"/>
      <c r="K730" s="253"/>
      <c r="L730" s="253"/>
      <c r="M730" s="253"/>
      <c r="N730" s="253"/>
      <c r="O730" s="253"/>
      <c r="P730" s="253"/>
      <c r="Q730" s="253"/>
      <c r="R730" s="366"/>
    </row>
    <row r="731" spans="1:18" s="264" customFormat="1" ht="21.75" customHeight="1">
      <c r="A731" s="436"/>
      <c r="B731" s="253"/>
      <c r="C731" s="253"/>
      <c r="D731" s="253"/>
      <c r="E731" s="253"/>
      <c r="F731" s="253"/>
      <c r="G731" s="253"/>
      <c r="H731" s="253"/>
      <c r="I731" s="253"/>
      <c r="J731" s="253"/>
      <c r="K731" s="253"/>
      <c r="L731" s="253"/>
      <c r="M731" s="253"/>
      <c r="N731" s="253"/>
      <c r="O731" s="253"/>
      <c r="P731" s="253"/>
      <c r="Q731" s="253"/>
      <c r="R731" s="366"/>
    </row>
    <row r="732" spans="1:18" s="264" customFormat="1" ht="21.75" customHeight="1">
      <c r="A732" s="436"/>
      <c r="B732" s="253"/>
      <c r="C732" s="253"/>
      <c r="D732" s="253"/>
      <c r="E732" s="253"/>
      <c r="F732" s="253"/>
      <c r="G732" s="253"/>
      <c r="H732" s="253"/>
      <c r="I732" s="253"/>
      <c r="J732" s="253"/>
      <c r="K732" s="253"/>
      <c r="L732" s="253"/>
      <c r="M732" s="253"/>
      <c r="N732" s="253"/>
      <c r="O732" s="253"/>
      <c r="P732" s="253"/>
      <c r="Q732" s="253"/>
      <c r="R732" s="366"/>
    </row>
    <row r="733" spans="1:18" s="264" customFormat="1" ht="21.75" customHeight="1">
      <c r="A733" s="436"/>
      <c r="B733" s="253"/>
      <c r="C733" s="253"/>
      <c r="D733" s="253"/>
      <c r="E733" s="253"/>
      <c r="F733" s="253"/>
      <c r="G733" s="253"/>
      <c r="H733" s="253"/>
      <c r="I733" s="253"/>
      <c r="J733" s="253"/>
      <c r="K733" s="253"/>
      <c r="L733" s="253"/>
      <c r="M733" s="253"/>
      <c r="N733" s="253"/>
      <c r="O733" s="253"/>
      <c r="P733" s="253"/>
      <c r="Q733" s="253"/>
      <c r="R733" s="366"/>
    </row>
    <row r="734" spans="1:18" s="264" customFormat="1" ht="21.75" customHeight="1">
      <c r="A734" s="436"/>
      <c r="B734" s="253"/>
      <c r="C734" s="253"/>
      <c r="D734" s="253"/>
      <c r="E734" s="253"/>
      <c r="F734" s="253"/>
      <c r="G734" s="253"/>
      <c r="H734" s="253"/>
      <c r="I734" s="253"/>
      <c r="J734" s="253"/>
      <c r="K734" s="253"/>
      <c r="L734" s="253"/>
      <c r="M734" s="253"/>
      <c r="N734" s="253"/>
      <c r="O734" s="253"/>
      <c r="P734" s="253"/>
      <c r="Q734" s="253"/>
      <c r="R734" s="366"/>
    </row>
    <row r="735" spans="1:18" s="264" customFormat="1" ht="21.75" customHeight="1">
      <c r="A735" s="436"/>
      <c r="B735" s="253"/>
      <c r="C735" s="253"/>
      <c r="D735" s="253"/>
      <c r="E735" s="253"/>
      <c r="F735" s="253"/>
      <c r="G735" s="253"/>
      <c r="H735" s="253"/>
      <c r="I735" s="253"/>
      <c r="J735" s="253"/>
      <c r="K735" s="253"/>
      <c r="L735" s="253"/>
      <c r="M735" s="253"/>
      <c r="N735" s="253"/>
      <c r="O735" s="253"/>
      <c r="P735" s="253"/>
      <c r="Q735" s="253"/>
      <c r="R735" s="366"/>
    </row>
    <row r="736" spans="1:18" s="264" customFormat="1" ht="21.75" customHeight="1">
      <c r="A736" s="436"/>
      <c r="B736" s="253"/>
      <c r="C736" s="253"/>
      <c r="D736" s="253"/>
      <c r="E736" s="253"/>
      <c r="F736" s="253"/>
      <c r="G736" s="253"/>
      <c r="H736" s="253"/>
      <c r="I736" s="253"/>
      <c r="J736" s="253"/>
      <c r="K736" s="253"/>
      <c r="L736" s="253"/>
      <c r="M736" s="253"/>
      <c r="N736" s="253"/>
      <c r="O736" s="253"/>
      <c r="P736" s="253"/>
      <c r="Q736" s="253"/>
      <c r="R736" s="366"/>
    </row>
    <row r="737" spans="1:18" s="264" customFormat="1" ht="21.75" customHeight="1">
      <c r="A737" s="436"/>
      <c r="B737" s="253"/>
      <c r="C737" s="253"/>
      <c r="D737" s="253"/>
      <c r="E737" s="253"/>
      <c r="F737" s="253"/>
      <c r="G737" s="253"/>
      <c r="H737" s="253"/>
      <c r="I737" s="253"/>
      <c r="J737" s="253"/>
      <c r="K737" s="253"/>
      <c r="L737" s="253"/>
      <c r="M737" s="253"/>
      <c r="N737" s="253"/>
      <c r="O737" s="253"/>
      <c r="P737" s="253"/>
      <c r="Q737" s="253"/>
      <c r="R737" s="366"/>
    </row>
    <row r="738" spans="1:18" s="264" customFormat="1" ht="21.75" customHeight="1">
      <c r="A738" s="436"/>
      <c r="B738" s="253"/>
      <c r="C738" s="253"/>
      <c r="D738" s="253"/>
      <c r="E738" s="253"/>
      <c r="F738" s="253"/>
      <c r="G738" s="253"/>
      <c r="H738" s="253"/>
      <c r="I738" s="253"/>
      <c r="J738" s="253"/>
      <c r="K738" s="253"/>
      <c r="L738" s="253"/>
      <c r="M738" s="253"/>
      <c r="N738" s="253"/>
      <c r="O738" s="253"/>
      <c r="P738" s="253"/>
      <c r="Q738" s="253"/>
      <c r="R738" s="366"/>
    </row>
    <row r="739" spans="1:18" s="264" customFormat="1" ht="21.75" customHeight="1">
      <c r="A739" s="436"/>
      <c r="B739" s="253"/>
      <c r="C739" s="253"/>
      <c r="D739" s="253"/>
      <c r="E739" s="253"/>
      <c r="F739" s="253"/>
      <c r="G739" s="253"/>
      <c r="H739" s="253"/>
      <c r="I739" s="253"/>
      <c r="J739" s="253"/>
      <c r="K739" s="253"/>
      <c r="L739" s="253"/>
      <c r="M739" s="253"/>
      <c r="N739" s="253"/>
      <c r="O739" s="253"/>
      <c r="P739" s="253"/>
      <c r="Q739" s="253"/>
      <c r="R739" s="366"/>
    </row>
    <row r="740" spans="1:18" s="264" customFormat="1" ht="21.75" customHeight="1">
      <c r="A740" s="436"/>
      <c r="B740" s="253"/>
      <c r="C740" s="253"/>
      <c r="D740" s="253"/>
      <c r="E740" s="253"/>
      <c r="F740" s="253"/>
      <c r="G740" s="253"/>
      <c r="H740" s="253"/>
      <c r="I740" s="253"/>
      <c r="J740" s="253"/>
      <c r="K740" s="253"/>
      <c r="L740" s="253"/>
      <c r="M740" s="253"/>
      <c r="N740" s="253"/>
      <c r="O740" s="253"/>
      <c r="P740" s="253"/>
      <c r="Q740" s="253"/>
      <c r="R740" s="366"/>
    </row>
    <row r="741" spans="1:18" s="264" customFormat="1" ht="21.75" customHeight="1">
      <c r="A741" s="436"/>
      <c r="B741" s="253"/>
      <c r="C741" s="253"/>
      <c r="D741" s="253"/>
      <c r="E741" s="253"/>
      <c r="F741" s="253"/>
      <c r="G741" s="253"/>
      <c r="H741" s="253"/>
      <c r="I741" s="253"/>
      <c r="J741" s="253"/>
      <c r="K741" s="253"/>
      <c r="L741" s="253"/>
      <c r="M741" s="253"/>
      <c r="N741" s="253"/>
      <c r="O741" s="253"/>
      <c r="P741" s="253"/>
      <c r="Q741" s="253"/>
      <c r="R741" s="366"/>
    </row>
    <row r="742" spans="1:18" s="264" customFormat="1" ht="21.75" customHeight="1">
      <c r="A742" s="436"/>
      <c r="B742" s="253"/>
      <c r="C742" s="253"/>
      <c r="D742" s="253"/>
      <c r="E742" s="253"/>
      <c r="F742" s="253"/>
      <c r="G742" s="253"/>
      <c r="H742" s="253"/>
      <c r="I742" s="253"/>
      <c r="J742" s="253"/>
      <c r="K742" s="253"/>
      <c r="L742" s="253"/>
      <c r="M742" s="253"/>
      <c r="N742" s="253"/>
      <c r="O742" s="253"/>
      <c r="P742" s="253"/>
      <c r="Q742" s="253"/>
      <c r="R742" s="366"/>
    </row>
    <row r="743" spans="1:18" s="264" customFormat="1" ht="21.75" customHeight="1">
      <c r="A743" s="436"/>
      <c r="B743" s="253"/>
      <c r="C743" s="253"/>
      <c r="D743" s="253"/>
      <c r="E743" s="253"/>
      <c r="F743" s="253"/>
      <c r="G743" s="253"/>
      <c r="H743" s="253"/>
      <c r="I743" s="253"/>
      <c r="J743" s="253"/>
      <c r="K743" s="253"/>
      <c r="L743" s="253"/>
      <c r="M743" s="253"/>
      <c r="N743" s="253"/>
      <c r="O743" s="253"/>
      <c r="P743" s="253"/>
      <c r="Q743" s="253"/>
      <c r="R743" s="366"/>
    </row>
    <row r="744" spans="1:18" s="264" customFormat="1" ht="21.75" customHeight="1">
      <c r="A744" s="436"/>
      <c r="B744" s="253"/>
      <c r="C744" s="253"/>
      <c r="D744" s="253"/>
      <c r="E744" s="253"/>
      <c r="F744" s="253"/>
      <c r="G744" s="253"/>
      <c r="H744" s="253"/>
      <c r="I744" s="253"/>
      <c r="J744" s="253"/>
      <c r="K744" s="253"/>
      <c r="L744" s="253"/>
      <c r="M744" s="253"/>
      <c r="N744" s="253"/>
      <c r="O744" s="253"/>
      <c r="P744" s="253"/>
      <c r="Q744" s="253"/>
      <c r="R744" s="366"/>
    </row>
    <row r="745" spans="1:18" s="264" customFormat="1" ht="21.75" customHeight="1">
      <c r="A745" s="436"/>
      <c r="B745" s="253"/>
      <c r="C745" s="253"/>
      <c r="D745" s="253"/>
      <c r="E745" s="253"/>
      <c r="F745" s="253"/>
      <c r="G745" s="253"/>
      <c r="H745" s="253"/>
      <c r="I745" s="253"/>
      <c r="J745" s="253"/>
      <c r="K745" s="253"/>
      <c r="L745" s="253"/>
      <c r="M745" s="253"/>
      <c r="N745" s="253"/>
      <c r="O745" s="253"/>
      <c r="P745" s="253"/>
      <c r="Q745" s="253"/>
      <c r="R745" s="366"/>
    </row>
    <row r="746" spans="1:18" s="264" customFormat="1" ht="21.75" customHeight="1">
      <c r="A746" s="436"/>
      <c r="B746" s="253"/>
      <c r="C746" s="253"/>
      <c r="D746" s="253"/>
      <c r="E746" s="253"/>
      <c r="F746" s="253"/>
      <c r="G746" s="253"/>
      <c r="H746" s="253"/>
      <c r="I746" s="253"/>
      <c r="J746" s="253"/>
      <c r="K746" s="253"/>
      <c r="L746" s="253"/>
      <c r="M746" s="253"/>
      <c r="N746" s="253"/>
      <c r="O746" s="253"/>
      <c r="P746" s="253"/>
      <c r="Q746" s="253"/>
      <c r="R746" s="366"/>
    </row>
    <row r="747" spans="1:18" s="264" customFormat="1" ht="21.75" customHeight="1">
      <c r="A747" s="436"/>
      <c r="B747" s="253"/>
      <c r="C747" s="253"/>
      <c r="D747" s="253"/>
      <c r="E747" s="253"/>
      <c r="F747" s="253"/>
      <c r="G747" s="253"/>
      <c r="H747" s="253"/>
      <c r="I747" s="253"/>
      <c r="J747" s="253"/>
      <c r="K747" s="253"/>
      <c r="L747" s="253"/>
      <c r="M747" s="253"/>
      <c r="N747" s="253"/>
      <c r="O747" s="253"/>
      <c r="P747" s="253"/>
      <c r="Q747" s="253"/>
      <c r="R747" s="366"/>
    </row>
    <row r="748" spans="1:18" s="264" customFormat="1" ht="21.75" customHeight="1">
      <c r="A748" s="436"/>
      <c r="B748" s="253"/>
      <c r="C748" s="253"/>
      <c r="D748" s="253"/>
      <c r="E748" s="253"/>
      <c r="F748" s="253"/>
      <c r="G748" s="253"/>
      <c r="H748" s="253"/>
      <c r="I748" s="253"/>
      <c r="J748" s="253"/>
      <c r="K748" s="253"/>
      <c r="L748" s="253"/>
      <c r="M748" s="253"/>
      <c r="N748" s="253"/>
      <c r="O748" s="253"/>
      <c r="P748" s="253"/>
      <c r="Q748" s="253"/>
      <c r="R748" s="366"/>
    </row>
    <row r="749" spans="1:18" s="264" customFormat="1" ht="21.75" customHeight="1">
      <c r="A749" s="436"/>
      <c r="B749" s="253"/>
      <c r="C749" s="253"/>
      <c r="D749" s="253"/>
      <c r="E749" s="253"/>
      <c r="F749" s="253"/>
      <c r="G749" s="253"/>
      <c r="H749" s="253"/>
      <c r="I749" s="253"/>
      <c r="J749" s="253"/>
      <c r="K749" s="253"/>
      <c r="L749" s="253"/>
      <c r="M749" s="253"/>
      <c r="N749" s="253"/>
      <c r="O749" s="253"/>
      <c r="P749" s="253"/>
      <c r="Q749" s="253"/>
      <c r="R749" s="366"/>
    </row>
    <row r="750" spans="1:18" s="264" customFormat="1" ht="21.75" customHeight="1">
      <c r="A750" s="436"/>
      <c r="B750" s="253"/>
      <c r="C750" s="253"/>
      <c r="D750" s="253"/>
      <c r="E750" s="253"/>
      <c r="F750" s="253"/>
      <c r="G750" s="253"/>
      <c r="H750" s="253"/>
      <c r="I750" s="253"/>
      <c r="J750" s="253"/>
      <c r="K750" s="253"/>
      <c r="L750" s="253"/>
      <c r="M750" s="253"/>
      <c r="N750" s="253"/>
      <c r="O750" s="253"/>
      <c r="P750" s="253"/>
      <c r="Q750" s="253"/>
      <c r="R750" s="366"/>
    </row>
    <row r="751" spans="1:18" s="264" customFormat="1" ht="21.75" customHeight="1">
      <c r="A751" s="436"/>
      <c r="B751" s="253"/>
      <c r="C751" s="253"/>
      <c r="D751" s="253"/>
      <c r="E751" s="253"/>
      <c r="F751" s="253"/>
      <c r="G751" s="253"/>
      <c r="H751" s="253"/>
      <c r="I751" s="253"/>
      <c r="J751" s="253"/>
      <c r="K751" s="253"/>
      <c r="L751" s="253"/>
      <c r="M751" s="253"/>
      <c r="N751" s="253"/>
      <c r="O751" s="253"/>
      <c r="P751" s="253"/>
      <c r="Q751" s="253"/>
      <c r="R751" s="366"/>
    </row>
    <row r="752" spans="1:18" s="264" customFormat="1" ht="21.75" customHeight="1">
      <c r="A752" s="436"/>
      <c r="B752" s="253"/>
      <c r="C752" s="253"/>
      <c r="D752" s="253"/>
      <c r="E752" s="253"/>
      <c r="F752" s="253"/>
      <c r="G752" s="253"/>
      <c r="H752" s="253"/>
      <c r="I752" s="253"/>
      <c r="J752" s="253"/>
      <c r="K752" s="253"/>
      <c r="L752" s="253"/>
      <c r="M752" s="253"/>
      <c r="N752" s="253"/>
      <c r="O752" s="253"/>
      <c r="P752" s="253"/>
      <c r="Q752" s="253"/>
      <c r="R752" s="366"/>
    </row>
    <row r="753" spans="1:18" s="264" customFormat="1" ht="21.75" customHeight="1">
      <c r="A753" s="436"/>
      <c r="B753" s="253"/>
      <c r="C753" s="253"/>
      <c r="D753" s="253"/>
      <c r="E753" s="253"/>
      <c r="F753" s="253"/>
      <c r="G753" s="253"/>
      <c r="H753" s="253"/>
      <c r="I753" s="253"/>
      <c r="J753" s="253"/>
      <c r="K753" s="253"/>
      <c r="L753" s="253"/>
      <c r="M753" s="253"/>
      <c r="N753" s="253"/>
      <c r="O753" s="253"/>
      <c r="P753" s="253"/>
      <c r="Q753" s="253"/>
      <c r="R753" s="366"/>
    </row>
    <row r="754" spans="1:18" s="264" customFormat="1" ht="21.75" customHeight="1">
      <c r="A754" s="436"/>
      <c r="B754" s="253"/>
      <c r="C754" s="253"/>
      <c r="D754" s="253"/>
      <c r="E754" s="253"/>
      <c r="F754" s="253"/>
      <c r="G754" s="253"/>
      <c r="H754" s="253"/>
      <c r="I754" s="253"/>
      <c r="J754" s="253"/>
      <c r="K754" s="253"/>
      <c r="L754" s="253"/>
      <c r="M754" s="253"/>
      <c r="N754" s="253"/>
      <c r="O754" s="253"/>
      <c r="P754" s="253"/>
      <c r="Q754" s="253"/>
      <c r="R754" s="366"/>
    </row>
    <row r="755" spans="1:18" s="264" customFormat="1" ht="21.75" customHeight="1">
      <c r="A755" s="436"/>
      <c r="B755" s="253"/>
      <c r="C755" s="253"/>
      <c r="D755" s="253"/>
      <c r="E755" s="253"/>
      <c r="F755" s="253"/>
      <c r="G755" s="253"/>
      <c r="H755" s="253"/>
      <c r="I755" s="253"/>
      <c r="J755" s="253"/>
      <c r="K755" s="253"/>
      <c r="L755" s="253"/>
      <c r="M755" s="253"/>
      <c r="N755" s="253"/>
      <c r="O755" s="253"/>
      <c r="P755" s="253"/>
      <c r="Q755" s="253"/>
      <c r="R755" s="366"/>
    </row>
    <row r="756" spans="1:18" s="264" customFormat="1" ht="21.75" customHeight="1">
      <c r="A756" s="436"/>
      <c r="B756" s="253"/>
      <c r="C756" s="253"/>
      <c r="D756" s="253"/>
      <c r="E756" s="253"/>
      <c r="F756" s="253"/>
      <c r="G756" s="253"/>
      <c r="H756" s="253"/>
      <c r="I756" s="253"/>
      <c r="J756" s="253"/>
      <c r="K756" s="253"/>
      <c r="L756" s="253"/>
      <c r="M756" s="253"/>
      <c r="N756" s="253"/>
      <c r="O756" s="253"/>
      <c r="P756" s="253"/>
      <c r="Q756" s="253"/>
      <c r="R756" s="366"/>
    </row>
    <row r="757" spans="1:18" s="264" customFormat="1" ht="21.75" customHeight="1">
      <c r="A757" s="436"/>
      <c r="B757" s="253"/>
      <c r="C757" s="253"/>
      <c r="D757" s="253"/>
      <c r="E757" s="253"/>
      <c r="F757" s="253"/>
      <c r="G757" s="253"/>
      <c r="H757" s="253"/>
      <c r="I757" s="253"/>
      <c r="J757" s="253"/>
      <c r="K757" s="253"/>
      <c r="L757" s="253"/>
      <c r="M757" s="253"/>
      <c r="N757" s="253"/>
      <c r="O757" s="253"/>
      <c r="P757" s="253"/>
      <c r="Q757" s="253"/>
      <c r="R757" s="366"/>
    </row>
    <row r="758" spans="1:18" s="264" customFormat="1" ht="21.75" customHeight="1">
      <c r="A758" s="436"/>
      <c r="B758" s="253"/>
      <c r="C758" s="253"/>
      <c r="D758" s="253"/>
      <c r="E758" s="253"/>
      <c r="F758" s="253"/>
      <c r="G758" s="253"/>
      <c r="H758" s="253"/>
      <c r="I758" s="253"/>
      <c r="J758" s="253"/>
      <c r="K758" s="253"/>
      <c r="L758" s="253"/>
      <c r="M758" s="253"/>
      <c r="N758" s="253"/>
      <c r="O758" s="253"/>
      <c r="P758" s="253"/>
      <c r="Q758" s="253"/>
      <c r="R758" s="366"/>
    </row>
    <row r="759" spans="1:18" s="264" customFormat="1" ht="21.75" customHeight="1">
      <c r="A759" s="436"/>
      <c r="B759" s="253"/>
      <c r="C759" s="253"/>
      <c r="D759" s="253"/>
      <c r="E759" s="253"/>
      <c r="F759" s="253"/>
      <c r="G759" s="253"/>
      <c r="H759" s="253"/>
      <c r="I759" s="253"/>
      <c r="J759" s="253"/>
      <c r="K759" s="253"/>
      <c r="L759" s="253"/>
      <c r="M759" s="253"/>
      <c r="N759" s="253"/>
      <c r="O759" s="253"/>
      <c r="P759" s="253"/>
      <c r="Q759" s="253"/>
      <c r="R759" s="366"/>
    </row>
    <row r="760" spans="1:18" s="264" customFormat="1" ht="21.75" customHeight="1">
      <c r="A760" s="436"/>
      <c r="B760" s="253"/>
      <c r="C760" s="253"/>
      <c r="D760" s="253"/>
      <c r="E760" s="253"/>
      <c r="F760" s="253"/>
      <c r="G760" s="253"/>
      <c r="H760" s="253"/>
      <c r="I760" s="253"/>
      <c r="J760" s="253"/>
      <c r="K760" s="253"/>
      <c r="L760" s="253"/>
      <c r="M760" s="253"/>
      <c r="N760" s="253"/>
      <c r="O760" s="253"/>
      <c r="P760" s="253"/>
      <c r="Q760" s="253"/>
      <c r="R760" s="366"/>
    </row>
    <row r="761" spans="1:18" s="264" customFormat="1" ht="21.75" customHeight="1">
      <c r="A761" s="436"/>
      <c r="B761" s="253"/>
      <c r="C761" s="253"/>
      <c r="D761" s="253"/>
      <c r="E761" s="253"/>
      <c r="F761" s="253"/>
      <c r="G761" s="253"/>
      <c r="H761" s="253"/>
      <c r="I761" s="253"/>
      <c r="J761" s="253"/>
      <c r="K761" s="253"/>
      <c r="L761" s="253"/>
      <c r="M761" s="253"/>
      <c r="N761" s="253"/>
      <c r="O761" s="253"/>
      <c r="P761" s="253"/>
      <c r="Q761" s="253"/>
      <c r="R761" s="366"/>
    </row>
    <row r="762" spans="1:18" s="264" customFormat="1" ht="21.75" customHeight="1">
      <c r="A762" s="436"/>
      <c r="B762" s="253"/>
      <c r="C762" s="253"/>
      <c r="D762" s="253"/>
      <c r="E762" s="253"/>
      <c r="F762" s="253"/>
      <c r="G762" s="253"/>
      <c r="H762" s="253"/>
      <c r="I762" s="253"/>
      <c r="J762" s="253"/>
      <c r="K762" s="253"/>
      <c r="L762" s="253"/>
      <c r="M762" s="253"/>
      <c r="N762" s="253"/>
      <c r="O762" s="253"/>
      <c r="P762" s="253"/>
      <c r="Q762" s="253"/>
      <c r="R762" s="366"/>
    </row>
    <row r="763" spans="1:18" s="264" customFormat="1" ht="21.75" customHeight="1">
      <c r="A763" s="436"/>
      <c r="B763" s="253"/>
      <c r="C763" s="253"/>
      <c r="D763" s="253"/>
      <c r="E763" s="253"/>
      <c r="F763" s="253"/>
      <c r="G763" s="253"/>
      <c r="H763" s="253"/>
      <c r="I763" s="253"/>
      <c r="J763" s="253"/>
      <c r="K763" s="253"/>
      <c r="L763" s="253"/>
      <c r="M763" s="253"/>
      <c r="N763" s="253"/>
      <c r="O763" s="253"/>
      <c r="P763" s="253"/>
      <c r="Q763" s="253"/>
      <c r="R763" s="366"/>
    </row>
    <row r="764" spans="1:18" s="264" customFormat="1" ht="21.75" customHeight="1">
      <c r="A764" s="436"/>
      <c r="B764" s="253"/>
      <c r="C764" s="253"/>
      <c r="D764" s="253"/>
      <c r="E764" s="253"/>
      <c r="F764" s="253"/>
      <c r="G764" s="253"/>
      <c r="H764" s="253"/>
      <c r="I764" s="253"/>
      <c r="J764" s="253"/>
      <c r="K764" s="253"/>
      <c r="L764" s="253"/>
      <c r="M764" s="253"/>
      <c r="N764" s="253"/>
      <c r="O764" s="253"/>
      <c r="P764" s="253"/>
      <c r="Q764" s="253"/>
      <c r="R764" s="366"/>
    </row>
    <row r="765" spans="1:18" s="264" customFormat="1" ht="21.75" customHeight="1">
      <c r="A765" s="436"/>
      <c r="B765" s="253"/>
      <c r="C765" s="253"/>
      <c r="D765" s="253"/>
      <c r="E765" s="253"/>
      <c r="F765" s="253"/>
      <c r="G765" s="253"/>
      <c r="H765" s="253"/>
      <c r="I765" s="253"/>
      <c r="J765" s="253"/>
      <c r="K765" s="253"/>
      <c r="L765" s="253"/>
      <c r="M765" s="253"/>
      <c r="N765" s="253"/>
      <c r="O765" s="253"/>
      <c r="P765" s="253"/>
      <c r="Q765" s="253"/>
      <c r="R765" s="366"/>
    </row>
    <row r="766" spans="1:18" s="264" customFormat="1" ht="21.75" customHeight="1">
      <c r="A766" s="436"/>
      <c r="B766" s="253"/>
      <c r="C766" s="253"/>
      <c r="D766" s="253"/>
      <c r="E766" s="253"/>
      <c r="F766" s="253"/>
      <c r="G766" s="253"/>
      <c r="H766" s="253"/>
      <c r="I766" s="253"/>
      <c r="J766" s="253"/>
      <c r="K766" s="253"/>
      <c r="L766" s="253"/>
      <c r="M766" s="253"/>
      <c r="N766" s="253"/>
      <c r="O766" s="253"/>
      <c r="P766" s="253"/>
      <c r="Q766" s="253"/>
      <c r="R766" s="366"/>
    </row>
    <row r="767" spans="1:18" s="264" customFormat="1" ht="21.75" customHeight="1">
      <c r="A767" s="436"/>
      <c r="B767" s="253"/>
      <c r="C767" s="253"/>
      <c r="D767" s="253"/>
      <c r="E767" s="253"/>
      <c r="F767" s="253"/>
      <c r="G767" s="253"/>
      <c r="H767" s="253"/>
      <c r="I767" s="253"/>
      <c r="J767" s="253"/>
      <c r="K767" s="253"/>
      <c r="L767" s="253"/>
      <c r="M767" s="253"/>
      <c r="N767" s="253"/>
      <c r="O767" s="253"/>
      <c r="P767" s="253"/>
      <c r="Q767" s="253"/>
      <c r="R767" s="366"/>
    </row>
    <row r="768" spans="1:18" s="264" customFormat="1" ht="21.75" customHeight="1">
      <c r="A768" s="436"/>
      <c r="B768" s="253"/>
      <c r="C768" s="253"/>
      <c r="D768" s="253"/>
      <c r="E768" s="253"/>
      <c r="F768" s="253"/>
      <c r="G768" s="253"/>
      <c r="H768" s="253"/>
      <c r="I768" s="253"/>
      <c r="J768" s="253"/>
      <c r="K768" s="253"/>
      <c r="L768" s="253"/>
      <c r="M768" s="253"/>
      <c r="N768" s="253"/>
      <c r="O768" s="253"/>
      <c r="P768" s="253"/>
      <c r="Q768" s="253"/>
      <c r="R768" s="366"/>
    </row>
    <row r="769" spans="1:18" s="264" customFormat="1" ht="21.75" customHeight="1">
      <c r="A769" s="436"/>
      <c r="B769" s="253"/>
      <c r="C769" s="253"/>
      <c r="D769" s="253"/>
      <c r="E769" s="253"/>
      <c r="F769" s="253"/>
      <c r="G769" s="253"/>
      <c r="H769" s="253"/>
      <c r="I769" s="253"/>
      <c r="J769" s="253"/>
      <c r="K769" s="253"/>
      <c r="L769" s="253"/>
      <c r="M769" s="253"/>
      <c r="N769" s="253"/>
      <c r="O769" s="253"/>
      <c r="P769" s="253"/>
      <c r="Q769" s="253"/>
      <c r="R769" s="366"/>
    </row>
    <row r="770" spans="1:18" s="264" customFormat="1" ht="21.75" customHeight="1">
      <c r="A770" s="436"/>
      <c r="B770" s="253"/>
      <c r="C770" s="253"/>
      <c r="D770" s="253"/>
      <c r="E770" s="253"/>
      <c r="F770" s="253"/>
      <c r="G770" s="253"/>
      <c r="H770" s="253"/>
      <c r="I770" s="253"/>
      <c r="J770" s="253"/>
      <c r="K770" s="253"/>
      <c r="L770" s="253"/>
      <c r="M770" s="253"/>
      <c r="N770" s="253"/>
      <c r="O770" s="253"/>
      <c r="P770" s="253"/>
      <c r="Q770" s="253"/>
      <c r="R770" s="366"/>
    </row>
    <row r="771" spans="1:18" s="264" customFormat="1" ht="21.75" customHeight="1">
      <c r="A771" s="436"/>
      <c r="B771" s="253"/>
      <c r="C771" s="253"/>
      <c r="D771" s="253"/>
      <c r="E771" s="253"/>
      <c r="F771" s="253"/>
      <c r="G771" s="253"/>
      <c r="H771" s="253"/>
      <c r="I771" s="253"/>
      <c r="J771" s="253"/>
      <c r="K771" s="253"/>
      <c r="L771" s="253"/>
      <c r="M771" s="253"/>
      <c r="N771" s="253"/>
      <c r="O771" s="253"/>
      <c r="P771" s="253"/>
      <c r="Q771" s="253"/>
      <c r="R771" s="366"/>
    </row>
    <row r="772" spans="1:18" s="264" customFormat="1" ht="21.75" customHeight="1">
      <c r="A772" s="436"/>
      <c r="B772" s="253"/>
      <c r="C772" s="253"/>
      <c r="D772" s="253"/>
      <c r="E772" s="253"/>
      <c r="F772" s="253"/>
      <c r="G772" s="253"/>
      <c r="H772" s="253"/>
      <c r="I772" s="253"/>
      <c r="J772" s="253"/>
      <c r="K772" s="253"/>
      <c r="L772" s="253"/>
      <c r="M772" s="253"/>
      <c r="N772" s="253"/>
      <c r="O772" s="253"/>
      <c r="P772" s="253"/>
      <c r="Q772" s="253"/>
      <c r="R772" s="366"/>
    </row>
    <row r="773" spans="1:18" s="264" customFormat="1" ht="21.75" customHeight="1">
      <c r="A773" s="436"/>
      <c r="B773" s="253"/>
      <c r="C773" s="253"/>
      <c r="D773" s="253"/>
      <c r="E773" s="253"/>
      <c r="F773" s="253"/>
      <c r="G773" s="253"/>
      <c r="H773" s="253"/>
      <c r="I773" s="253"/>
      <c r="J773" s="253"/>
      <c r="K773" s="253"/>
      <c r="L773" s="253"/>
      <c r="M773" s="253"/>
      <c r="N773" s="253"/>
      <c r="O773" s="253"/>
      <c r="P773" s="253"/>
      <c r="Q773" s="253"/>
      <c r="R773" s="366"/>
    </row>
    <row r="774" spans="1:18" s="264" customFormat="1" ht="21.75" customHeight="1">
      <c r="A774" s="436"/>
      <c r="B774" s="253"/>
      <c r="C774" s="253"/>
      <c r="D774" s="253"/>
      <c r="E774" s="253"/>
      <c r="F774" s="253"/>
      <c r="G774" s="253"/>
      <c r="H774" s="253"/>
      <c r="I774" s="253"/>
      <c r="J774" s="253"/>
      <c r="K774" s="253"/>
      <c r="L774" s="253"/>
      <c r="M774" s="253"/>
      <c r="N774" s="253"/>
      <c r="O774" s="253"/>
      <c r="P774" s="253"/>
      <c r="Q774" s="253"/>
      <c r="R774" s="366"/>
    </row>
    <row r="775" spans="1:18" s="264" customFormat="1" ht="21.75" customHeight="1">
      <c r="A775" s="436"/>
      <c r="B775" s="253"/>
      <c r="C775" s="253"/>
      <c r="D775" s="253"/>
      <c r="E775" s="253"/>
      <c r="F775" s="253"/>
      <c r="G775" s="253"/>
      <c r="H775" s="253"/>
      <c r="I775" s="253"/>
      <c r="J775" s="253"/>
      <c r="K775" s="253"/>
      <c r="L775" s="253"/>
      <c r="M775" s="253"/>
      <c r="N775" s="253"/>
      <c r="O775" s="253"/>
      <c r="P775" s="253"/>
      <c r="Q775" s="253"/>
      <c r="R775" s="366"/>
    </row>
    <row r="776" spans="1:18" s="264" customFormat="1" ht="21.75" customHeight="1">
      <c r="A776" s="436"/>
      <c r="B776" s="253"/>
      <c r="C776" s="253"/>
      <c r="D776" s="253"/>
      <c r="E776" s="253"/>
      <c r="F776" s="253"/>
      <c r="G776" s="253"/>
      <c r="H776" s="253"/>
      <c r="I776" s="253"/>
      <c r="J776" s="253"/>
      <c r="K776" s="253"/>
      <c r="L776" s="253"/>
      <c r="M776" s="253"/>
      <c r="N776" s="253"/>
      <c r="O776" s="253"/>
      <c r="P776" s="253"/>
      <c r="Q776" s="253"/>
      <c r="R776" s="366"/>
    </row>
    <row r="777" spans="1:18" s="264" customFormat="1" ht="21.75" customHeight="1">
      <c r="A777" s="436"/>
      <c r="B777" s="253"/>
      <c r="C777" s="253"/>
      <c r="D777" s="253"/>
      <c r="E777" s="253"/>
      <c r="F777" s="253"/>
      <c r="G777" s="253"/>
      <c r="H777" s="253"/>
      <c r="I777" s="253"/>
      <c r="J777" s="253"/>
      <c r="K777" s="253"/>
      <c r="L777" s="253"/>
      <c r="M777" s="253"/>
      <c r="N777" s="253"/>
      <c r="O777" s="253"/>
      <c r="P777" s="253"/>
      <c r="Q777" s="253"/>
      <c r="R777" s="366"/>
    </row>
    <row r="778" spans="1:18" s="264" customFormat="1" ht="21.75" customHeight="1">
      <c r="A778" s="436"/>
      <c r="B778" s="253"/>
      <c r="C778" s="253"/>
      <c r="D778" s="253"/>
      <c r="E778" s="253"/>
      <c r="F778" s="253"/>
      <c r="G778" s="253"/>
      <c r="H778" s="253"/>
      <c r="I778" s="253"/>
      <c r="J778" s="253"/>
      <c r="K778" s="253"/>
      <c r="L778" s="253"/>
      <c r="M778" s="253"/>
      <c r="N778" s="253"/>
      <c r="O778" s="253"/>
      <c r="P778" s="253"/>
      <c r="Q778" s="253"/>
      <c r="R778" s="366"/>
    </row>
    <row r="779" spans="1:18" s="264" customFormat="1" ht="21.75" customHeight="1">
      <c r="A779" s="436"/>
      <c r="B779" s="253"/>
      <c r="C779" s="253"/>
      <c r="D779" s="253"/>
      <c r="E779" s="253"/>
      <c r="F779" s="253"/>
      <c r="G779" s="253"/>
      <c r="H779" s="253"/>
      <c r="I779" s="253"/>
      <c r="J779" s="253"/>
      <c r="K779" s="253"/>
      <c r="L779" s="253"/>
      <c r="M779" s="253"/>
      <c r="N779" s="253"/>
      <c r="O779" s="253"/>
      <c r="P779" s="253"/>
      <c r="Q779" s="253"/>
      <c r="R779" s="366"/>
    </row>
    <row r="780" spans="1:18" s="264" customFormat="1" ht="21.75" customHeight="1">
      <c r="A780" s="436"/>
      <c r="B780" s="253"/>
      <c r="C780" s="253"/>
      <c r="D780" s="253"/>
      <c r="E780" s="253"/>
      <c r="F780" s="253"/>
      <c r="G780" s="253"/>
      <c r="H780" s="253"/>
      <c r="I780" s="253"/>
      <c r="J780" s="253"/>
      <c r="K780" s="253"/>
      <c r="L780" s="253"/>
      <c r="M780" s="253"/>
      <c r="N780" s="253"/>
      <c r="O780" s="253"/>
      <c r="P780" s="253"/>
      <c r="Q780" s="253"/>
      <c r="R780" s="366"/>
    </row>
    <row r="781" spans="1:18" s="264" customFormat="1" ht="21.75" customHeight="1">
      <c r="A781" s="436"/>
      <c r="B781" s="253"/>
      <c r="C781" s="253"/>
      <c r="D781" s="253"/>
      <c r="E781" s="253"/>
      <c r="F781" s="253"/>
      <c r="G781" s="253"/>
      <c r="H781" s="253"/>
      <c r="I781" s="253"/>
      <c r="J781" s="253"/>
      <c r="K781" s="253"/>
      <c r="L781" s="253"/>
      <c r="M781" s="253"/>
      <c r="N781" s="253"/>
      <c r="O781" s="253"/>
      <c r="P781" s="253"/>
      <c r="Q781" s="253"/>
      <c r="R781" s="366"/>
    </row>
    <row r="782" spans="1:18" s="264" customFormat="1" ht="21.75" customHeight="1">
      <c r="A782" s="436"/>
      <c r="B782" s="253"/>
      <c r="C782" s="253"/>
      <c r="D782" s="253"/>
      <c r="E782" s="253"/>
      <c r="F782" s="253"/>
      <c r="G782" s="253"/>
      <c r="H782" s="253"/>
      <c r="I782" s="253"/>
      <c r="J782" s="253"/>
      <c r="K782" s="253"/>
      <c r="L782" s="253"/>
      <c r="M782" s="253"/>
      <c r="N782" s="253"/>
      <c r="O782" s="253"/>
      <c r="P782" s="253"/>
      <c r="Q782" s="253"/>
      <c r="R782" s="366"/>
    </row>
    <row r="783" spans="1:18" s="264" customFormat="1" ht="21.75" customHeight="1">
      <c r="A783" s="436"/>
      <c r="B783" s="253"/>
      <c r="C783" s="253"/>
      <c r="D783" s="253"/>
      <c r="E783" s="253"/>
      <c r="F783" s="253"/>
      <c r="G783" s="253"/>
      <c r="H783" s="253"/>
      <c r="I783" s="253"/>
      <c r="J783" s="253"/>
      <c r="K783" s="253"/>
      <c r="L783" s="253"/>
      <c r="M783" s="253"/>
      <c r="N783" s="253"/>
      <c r="O783" s="253"/>
      <c r="P783" s="253"/>
      <c r="Q783" s="253"/>
      <c r="R783" s="366"/>
    </row>
    <row r="784" spans="1:18" s="264" customFormat="1" ht="21.75" customHeight="1">
      <c r="A784" s="436"/>
      <c r="B784" s="253"/>
      <c r="C784" s="253"/>
      <c r="D784" s="253"/>
      <c r="E784" s="253"/>
      <c r="F784" s="253"/>
      <c r="G784" s="253"/>
      <c r="H784" s="253"/>
      <c r="I784" s="253"/>
      <c r="J784" s="253"/>
      <c r="K784" s="253"/>
      <c r="L784" s="253"/>
      <c r="M784" s="253"/>
      <c r="N784" s="253"/>
      <c r="O784" s="253"/>
      <c r="P784" s="253"/>
      <c r="Q784" s="253"/>
      <c r="R784" s="366"/>
    </row>
    <row r="785" spans="1:18" s="264" customFormat="1" ht="21.75" customHeight="1">
      <c r="A785" s="436"/>
      <c r="B785" s="253"/>
      <c r="C785" s="253"/>
      <c r="D785" s="253"/>
      <c r="E785" s="253"/>
      <c r="F785" s="253"/>
      <c r="G785" s="253"/>
      <c r="H785" s="253"/>
      <c r="I785" s="253"/>
      <c r="J785" s="253"/>
      <c r="K785" s="253"/>
      <c r="L785" s="253"/>
      <c r="M785" s="253"/>
      <c r="N785" s="253"/>
      <c r="O785" s="253"/>
      <c r="P785" s="253"/>
      <c r="Q785" s="253"/>
      <c r="R785" s="366"/>
    </row>
    <row r="786" spans="1:18" s="264" customFormat="1" ht="21.75" customHeight="1">
      <c r="A786" s="436"/>
      <c r="B786" s="253"/>
      <c r="C786" s="253"/>
      <c r="D786" s="253"/>
      <c r="E786" s="253"/>
      <c r="F786" s="253"/>
      <c r="G786" s="253"/>
      <c r="H786" s="253"/>
      <c r="I786" s="253"/>
      <c r="J786" s="253"/>
      <c r="K786" s="253"/>
      <c r="L786" s="253"/>
      <c r="M786" s="253"/>
      <c r="N786" s="253"/>
      <c r="O786" s="253"/>
      <c r="P786" s="253"/>
      <c r="Q786" s="253"/>
      <c r="R786" s="366"/>
    </row>
    <row r="787" spans="1:18" s="264" customFormat="1" ht="21.75" customHeight="1">
      <c r="A787" s="436"/>
      <c r="B787" s="253"/>
      <c r="C787" s="253"/>
      <c r="D787" s="253"/>
      <c r="E787" s="253"/>
      <c r="F787" s="253"/>
      <c r="G787" s="253"/>
      <c r="H787" s="253"/>
      <c r="I787" s="253"/>
      <c r="J787" s="253"/>
      <c r="K787" s="253"/>
      <c r="L787" s="253"/>
      <c r="M787" s="253"/>
      <c r="N787" s="253"/>
      <c r="O787" s="253"/>
      <c r="P787" s="253"/>
      <c r="Q787" s="253"/>
      <c r="R787" s="366"/>
    </row>
    <row r="788" spans="1:18" s="264" customFormat="1" ht="21.75" customHeight="1">
      <c r="A788" s="436"/>
      <c r="B788" s="253"/>
      <c r="C788" s="253"/>
      <c r="D788" s="253"/>
      <c r="E788" s="253"/>
      <c r="F788" s="253"/>
      <c r="G788" s="253"/>
      <c r="H788" s="253"/>
      <c r="I788" s="253"/>
      <c r="J788" s="253"/>
      <c r="K788" s="253"/>
      <c r="L788" s="253"/>
      <c r="M788" s="253"/>
      <c r="N788" s="253"/>
      <c r="O788" s="253"/>
      <c r="P788" s="253"/>
      <c r="Q788" s="253"/>
      <c r="R788" s="366"/>
    </row>
    <row r="789" spans="1:18" s="264" customFormat="1" ht="21.75" customHeight="1">
      <c r="A789" s="436"/>
      <c r="B789" s="253"/>
      <c r="C789" s="253"/>
      <c r="D789" s="253"/>
      <c r="E789" s="253"/>
      <c r="F789" s="253"/>
      <c r="G789" s="253"/>
      <c r="H789" s="253"/>
      <c r="I789" s="253"/>
      <c r="J789" s="253"/>
      <c r="K789" s="253"/>
      <c r="L789" s="253"/>
      <c r="M789" s="253"/>
      <c r="N789" s="253"/>
      <c r="O789" s="253"/>
      <c r="P789" s="253"/>
      <c r="Q789" s="253"/>
      <c r="R789" s="366"/>
    </row>
    <row r="790" spans="1:18" s="264" customFormat="1" ht="21.75" customHeight="1">
      <c r="A790" s="436"/>
      <c r="B790" s="253"/>
      <c r="C790" s="253"/>
      <c r="D790" s="253"/>
      <c r="E790" s="253"/>
      <c r="F790" s="253"/>
      <c r="G790" s="253"/>
      <c r="H790" s="253"/>
      <c r="I790" s="253"/>
      <c r="J790" s="253"/>
      <c r="K790" s="253"/>
      <c r="L790" s="253"/>
      <c r="M790" s="253"/>
      <c r="N790" s="253"/>
      <c r="O790" s="253"/>
      <c r="P790" s="253"/>
      <c r="Q790" s="253"/>
      <c r="R790" s="366"/>
    </row>
    <row r="791" spans="1:18" s="264" customFormat="1" ht="21.75" customHeight="1">
      <c r="A791" s="436"/>
      <c r="B791" s="253"/>
      <c r="C791" s="253"/>
      <c r="D791" s="253"/>
      <c r="E791" s="253"/>
      <c r="F791" s="253"/>
      <c r="G791" s="253"/>
      <c r="H791" s="253"/>
      <c r="I791" s="253"/>
      <c r="J791" s="253"/>
      <c r="K791" s="253"/>
      <c r="L791" s="253"/>
      <c r="M791" s="253"/>
      <c r="N791" s="253"/>
      <c r="O791" s="253"/>
      <c r="P791" s="253"/>
      <c r="Q791" s="253"/>
      <c r="R791" s="366"/>
    </row>
    <row r="792" spans="1:18" s="264" customFormat="1" ht="21.75" customHeight="1">
      <c r="A792" s="436"/>
      <c r="B792" s="253"/>
      <c r="C792" s="253"/>
      <c r="D792" s="253"/>
      <c r="E792" s="253"/>
      <c r="F792" s="253"/>
      <c r="G792" s="253"/>
      <c r="H792" s="253"/>
      <c r="I792" s="253"/>
      <c r="J792" s="253"/>
      <c r="K792" s="253"/>
      <c r="L792" s="253"/>
      <c r="M792" s="253"/>
      <c r="N792" s="253"/>
      <c r="O792" s="253"/>
      <c r="P792" s="253"/>
      <c r="Q792" s="253"/>
      <c r="R792" s="366"/>
    </row>
    <row r="793" spans="1:18" s="264" customFormat="1" ht="21.75" customHeight="1">
      <c r="A793" s="436"/>
      <c r="B793" s="253"/>
      <c r="C793" s="253"/>
      <c r="D793" s="253"/>
      <c r="E793" s="253"/>
      <c r="F793" s="253"/>
      <c r="G793" s="253"/>
      <c r="H793" s="253"/>
      <c r="I793" s="253"/>
      <c r="J793" s="253"/>
      <c r="K793" s="253"/>
      <c r="L793" s="253"/>
      <c r="M793" s="253"/>
      <c r="N793" s="253"/>
      <c r="O793" s="253"/>
      <c r="P793" s="253"/>
      <c r="Q793" s="253"/>
      <c r="R793" s="366"/>
    </row>
    <row r="794" spans="1:18" s="264" customFormat="1" ht="21.75" customHeight="1">
      <c r="A794" s="436"/>
      <c r="B794" s="253"/>
      <c r="C794" s="253"/>
      <c r="D794" s="253"/>
      <c r="E794" s="253"/>
      <c r="F794" s="253"/>
      <c r="G794" s="253"/>
      <c r="H794" s="253"/>
      <c r="I794" s="253"/>
      <c r="J794" s="253"/>
      <c r="K794" s="253"/>
      <c r="L794" s="253"/>
      <c r="M794" s="253"/>
      <c r="N794" s="253"/>
      <c r="O794" s="253"/>
      <c r="P794" s="253"/>
      <c r="Q794" s="253"/>
      <c r="R794" s="366"/>
    </row>
    <row r="795" spans="1:18" s="264" customFormat="1" ht="21.75" customHeight="1">
      <c r="A795" s="436"/>
      <c r="B795" s="253"/>
      <c r="C795" s="253"/>
      <c r="D795" s="253"/>
      <c r="E795" s="253"/>
      <c r="F795" s="253"/>
      <c r="G795" s="253"/>
      <c r="H795" s="253"/>
      <c r="I795" s="253"/>
      <c r="J795" s="253"/>
      <c r="K795" s="253"/>
      <c r="L795" s="253"/>
      <c r="M795" s="253"/>
      <c r="N795" s="253"/>
      <c r="O795" s="253"/>
      <c r="P795" s="253"/>
      <c r="Q795" s="253"/>
      <c r="R795" s="366"/>
    </row>
    <row r="796" spans="1:18" s="264" customFormat="1" ht="21.75" customHeight="1">
      <c r="A796" s="436"/>
      <c r="B796" s="253"/>
      <c r="C796" s="253"/>
      <c r="D796" s="253"/>
      <c r="E796" s="253"/>
      <c r="F796" s="253"/>
      <c r="G796" s="253"/>
      <c r="H796" s="253"/>
      <c r="I796" s="253"/>
      <c r="J796" s="253"/>
      <c r="K796" s="253"/>
      <c r="L796" s="253"/>
      <c r="M796" s="253"/>
      <c r="N796" s="253"/>
      <c r="O796" s="253"/>
      <c r="P796" s="253"/>
      <c r="Q796" s="253"/>
      <c r="R796" s="366"/>
    </row>
    <row r="797" spans="1:18" s="264" customFormat="1" ht="21.75" customHeight="1">
      <c r="A797" s="436"/>
      <c r="B797" s="253"/>
      <c r="C797" s="253"/>
      <c r="D797" s="253"/>
      <c r="E797" s="253"/>
      <c r="F797" s="253"/>
      <c r="G797" s="253"/>
      <c r="H797" s="253"/>
      <c r="I797" s="253"/>
      <c r="J797" s="253"/>
      <c r="K797" s="253"/>
      <c r="L797" s="253"/>
      <c r="M797" s="253"/>
      <c r="N797" s="253"/>
      <c r="O797" s="253"/>
      <c r="P797" s="253"/>
      <c r="Q797" s="253"/>
      <c r="R797" s="366"/>
    </row>
    <row r="798" spans="1:18" s="264" customFormat="1" ht="21.75" customHeight="1">
      <c r="A798" s="436"/>
      <c r="B798" s="253"/>
      <c r="C798" s="253"/>
      <c r="D798" s="253"/>
      <c r="E798" s="253"/>
      <c r="F798" s="253"/>
      <c r="G798" s="253"/>
      <c r="H798" s="253"/>
      <c r="I798" s="253"/>
      <c r="J798" s="253"/>
      <c r="K798" s="253"/>
      <c r="L798" s="253"/>
      <c r="M798" s="253"/>
      <c r="N798" s="253"/>
      <c r="O798" s="253"/>
      <c r="P798" s="253"/>
      <c r="Q798" s="253"/>
      <c r="R798" s="366"/>
    </row>
    <row r="799" spans="1:18" s="264" customFormat="1" ht="21.75" customHeight="1">
      <c r="A799" s="436"/>
      <c r="B799" s="253"/>
      <c r="C799" s="253"/>
      <c r="D799" s="253"/>
      <c r="E799" s="253"/>
      <c r="F799" s="253"/>
      <c r="G799" s="253"/>
      <c r="H799" s="253"/>
      <c r="I799" s="253"/>
      <c r="J799" s="253"/>
      <c r="K799" s="253"/>
      <c r="L799" s="253"/>
      <c r="M799" s="253"/>
      <c r="N799" s="253"/>
      <c r="O799" s="253"/>
      <c r="P799" s="253"/>
      <c r="Q799" s="253"/>
      <c r="R799" s="366"/>
    </row>
    <row r="800" spans="1:18" s="264" customFormat="1" ht="21.75" customHeight="1">
      <c r="A800" s="436"/>
      <c r="B800" s="253"/>
      <c r="C800" s="253"/>
      <c r="D800" s="253"/>
      <c r="E800" s="253"/>
      <c r="F800" s="253"/>
      <c r="G800" s="253"/>
      <c r="H800" s="253"/>
      <c r="I800" s="253"/>
      <c r="J800" s="253"/>
      <c r="K800" s="253"/>
      <c r="L800" s="253"/>
      <c r="M800" s="253"/>
      <c r="N800" s="253"/>
      <c r="O800" s="253"/>
      <c r="P800" s="253"/>
      <c r="Q800" s="253"/>
      <c r="R800" s="366"/>
    </row>
    <row r="801" spans="1:18" s="264" customFormat="1" ht="21.75" customHeight="1">
      <c r="A801" s="436"/>
      <c r="B801" s="253"/>
      <c r="C801" s="253"/>
      <c r="D801" s="253"/>
      <c r="E801" s="253"/>
      <c r="F801" s="253"/>
      <c r="G801" s="253"/>
      <c r="H801" s="253"/>
      <c r="I801" s="253"/>
      <c r="J801" s="253"/>
      <c r="K801" s="253"/>
      <c r="L801" s="253"/>
      <c r="M801" s="253"/>
      <c r="N801" s="253"/>
      <c r="O801" s="253"/>
      <c r="P801" s="253"/>
      <c r="Q801" s="253"/>
      <c r="R801" s="366"/>
    </row>
    <row r="802" spans="1:18" s="264" customFormat="1" ht="21.75" customHeight="1">
      <c r="A802" s="436"/>
      <c r="B802" s="253"/>
      <c r="C802" s="253"/>
      <c r="D802" s="253"/>
      <c r="E802" s="253"/>
      <c r="F802" s="253"/>
      <c r="G802" s="253"/>
      <c r="H802" s="253"/>
      <c r="I802" s="253"/>
      <c r="J802" s="253"/>
      <c r="K802" s="253"/>
      <c r="L802" s="253"/>
      <c r="M802" s="253"/>
      <c r="N802" s="253"/>
      <c r="O802" s="253"/>
      <c r="P802" s="253"/>
      <c r="Q802" s="253"/>
      <c r="R802" s="366"/>
    </row>
    <row r="803" spans="1:18" s="264" customFormat="1" ht="21.75" customHeight="1">
      <c r="A803" s="436"/>
      <c r="B803" s="253"/>
      <c r="C803" s="253"/>
      <c r="D803" s="253"/>
      <c r="E803" s="253"/>
      <c r="F803" s="253"/>
      <c r="G803" s="253"/>
      <c r="H803" s="253"/>
      <c r="I803" s="253"/>
      <c r="J803" s="253"/>
      <c r="K803" s="253"/>
      <c r="L803" s="253"/>
      <c r="M803" s="253"/>
      <c r="N803" s="253"/>
      <c r="O803" s="253"/>
      <c r="P803" s="253"/>
      <c r="Q803" s="253"/>
      <c r="R803" s="366"/>
    </row>
    <row r="804" spans="1:18" s="264" customFormat="1" ht="21.75" customHeight="1">
      <c r="A804" s="436"/>
      <c r="B804" s="253"/>
      <c r="C804" s="253"/>
      <c r="D804" s="253"/>
      <c r="E804" s="253"/>
      <c r="F804" s="253"/>
      <c r="G804" s="253"/>
      <c r="H804" s="253"/>
      <c r="I804" s="253"/>
      <c r="J804" s="253"/>
      <c r="K804" s="253"/>
      <c r="L804" s="253"/>
      <c r="M804" s="253"/>
      <c r="N804" s="253"/>
      <c r="O804" s="253"/>
      <c r="P804" s="253"/>
      <c r="Q804" s="253"/>
      <c r="R804" s="366"/>
    </row>
    <row r="805" spans="1:18" s="264" customFormat="1" ht="21.75" customHeight="1">
      <c r="A805" s="436"/>
      <c r="B805" s="253"/>
      <c r="C805" s="253"/>
      <c r="D805" s="253"/>
      <c r="E805" s="253"/>
      <c r="F805" s="253"/>
      <c r="G805" s="253"/>
      <c r="H805" s="253"/>
      <c r="I805" s="253"/>
      <c r="J805" s="253"/>
      <c r="K805" s="253"/>
      <c r="L805" s="253"/>
      <c r="M805" s="253"/>
      <c r="N805" s="253"/>
      <c r="O805" s="253"/>
      <c r="P805" s="253"/>
      <c r="Q805" s="253"/>
      <c r="R805" s="366"/>
    </row>
    <row r="806" spans="1:18" s="264" customFormat="1" ht="21.75" customHeight="1">
      <c r="A806" s="436"/>
      <c r="B806" s="253"/>
      <c r="C806" s="253"/>
      <c r="D806" s="253"/>
      <c r="E806" s="253"/>
      <c r="F806" s="253"/>
      <c r="G806" s="253"/>
      <c r="H806" s="253"/>
      <c r="I806" s="253"/>
      <c r="J806" s="253"/>
      <c r="K806" s="253"/>
      <c r="L806" s="253"/>
      <c r="M806" s="253"/>
      <c r="N806" s="253"/>
      <c r="O806" s="253"/>
      <c r="P806" s="253"/>
      <c r="Q806" s="253"/>
      <c r="R806" s="366"/>
    </row>
    <row r="807" spans="1:18" s="264" customFormat="1" ht="21.75" customHeight="1">
      <c r="A807" s="436"/>
      <c r="B807" s="253"/>
      <c r="C807" s="253"/>
      <c r="D807" s="253"/>
      <c r="E807" s="253"/>
      <c r="F807" s="253"/>
      <c r="G807" s="253"/>
      <c r="H807" s="253"/>
      <c r="I807" s="253"/>
      <c r="J807" s="253"/>
      <c r="K807" s="253"/>
      <c r="L807" s="253"/>
      <c r="M807" s="253"/>
      <c r="N807" s="253"/>
      <c r="O807" s="253"/>
      <c r="P807" s="253"/>
      <c r="Q807" s="253"/>
      <c r="R807" s="366"/>
    </row>
    <row r="808" spans="1:18" s="264" customFormat="1" ht="21.75" customHeight="1">
      <c r="A808" s="436"/>
      <c r="B808" s="253"/>
      <c r="C808" s="253"/>
      <c r="D808" s="253"/>
      <c r="E808" s="253"/>
      <c r="F808" s="253"/>
      <c r="G808" s="253"/>
      <c r="H808" s="253"/>
      <c r="I808" s="253"/>
      <c r="J808" s="253"/>
      <c r="K808" s="253"/>
      <c r="L808" s="253"/>
      <c r="M808" s="253"/>
      <c r="N808" s="253"/>
      <c r="O808" s="253"/>
      <c r="P808" s="253"/>
      <c r="Q808" s="253"/>
      <c r="R808" s="366"/>
    </row>
    <row r="809" spans="1:18" s="264" customFormat="1" ht="21.75" customHeight="1">
      <c r="A809" s="436"/>
      <c r="B809" s="253"/>
      <c r="C809" s="253"/>
      <c r="D809" s="253"/>
      <c r="E809" s="253"/>
      <c r="F809" s="253"/>
      <c r="G809" s="253"/>
      <c r="H809" s="253"/>
      <c r="I809" s="253"/>
      <c r="J809" s="253"/>
      <c r="K809" s="253"/>
      <c r="L809" s="253"/>
      <c r="M809" s="253"/>
      <c r="N809" s="253"/>
      <c r="O809" s="253"/>
      <c r="P809" s="253"/>
      <c r="Q809" s="253"/>
      <c r="R809" s="366"/>
    </row>
    <row r="810" spans="1:18" s="264" customFormat="1" ht="21.75" customHeight="1">
      <c r="A810" s="436"/>
      <c r="B810" s="253"/>
      <c r="C810" s="253"/>
      <c r="D810" s="253"/>
      <c r="E810" s="253"/>
      <c r="F810" s="253"/>
      <c r="G810" s="253"/>
      <c r="H810" s="253"/>
      <c r="I810" s="253"/>
      <c r="J810" s="253"/>
      <c r="K810" s="253"/>
      <c r="L810" s="253"/>
      <c r="M810" s="253"/>
      <c r="N810" s="253"/>
      <c r="O810" s="253"/>
      <c r="P810" s="253"/>
      <c r="Q810" s="253"/>
      <c r="R810" s="366"/>
    </row>
    <row r="811" spans="1:18" s="264" customFormat="1" ht="21.75" customHeight="1">
      <c r="A811" s="436"/>
      <c r="B811" s="253"/>
      <c r="C811" s="253"/>
      <c r="D811" s="253"/>
      <c r="E811" s="253"/>
      <c r="F811" s="253"/>
      <c r="G811" s="253"/>
      <c r="H811" s="253"/>
      <c r="I811" s="253"/>
      <c r="J811" s="253"/>
      <c r="K811" s="253"/>
      <c r="L811" s="253"/>
      <c r="M811" s="253"/>
      <c r="N811" s="253"/>
      <c r="O811" s="253"/>
      <c r="P811" s="253"/>
      <c r="Q811" s="253"/>
      <c r="R811" s="366"/>
    </row>
    <row r="812" spans="1:18" s="264" customFormat="1" ht="21.75" customHeight="1">
      <c r="A812" s="436"/>
      <c r="B812" s="253"/>
      <c r="C812" s="253"/>
      <c r="D812" s="253"/>
      <c r="E812" s="253"/>
      <c r="F812" s="253"/>
      <c r="G812" s="253"/>
      <c r="H812" s="253"/>
      <c r="I812" s="253"/>
      <c r="J812" s="253"/>
      <c r="K812" s="253"/>
      <c r="L812" s="253"/>
      <c r="M812" s="253"/>
      <c r="N812" s="253"/>
      <c r="O812" s="253"/>
      <c r="P812" s="253"/>
      <c r="Q812" s="253"/>
      <c r="R812" s="366"/>
    </row>
    <row r="813" spans="1:18" s="264" customFormat="1" ht="21.75" customHeight="1">
      <c r="A813" s="436"/>
      <c r="B813" s="253"/>
      <c r="C813" s="253"/>
      <c r="D813" s="253"/>
      <c r="E813" s="253"/>
      <c r="F813" s="253"/>
      <c r="G813" s="253"/>
      <c r="H813" s="253"/>
      <c r="I813" s="253"/>
      <c r="J813" s="253"/>
      <c r="K813" s="253"/>
      <c r="L813" s="253"/>
      <c r="M813" s="253"/>
      <c r="N813" s="253"/>
      <c r="O813" s="253"/>
      <c r="P813" s="253"/>
      <c r="Q813" s="253"/>
      <c r="R813" s="366"/>
    </row>
    <row r="814" spans="1:18" s="264" customFormat="1" ht="21.75" customHeight="1">
      <c r="A814" s="436"/>
      <c r="B814" s="253"/>
      <c r="C814" s="253"/>
      <c r="D814" s="253"/>
      <c r="E814" s="253"/>
      <c r="F814" s="253"/>
      <c r="G814" s="253"/>
      <c r="H814" s="253"/>
      <c r="I814" s="253"/>
      <c r="J814" s="253"/>
      <c r="K814" s="253"/>
      <c r="L814" s="253"/>
      <c r="M814" s="253"/>
      <c r="N814" s="253"/>
      <c r="O814" s="253"/>
      <c r="P814" s="253"/>
      <c r="Q814" s="253"/>
      <c r="R814" s="366"/>
    </row>
    <row r="815" spans="1:18" s="264" customFormat="1" ht="21.75" customHeight="1">
      <c r="A815" s="436"/>
      <c r="B815" s="253"/>
      <c r="C815" s="253"/>
      <c r="D815" s="253"/>
      <c r="E815" s="253"/>
      <c r="F815" s="253"/>
      <c r="G815" s="253"/>
      <c r="H815" s="253"/>
      <c r="I815" s="253"/>
      <c r="J815" s="253"/>
      <c r="K815" s="253"/>
      <c r="L815" s="253"/>
      <c r="M815" s="253"/>
      <c r="N815" s="253"/>
      <c r="O815" s="253"/>
      <c r="P815" s="253"/>
      <c r="Q815" s="253"/>
      <c r="R815" s="366"/>
    </row>
    <row r="816" spans="1:18" s="264" customFormat="1" ht="21.75" customHeight="1">
      <c r="A816" s="436"/>
      <c r="B816" s="253"/>
      <c r="C816" s="253"/>
      <c r="D816" s="253"/>
      <c r="E816" s="253"/>
      <c r="F816" s="253"/>
      <c r="G816" s="253"/>
      <c r="H816" s="253"/>
      <c r="I816" s="253"/>
      <c r="J816" s="253"/>
      <c r="K816" s="253"/>
      <c r="L816" s="253"/>
      <c r="M816" s="253"/>
      <c r="N816" s="253"/>
      <c r="O816" s="253"/>
      <c r="P816" s="253"/>
      <c r="Q816" s="253"/>
      <c r="R816" s="366"/>
    </row>
    <row r="817" spans="1:18" s="264" customFormat="1" ht="21.75" customHeight="1">
      <c r="A817" s="436"/>
      <c r="B817" s="253"/>
      <c r="C817" s="253"/>
      <c r="D817" s="253"/>
      <c r="E817" s="253"/>
      <c r="F817" s="253"/>
      <c r="G817" s="253"/>
      <c r="H817" s="253"/>
      <c r="I817" s="253"/>
      <c r="J817" s="253"/>
      <c r="K817" s="253"/>
      <c r="L817" s="253"/>
      <c r="M817" s="253"/>
      <c r="N817" s="253"/>
      <c r="O817" s="253"/>
      <c r="P817" s="253"/>
      <c r="Q817" s="253"/>
      <c r="R817" s="366"/>
    </row>
    <row r="818" spans="1:18" s="264" customFormat="1" ht="21.75" customHeight="1">
      <c r="A818" s="436"/>
      <c r="B818" s="253"/>
      <c r="C818" s="253"/>
      <c r="D818" s="253"/>
      <c r="E818" s="253"/>
      <c r="F818" s="253"/>
      <c r="G818" s="253"/>
      <c r="H818" s="253"/>
      <c r="I818" s="253"/>
      <c r="J818" s="253"/>
      <c r="K818" s="253"/>
      <c r="L818" s="253"/>
      <c r="M818" s="253"/>
      <c r="N818" s="253"/>
      <c r="O818" s="253"/>
      <c r="P818" s="253"/>
      <c r="Q818" s="253"/>
      <c r="R818" s="366"/>
    </row>
    <row r="819" spans="1:18" s="264" customFormat="1" ht="21.75" customHeight="1">
      <c r="A819" s="436"/>
      <c r="B819" s="253"/>
      <c r="C819" s="253"/>
      <c r="D819" s="253"/>
      <c r="E819" s="253"/>
      <c r="F819" s="253"/>
      <c r="G819" s="253"/>
      <c r="H819" s="253"/>
      <c r="I819" s="253"/>
      <c r="J819" s="253"/>
      <c r="K819" s="253"/>
      <c r="L819" s="253"/>
      <c r="M819" s="253"/>
      <c r="N819" s="253"/>
      <c r="O819" s="253"/>
      <c r="P819" s="253"/>
      <c r="Q819" s="253"/>
      <c r="R819" s="366"/>
    </row>
    <row r="820" spans="1:18" s="264" customFormat="1" ht="21.75" customHeight="1">
      <c r="A820" s="436"/>
      <c r="B820" s="253"/>
      <c r="C820" s="253"/>
      <c r="D820" s="253"/>
      <c r="E820" s="253"/>
      <c r="F820" s="253"/>
      <c r="G820" s="253"/>
      <c r="H820" s="253"/>
      <c r="I820" s="253"/>
      <c r="J820" s="253"/>
      <c r="K820" s="253"/>
      <c r="L820" s="253"/>
      <c r="M820" s="253"/>
      <c r="N820" s="253"/>
      <c r="O820" s="253"/>
      <c r="P820" s="253"/>
      <c r="Q820" s="253"/>
      <c r="R820" s="366"/>
    </row>
    <row r="821" spans="1:18" s="264" customFormat="1" ht="21.75" customHeight="1">
      <c r="A821" s="436"/>
      <c r="B821" s="253"/>
      <c r="C821" s="253"/>
      <c r="D821" s="253"/>
      <c r="E821" s="253"/>
      <c r="F821" s="253"/>
      <c r="G821" s="253"/>
      <c r="H821" s="253"/>
      <c r="I821" s="253"/>
      <c r="J821" s="253"/>
      <c r="K821" s="253"/>
      <c r="L821" s="253"/>
      <c r="M821" s="253"/>
      <c r="N821" s="253"/>
      <c r="O821" s="253"/>
      <c r="P821" s="253"/>
      <c r="Q821" s="253"/>
      <c r="R821" s="366"/>
    </row>
    <row r="822" spans="1:18" s="264" customFormat="1" ht="21.75" customHeight="1">
      <c r="A822" s="436"/>
      <c r="B822" s="253"/>
      <c r="C822" s="253"/>
      <c r="D822" s="253"/>
      <c r="E822" s="253"/>
      <c r="F822" s="253"/>
      <c r="G822" s="253"/>
      <c r="H822" s="253"/>
      <c r="I822" s="253"/>
      <c r="J822" s="253"/>
      <c r="K822" s="253"/>
      <c r="L822" s="253"/>
      <c r="M822" s="253"/>
      <c r="N822" s="253"/>
      <c r="O822" s="253"/>
      <c r="P822" s="253"/>
      <c r="Q822" s="253"/>
      <c r="R822" s="366"/>
    </row>
    <row r="823" spans="1:18" s="264" customFormat="1" ht="21.75" customHeight="1">
      <c r="A823" s="436"/>
      <c r="B823" s="253"/>
      <c r="C823" s="253"/>
      <c r="D823" s="253"/>
      <c r="E823" s="253"/>
      <c r="F823" s="253"/>
      <c r="G823" s="253"/>
      <c r="H823" s="253"/>
      <c r="I823" s="253"/>
      <c r="J823" s="253"/>
      <c r="K823" s="253"/>
      <c r="L823" s="253"/>
      <c r="M823" s="253"/>
      <c r="N823" s="253"/>
      <c r="O823" s="253"/>
      <c r="P823" s="253"/>
      <c r="Q823" s="253"/>
      <c r="R823" s="366"/>
    </row>
    <row r="824" spans="1:18" s="264" customFormat="1" ht="21.75" customHeight="1">
      <c r="A824" s="436"/>
      <c r="B824" s="253"/>
      <c r="C824" s="253"/>
      <c r="D824" s="253"/>
      <c r="E824" s="253"/>
      <c r="F824" s="253"/>
      <c r="G824" s="253"/>
      <c r="H824" s="253"/>
      <c r="I824" s="253"/>
      <c r="J824" s="253"/>
      <c r="K824" s="253"/>
      <c r="L824" s="253"/>
      <c r="M824" s="253"/>
      <c r="N824" s="253"/>
      <c r="O824" s="253"/>
      <c r="P824" s="253"/>
      <c r="Q824" s="253"/>
      <c r="R824" s="366"/>
    </row>
    <row r="825" spans="1:18" s="264" customFormat="1" ht="21.75" customHeight="1">
      <c r="A825" s="436"/>
      <c r="B825" s="253"/>
      <c r="C825" s="253"/>
      <c r="D825" s="253"/>
      <c r="E825" s="253"/>
      <c r="F825" s="253"/>
      <c r="G825" s="253"/>
      <c r="H825" s="253"/>
      <c r="I825" s="253"/>
      <c r="J825" s="253"/>
      <c r="K825" s="253"/>
      <c r="L825" s="253"/>
      <c r="M825" s="253"/>
      <c r="N825" s="253"/>
      <c r="O825" s="253"/>
      <c r="P825" s="253"/>
      <c r="Q825" s="253"/>
      <c r="R825" s="366"/>
    </row>
    <row r="826" spans="1:18" s="264" customFormat="1" ht="21.75" customHeight="1">
      <c r="A826" s="436"/>
      <c r="B826" s="253"/>
      <c r="C826" s="253"/>
      <c r="D826" s="253"/>
      <c r="E826" s="253"/>
      <c r="F826" s="253"/>
      <c r="G826" s="253"/>
      <c r="H826" s="253"/>
      <c r="I826" s="253"/>
      <c r="J826" s="253"/>
      <c r="K826" s="253"/>
      <c r="L826" s="253"/>
      <c r="M826" s="253"/>
      <c r="N826" s="253"/>
      <c r="O826" s="253"/>
      <c r="P826" s="253"/>
      <c r="Q826" s="253"/>
      <c r="R826" s="366"/>
    </row>
    <row r="827" spans="1:18" s="264" customFormat="1" ht="21.75" customHeight="1">
      <c r="A827" s="436"/>
      <c r="B827" s="253"/>
      <c r="C827" s="253"/>
      <c r="D827" s="253"/>
      <c r="E827" s="253"/>
      <c r="F827" s="253"/>
      <c r="G827" s="253"/>
      <c r="H827" s="253"/>
      <c r="I827" s="253"/>
      <c r="J827" s="253"/>
      <c r="K827" s="253"/>
      <c r="L827" s="253"/>
      <c r="M827" s="253"/>
      <c r="N827" s="253"/>
      <c r="O827" s="253"/>
      <c r="P827" s="253"/>
      <c r="Q827" s="253"/>
      <c r="R827" s="366"/>
    </row>
    <row r="828" spans="1:18" s="264" customFormat="1" ht="21.75" customHeight="1">
      <c r="A828" s="436"/>
      <c r="B828" s="253"/>
      <c r="C828" s="253"/>
      <c r="D828" s="253"/>
      <c r="E828" s="253"/>
      <c r="F828" s="253"/>
      <c r="G828" s="253"/>
      <c r="H828" s="253"/>
      <c r="I828" s="253"/>
      <c r="J828" s="253"/>
      <c r="K828" s="253"/>
      <c r="L828" s="253"/>
      <c r="M828" s="253"/>
      <c r="N828" s="253"/>
      <c r="O828" s="253"/>
      <c r="P828" s="253"/>
      <c r="Q828" s="253"/>
      <c r="R828" s="366"/>
    </row>
    <row r="829" spans="1:18" s="264" customFormat="1" ht="21.75" customHeight="1">
      <c r="A829" s="436"/>
      <c r="B829" s="253"/>
      <c r="C829" s="253"/>
      <c r="D829" s="253"/>
      <c r="E829" s="253"/>
      <c r="F829" s="253"/>
      <c r="G829" s="253"/>
      <c r="H829" s="253"/>
      <c r="I829" s="253"/>
      <c r="J829" s="253"/>
      <c r="K829" s="253"/>
      <c r="L829" s="253"/>
      <c r="M829" s="253"/>
      <c r="N829" s="253"/>
      <c r="O829" s="253"/>
      <c r="P829" s="253"/>
      <c r="Q829" s="253"/>
      <c r="R829" s="366"/>
    </row>
    <row r="830" spans="1:18" s="264" customFormat="1" ht="21.75" customHeight="1">
      <c r="A830" s="436"/>
      <c r="B830" s="253"/>
      <c r="C830" s="253"/>
      <c r="D830" s="253"/>
      <c r="E830" s="253"/>
      <c r="F830" s="253"/>
      <c r="G830" s="253"/>
      <c r="H830" s="253"/>
      <c r="I830" s="253"/>
      <c r="J830" s="253"/>
      <c r="K830" s="253"/>
      <c r="L830" s="253"/>
      <c r="M830" s="253"/>
      <c r="N830" s="253"/>
      <c r="O830" s="253"/>
      <c r="P830" s="253"/>
      <c r="Q830" s="253"/>
      <c r="R830" s="366"/>
    </row>
    <row r="831" spans="1:18" s="264" customFormat="1" ht="21.75" customHeight="1">
      <c r="A831" s="436"/>
      <c r="B831" s="253"/>
      <c r="C831" s="253"/>
      <c r="D831" s="253"/>
      <c r="E831" s="253"/>
      <c r="F831" s="253"/>
      <c r="G831" s="253"/>
      <c r="H831" s="253"/>
      <c r="I831" s="253"/>
      <c r="J831" s="253"/>
      <c r="K831" s="253"/>
      <c r="L831" s="253"/>
      <c r="M831" s="253"/>
      <c r="N831" s="253"/>
      <c r="O831" s="253"/>
      <c r="P831" s="253"/>
      <c r="Q831" s="253"/>
      <c r="R831" s="366"/>
    </row>
    <row r="832" spans="1:18" s="264" customFormat="1" ht="21.75" customHeight="1">
      <c r="A832" s="436"/>
      <c r="B832" s="253"/>
      <c r="C832" s="253"/>
      <c r="D832" s="253"/>
      <c r="E832" s="253"/>
      <c r="F832" s="253"/>
      <c r="G832" s="253"/>
      <c r="H832" s="253"/>
      <c r="I832" s="253"/>
      <c r="J832" s="253"/>
      <c r="K832" s="253"/>
      <c r="L832" s="253"/>
      <c r="M832" s="253"/>
      <c r="N832" s="253"/>
      <c r="O832" s="253"/>
      <c r="P832" s="253"/>
      <c r="Q832" s="253"/>
      <c r="R832" s="366"/>
    </row>
    <row r="833" spans="1:18" s="264" customFormat="1" ht="21.75" customHeight="1">
      <c r="A833" s="436"/>
      <c r="B833" s="253"/>
      <c r="C833" s="253"/>
      <c r="D833" s="253"/>
      <c r="E833" s="253"/>
      <c r="F833" s="253"/>
      <c r="G833" s="253"/>
      <c r="H833" s="253"/>
      <c r="I833" s="253"/>
      <c r="J833" s="253"/>
      <c r="K833" s="253"/>
      <c r="L833" s="253"/>
      <c r="M833" s="253"/>
      <c r="N833" s="253"/>
      <c r="O833" s="253"/>
      <c r="P833" s="253"/>
      <c r="Q833" s="253"/>
      <c r="R833" s="366"/>
    </row>
    <row r="834" spans="1:18" s="264" customFormat="1" ht="21.75" customHeight="1">
      <c r="A834" s="436"/>
      <c r="B834" s="253"/>
      <c r="C834" s="253"/>
      <c r="D834" s="253"/>
      <c r="E834" s="253"/>
      <c r="F834" s="253"/>
      <c r="G834" s="253"/>
      <c r="H834" s="253"/>
      <c r="I834" s="253"/>
      <c r="J834" s="253"/>
      <c r="K834" s="253"/>
      <c r="L834" s="253"/>
      <c r="M834" s="253"/>
      <c r="N834" s="253"/>
      <c r="O834" s="253"/>
      <c r="P834" s="253"/>
      <c r="Q834" s="253"/>
      <c r="R834" s="366"/>
    </row>
    <row r="835" spans="1:18" s="264" customFormat="1" ht="21.75" customHeight="1">
      <c r="A835" s="436"/>
      <c r="B835" s="253"/>
      <c r="C835" s="253"/>
      <c r="D835" s="253"/>
      <c r="E835" s="253"/>
      <c r="F835" s="253"/>
      <c r="G835" s="253"/>
      <c r="H835" s="253"/>
      <c r="I835" s="253"/>
      <c r="J835" s="253"/>
      <c r="K835" s="253"/>
      <c r="L835" s="253"/>
      <c r="M835" s="253"/>
      <c r="N835" s="253"/>
      <c r="O835" s="253"/>
      <c r="P835" s="253"/>
      <c r="Q835" s="253"/>
      <c r="R835" s="366"/>
    </row>
    <row r="836" spans="1:18" s="264" customFormat="1" ht="21.75" customHeight="1">
      <c r="A836" s="436"/>
      <c r="B836" s="253"/>
      <c r="C836" s="253"/>
      <c r="D836" s="253"/>
      <c r="E836" s="253"/>
      <c r="F836" s="253"/>
      <c r="G836" s="253"/>
      <c r="H836" s="253"/>
      <c r="I836" s="253"/>
      <c r="J836" s="253"/>
      <c r="K836" s="253"/>
      <c r="L836" s="253"/>
      <c r="M836" s="253"/>
      <c r="N836" s="253"/>
      <c r="O836" s="253"/>
      <c r="P836" s="253"/>
      <c r="Q836" s="253"/>
      <c r="R836" s="366"/>
    </row>
    <row r="837" spans="1:18" s="264" customFormat="1" ht="21.75" customHeight="1">
      <c r="A837" s="436"/>
      <c r="B837" s="253"/>
      <c r="C837" s="253"/>
      <c r="D837" s="253"/>
      <c r="E837" s="253"/>
      <c r="F837" s="253"/>
      <c r="G837" s="253"/>
      <c r="H837" s="253"/>
      <c r="I837" s="253"/>
      <c r="J837" s="253"/>
      <c r="K837" s="253"/>
      <c r="L837" s="253"/>
      <c r="M837" s="253"/>
      <c r="N837" s="253"/>
      <c r="O837" s="253"/>
      <c r="P837" s="253"/>
      <c r="Q837" s="253"/>
      <c r="R837" s="366"/>
    </row>
    <row r="838" spans="1:18" s="264" customFormat="1" ht="21.75" customHeight="1">
      <c r="A838" s="436"/>
      <c r="B838" s="253"/>
      <c r="C838" s="253"/>
      <c r="D838" s="253"/>
      <c r="E838" s="253"/>
      <c r="F838" s="253"/>
      <c r="G838" s="253"/>
      <c r="H838" s="253"/>
      <c r="I838" s="253"/>
      <c r="J838" s="253"/>
      <c r="K838" s="253"/>
      <c r="L838" s="253"/>
      <c r="M838" s="253"/>
      <c r="N838" s="253"/>
      <c r="O838" s="253"/>
      <c r="P838" s="253"/>
      <c r="Q838" s="253"/>
      <c r="R838" s="366"/>
    </row>
    <row r="839" spans="1:18" s="264" customFormat="1" ht="21.75" customHeight="1">
      <c r="A839" s="436"/>
      <c r="B839" s="253"/>
      <c r="C839" s="253"/>
      <c r="D839" s="253"/>
      <c r="E839" s="253"/>
      <c r="F839" s="253"/>
      <c r="G839" s="253"/>
      <c r="H839" s="253"/>
      <c r="I839" s="253"/>
      <c r="J839" s="253"/>
      <c r="K839" s="253"/>
      <c r="L839" s="253"/>
      <c r="M839" s="253"/>
      <c r="N839" s="253"/>
      <c r="O839" s="253"/>
      <c r="P839" s="253"/>
      <c r="Q839" s="253"/>
      <c r="R839" s="366"/>
    </row>
    <row r="840" spans="1:18" s="264" customFormat="1" ht="21.75" customHeight="1">
      <c r="A840" s="436"/>
      <c r="B840" s="253"/>
      <c r="C840" s="253"/>
      <c r="D840" s="253"/>
      <c r="E840" s="253"/>
      <c r="F840" s="253"/>
      <c r="G840" s="253"/>
      <c r="H840" s="253"/>
      <c r="I840" s="253"/>
      <c r="J840" s="253"/>
      <c r="K840" s="253"/>
      <c r="L840" s="253"/>
      <c r="M840" s="253"/>
      <c r="N840" s="253"/>
      <c r="O840" s="253"/>
      <c r="P840" s="253"/>
      <c r="Q840" s="253"/>
      <c r="R840" s="366"/>
    </row>
    <row r="841" spans="1:18" s="264" customFormat="1" ht="21.75" customHeight="1">
      <c r="A841" s="436"/>
      <c r="B841" s="253"/>
      <c r="C841" s="253"/>
      <c r="D841" s="253"/>
      <c r="E841" s="253"/>
      <c r="F841" s="253"/>
      <c r="G841" s="253"/>
      <c r="H841" s="253"/>
      <c r="I841" s="253"/>
      <c r="J841" s="253"/>
      <c r="K841" s="253"/>
      <c r="L841" s="253"/>
      <c r="M841" s="253"/>
      <c r="N841" s="253"/>
      <c r="O841" s="253"/>
      <c r="P841" s="253"/>
      <c r="Q841" s="253"/>
      <c r="R841" s="366"/>
    </row>
    <row r="842" spans="1:18" s="264" customFormat="1" ht="21.75" customHeight="1">
      <c r="A842" s="436"/>
      <c r="B842" s="253"/>
      <c r="C842" s="253"/>
      <c r="D842" s="253"/>
      <c r="E842" s="253"/>
      <c r="F842" s="253"/>
      <c r="G842" s="253"/>
      <c r="H842" s="253"/>
      <c r="I842" s="253"/>
      <c r="J842" s="253"/>
      <c r="K842" s="253"/>
      <c r="L842" s="253"/>
      <c r="M842" s="253"/>
      <c r="N842" s="253"/>
      <c r="O842" s="253"/>
      <c r="P842" s="253"/>
      <c r="Q842" s="253"/>
      <c r="R842" s="366"/>
    </row>
    <row r="843" spans="1:18" s="264" customFormat="1" ht="21.75" customHeight="1">
      <c r="A843" s="436"/>
      <c r="B843" s="253"/>
      <c r="C843" s="253"/>
      <c r="D843" s="253"/>
      <c r="E843" s="253"/>
      <c r="F843" s="253"/>
      <c r="G843" s="253"/>
      <c r="H843" s="253"/>
      <c r="I843" s="253"/>
      <c r="J843" s="253"/>
      <c r="K843" s="253"/>
      <c r="L843" s="253"/>
      <c r="M843" s="253"/>
      <c r="N843" s="253"/>
      <c r="O843" s="253"/>
      <c r="P843" s="253"/>
      <c r="Q843" s="253"/>
      <c r="R843" s="366"/>
    </row>
    <row r="844" spans="1:18" s="264" customFormat="1" ht="21.75" customHeight="1">
      <c r="A844" s="436"/>
      <c r="B844" s="253"/>
      <c r="C844" s="253"/>
      <c r="D844" s="253"/>
      <c r="E844" s="253"/>
      <c r="F844" s="253"/>
      <c r="G844" s="253"/>
      <c r="H844" s="253"/>
      <c r="I844" s="253"/>
      <c r="J844" s="253"/>
      <c r="K844" s="253"/>
      <c r="L844" s="253"/>
      <c r="M844" s="253"/>
      <c r="N844" s="253"/>
      <c r="O844" s="253"/>
      <c r="P844" s="253"/>
      <c r="Q844" s="253"/>
      <c r="R844" s="366"/>
    </row>
    <row r="845" spans="1:18" s="264" customFormat="1" ht="21.75" customHeight="1">
      <c r="A845" s="436"/>
      <c r="B845" s="253"/>
      <c r="C845" s="253"/>
      <c r="D845" s="253"/>
      <c r="E845" s="253"/>
      <c r="F845" s="253"/>
      <c r="G845" s="253"/>
      <c r="H845" s="253"/>
      <c r="I845" s="253"/>
      <c r="J845" s="253"/>
      <c r="K845" s="253"/>
      <c r="L845" s="253"/>
      <c r="M845" s="253"/>
      <c r="N845" s="253"/>
      <c r="O845" s="253"/>
      <c r="P845" s="253"/>
      <c r="Q845" s="253"/>
      <c r="R845" s="366"/>
    </row>
    <row r="846" spans="1:18" s="264" customFormat="1" ht="21.75" customHeight="1">
      <c r="A846" s="436"/>
      <c r="B846" s="253"/>
      <c r="C846" s="253"/>
      <c r="D846" s="253"/>
      <c r="E846" s="253"/>
      <c r="F846" s="253"/>
      <c r="G846" s="253"/>
      <c r="H846" s="253"/>
      <c r="I846" s="253"/>
      <c r="J846" s="253"/>
      <c r="K846" s="253"/>
      <c r="L846" s="253"/>
      <c r="M846" s="253"/>
      <c r="N846" s="253"/>
      <c r="O846" s="253"/>
      <c r="P846" s="253"/>
      <c r="Q846" s="253"/>
      <c r="R846" s="366"/>
    </row>
    <row r="847" spans="1:18" s="264" customFormat="1" ht="21.75" customHeight="1">
      <c r="A847" s="436"/>
      <c r="B847" s="253"/>
      <c r="C847" s="253"/>
      <c r="D847" s="253"/>
      <c r="E847" s="253"/>
      <c r="F847" s="253"/>
      <c r="G847" s="253"/>
      <c r="H847" s="253"/>
      <c r="I847" s="253"/>
      <c r="J847" s="253"/>
      <c r="K847" s="253"/>
      <c r="L847" s="253"/>
      <c r="M847" s="253"/>
      <c r="N847" s="253"/>
      <c r="O847" s="253"/>
      <c r="P847" s="253"/>
      <c r="Q847" s="253"/>
      <c r="R847" s="366"/>
    </row>
    <row r="848" spans="1:18" s="264" customFormat="1" ht="21.75" customHeight="1">
      <c r="A848" s="436"/>
      <c r="B848" s="253"/>
      <c r="C848" s="253"/>
      <c r="D848" s="253"/>
      <c r="E848" s="253"/>
      <c r="F848" s="253"/>
      <c r="G848" s="253"/>
      <c r="H848" s="253"/>
      <c r="I848" s="253"/>
      <c r="J848" s="253"/>
      <c r="K848" s="253"/>
      <c r="L848" s="253"/>
      <c r="M848" s="253"/>
      <c r="N848" s="253"/>
      <c r="O848" s="253"/>
      <c r="P848" s="253"/>
      <c r="Q848" s="253"/>
      <c r="R848" s="366"/>
    </row>
    <row r="849" spans="1:18" s="264" customFormat="1" ht="21.75" customHeight="1">
      <c r="A849" s="436"/>
      <c r="B849" s="253"/>
      <c r="C849" s="253"/>
      <c r="D849" s="253"/>
      <c r="E849" s="253"/>
      <c r="F849" s="253"/>
      <c r="G849" s="253"/>
      <c r="H849" s="253"/>
      <c r="I849" s="253"/>
      <c r="J849" s="253"/>
      <c r="K849" s="253"/>
      <c r="L849" s="253"/>
      <c r="M849" s="253"/>
      <c r="N849" s="253"/>
      <c r="O849" s="253"/>
      <c r="P849" s="253"/>
      <c r="Q849" s="253"/>
      <c r="R849" s="366"/>
    </row>
    <row r="850" spans="1:18" s="264" customFormat="1" ht="21.75" customHeight="1">
      <c r="A850" s="436"/>
      <c r="B850" s="253"/>
      <c r="C850" s="253"/>
      <c r="D850" s="253"/>
      <c r="E850" s="253"/>
      <c r="F850" s="253"/>
      <c r="G850" s="253"/>
      <c r="H850" s="253"/>
      <c r="I850" s="253"/>
      <c r="J850" s="253"/>
      <c r="K850" s="253"/>
      <c r="L850" s="253"/>
      <c r="M850" s="253"/>
      <c r="N850" s="253"/>
      <c r="O850" s="253"/>
      <c r="P850" s="253"/>
      <c r="Q850" s="253"/>
      <c r="R850" s="366"/>
    </row>
    <row r="851" spans="1:18" s="264" customFormat="1" ht="21.75" customHeight="1">
      <c r="A851" s="436"/>
      <c r="B851" s="253"/>
      <c r="C851" s="253"/>
      <c r="D851" s="253"/>
      <c r="E851" s="253"/>
      <c r="F851" s="253"/>
      <c r="G851" s="253"/>
      <c r="H851" s="253"/>
      <c r="I851" s="253"/>
      <c r="J851" s="253"/>
      <c r="K851" s="253"/>
      <c r="L851" s="253"/>
      <c r="M851" s="253"/>
      <c r="N851" s="253"/>
      <c r="O851" s="253"/>
      <c r="P851" s="253"/>
      <c r="Q851" s="253"/>
      <c r="R851" s="366"/>
    </row>
    <row r="852" spans="1:18" s="264" customFormat="1" ht="21.75" customHeight="1">
      <c r="A852" s="436"/>
      <c r="B852" s="253"/>
      <c r="C852" s="253"/>
      <c r="D852" s="253"/>
      <c r="E852" s="253"/>
      <c r="F852" s="253"/>
      <c r="G852" s="253"/>
      <c r="H852" s="253"/>
      <c r="I852" s="253"/>
      <c r="J852" s="253"/>
      <c r="K852" s="253"/>
      <c r="L852" s="253"/>
      <c r="M852" s="253"/>
      <c r="N852" s="253"/>
      <c r="O852" s="253"/>
      <c r="P852" s="253"/>
      <c r="Q852" s="253"/>
      <c r="R852" s="366"/>
    </row>
    <row r="853" spans="1:18" s="264" customFormat="1" ht="21.75" customHeight="1">
      <c r="A853" s="436"/>
      <c r="B853" s="253"/>
      <c r="C853" s="253"/>
      <c r="D853" s="253"/>
      <c r="E853" s="253"/>
      <c r="F853" s="253"/>
      <c r="G853" s="253"/>
      <c r="H853" s="253"/>
      <c r="I853" s="253"/>
      <c r="J853" s="253"/>
      <c r="K853" s="253"/>
      <c r="L853" s="253"/>
      <c r="M853" s="253"/>
      <c r="N853" s="253"/>
      <c r="O853" s="253"/>
      <c r="P853" s="253"/>
      <c r="Q853" s="253"/>
      <c r="R853" s="366"/>
    </row>
    <row r="854" spans="1:18" s="264" customFormat="1" ht="21.75" customHeight="1">
      <c r="A854" s="436"/>
      <c r="B854" s="253"/>
      <c r="C854" s="253"/>
      <c r="D854" s="253"/>
      <c r="E854" s="253"/>
      <c r="F854" s="253"/>
      <c r="G854" s="253"/>
      <c r="H854" s="253"/>
      <c r="I854" s="253"/>
      <c r="J854" s="253"/>
      <c r="K854" s="253"/>
      <c r="L854" s="253"/>
      <c r="M854" s="253"/>
      <c r="N854" s="253"/>
      <c r="O854" s="253"/>
      <c r="P854" s="253"/>
      <c r="Q854" s="253"/>
      <c r="R854" s="366"/>
    </row>
    <row r="855" spans="1:18" s="264" customFormat="1" ht="21.75" customHeight="1">
      <c r="A855" s="436"/>
      <c r="B855" s="253"/>
      <c r="C855" s="253"/>
      <c r="D855" s="253"/>
      <c r="E855" s="253"/>
      <c r="F855" s="253"/>
      <c r="G855" s="253"/>
      <c r="H855" s="253"/>
      <c r="I855" s="253"/>
      <c r="J855" s="253"/>
      <c r="K855" s="253"/>
      <c r="L855" s="253"/>
      <c r="M855" s="253"/>
      <c r="N855" s="253"/>
      <c r="O855" s="253"/>
      <c r="P855" s="253"/>
      <c r="Q855" s="253"/>
      <c r="R855" s="366"/>
    </row>
    <row r="856" spans="1:18" s="264" customFormat="1" ht="21.75" customHeight="1">
      <c r="A856" s="436"/>
      <c r="B856" s="253"/>
      <c r="C856" s="253"/>
      <c r="D856" s="253"/>
      <c r="E856" s="253"/>
      <c r="F856" s="253"/>
      <c r="G856" s="253"/>
      <c r="H856" s="253"/>
      <c r="I856" s="253"/>
      <c r="J856" s="253"/>
      <c r="K856" s="253"/>
      <c r="L856" s="253"/>
      <c r="M856" s="253"/>
      <c r="N856" s="253"/>
      <c r="O856" s="253"/>
      <c r="P856" s="253"/>
      <c r="Q856" s="253"/>
      <c r="R856" s="366"/>
    </row>
    <row r="857" spans="1:18" s="264" customFormat="1" ht="21.75" customHeight="1">
      <c r="A857" s="436"/>
      <c r="B857" s="253"/>
      <c r="C857" s="253"/>
      <c r="D857" s="253"/>
      <c r="E857" s="253"/>
      <c r="F857" s="253"/>
      <c r="G857" s="253"/>
      <c r="H857" s="253"/>
      <c r="I857" s="253"/>
      <c r="J857" s="253"/>
      <c r="K857" s="253"/>
      <c r="L857" s="253"/>
      <c r="M857" s="253"/>
      <c r="N857" s="253"/>
      <c r="O857" s="253"/>
      <c r="P857" s="253"/>
      <c r="Q857" s="253"/>
      <c r="R857" s="366"/>
    </row>
    <row r="858" spans="1:18" s="264" customFormat="1" ht="21.75" customHeight="1">
      <c r="A858" s="436"/>
      <c r="B858" s="253"/>
      <c r="C858" s="253"/>
      <c r="D858" s="253"/>
      <c r="E858" s="253"/>
      <c r="F858" s="253"/>
      <c r="G858" s="253"/>
      <c r="H858" s="253"/>
      <c r="I858" s="253"/>
      <c r="J858" s="253"/>
      <c r="K858" s="253"/>
      <c r="L858" s="253"/>
      <c r="M858" s="253"/>
      <c r="N858" s="253"/>
      <c r="O858" s="253"/>
      <c r="P858" s="253"/>
      <c r="Q858" s="253"/>
      <c r="R858" s="366"/>
    </row>
    <row r="859" spans="1:18" s="264" customFormat="1" ht="21.75" customHeight="1">
      <c r="A859" s="436"/>
      <c r="B859" s="253"/>
      <c r="C859" s="253"/>
      <c r="D859" s="253"/>
      <c r="E859" s="253"/>
      <c r="F859" s="253"/>
      <c r="G859" s="253"/>
      <c r="H859" s="253"/>
      <c r="I859" s="253"/>
      <c r="J859" s="253"/>
      <c r="K859" s="253"/>
      <c r="L859" s="253"/>
      <c r="M859" s="253"/>
      <c r="N859" s="253"/>
      <c r="O859" s="253"/>
      <c r="P859" s="253"/>
      <c r="Q859" s="253"/>
      <c r="R859" s="366"/>
    </row>
    <row r="860" spans="1:18" s="264" customFormat="1" ht="21.75" customHeight="1">
      <c r="A860" s="436"/>
      <c r="B860" s="253"/>
      <c r="C860" s="253"/>
      <c r="D860" s="253"/>
      <c r="E860" s="253"/>
      <c r="F860" s="253"/>
      <c r="G860" s="253"/>
      <c r="H860" s="253"/>
      <c r="I860" s="253"/>
      <c r="J860" s="253"/>
      <c r="K860" s="253"/>
      <c r="L860" s="253"/>
      <c r="M860" s="253"/>
      <c r="N860" s="253"/>
      <c r="O860" s="253"/>
      <c r="P860" s="253"/>
      <c r="Q860" s="253"/>
      <c r="R860" s="366"/>
    </row>
    <row r="861" spans="1:18" s="264" customFormat="1" ht="21.75" customHeight="1">
      <c r="A861" s="436"/>
      <c r="B861" s="253"/>
      <c r="C861" s="253"/>
      <c r="D861" s="253"/>
      <c r="E861" s="253"/>
      <c r="F861" s="253"/>
      <c r="G861" s="253"/>
      <c r="H861" s="253"/>
      <c r="I861" s="253"/>
      <c r="J861" s="253"/>
      <c r="K861" s="253"/>
      <c r="L861" s="253"/>
      <c r="M861" s="253"/>
      <c r="N861" s="253"/>
      <c r="O861" s="253"/>
      <c r="P861" s="253"/>
      <c r="Q861" s="253"/>
      <c r="R861" s="366"/>
    </row>
    <row r="862" spans="1:18" s="264" customFormat="1" ht="21.75" customHeight="1">
      <c r="A862" s="436"/>
      <c r="B862" s="253"/>
      <c r="C862" s="253"/>
      <c r="D862" s="253"/>
      <c r="E862" s="253"/>
      <c r="F862" s="253"/>
      <c r="G862" s="253"/>
      <c r="H862" s="253"/>
      <c r="I862" s="253"/>
      <c r="J862" s="253"/>
      <c r="K862" s="253"/>
      <c r="L862" s="253"/>
      <c r="M862" s="253"/>
      <c r="N862" s="253"/>
      <c r="O862" s="253"/>
      <c r="P862" s="253"/>
      <c r="Q862" s="253"/>
      <c r="R862" s="366"/>
    </row>
    <row r="863" spans="1:18" s="264" customFormat="1" ht="21.75" customHeight="1">
      <c r="A863" s="436"/>
      <c r="B863" s="253"/>
      <c r="C863" s="253"/>
      <c r="D863" s="253"/>
      <c r="E863" s="253"/>
      <c r="F863" s="253"/>
      <c r="G863" s="253"/>
      <c r="H863" s="253"/>
      <c r="I863" s="253"/>
      <c r="J863" s="253"/>
      <c r="K863" s="253"/>
      <c r="L863" s="253"/>
      <c r="M863" s="253"/>
      <c r="N863" s="253"/>
      <c r="O863" s="253"/>
      <c r="P863" s="253"/>
      <c r="Q863" s="253"/>
      <c r="R863" s="366"/>
    </row>
    <row r="864" spans="1:18" s="264" customFormat="1" ht="21.75" customHeight="1">
      <c r="A864" s="436"/>
      <c r="B864" s="253"/>
      <c r="C864" s="253"/>
      <c r="D864" s="253"/>
      <c r="E864" s="253"/>
      <c r="F864" s="253"/>
      <c r="G864" s="253"/>
      <c r="H864" s="253"/>
      <c r="I864" s="253"/>
      <c r="J864" s="253"/>
      <c r="K864" s="253"/>
      <c r="L864" s="253"/>
      <c r="M864" s="253"/>
      <c r="N864" s="253"/>
      <c r="O864" s="253"/>
      <c r="P864" s="253"/>
      <c r="Q864" s="253"/>
      <c r="R864" s="366"/>
    </row>
    <row r="865" spans="1:18" s="264" customFormat="1" ht="21.75" customHeight="1">
      <c r="A865" s="436"/>
      <c r="B865" s="253"/>
      <c r="C865" s="253"/>
      <c r="D865" s="253"/>
      <c r="E865" s="253"/>
      <c r="F865" s="253"/>
      <c r="G865" s="253"/>
      <c r="H865" s="253"/>
      <c r="I865" s="253"/>
      <c r="J865" s="253"/>
      <c r="K865" s="253"/>
      <c r="L865" s="253"/>
      <c r="M865" s="253"/>
      <c r="N865" s="253"/>
      <c r="O865" s="253"/>
      <c r="P865" s="253"/>
      <c r="Q865" s="253"/>
      <c r="R865" s="366"/>
    </row>
    <row r="866" spans="1:18" s="264" customFormat="1" ht="21.75" customHeight="1">
      <c r="A866" s="436"/>
      <c r="B866" s="253"/>
      <c r="C866" s="253"/>
      <c r="D866" s="253"/>
      <c r="E866" s="253"/>
      <c r="F866" s="253"/>
      <c r="G866" s="253"/>
      <c r="H866" s="253"/>
      <c r="I866" s="253"/>
      <c r="J866" s="253"/>
      <c r="K866" s="253"/>
      <c r="L866" s="253"/>
      <c r="M866" s="253"/>
      <c r="N866" s="253"/>
      <c r="O866" s="253"/>
      <c r="P866" s="253"/>
      <c r="Q866" s="253"/>
      <c r="R866" s="366"/>
    </row>
    <row r="867" spans="1:18" s="264" customFormat="1" ht="21.75" customHeight="1">
      <c r="A867" s="436"/>
      <c r="B867" s="253"/>
      <c r="C867" s="253"/>
      <c r="D867" s="253"/>
      <c r="E867" s="253"/>
      <c r="F867" s="253"/>
      <c r="G867" s="253"/>
      <c r="H867" s="253"/>
      <c r="I867" s="253"/>
      <c r="J867" s="253"/>
      <c r="K867" s="253"/>
      <c r="L867" s="253"/>
      <c r="M867" s="253"/>
      <c r="N867" s="253"/>
      <c r="O867" s="253"/>
      <c r="P867" s="253"/>
      <c r="Q867" s="253"/>
      <c r="R867" s="366"/>
    </row>
    <row r="868" spans="1:18" s="264" customFormat="1" ht="21.75" customHeight="1">
      <c r="A868" s="436"/>
      <c r="B868" s="253"/>
      <c r="C868" s="253"/>
      <c r="D868" s="253"/>
      <c r="E868" s="253"/>
      <c r="F868" s="253"/>
      <c r="G868" s="253"/>
      <c r="H868" s="253"/>
      <c r="I868" s="253"/>
      <c r="J868" s="253"/>
      <c r="K868" s="253"/>
      <c r="L868" s="253"/>
      <c r="M868" s="253"/>
      <c r="N868" s="253"/>
      <c r="O868" s="253"/>
      <c r="P868" s="253"/>
      <c r="Q868" s="253"/>
      <c r="R868" s="366"/>
    </row>
    <row r="869" spans="1:18" s="264" customFormat="1" ht="21.75" customHeight="1">
      <c r="A869" s="436"/>
      <c r="B869" s="253"/>
      <c r="C869" s="253"/>
      <c r="D869" s="253"/>
      <c r="E869" s="253"/>
      <c r="F869" s="253"/>
      <c r="G869" s="253"/>
      <c r="H869" s="253"/>
      <c r="I869" s="253"/>
      <c r="J869" s="253"/>
      <c r="K869" s="253"/>
      <c r="L869" s="253"/>
      <c r="M869" s="253"/>
      <c r="N869" s="253"/>
      <c r="O869" s="253"/>
      <c r="P869" s="253"/>
      <c r="Q869" s="253"/>
      <c r="R869" s="366"/>
    </row>
    <row r="870" spans="1:18" s="264" customFormat="1" ht="21.75" customHeight="1">
      <c r="A870" s="436"/>
      <c r="B870" s="253"/>
      <c r="C870" s="253"/>
      <c r="D870" s="253"/>
      <c r="E870" s="253"/>
      <c r="F870" s="253"/>
      <c r="G870" s="253"/>
      <c r="H870" s="253"/>
      <c r="I870" s="253"/>
      <c r="J870" s="253"/>
      <c r="K870" s="253"/>
      <c r="L870" s="253"/>
      <c r="M870" s="253"/>
      <c r="N870" s="253"/>
      <c r="O870" s="253"/>
      <c r="P870" s="253"/>
      <c r="Q870" s="253"/>
      <c r="R870" s="366"/>
    </row>
    <row r="871" spans="1:18" s="264" customFormat="1" ht="21.75" customHeight="1">
      <c r="A871" s="436"/>
      <c r="B871" s="253"/>
      <c r="C871" s="253"/>
      <c r="D871" s="253"/>
      <c r="E871" s="253"/>
      <c r="F871" s="253"/>
      <c r="G871" s="253"/>
      <c r="H871" s="253"/>
      <c r="I871" s="253"/>
      <c r="J871" s="253"/>
      <c r="K871" s="253"/>
      <c r="L871" s="253"/>
      <c r="M871" s="253"/>
      <c r="N871" s="253"/>
      <c r="O871" s="253"/>
      <c r="P871" s="253"/>
      <c r="Q871" s="253"/>
      <c r="R871" s="366"/>
    </row>
    <row r="872" spans="1:18" s="264" customFormat="1" ht="21.75" customHeight="1">
      <c r="A872" s="436"/>
      <c r="B872" s="253"/>
      <c r="C872" s="253"/>
      <c r="D872" s="253"/>
      <c r="E872" s="253"/>
      <c r="F872" s="253"/>
      <c r="G872" s="253"/>
      <c r="H872" s="253"/>
      <c r="I872" s="253"/>
      <c r="J872" s="253"/>
      <c r="K872" s="253"/>
      <c r="L872" s="253"/>
      <c r="M872" s="253"/>
      <c r="N872" s="253"/>
      <c r="O872" s="253"/>
      <c r="P872" s="253"/>
      <c r="Q872" s="253"/>
      <c r="R872" s="366"/>
    </row>
    <row r="873" spans="1:18" s="264" customFormat="1" ht="21.75" customHeight="1">
      <c r="A873" s="436"/>
      <c r="B873" s="253"/>
      <c r="C873" s="253"/>
      <c r="D873" s="253"/>
      <c r="E873" s="253"/>
      <c r="F873" s="253"/>
      <c r="G873" s="253"/>
      <c r="H873" s="253"/>
      <c r="I873" s="253"/>
      <c r="J873" s="253"/>
      <c r="K873" s="253"/>
      <c r="L873" s="253"/>
      <c r="M873" s="253"/>
      <c r="N873" s="253"/>
      <c r="O873" s="253"/>
      <c r="P873" s="253"/>
      <c r="Q873" s="253"/>
      <c r="R873" s="366"/>
    </row>
    <row r="874" spans="1:18" s="264" customFormat="1" ht="21.75" customHeight="1">
      <c r="A874" s="436"/>
      <c r="B874" s="253"/>
      <c r="C874" s="253"/>
      <c r="D874" s="253"/>
      <c r="E874" s="253"/>
      <c r="F874" s="253"/>
      <c r="G874" s="253"/>
      <c r="H874" s="253"/>
      <c r="I874" s="253"/>
      <c r="J874" s="253"/>
      <c r="K874" s="253"/>
      <c r="L874" s="253"/>
      <c r="M874" s="253"/>
      <c r="N874" s="253"/>
      <c r="O874" s="253"/>
      <c r="P874" s="253"/>
      <c r="Q874" s="253"/>
      <c r="R874" s="366"/>
    </row>
    <row r="875" spans="1:18" s="264" customFormat="1" ht="21.75" customHeight="1">
      <c r="A875" s="436"/>
      <c r="B875" s="253"/>
      <c r="C875" s="253"/>
      <c r="D875" s="253"/>
      <c r="E875" s="253"/>
      <c r="F875" s="253"/>
      <c r="G875" s="253"/>
      <c r="H875" s="253"/>
      <c r="I875" s="253"/>
      <c r="J875" s="253"/>
      <c r="K875" s="253"/>
      <c r="L875" s="253"/>
      <c r="M875" s="253"/>
      <c r="N875" s="253"/>
      <c r="O875" s="253"/>
      <c r="P875" s="253"/>
      <c r="Q875" s="253"/>
      <c r="R875" s="366"/>
    </row>
    <row r="876" spans="1:18" s="264" customFormat="1" ht="21.75" customHeight="1">
      <c r="A876" s="436"/>
      <c r="B876" s="253"/>
      <c r="C876" s="253"/>
      <c r="D876" s="253"/>
      <c r="E876" s="253"/>
      <c r="F876" s="253"/>
      <c r="G876" s="253"/>
      <c r="H876" s="253"/>
      <c r="I876" s="253"/>
      <c r="J876" s="253"/>
      <c r="K876" s="253"/>
      <c r="L876" s="253"/>
      <c r="M876" s="253"/>
      <c r="N876" s="253"/>
      <c r="O876" s="253"/>
      <c r="P876" s="253"/>
      <c r="Q876" s="253"/>
      <c r="R876" s="366"/>
    </row>
    <row r="877" spans="1:18" s="264" customFormat="1" ht="21.75" customHeight="1">
      <c r="A877" s="436"/>
      <c r="B877" s="253"/>
      <c r="C877" s="253"/>
      <c r="D877" s="253"/>
      <c r="E877" s="253"/>
      <c r="F877" s="253"/>
      <c r="G877" s="253"/>
      <c r="H877" s="253"/>
      <c r="I877" s="253"/>
      <c r="J877" s="253"/>
      <c r="K877" s="253"/>
      <c r="L877" s="253"/>
      <c r="M877" s="253"/>
      <c r="N877" s="253"/>
      <c r="O877" s="253"/>
      <c r="P877" s="253"/>
      <c r="Q877" s="253"/>
      <c r="R877" s="366"/>
    </row>
    <row r="878" spans="1:18" s="264" customFormat="1" ht="21.75" customHeight="1">
      <c r="A878" s="436"/>
      <c r="B878" s="253"/>
      <c r="C878" s="253"/>
      <c r="D878" s="253"/>
      <c r="E878" s="253"/>
      <c r="F878" s="253"/>
      <c r="G878" s="253"/>
      <c r="H878" s="253"/>
      <c r="I878" s="253"/>
      <c r="J878" s="253"/>
      <c r="K878" s="253"/>
      <c r="L878" s="253"/>
      <c r="M878" s="253"/>
      <c r="N878" s="253"/>
      <c r="O878" s="253"/>
      <c r="P878" s="253"/>
      <c r="Q878" s="253"/>
      <c r="R878" s="366"/>
    </row>
    <row r="879" spans="1:18" s="264" customFormat="1" ht="21.75" customHeight="1">
      <c r="A879" s="436"/>
      <c r="B879" s="253"/>
      <c r="C879" s="253"/>
      <c r="D879" s="253"/>
      <c r="E879" s="253"/>
      <c r="F879" s="253"/>
      <c r="G879" s="253"/>
      <c r="H879" s="253"/>
      <c r="I879" s="253"/>
      <c r="J879" s="253"/>
      <c r="K879" s="253"/>
      <c r="L879" s="253"/>
      <c r="M879" s="253"/>
      <c r="N879" s="253"/>
      <c r="O879" s="253"/>
      <c r="P879" s="253"/>
      <c r="Q879" s="253"/>
      <c r="R879" s="366"/>
    </row>
    <row r="880" spans="1:18" s="264" customFormat="1" ht="21.75" customHeight="1">
      <c r="A880" s="436"/>
      <c r="B880" s="253"/>
      <c r="C880" s="253"/>
      <c r="D880" s="253"/>
      <c r="E880" s="253"/>
      <c r="F880" s="253"/>
      <c r="G880" s="253"/>
      <c r="H880" s="253"/>
      <c r="I880" s="253"/>
      <c r="J880" s="253"/>
      <c r="K880" s="253"/>
      <c r="L880" s="253"/>
      <c r="M880" s="253"/>
      <c r="N880" s="253"/>
      <c r="O880" s="253"/>
      <c r="P880" s="253"/>
      <c r="Q880" s="253"/>
      <c r="R880" s="366"/>
    </row>
    <row r="881" spans="1:18" s="264" customFormat="1" ht="21.75" customHeight="1">
      <c r="A881" s="436"/>
      <c r="B881" s="253"/>
      <c r="C881" s="253"/>
      <c r="D881" s="253"/>
      <c r="E881" s="253"/>
      <c r="F881" s="253"/>
      <c r="G881" s="253"/>
      <c r="H881" s="253"/>
      <c r="I881" s="253"/>
      <c r="J881" s="253"/>
      <c r="K881" s="253"/>
      <c r="L881" s="253"/>
      <c r="M881" s="253"/>
      <c r="N881" s="253"/>
      <c r="O881" s="253"/>
      <c r="P881" s="253"/>
      <c r="Q881" s="253"/>
      <c r="R881" s="366"/>
    </row>
    <row r="882" spans="1:18" s="264" customFormat="1" ht="21.75" customHeight="1">
      <c r="A882" s="436"/>
      <c r="B882" s="253"/>
      <c r="C882" s="253"/>
      <c r="D882" s="253"/>
      <c r="E882" s="253"/>
      <c r="F882" s="253"/>
      <c r="G882" s="253"/>
      <c r="H882" s="253"/>
      <c r="I882" s="253"/>
      <c r="J882" s="253"/>
      <c r="K882" s="253"/>
      <c r="L882" s="253"/>
      <c r="M882" s="253"/>
      <c r="N882" s="253"/>
      <c r="O882" s="253"/>
      <c r="P882" s="253"/>
      <c r="Q882" s="253"/>
      <c r="R882" s="366"/>
    </row>
    <row r="883" spans="1:18" s="264" customFormat="1" ht="21.75" customHeight="1">
      <c r="A883" s="436"/>
      <c r="B883" s="253"/>
      <c r="C883" s="253"/>
      <c r="D883" s="253"/>
      <c r="E883" s="253"/>
      <c r="F883" s="253"/>
      <c r="G883" s="253"/>
      <c r="H883" s="253"/>
      <c r="I883" s="253"/>
      <c r="J883" s="253"/>
      <c r="K883" s="253"/>
      <c r="L883" s="253"/>
      <c r="M883" s="253"/>
      <c r="N883" s="253"/>
      <c r="O883" s="253"/>
      <c r="P883" s="253"/>
      <c r="Q883" s="253"/>
      <c r="R883" s="366"/>
    </row>
    <row r="884" spans="1:18" s="264" customFormat="1" ht="21.75" customHeight="1">
      <c r="A884" s="436"/>
      <c r="B884" s="253"/>
      <c r="C884" s="253"/>
      <c r="D884" s="253"/>
      <c r="E884" s="253"/>
      <c r="F884" s="253"/>
      <c r="G884" s="253"/>
      <c r="H884" s="253"/>
      <c r="I884" s="253"/>
      <c r="J884" s="253"/>
      <c r="K884" s="253"/>
      <c r="L884" s="253"/>
      <c r="M884" s="253"/>
      <c r="N884" s="253"/>
      <c r="O884" s="253"/>
      <c r="P884" s="253"/>
      <c r="Q884" s="253"/>
      <c r="R884" s="366"/>
    </row>
    <row r="885" spans="1:18" s="264" customFormat="1" ht="21.75" customHeight="1">
      <c r="A885" s="436"/>
      <c r="B885" s="253"/>
      <c r="C885" s="253"/>
      <c r="D885" s="253"/>
      <c r="E885" s="253"/>
      <c r="F885" s="253"/>
      <c r="G885" s="253"/>
      <c r="H885" s="253"/>
      <c r="I885" s="253"/>
      <c r="J885" s="253"/>
      <c r="K885" s="253"/>
      <c r="L885" s="253"/>
      <c r="M885" s="253"/>
      <c r="N885" s="253"/>
      <c r="O885" s="253"/>
      <c r="P885" s="253"/>
      <c r="Q885" s="253"/>
      <c r="R885" s="366"/>
    </row>
    <row r="886" spans="1:18" s="264" customFormat="1" ht="21.75" customHeight="1">
      <c r="A886" s="436"/>
      <c r="B886" s="253"/>
      <c r="C886" s="253"/>
      <c r="D886" s="253"/>
      <c r="E886" s="253"/>
      <c r="F886" s="253"/>
      <c r="G886" s="253"/>
      <c r="H886" s="253"/>
      <c r="I886" s="253"/>
      <c r="J886" s="253"/>
      <c r="K886" s="253"/>
      <c r="L886" s="253"/>
      <c r="M886" s="253"/>
      <c r="N886" s="253"/>
      <c r="O886" s="253"/>
      <c r="P886" s="253"/>
      <c r="Q886" s="253"/>
      <c r="R886" s="366"/>
    </row>
    <row r="887" spans="1:18" s="264" customFormat="1" ht="21.75" customHeight="1">
      <c r="A887" s="436"/>
      <c r="B887" s="253"/>
      <c r="C887" s="253"/>
      <c r="D887" s="253"/>
      <c r="E887" s="253"/>
      <c r="F887" s="253"/>
      <c r="G887" s="253"/>
      <c r="H887" s="253"/>
      <c r="I887" s="253"/>
      <c r="J887" s="253"/>
      <c r="K887" s="253"/>
      <c r="L887" s="253"/>
      <c r="M887" s="253"/>
      <c r="N887" s="253"/>
      <c r="O887" s="253"/>
      <c r="P887" s="253"/>
      <c r="Q887" s="253"/>
      <c r="R887" s="366"/>
    </row>
    <row r="888" spans="1:18" s="264" customFormat="1" ht="21.75" customHeight="1">
      <c r="A888" s="436"/>
      <c r="B888" s="253"/>
      <c r="C888" s="253"/>
      <c r="D888" s="253"/>
      <c r="E888" s="253"/>
      <c r="F888" s="253"/>
      <c r="G888" s="253"/>
      <c r="H888" s="253"/>
      <c r="I888" s="253"/>
      <c r="J888" s="253"/>
      <c r="K888" s="253"/>
      <c r="L888" s="253"/>
      <c r="M888" s="253"/>
      <c r="N888" s="253"/>
      <c r="O888" s="253"/>
      <c r="P888" s="253"/>
      <c r="Q888" s="253"/>
      <c r="R888" s="366"/>
    </row>
    <row r="889" spans="1:18" s="264" customFormat="1" ht="21.75" customHeight="1">
      <c r="A889" s="436"/>
      <c r="B889" s="253"/>
      <c r="C889" s="253"/>
      <c r="D889" s="253"/>
      <c r="E889" s="253"/>
      <c r="F889" s="253"/>
      <c r="G889" s="253"/>
      <c r="H889" s="253"/>
      <c r="I889" s="253"/>
      <c r="J889" s="253"/>
      <c r="K889" s="253"/>
      <c r="L889" s="253"/>
      <c r="M889" s="253"/>
      <c r="N889" s="253"/>
      <c r="O889" s="253"/>
      <c r="P889" s="253"/>
      <c r="Q889" s="253"/>
      <c r="R889" s="366"/>
    </row>
    <row r="890" spans="1:18" s="264" customFormat="1" ht="21.75" customHeight="1">
      <c r="A890" s="436"/>
      <c r="B890" s="253"/>
      <c r="C890" s="253"/>
      <c r="D890" s="253"/>
      <c r="E890" s="253"/>
      <c r="F890" s="253"/>
      <c r="G890" s="253"/>
      <c r="H890" s="253"/>
      <c r="I890" s="253"/>
      <c r="J890" s="253"/>
      <c r="K890" s="253"/>
      <c r="L890" s="253"/>
      <c r="M890" s="253"/>
      <c r="N890" s="253"/>
      <c r="O890" s="253"/>
      <c r="P890" s="253"/>
      <c r="Q890" s="253"/>
      <c r="R890" s="366"/>
    </row>
    <row r="891" spans="1:18" s="264" customFormat="1" ht="21.75" customHeight="1">
      <c r="A891" s="436"/>
      <c r="B891" s="253"/>
      <c r="C891" s="253"/>
      <c r="D891" s="253"/>
      <c r="E891" s="253"/>
      <c r="F891" s="253"/>
      <c r="G891" s="253"/>
      <c r="H891" s="253"/>
      <c r="I891" s="253"/>
      <c r="J891" s="253"/>
      <c r="K891" s="253"/>
      <c r="L891" s="253"/>
      <c r="M891" s="253"/>
      <c r="N891" s="253"/>
      <c r="O891" s="253"/>
      <c r="P891" s="253"/>
      <c r="Q891" s="253"/>
      <c r="R891" s="366"/>
    </row>
    <row r="892" spans="1:18" s="264" customFormat="1" ht="21.75" customHeight="1">
      <c r="A892" s="436"/>
      <c r="B892" s="253"/>
      <c r="C892" s="253"/>
      <c r="D892" s="253"/>
      <c r="E892" s="253"/>
      <c r="F892" s="253"/>
      <c r="G892" s="253"/>
      <c r="H892" s="253"/>
      <c r="I892" s="253"/>
      <c r="J892" s="253"/>
      <c r="K892" s="253"/>
      <c r="L892" s="253"/>
      <c r="M892" s="253"/>
      <c r="N892" s="253"/>
      <c r="O892" s="253"/>
      <c r="P892" s="253"/>
      <c r="Q892" s="253"/>
      <c r="R892" s="366"/>
    </row>
    <row r="893" spans="1:18" s="264" customFormat="1" ht="21.75" customHeight="1">
      <c r="A893" s="436"/>
      <c r="B893" s="253"/>
      <c r="C893" s="253"/>
      <c r="D893" s="253"/>
      <c r="E893" s="253"/>
      <c r="F893" s="253"/>
      <c r="G893" s="253"/>
      <c r="H893" s="253"/>
      <c r="I893" s="253"/>
      <c r="J893" s="253"/>
      <c r="K893" s="253"/>
      <c r="L893" s="253"/>
      <c r="M893" s="253"/>
      <c r="N893" s="253"/>
      <c r="O893" s="253"/>
      <c r="P893" s="253"/>
      <c r="Q893" s="253"/>
      <c r="R893" s="366"/>
    </row>
    <row r="894" spans="1:18" s="264" customFormat="1" ht="21.75" customHeight="1">
      <c r="A894" s="436"/>
      <c r="B894" s="253"/>
      <c r="C894" s="253"/>
      <c r="D894" s="253"/>
      <c r="E894" s="253"/>
      <c r="F894" s="253"/>
      <c r="G894" s="253"/>
      <c r="H894" s="253"/>
      <c r="I894" s="253"/>
      <c r="J894" s="253"/>
      <c r="K894" s="253"/>
      <c r="L894" s="253"/>
      <c r="M894" s="253"/>
      <c r="N894" s="253"/>
      <c r="O894" s="253"/>
      <c r="P894" s="253"/>
      <c r="Q894" s="253"/>
      <c r="R894" s="366"/>
    </row>
    <row r="895" spans="1:18" s="264" customFormat="1" ht="21.75" customHeight="1">
      <c r="A895" s="436"/>
      <c r="B895" s="253"/>
      <c r="C895" s="253"/>
      <c r="D895" s="253"/>
      <c r="E895" s="253"/>
      <c r="F895" s="253"/>
      <c r="G895" s="253"/>
      <c r="H895" s="253"/>
      <c r="I895" s="253"/>
      <c r="J895" s="253"/>
      <c r="K895" s="253"/>
      <c r="L895" s="253"/>
      <c r="M895" s="253"/>
      <c r="N895" s="253"/>
      <c r="O895" s="253"/>
      <c r="P895" s="253"/>
      <c r="Q895" s="253"/>
      <c r="R895" s="366"/>
    </row>
    <row r="896" spans="1:18" s="264" customFormat="1" ht="21.75" customHeight="1">
      <c r="A896" s="436"/>
      <c r="B896" s="253"/>
      <c r="C896" s="253"/>
      <c r="D896" s="253"/>
      <c r="E896" s="253"/>
      <c r="F896" s="253"/>
      <c r="G896" s="253"/>
      <c r="H896" s="253"/>
      <c r="I896" s="253"/>
      <c r="J896" s="253"/>
      <c r="K896" s="253"/>
      <c r="L896" s="253"/>
      <c r="M896" s="253"/>
      <c r="N896" s="253"/>
      <c r="O896" s="253"/>
      <c r="P896" s="253"/>
      <c r="Q896" s="253"/>
      <c r="R896" s="366"/>
    </row>
    <row r="897" spans="1:18" s="264" customFormat="1" ht="21.75" customHeight="1">
      <c r="A897" s="436"/>
      <c r="B897" s="253"/>
      <c r="C897" s="253"/>
      <c r="D897" s="253"/>
      <c r="E897" s="253"/>
      <c r="F897" s="253"/>
      <c r="G897" s="253"/>
      <c r="H897" s="253"/>
      <c r="I897" s="253"/>
      <c r="J897" s="253"/>
      <c r="K897" s="253"/>
      <c r="L897" s="253"/>
      <c r="M897" s="253"/>
      <c r="N897" s="253"/>
      <c r="O897" s="253"/>
      <c r="P897" s="253"/>
      <c r="Q897" s="253"/>
      <c r="R897" s="366"/>
    </row>
    <row r="898" spans="1:18" s="264" customFormat="1" ht="21.75" customHeight="1">
      <c r="A898" s="436"/>
      <c r="B898" s="253"/>
      <c r="C898" s="253"/>
      <c r="D898" s="253"/>
      <c r="E898" s="253"/>
      <c r="F898" s="253"/>
      <c r="G898" s="253"/>
      <c r="H898" s="253"/>
      <c r="I898" s="253"/>
      <c r="J898" s="253"/>
      <c r="K898" s="253"/>
      <c r="L898" s="253"/>
      <c r="M898" s="253"/>
      <c r="N898" s="253"/>
      <c r="O898" s="253"/>
      <c r="P898" s="253"/>
      <c r="Q898" s="253"/>
      <c r="R898" s="366"/>
    </row>
    <row r="899" spans="1:18" s="264" customFormat="1" ht="21.75" customHeight="1">
      <c r="A899" s="436"/>
      <c r="B899" s="253"/>
      <c r="C899" s="253"/>
      <c r="D899" s="253"/>
      <c r="E899" s="253"/>
      <c r="F899" s="253"/>
      <c r="G899" s="253"/>
      <c r="H899" s="253"/>
      <c r="I899" s="253"/>
      <c r="J899" s="253"/>
      <c r="K899" s="253"/>
      <c r="L899" s="253"/>
      <c r="M899" s="253"/>
      <c r="N899" s="253"/>
      <c r="O899" s="253"/>
      <c r="P899" s="253"/>
      <c r="Q899" s="253"/>
      <c r="R899" s="366"/>
    </row>
    <row r="900" spans="1:18" s="264" customFormat="1" ht="21.75" customHeight="1">
      <c r="A900" s="436"/>
      <c r="B900" s="253"/>
      <c r="C900" s="253"/>
      <c r="D900" s="253"/>
      <c r="E900" s="253"/>
      <c r="F900" s="253"/>
      <c r="G900" s="253"/>
      <c r="H900" s="253"/>
      <c r="I900" s="253"/>
      <c r="J900" s="253"/>
      <c r="K900" s="253"/>
      <c r="L900" s="253"/>
      <c r="M900" s="253"/>
      <c r="N900" s="253"/>
      <c r="O900" s="253"/>
      <c r="P900" s="253"/>
      <c r="Q900" s="253"/>
      <c r="R900" s="366"/>
    </row>
    <row r="901" spans="1:18" s="264" customFormat="1" ht="21.75" customHeight="1">
      <c r="A901" s="436"/>
      <c r="B901" s="253"/>
      <c r="C901" s="253"/>
      <c r="D901" s="253"/>
      <c r="E901" s="253"/>
      <c r="F901" s="253"/>
      <c r="G901" s="253"/>
      <c r="H901" s="253"/>
      <c r="I901" s="253"/>
      <c r="J901" s="253"/>
      <c r="K901" s="253"/>
      <c r="L901" s="253"/>
      <c r="M901" s="253"/>
      <c r="N901" s="253"/>
      <c r="O901" s="253"/>
      <c r="P901" s="253"/>
      <c r="Q901" s="253"/>
      <c r="R901" s="366"/>
    </row>
    <row r="902" spans="1:18" s="264" customFormat="1" ht="21.75" customHeight="1">
      <c r="A902" s="436"/>
      <c r="B902" s="253"/>
      <c r="C902" s="253"/>
      <c r="D902" s="253"/>
      <c r="E902" s="253"/>
      <c r="F902" s="253"/>
      <c r="G902" s="253"/>
      <c r="H902" s="253"/>
      <c r="I902" s="253"/>
      <c r="J902" s="253"/>
      <c r="K902" s="253"/>
      <c r="L902" s="253"/>
      <c r="M902" s="253"/>
      <c r="N902" s="253"/>
      <c r="O902" s="253"/>
      <c r="P902" s="253"/>
      <c r="Q902" s="253"/>
      <c r="R902" s="366"/>
    </row>
    <row r="903" spans="1:18" s="264" customFormat="1" ht="21.75" customHeight="1">
      <c r="A903" s="436"/>
      <c r="B903" s="253"/>
      <c r="C903" s="253"/>
      <c r="D903" s="253"/>
      <c r="E903" s="253"/>
      <c r="F903" s="253"/>
      <c r="G903" s="253"/>
      <c r="H903" s="253"/>
      <c r="I903" s="253"/>
      <c r="J903" s="253"/>
      <c r="K903" s="253"/>
      <c r="L903" s="253"/>
      <c r="M903" s="253"/>
      <c r="N903" s="253"/>
      <c r="O903" s="253"/>
      <c r="P903" s="253"/>
      <c r="Q903" s="253"/>
      <c r="R903" s="366"/>
    </row>
    <row r="904" spans="1:18" s="264" customFormat="1" ht="21.75" customHeight="1">
      <c r="A904" s="436"/>
      <c r="B904" s="253"/>
      <c r="C904" s="253"/>
      <c r="D904" s="253"/>
      <c r="E904" s="253"/>
      <c r="F904" s="253"/>
      <c r="G904" s="253"/>
      <c r="H904" s="253"/>
      <c r="I904" s="253"/>
      <c r="J904" s="253"/>
      <c r="K904" s="253"/>
      <c r="L904" s="253"/>
      <c r="M904" s="253"/>
      <c r="N904" s="253"/>
      <c r="O904" s="253"/>
      <c r="P904" s="253"/>
      <c r="Q904" s="253"/>
      <c r="R904" s="366"/>
    </row>
    <row r="905" spans="1:18" s="264" customFormat="1" ht="21.75" customHeight="1">
      <c r="A905" s="436"/>
      <c r="B905" s="253"/>
      <c r="C905" s="253"/>
      <c r="D905" s="253"/>
      <c r="E905" s="253"/>
      <c r="F905" s="253"/>
      <c r="G905" s="253"/>
      <c r="H905" s="253"/>
      <c r="I905" s="253"/>
      <c r="J905" s="253"/>
      <c r="K905" s="253"/>
      <c r="L905" s="253"/>
      <c r="M905" s="253"/>
      <c r="N905" s="253"/>
      <c r="O905" s="253"/>
      <c r="P905" s="253"/>
      <c r="Q905" s="253"/>
      <c r="R905" s="366"/>
    </row>
    <row r="906" spans="1:18" s="264" customFormat="1" ht="21.75" customHeight="1">
      <c r="A906" s="436"/>
      <c r="B906" s="253"/>
      <c r="C906" s="253"/>
      <c r="D906" s="253"/>
      <c r="E906" s="253"/>
      <c r="F906" s="253"/>
      <c r="G906" s="253"/>
      <c r="H906" s="253"/>
      <c r="I906" s="253"/>
      <c r="J906" s="253"/>
      <c r="K906" s="253"/>
      <c r="L906" s="253"/>
      <c r="M906" s="253"/>
      <c r="N906" s="253"/>
      <c r="O906" s="253"/>
      <c r="P906" s="253"/>
      <c r="Q906" s="253"/>
      <c r="R906" s="366"/>
    </row>
    <row r="907" spans="1:18" s="264" customFormat="1" ht="21.75" customHeight="1">
      <c r="A907" s="436"/>
      <c r="B907" s="253"/>
      <c r="C907" s="253"/>
      <c r="D907" s="253"/>
      <c r="E907" s="253"/>
      <c r="F907" s="253"/>
      <c r="G907" s="253"/>
      <c r="H907" s="253"/>
      <c r="I907" s="253"/>
      <c r="J907" s="253"/>
      <c r="K907" s="253"/>
      <c r="L907" s="253"/>
      <c r="M907" s="253"/>
      <c r="N907" s="253"/>
      <c r="O907" s="253"/>
      <c r="P907" s="253"/>
      <c r="Q907" s="253"/>
      <c r="R907" s="366"/>
    </row>
    <row r="908" spans="1:18" s="264" customFormat="1" ht="21.75" customHeight="1">
      <c r="A908" s="436"/>
      <c r="B908" s="253"/>
      <c r="C908" s="253"/>
      <c r="D908" s="253"/>
      <c r="E908" s="253"/>
      <c r="F908" s="253"/>
      <c r="G908" s="253"/>
      <c r="H908" s="253"/>
      <c r="I908" s="253"/>
      <c r="J908" s="253"/>
      <c r="K908" s="253"/>
      <c r="L908" s="253"/>
      <c r="M908" s="253"/>
      <c r="N908" s="253"/>
      <c r="O908" s="253"/>
      <c r="P908" s="253"/>
      <c r="Q908" s="253"/>
      <c r="R908" s="366"/>
    </row>
    <row r="909" spans="1:18" s="264" customFormat="1" ht="21.75" customHeight="1">
      <c r="A909" s="436"/>
      <c r="B909" s="253"/>
      <c r="C909" s="253"/>
      <c r="D909" s="253"/>
      <c r="E909" s="253"/>
      <c r="F909" s="253"/>
      <c r="G909" s="253"/>
      <c r="H909" s="253"/>
      <c r="I909" s="253"/>
      <c r="J909" s="253"/>
      <c r="K909" s="253"/>
      <c r="L909" s="253"/>
      <c r="M909" s="253"/>
      <c r="N909" s="253"/>
      <c r="O909" s="253"/>
      <c r="P909" s="253"/>
      <c r="Q909" s="253"/>
      <c r="R909" s="366"/>
    </row>
    <row r="910" spans="1:18" s="264" customFormat="1" ht="21.75" customHeight="1">
      <c r="A910" s="436"/>
      <c r="B910" s="253"/>
      <c r="C910" s="253"/>
      <c r="D910" s="253"/>
      <c r="E910" s="253"/>
      <c r="F910" s="253"/>
      <c r="G910" s="253"/>
      <c r="H910" s="253"/>
      <c r="I910" s="253"/>
      <c r="J910" s="253"/>
      <c r="K910" s="253"/>
      <c r="L910" s="253"/>
      <c r="M910" s="253"/>
      <c r="N910" s="253"/>
      <c r="O910" s="253"/>
      <c r="P910" s="253"/>
      <c r="Q910" s="253"/>
      <c r="R910" s="366"/>
    </row>
    <row r="911" spans="1:18" s="264" customFormat="1" ht="21.75" customHeight="1">
      <c r="A911" s="436"/>
      <c r="B911" s="253"/>
      <c r="C911" s="253"/>
      <c r="D911" s="253"/>
      <c r="E911" s="253"/>
      <c r="F911" s="253"/>
      <c r="G911" s="253"/>
      <c r="H911" s="253"/>
      <c r="I911" s="253"/>
      <c r="J911" s="253"/>
      <c r="K911" s="253"/>
      <c r="L911" s="253"/>
      <c r="M911" s="253"/>
      <c r="N911" s="253"/>
      <c r="O911" s="253"/>
      <c r="P911" s="253"/>
      <c r="Q911" s="253"/>
      <c r="R911" s="366"/>
    </row>
    <row r="912" spans="1:18" s="264" customFormat="1" ht="21.75" customHeight="1">
      <c r="A912" s="436"/>
      <c r="B912" s="253"/>
      <c r="C912" s="253"/>
      <c r="D912" s="253"/>
      <c r="E912" s="253"/>
      <c r="F912" s="253"/>
      <c r="G912" s="253"/>
      <c r="H912" s="253"/>
      <c r="I912" s="253"/>
      <c r="J912" s="253"/>
      <c r="K912" s="253"/>
      <c r="L912" s="253"/>
      <c r="M912" s="253"/>
      <c r="N912" s="253"/>
      <c r="O912" s="253"/>
      <c r="P912" s="253"/>
      <c r="Q912" s="253"/>
      <c r="R912" s="366"/>
    </row>
    <row r="913" spans="1:18" s="264" customFormat="1" ht="21.75" customHeight="1">
      <c r="A913" s="436"/>
      <c r="B913" s="253"/>
      <c r="C913" s="253"/>
      <c r="D913" s="253"/>
      <c r="E913" s="253"/>
      <c r="F913" s="253"/>
      <c r="G913" s="253"/>
      <c r="H913" s="253"/>
      <c r="I913" s="253"/>
      <c r="J913" s="253"/>
      <c r="K913" s="253"/>
      <c r="L913" s="253"/>
      <c r="M913" s="253"/>
      <c r="N913" s="253"/>
      <c r="O913" s="253"/>
      <c r="P913" s="253"/>
      <c r="Q913" s="253"/>
      <c r="R913" s="366"/>
    </row>
    <row r="914" spans="1:18" s="264" customFormat="1" ht="21.75" customHeight="1">
      <c r="A914" s="436"/>
      <c r="B914" s="253"/>
      <c r="C914" s="253"/>
      <c r="D914" s="253"/>
      <c r="E914" s="253"/>
      <c r="F914" s="253"/>
      <c r="G914" s="253"/>
      <c r="H914" s="253"/>
      <c r="I914" s="253"/>
      <c r="J914" s="253"/>
      <c r="K914" s="253"/>
      <c r="L914" s="253"/>
      <c r="M914" s="253"/>
      <c r="N914" s="253"/>
      <c r="O914" s="253"/>
      <c r="P914" s="253"/>
      <c r="Q914" s="253"/>
      <c r="R914" s="366"/>
    </row>
    <row r="915" spans="1:18" s="264" customFormat="1" ht="21.75" customHeight="1">
      <c r="A915" s="436"/>
      <c r="B915" s="253"/>
      <c r="C915" s="253"/>
      <c r="D915" s="253"/>
      <c r="E915" s="253"/>
      <c r="F915" s="253"/>
      <c r="G915" s="253"/>
      <c r="H915" s="253"/>
      <c r="I915" s="253"/>
      <c r="J915" s="253"/>
      <c r="K915" s="253"/>
      <c r="L915" s="253"/>
      <c r="M915" s="253"/>
      <c r="N915" s="253"/>
      <c r="O915" s="253"/>
      <c r="P915" s="253"/>
      <c r="Q915" s="253"/>
      <c r="R915" s="366"/>
    </row>
    <row r="916" spans="1:18" s="264" customFormat="1" ht="21.75" customHeight="1">
      <c r="A916" s="436"/>
      <c r="B916" s="253"/>
      <c r="C916" s="253"/>
      <c r="D916" s="253"/>
      <c r="E916" s="253"/>
      <c r="F916" s="253"/>
      <c r="G916" s="253"/>
      <c r="H916" s="253"/>
      <c r="I916" s="253"/>
      <c r="J916" s="253"/>
      <c r="K916" s="253"/>
      <c r="L916" s="253"/>
      <c r="M916" s="253"/>
      <c r="N916" s="253"/>
      <c r="O916" s="253"/>
      <c r="P916" s="253"/>
      <c r="Q916" s="253"/>
      <c r="R916" s="366"/>
    </row>
    <row r="917" spans="1:18" s="264" customFormat="1" ht="21.75" customHeight="1">
      <c r="A917" s="436"/>
      <c r="B917" s="253"/>
      <c r="C917" s="253"/>
      <c r="D917" s="253"/>
      <c r="E917" s="253"/>
      <c r="F917" s="253"/>
      <c r="G917" s="253"/>
      <c r="H917" s="253"/>
      <c r="I917" s="253"/>
      <c r="J917" s="253"/>
      <c r="K917" s="253"/>
      <c r="L917" s="253"/>
      <c r="M917" s="253"/>
      <c r="N917" s="253"/>
      <c r="O917" s="253"/>
      <c r="P917" s="253"/>
      <c r="Q917" s="253"/>
      <c r="R917" s="366"/>
    </row>
    <row r="918" spans="1:18" s="264" customFormat="1" ht="21.75" customHeight="1">
      <c r="A918" s="436"/>
      <c r="B918" s="253"/>
      <c r="C918" s="253"/>
      <c r="D918" s="253"/>
      <c r="E918" s="253"/>
      <c r="F918" s="253"/>
      <c r="G918" s="253"/>
      <c r="H918" s="253"/>
      <c r="I918" s="253"/>
      <c r="J918" s="253"/>
      <c r="K918" s="253"/>
      <c r="L918" s="253"/>
      <c r="M918" s="253"/>
      <c r="N918" s="253"/>
      <c r="O918" s="253"/>
      <c r="P918" s="253"/>
      <c r="Q918" s="253"/>
      <c r="R918" s="366"/>
    </row>
    <row r="919" spans="1:18" s="264" customFormat="1" ht="21.75" customHeight="1">
      <c r="A919" s="436"/>
      <c r="B919" s="253"/>
      <c r="C919" s="253"/>
      <c r="D919" s="253"/>
      <c r="E919" s="253"/>
      <c r="F919" s="253"/>
      <c r="G919" s="253"/>
      <c r="H919" s="253"/>
      <c r="I919" s="253"/>
      <c r="J919" s="253"/>
      <c r="K919" s="253"/>
      <c r="L919" s="253"/>
      <c r="M919" s="253"/>
      <c r="N919" s="253"/>
      <c r="O919" s="253"/>
      <c r="P919" s="253"/>
      <c r="Q919" s="253"/>
      <c r="R919" s="366"/>
    </row>
    <row r="920" spans="1:18" s="264" customFormat="1" ht="21.75" customHeight="1">
      <c r="A920" s="436"/>
      <c r="B920" s="253"/>
      <c r="C920" s="253"/>
      <c r="D920" s="253"/>
      <c r="E920" s="253"/>
      <c r="F920" s="253"/>
      <c r="G920" s="253"/>
      <c r="H920" s="253"/>
      <c r="I920" s="253"/>
      <c r="J920" s="253"/>
      <c r="K920" s="253"/>
      <c r="L920" s="253"/>
      <c r="M920" s="253"/>
      <c r="N920" s="253"/>
      <c r="O920" s="253"/>
      <c r="P920" s="253"/>
      <c r="Q920" s="253"/>
      <c r="R920" s="366"/>
    </row>
    <row r="921" spans="1:18" s="264" customFormat="1" ht="21.75" customHeight="1">
      <c r="A921" s="436"/>
      <c r="B921" s="253"/>
      <c r="C921" s="253"/>
      <c r="D921" s="253"/>
      <c r="E921" s="253"/>
      <c r="F921" s="253"/>
      <c r="G921" s="253"/>
      <c r="H921" s="253"/>
      <c r="I921" s="253"/>
      <c r="J921" s="253"/>
      <c r="K921" s="253"/>
      <c r="L921" s="253"/>
      <c r="M921" s="253"/>
      <c r="N921" s="253"/>
      <c r="O921" s="253"/>
      <c r="P921" s="253"/>
      <c r="Q921" s="253"/>
      <c r="R921" s="366"/>
    </row>
    <row r="922" spans="1:18" s="264" customFormat="1" ht="21.75" customHeight="1">
      <c r="A922" s="436"/>
      <c r="B922" s="253"/>
      <c r="C922" s="253"/>
      <c r="D922" s="253"/>
      <c r="E922" s="253"/>
      <c r="F922" s="253"/>
      <c r="G922" s="253"/>
      <c r="H922" s="253"/>
      <c r="I922" s="253"/>
      <c r="J922" s="253"/>
      <c r="K922" s="253"/>
      <c r="L922" s="253"/>
      <c r="M922" s="253"/>
      <c r="N922" s="253"/>
      <c r="O922" s="253"/>
      <c r="P922" s="253"/>
      <c r="Q922" s="253"/>
      <c r="R922" s="366"/>
    </row>
    <row r="923" spans="1:18" s="264" customFormat="1" ht="21.75" customHeight="1">
      <c r="A923" s="436"/>
      <c r="B923" s="253"/>
      <c r="C923" s="253"/>
      <c r="D923" s="253"/>
      <c r="E923" s="253"/>
      <c r="F923" s="253"/>
      <c r="G923" s="253"/>
      <c r="H923" s="253"/>
      <c r="I923" s="253"/>
      <c r="J923" s="253"/>
      <c r="K923" s="253"/>
      <c r="L923" s="253"/>
      <c r="M923" s="253"/>
      <c r="N923" s="253"/>
      <c r="O923" s="253"/>
      <c r="P923" s="253"/>
      <c r="Q923" s="253"/>
      <c r="R923" s="366"/>
    </row>
    <row r="924" spans="1:18" s="264" customFormat="1" ht="21.75" customHeight="1">
      <c r="A924" s="436"/>
      <c r="B924" s="253"/>
      <c r="C924" s="253"/>
      <c r="D924" s="253"/>
      <c r="E924" s="253"/>
      <c r="F924" s="253"/>
      <c r="G924" s="253"/>
      <c r="H924" s="253"/>
      <c r="I924" s="253"/>
      <c r="J924" s="253"/>
      <c r="K924" s="253"/>
      <c r="L924" s="253"/>
      <c r="M924" s="253"/>
      <c r="N924" s="253"/>
      <c r="O924" s="253"/>
      <c r="P924" s="253"/>
      <c r="Q924" s="253"/>
      <c r="R924" s="366"/>
    </row>
    <row r="925" spans="1:18" s="264" customFormat="1" ht="21.75" customHeight="1">
      <c r="A925" s="436"/>
      <c r="B925" s="253"/>
      <c r="C925" s="253"/>
      <c r="D925" s="253"/>
      <c r="E925" s="253"/>
      <c r="F925" s="253"/>
      <c r="G925" s="253"/>
      <c r="H925" s="253"/>
      <c r="I925" s="253"/>
      <c r="J925" s="253"/>
      <c r="K925" s="253"/>
      <c r="L925" s="253"/>
      <c r="M925" s="253"/>
      <c r="N925" s="253"/>
      <c r="O925" s="253"/>
      <c r="P925" s="253"/>
      <c r="Q925" s="253"/>
      <c r="R925" s="366"/>
    </row>
    <row r="926" spans="1:18" s="264" customFormat="1" ht="21.75" customHeight="1">
      <c r="A926" s="436"/>
      <c r="B926" s="253"/>
      <c r="C926" s="253"/>
      <c r="D926" s="253"/>
      <c r="E926" s="253"/>
      <c r="F926" s="253"/>
      <c r="G926" s="253"/>
      <c r="H926" s="253"/>
      <c r="I926" s="253"/>
      <c r="J926" s="253"/>
      <c r="K926" s="253"/>
      <c r="L926" s="253"/>
      <c r="M926" s="253"/>
      <c r="N926" s="253"/>
      <c r="O926" s="253"/>
      <c r="P926" s="253"/>
      <c r="Q926" s="253"/>
      <c r="R926" s="366"/>
    </row>
    <row r="927" spans="1:18" s="264" customFormat="1" ht="21.75" customHeight="1">
      <c r="A927" s="436"/>
      <c r="B927" s="253"/>
      <c r="C927" s="253"/>
      <c r="D927" s="253"/>
      <c r="E927" s="253"/>
      <c r="F927" s="253"/>
      <c r="G927" s="253"/>
      <c r="H927" s="253"/>
      <c r="I927" s="253"/>
      <c r="J927" s="253"/>
      <c r="K927" s="253"/>
      <c r="L927" s="253"/>
      <c r="M927" s="253"/>
      <c r="N927" s="253"/>
      <c r="O927" s="253"/>
      <c r="P927" s="253"/>
      <c r="Q927" s="253"/>
      <c r="R927" s="366"/>
    </row>
    <row r="928" spans="1:18" s="264" customFormat="1" ht="21.75" customHeight="1">
      <c r="A928" s="436"/>
      <c r="B928" s="253"/>
      <c r="C928" s="253"/>
      <c r="D928" s="253"/>
      <c r="E928" s="253"/>
      <c r="F928" s="253"/>
      <c r="G928" s="253"/>
      <c r="H928" s="253"/>
      <c r="I928" s="253"/>
      <c r="J928" s="253"/>
      <c r="K928" s="253"/>
      <c r="L928" s="253"/>
      <c r="M928" s="253"/>
      <c r="N928" s="253"/>
      <c r="O928" s="253"/>
      <c r="P928" s="253"/>
      <c r="Q928" s="253"/>
      <c r="R928" s="366"/>
    </row>
    <row r="929" spans="1:18" s="264" customFormat="1" ht="21.75" customHeight="1">
      <c r="A929" s="436"/>
      <c r="B929" s="253"/>
      <c r="C929" s="253"/>
      <c r="D929" s="253"/>
      <c r="E929" s="253"/>
      <c r="F929" s="253"/>
      <c r="G929" s="253"/>
      <c r="H929" s="253"/>
      <c r="I929" s="253"/>
      <c r="J929" s="253"/>
      <c r="K929" s="253"/>
      <c r="L929" s="253"/>
      <c r="M929" s="253"/>
      <c r="N929" s="253"/>
      <c r="O929" s="253"/>
      <c r="P929" s="253"/>
      <c r="Q929" s="253"/>
      <c r="R929" s="366"/>
    </row>
    <row r="930" spans="1:18" s="264" customFormat="1" ht="21.75" customHeight="1">
      <c r="A930" s="436"/>
      <c r="B930" s="253"/>
      <c r="C930" s="253"/>
      <c r="D930" s="253"/>
      <c r="E930" s="253"/>
      <c r="F930" s="253"/>
      <c r="G930" s="253"/>
      <c r="H930" s="253"/>
      <c r="I930" s="253"/>
      <c r="J930" s="253"/>
      <c r="K930" s="253"/>
      <c r="L930" s="253"/>
      <c r="M930" s="253"/>
      <c r="N930" s="253"/>
      <c r="O930" s="253"/>
      <c r="P930" s="253"/>
      <c r="Q930" s="253"/>
      <c r="R930" s="366"/>
    </row>
    <row r="931" spans="1:18" s="264" customFormat="1" ht="21.75" customHeight="1">
      <c r="A931" s="436"/>
      <c r="B931" s="253"/>
      <c r="C931" s="253"/>
      <c r="D931" s="253"/>
      <c r="E931" s="253"/>
      <c r="F931" s="253"/>
      <c r="G931" s="253"/>
      <c r="H931" s="253"/>
      <c r="I931" s="253"/>
      <c r="J931" s="253"/>
      <c r="K931" s="253"/>
      <c r="L931" s="253"/>
      <c r="M931" s="253"/>
      <c r="N931" s="253"/>
      <c r="O931" s="253"/>
      <c r="P931" s="253"/>
      <c r="Q931" s="253"/>
      <c r="R931" s="366"/>
    </row>
    <row r="932" spans="1:18" s="264" customFormat="1" ht="21.75" customHeight="1">
      <c r="A932" s="436"/>
      <c r="B932" s="253"/>
      <c r="C932" s="253"/>
      <c r="D932" s="253"/>
      <c r="E932" s="253"/>
      <c r="F932" s="253"/>
      <c r="G932" s="253"/>
      <c r="H932" s="253"/>
      <c r="I932" s="253"/>
      <c r="J932" s="253"/>
      <c r="K932" s="253"/>
      <c r="L932" s="253"/>
      <c r="M932" s="253"/>
      <c r="N932" s="253"/>
      <c r="O932" s="253"/>
      <c r="P932" s="253"/>
      <c r="Q932" s="253"/>
      <c r="R932" s="366"/>
    </row>
    <row r="933" spans="1:18" s="264" customFormat="1" ht="21.75" customHeight="1">
      <c r="A933" s="436"/>
      <c r="B933" s="253"/>
      <c r="C933" s="253"/>
      <c r="D933" s="253"/>
      <c r="E933" s="253"/>
      <c r="F933" s="253"/>
      <c r="G933" s="253"/>
      <c r="H933" s="253"/>
      <c r="I933" s="253"/>
      <c r="J933" s="253"/>
      <c r="K933" s="253"/>
      <c r="L933" s="253"/>
      <c r="M933" s="253"/>
      <c r="N933" s="253"/>
      <c r="O933" s="253"/>
      <c r="P933" s="253"/>
      <c r="Q933" s="253"/>
      <c r="R933" s="366"/>
    </row>
    <row r="934" spans="1:18" s="264" customFormat="1" ht="21.75" customHeight="1">
      <c r="A934" s="436"/>
      <c r="B934" s="253"/>
      <c r="C934" s="253"/>
      <c r="D934" s="253"/>
      <c r="E934" s="253"/>
      <c r="F934" s="253"/>
      <c r="G934" s="253"/>
      <c r="H934" s="253"/>
      <c r="I934" s="253"/>
      <c r="J934" s="253"/>
      <c r="K934" s="253"/>
      <c r="L934" s="253"/>
      <c r="M934" s="253"/>
      <c r="N934" s="253"/>
      <c r="O934" s="253"/>
      <c r="P934" s="253"/>
      <c r="Q934" s="253"/>
      <c r="R934" s="366"/>
    </row>
    <row r="935" spans="1:18" s="264" customFormat="1" ht="21.75" customHeight="1">
      <c r="A935" s="436"/>
      <c r="B935" s="253"/>
      <c r="C935" s="253"/>
      <c r="D935" s="253"/>
      <c r="E935" s="253"/>
      <c r="F935" s="253"/>
      <c r="G935" s="253"/>
      <c r="H935" s="253"/>
      <c r="I935" s="253"/>
      <c r="J935" s="253"/>
      <c r="K935" s="253"/>
      <c r="L935" s="253"/>
      <c r="M935" s="253"/>
      <c r="N935" s="253"/>
      <c r="O935" s="253"/>
      <c r="P935" s="253"/>
      <c r="Q935" s="253"/>
      <c r="R935" s="366"/>
    </row>
    <row r="936" spans="1:18" s="264" customFormat="1" ht="21.75" customHeight="1">
      <c r="A936" s="436"/>
      <c r="B936" s="253"/>
      <c r="C936" s="253"/>
      <c r="D936" s="253"/>
      <c r="E936" s="253"/>
      <c r="F936" s="253"/>
      <c r="G936" s="253"/>
      <c r="H936" s="253"/>
      <c r="I936" s="253"/>
      <c r="J936" s="253"/>
      <c r="K936" s="253"/>
      <c r="L936" s="253"/>
      <c r="M936" s="253"/>
      <c r="N936" s="253"/>
      <c r="O936" s="253"/>
      <c r="P936" s="253"/>
      <c r="Q936" s="253"/>
      <c r="R936" s="366"/>
    </row>
    <row r="937" spans="1:18" s="264" customFormat="1" ht="21.75" customHeight="1">
      <c r="A937" s="436"/>
      <c r="B937" s="253"/>
      <c r="C937" s="253"/>
      <c r="D937" s="253"/>
      <c r="E937" s="253"/>
      <c r="F937" s="253"/>
      <c r="G937" s="253"/>
      <c r="H937" s="253"/>
      <c r="I937" s="253"/>
      <c r="J937" s="253"/>
      <c r="K937" s="253"/>
      <c r="L937" s="253"/>
      <c r="M937" s="253"/>
      <c r="N937" s="253"/>
      <c r="O937" s="253"/>
      <c r="P937" s="253"/>
      <c r="Q937" s="253"/>
      <c r="R937" s="366"/>
    </row>
    <row r="938" spans="1:18" s="264" customFormat="1" ht="21.75" customHeight="1">
      <c r="A938" s="436"/>
      <c r="B938" s="253"/>
      <c r="C938" s="253"/>
      <c r="D938" s="253"/>
      <c r="E938" s="253"/>
      <c r="F938" s="253"/>
      <c r="G938" s="253"/>
      <c r="H938" s="253"/>
      <c r="I938" s="253"/>
      <c r="J938" s="253"/>
      <c r="K938" s="253"/>
      <c r="L938" s="253"/>
      <c r="M938" s="253"/>
      <c r="N938" s="253"/>
      <c r="O938" s="253"/>
      <c r="P938" s="253"/>
      <c r="Q938" s="253"/>
      <c r="R938" s="366"/>
    </row>
    <row r="939" spans="1:18" s="264" customFormat="1" ht="21.75" customHeight="1">
      <c r="A939" s="436"/>
      <c r="B939" s="253"/>
      <c r="C939" s="253"/>
      <c r="D939" s="253"/>
      <c r="E939" s="253"/>
      <c r="F939" s="253"/>
      <c r="G939" s="253"/>
      <c r="H939" s="253"/>
      <c r="I939" s="253"/>
      <c r="J939" s="253"/>
      <c r="K939" s="253"/>
      <c r="L939" s="253"/>
      <c r="M939" s="253"/>
      <c r="N939" s="253"/>
      <c r="O939" s="253"/>
      <c r="P939" s="253"/>
      <c r="Q939" s="253"/>
      <c r="R939" s="366"/>
    </row>
    <row r="940" spans="1:18" s="264" customFormat="1" ht="21.75" customHeight="1">
      <c r="A940" s="436"/>
      <c r="B940" s="253"/>
      <c r="C940" s="253"/>
      <c r="D940" s="253"/>
      <c r="E940" s="253"/>
      <c r="F940" s="253"/>
      <c r="G940" s="253"/>
      <c r="H940" s="253"/>
      <c r="I940" s="253"/>
      <c r="J940" s="253"/>
      <c r="K940" s="253"/>
      <c r="L940" s="253"/>
      <c r="M940" s="253"/>
      <c r="N940" s="253"/>
      <c r="O940" s="253"/>
      <c r="P940" s="253"/>
      <c r="Q940" s="253"/>
      <c r="R940" s="366"/>
    </row>
    <row r="941" spans="1:18" s="264" customFormat="1" ht="21.75" customHeight="1">
      <c r="A941" s="436"/>
      <c r="B941" s="253"/>
      <c r="C941" s="253"/>
      <c r="D941" s="253"/>
      <c r="E941" s="253"/>
      <c r="F941" s="253"/>
      <c r="G941" s="253"/>
      <c r="H941" s="253"/>
      <c r="I941" s="253"/>
      <c r="J941" s="253"/>
      <c r="K941" s="253"/>
      <c r="L941" s="253"/>
      <c r="M941" s="253"/>
      <c r="N941" s="253"/>
      <c r="O941" s="253"/>
      <c r="P941" s="253"/>
      <c r="Q941" s="253"/>
      <c r="R941" s="366"/>
    </row>
    <row r="942" spans="1:18" s="264" customFormat="1" ht="21.75" customHeight="1">
      <c r="A942" s="436"/>
      <c r="B942" s="253"/>
      <c r="C942" s="253"/>
      <c r="D942" s="253"/>
      <c r="E942" s="253"/>
      <c r="F942" s="253"/>
      <c r="G942" s="253"/>
      <c r="H942" s="253"/>
      <c r="I942" s="253"/>
      <c r="J942" s="253"/>
      <c r="K942" s="253"/>
      <c r="L942" s="253"/>
      <c r="M942" s="253"/>
      <c r="N942" s="253"/>
      <c r="O942" s="253"/>
      <c r="P942" s="253"/>
      <c r="Q942" s="253"/>
      <c r="R942" s="366"/>
    </row>
    <row r="943" spans="1:18" s="264" customFormat="1" ht="21.75" customHeight="1">
      <c r="A943" s="436"/>
      <c r="B943" s="253"/>
      <c r="C943" s="253"/>
      <c r="D943" s="253"/>
      <c r="E943" s="253"/>
      <c r="F943" s="253"/>
      <c r="G943" s="253"/>
      <c r="H943" s="253"/>
      <c r="I943" s="253"/>
      <c r="J943" s="253"/>
      <c r="K943" s="253"/>
      <c r="L943" s="253"/>
      <c r="M943" s="253"/>
      <c r="N943" s="253"/>
      <c r="O943" s="253"/>
      <c r="P943" s="253"/>
      <c r="Q943" s="253"/>
      <c r="R943" s="366"/>
    </row>
    <row r="944" spans="1:18" s="264" customFormat="1" ht="21.75" customHeight="1">
      <c r="A944" s="436"/>
      <c r="B944" s="253"/>
      <c r="C944" s="253"/>
      <c r="D944" s="253"/>
      <c r="E944" s="253"/>
      <c r="F944" s="253"/>
      <c r="G944" s="253"/>
      <c r="H944" s="253"/>
      <c r="I944" s="253"/>
      <c r="J944" s="253"/>
      <c r="K944" s="253"/>
      <c r="L944" s="253"/>
      <c r="M944" s="253"/>
      <c r="N944" s="253"/>
      <c r="O944" s="253"/>
      <c r="P944" s="253"/>
      <c r="Q944" s="253"/>
      <c r="R944" s="366"/>
    </row>
    <row r="945" spans="1:18" s="264" customFormat="1" ht="21.75" customHeight="1">
      <c r="A945" s="436"/>
      <c r="B945" s="253"/>
      <c r="C945" s="253"/>
      <c r="D945" s="253"/>
      <c r="E945" s="253"/>
      <c r="F945" s="253"/>
      <c r="G945" s="253"/>
      <c r="H945" s="253"/>
      <c r="I945" s="253"/>
      <c r="J945" s="253"/>
      <c r="K945" s="253"/>
      <c r="L945" s="253"/>
      <c r="M945" s="253"/>
      <c r="N945" s="253"/>
      <c r="O945" s="253"/>
      <c r="P945" s="253"/>
      <c r="Q945" s="253"/>
      <c r="R945" s="366"/>
    </row>
    <row r="946" spans="1:18" s="264" customFormat="1" ht="21.75" customHeight="1">
      <c r="A946" s="436"/>
      <c r="B946" s="253"/>
      <c r="C946" s="253"/>
      <c r="D946" s="253"/>
      <c r="E946" s="253"/>
      <c r="F946" s="253"/>
      <c r="G946" s="253"/>
      <c r="H946" s="253"/>
      <c r="I946" s="253"/>
      <c r="J946" s="253"/>
      <c r="K946" s="253"/>
      <c r="L946" s="253"/>
      <c r="M946" s="253"/>
      <c r="N946" s="253"/>
      <c r="O946" s="253"/>
      <c r="P946" s="253"/>
      <c r="Q946" s="253"/>
      <c r="R946" s="366"/>
    </row>
    <row r="947" spans="1:18" s="264" customFormat="1" ht="21.75" customHeight="1">
      <c r="A947" s="436"/>
      <c r="B947" s="253"/>
      <c r="C947" s="253"/>
      <c r="D947" s="253"/>
      <c r="E947" s="253"/>
      <c r="F947" s="253"/>
      <c r="G947" s="253"/>
      <c r="H947" s="253"/>
      <c r="I947" s="253"/>
      <c r="J947" s="253"/>
      <c r="K947" s="253"/>
      <c r="L947" s="253"/>
      <c r="M947" s="253"/>
      <c r="N947" s="253"/>
      <c r="O947" s="253"/>
      <c r="P947" s="253"/>
      <c r="Q947" s="253"/>
      <c r="R947" s="366"/>
    </row>
    <row r="948" spans="1:18" s="264" customFormat="1" ht="21.75" customHeight="1">
      <c r="A948" s="436"/>
      <c r="B948" s="253"/>
      <c r="C948" s="253"/>
      <c r="D948" s="253"/>
      <c r="E948" s="253"/>
      <c r="F948" s="253"/>
      <c r="G948" s="253"/>
      <c r="H948" s="253"/>
      <c r="I948" s="253"/>
      <c r="J948" s="253"/>
      <c r="K948" s="253"/>
      <c r="L948" s="253"/>
      <c r="M948" s="253"/>
      <c r="N948" s="253"/>
      <c r="O948" s="253"/>
      <c r="P948" s="253"/>
      <c r="Q948" s="253"/>
      <c r="R948" s="366"/>
    </row>
    <row r="949" spans="1:18" s="264" customFormat="1" ht="21.75" customHeight="1">
      <c r="A949" s="436"/>
      <c r="B949" s="253"/>
      <c r="C949" s="253"/>
      <c r="D949" s="253"/>
      <c r="E949" s="253"/>
      <c r="F949" s="253"/>
      <c r="G949" s="253"/>
      <c r="H949" s="253"/>
      <c r="I949" s="253"/>
      <c r="J949" s="253"/>
      <c r="K949" s="253"/>
      <c r="L949" s="253"/>
      <c r="M949" s="253"/>
      <c r="N949" s="253"/>
      <c r="O949" s="253"/>
      <c r="P949" s="253"/>
      <c r="Q949" s="253"/>
      <c r="R949" s="366"/>
    </row>
    <row r="950" spans="1:18" s="264" customFormat="1" ht="21.75" customHeight="1">
      <c r="A950" s="436"/>
      <c r="B950" s="253"/>
      <c r="C950" s="253"/>
      <c r="D950" s="253"/>
      <c r="E950" s="253"/>
      <c r="F950" s="253"/>
      <c r="G950" s="253"/>
      <c r="H950" s="253"/>
      <c r="I950" s="253"/>
      <c r="J950" s="253"/>
      <c r="K950" s="253"/>
      <c r="L950" s="253"/>
      <c r="M950" s="253"/>
      <c r="N950" s="253"/>
      <c r="O950" s="253"/>
      <c r="P950" s="253"/>
      <c r="Q950" s="253"/>
      <c r="R950" s="366"/>
    </row>
    <row r="951" spans="1:18" s="264" customFormat="1" ht="21.75" customHeight="1">
      <c r="A951" s="436"/>
      <c r="B951" s="253"/>
      <c r="C951" s="253"/>
      <c r="D951" s="253"/>
      <c r="E951" s="253"/>
      <c r="F951" s="253"/>
      <c r="G951" s="253"/>
      <c r="H951" s="253"/>
      <c r="I951" s="253"/>
      <c r="J951" s="253"/>
      <c r="K951" s="253"/>
      <c r="L951" s="253"/>
      <c r="M951" s="253"/>
      <c r="N951" s="253"/>
      <c r="O951" s="253"/>
      <c r="P951" s="253"/>
      <c r="Q951" s="253"/>
      <c r="R951" s="366"/>
    </row>
    <row r="952" spans="1:18" s="264" customFormat="1" ht="21.75" customHeight="1">
      <c r="A952" s="436"/>
      <c r="B952" s="253"/>
      <c r="C952" s="253"/>
      <c r="D952" s="253"/>
      <c r="E952" s="253"/>
      <c r="F952" s="253"/>
      <c r="G952" s="253"/>
      <c r="H952" s="253"/>
      <c r="I952" s="253"/>
      <c r="J952" s="253"/>
      <c r="K952" s="253"/>
      <c r="L952" s="253"/>
      <c r="M952" s="253"/>
      <c r="N952" s="253"/>
      <c r="O952" s="253"/>
      <c r="P952" s="253"/>
      <c r="Q952" s="253"/>
      <c r="R952" s="366"/>
    </row>
    <row r="953" spans="1:18" s="264" customFormat="1" ht="21.75" customHeight="1">
      <c r="A953" s="436"/>
      <c r="B953" s="253"/>
      <c r="C953" s="253"/>
      <c r="D953" s="253"/>
      <c r="E953" s="253"/>
      <c r="F953" s="253"/>
      <c r="G953" s="253"/>
      <c r="H953" s="253"/>
      <c r="I953" s="253"/>
      <c r="J953" s="253"/>
      <c r="K953" s="253"/>
      <c r="L953" s="253"/>
      <c r="M953" s="253"/>
      <c r="N953" s="253"/>
      <c r="O953" s="253"/>
      <c r="P953" s="253"/>
      <c r="Q953" s="253"/>
      <c r="R953" s="366"/>
    </row>
    <row r="954" spans="1:18" s="264" customFormat="1" ht="21.75" customHeight="1">
      <c r="A954" s="436"/>
      <c r="B954" s="253"/>
      <c r="C954" s="253"/>
      <c r="D954" s="253"/>
      <c r="E954" s="253"/>
      <c r="F954" s="253"/>
      <c r="G954" s="253"/>
      <c r="H954" s="253"/>
      <c r="I954" s="253"/>
      <c r="J954" s="253"/>
      <c r="K954" s="253"/>
      <c r="L954" s="253"/>
      <c r="M954" s="253"/>
      <c r="N954" s="253"/>
      <c r="O954" s="253"/>
      <c r="P954" s="253"/>
      <c r="Q954" s="253"/>
      <c r="R954" s="366"/>
    </row>
    <row r="955" spans="1:18" s="264" customFormat="1" ht="21.75" customHeight="1">
      <c r="A955" s="436"/>
      <c r="B955" s="253"/>
      <c r="C955" s="253"/>
      <c r="D955" s="253"/>
      <c r="E955" s="253"/>
      <c r="F955" s="253"/>
      <c r="G955" s="253"/>
      <c r="H955" s="253"/>
      <c r="I955" s="253"/>
      <c r="J955" s="253"/>
      <c r="K955" s="253"/>
      <c r="L955" s="253"/>
      <c r="M955" s="253"/>
      <c r="N955" s="253"/>
      <c r="O955" s="253"/>
      <c r="P955" s="253"/>
      <c r="Q955" s="253"/>
      <c r="R955" s="366"/>
    </row>
    <row r="956" spans="1:18" s="264" customFormat="1" ht="21.75" customHeight="1">
      <c r="A956" s="436"/>
      <c r="B956" s="253"/>
      <c r="C956" s="253"/>
      <c r="D956" s="253"/>
      <c r="E956" s="253"/>
      <c r="F956" s="253"/>
      <c r="G956" s="253"/>
      <c r="H956" s="253"/>
      <c r="I956" s="253"/>
      <c r="J956" s="253"/>
      <c r="K956" s="253"/>
      <c r="L956" s="253"/>
      <c r="M956" s="253"/>
      <c r="N956" s="253"/>
      <c r="O956" s="253"/>
      <c r="P956" s="253"/>
      <c r="Q956" s="253"/>
      <c r="R956" s="366"/>
    </row>
    <row r="957" spans="1:18" s="264" customFormat="1" ht="21.75" customHeight="1">
      <c r="A957" s="436"/>
      <c r="B957" s="253"/>
      <c r="C957" s="253"/>
      <c r="D957" s="253"/>
      <c r="E957" s="253"/>
      <c r="F957" s="253"/>
      <c r="G957" s="253"/>
      <c r="H957" s="253"/>
      <c r="I957" s="253"/>
      <c r="J957" s="253"/>
      <c r="K957" s="253"/>
      <c r="L957" s="253"/>
      <c r="M957" s="253"/>
      <c r="N957" s="253"/>
      <c r="O957" s="253"/>
      <c r="P957" s="253"/>
      <c r="Q957" s="253"/>
      <c r="R957" s="366"/>
    </row>
    <row r="958" spans="1:18" s="264" customFormat="1" ht="21.75" customHeight="1">
      <c r="A958" s="436"/>
      <c r="B958" s="253"/>
      <c r="C958" s="253"/>
      <c r="D958" s="253"/>
      <c r="E958" s="253"/>
      <c r="F958" s="253"/>
      <c r="G958" s="253"/>
      <c r="H958" s="253"/>
      <c r="I958" s="253"/>
      <c r="J958" s="253"/>
      <c r="K958" s="253"/>
      <c r="L958" s="253"/>
      <c r="M958" s="253"/>
      <c r="N958" s="253"/>
      <c r="O958" s="253"/>
      <c r="P958" s="253"/>
      <c r="Q958" s="253"/>
      <c r="R958" s="366"/>
    </row>
    <row r="959" spans="1:18" s="264" customFormat="1" ht="21.75" customHeight="1">
      <c r="A959" s="436"/>
      <c r="B959" s="253"/>
      <c r="C959" s="253"/>
      <c r="D959" s="253"/>
      <c r="E959" s="253"/>
      <c r="F959" s="253"/>
      <c r="G959" s="253"/>
      <c r="H959" s="253"/>
      <c r="I959" s="253"/>
      <c r="J959" s="253"/>
      <c r="K959" s="253"/>
      <c r="L959" s="253"/>
      <c r="M959" s="253"/>
      <c r="N959" s="253"/>
      <c r="O959" s="253"/>
      <c r="P959" s="253"/>
      <c r="Q959" s="253"/>
      <c r="R959" s="366"/>
    </row>
    <row r="960" spans="1:18" s="264" customFormat="1" ht="21.75" customHeight="1">
      <c r="A960" s="436"/>
      <c r="B960" s="253"/>
      <c r="C960" s="253"/>
      <c r="D960" s="253"/>
      <c r="E960" s="253"/>
      <c r="F960" s="253"/>
      <c r="G960" s="253"/>
      <c r="H960" s="253"/>
      <c r="I960" s="253"/>
      <c r="J960" s="253"/>
      <c r="K960" s="253"/>
      <c r="L960" s="253"/>
      <c r="M960" s="253"/>
      <c r="N960" s="253"/>
      <c r="O960" s="253"/>
      <c r="P960" s="253"/>
      <c r="Q960" s="253"/>
      <c r="R960" s="366"/>
    </row>
    <row r="961" spans="1:18" s="264" customFormat="1" ht="21.75" customHeight="1">
      <c r="A961" s="436"/>
      <c r="B961" s="253"/>
      <c r="C961" s="253"/>
      <c r="D961" s="253"/>
      <c r="E961" s="253"/>
      <c r="F961" s="253"/>
      <c r="G961" s="253"/>
      <c r="H961" s="253"/>
      <c r="I961" s="253"/>
      <c r="J961" s="253"/>
      <c r="K961" s="253"/>
      <c r="L961" s="253"/>
      <c r="M961" s="253"/>
      <c r="N961" s="253"/>
      <c r="O961" s="253"/>
      <c r="P961" s="253"/>
      <c r="Q961" s="253"/>
      <c r="R961" s="366"/>
    </row>
    <row r="962" spans="1:18" s="264" customFormat="1" ht="21.75" customHeight="1">
      <c r="A962" s="436"/>
      <c r="B962" s="253"/>
      <c r="C962" s="253"/>
      <c r="D962" s="253"/>
      <c r="E962" s="253"/>
      <c r="F962" s="253"/>
      <c r="G962" s="253"/>
      <c r="H962" s="253"/>
      <c r="I962" s="253"/>
      <c r="J962" s="253"/>
      <c r="K962" s="253"/>
      <c r="L962" s="253"/>
      <c r="M962" s="253"/>
      <c r="N962" s="253"/>
      <c r="O962" s="253"/>
      <c r="P962" s="253"/>
      <c r="Q962" s="253"/>
      <c r="R962" s="366"/>
    </row>
    <row r="963" spans="1:18" s="264" customFormat="1" ht="21.75" customHeight="1">
      <c r="A963" s="436"/>
      <c r="B963" s="253"/>
      <c r="C963" s="253"/>
      <c r="D963" s="253"/>
      <c r="E963" s="253"/>
      <c r="F963" s="253"/>
      <c r="G963" s="253"/>
      <c r="H963" s="253"/>
      <c r="I963" s="253"/>
      <c r="J963" s="253"/>
      <c r="K963" s="253"/>
      <c r="L963" s="253"/>
      <c r="M963" s="253"/>
      <c r="N963" s="253"/>
      <c r="O963" s="253"/>
      <c r="P963" s="253"/>
      <c r="Q963" s="253"/>
      <c r="R963" s="366"/>
    </row>
    <row r="964" spans="1:18" s="264" customFormat="1" ht="21.75" customHeight="1">
      <c r="A964" s="436"/>
      <c r="B964" s="253"/>
      <c r="C964" s="253"/>
      <c r="D964" s="253"/>
      <c r="E964" s="253"/>
      <c r="F964" s="253"/>
      <c r="G964" s="253"/>
      <c r="H964" s="253"/>
      <c r="I964" s="253"/>
      <c r="J964" s="253"/>
      <c r="K964" s="253"/>
      <c r="L964" s="253"/>
      <c r="M964" s="253"/>
      <c r="N964" s="253"/>
      <c r="O964" s="253"/>
      <c r="P964" s="253"/>
      <c r="Q964" s="253"/>
      <c r="R964" s="366"/>
    </row>
    <row r="965" spans="1:18" s="264" customFormat="1" ht="21.75" customHeight="1">
      <c r="A965" s="436"/>
      <c r="B965" s="253"/>
      <c r="C965" s="253"/>
      <c r="D965" s="253"/>
      <c r="E965" s="253"/>
      <c r="F965" s="253"/>
      <c r="G965" s="253"/>
      <c r="H965" s="253"/>
      <c r="I965" s="253"/>
      <c r="J965" s="253"/>
      <c r="K965" s="253"/>
      <c r="L965" s="253"/>
      <c r="M965" s="253"/>
      <c r="N965" s="253"/>
      <c r="O965" s="253"/>
      <c r="P965" s="253"/>
      <c r="Q965" s="253"/>
      <c r="R965" s="366"/>
    </row>
    <row r="966" spans="1:18" s="264" customFormat="1" ht="21.75" customHeight="1">
      <c r="A966" s="436"/>
      <c r="B966" s="253"/>
      <c r="C966" s="253"/>
      <c r="D966" s="253"/>
      <c r="E966" s="253"/>
      <c r="F966" s="253"/>
      <c r="G966" s="253"/>
      <c r="H966" s="253"/>
      <c r="I966" s="253"/>
      <c r="J966" s="253"/>
      <c r="K966" s="253"/>
      <c r="L966" s="253"/>
      <c r="M966" s="253"/>
      <c r="N966" s="253"/>
      <c r="O966" s="253"/>
      <c r="P966" s="253"/>
      <c r="Q966" s="253"/>
      <c r="R966" s="366"/>
    </row>
    <row r="967" spans="1:18" s="264" customFormat="1" ht="21.75" customHeight="1">
      <c r="A967" s="436"/>
      <c r="B967" s="253"/>
      <c r="C967" s="253"/>
      <c r="D967" s="253"/>
      <c r="E967" s="253"/>
      <c r="F967" s="253"/>
      <c r="G967" s="253"/>
      <c r="H967" s="253"/>
      <c r="I967" s="253"/>
      <c r="J967" s="253"/>
      <c r="K967" s="253"/>
      <c r="L967" s="253"/>
      <c r="M967" s="253"/>
      <c r="N967" s="253"/>
      <c r="O967" s="253"/>
      <c r="P967" s="253"/>
      <c r="Q967" s="253"/>
      <c r="R967" s="366"/>
    </row>
    <row r="968" spans="1:18" s="264" customFormat="1" ht="21.75" customHeight="1">
      <c r="A968" s="436"/>
      <c r="B968" s="253"/>
      <c r="C968" s="253"/>
      <c r="D968" s="253"/>
      <c r="E968" s="253"/>
      <c r="F968" s="253"/>
      <c r="G968" s="253"/>
      <c r="H968" s="253"/>
      <c r="I968" s="253"/>
      <c r="J968" s="253"/>
      <c r="K968" s="253"/>
      <c r="L968" s="253"/>
      <c r="M968" s="253"/>
      <c r="N968" s="253"/>
      <c r="O968" s="253"/>
      <c r="P968" s="253"/>
      <c r="Q968" s="253"/>
      <c r="R968" s="366"/>
    </row>
    <row r="969" spans="1:18" s="264" customFormat="1" ht="21.75" customHeight="1">
      <c r="A969" s="436"/>
      <c r="B969" s="253"/>
      <c r="C969" s="253"/>
      <c r="D969" s="253"/>
      <c r="E969" s="253"/>
      <c r="F969" s="253"/>
      <c r="G969" s="253"/>
      <c r="H969" s="253"/>
      <c r="I969" s="253"/>
      <c r="J969" s="253"/>
      <c r="K969" s="253"/>
      <c r="L969" s="253"/>
      <c r="M969" s="253"/>
      <c r="N969" s="253"/>
      <c r="O969" s="253"/>
      <c r="P969" s="253"/>
      <c r="Q969" s="253"/>
      <c r="R969" s="366"/>
    </row>
    <row r="970" spans="1:18" s="264" customFormat="1" ht="21.75" customHeight="1">
      <c r="A970" s="436"/>
      <c r="B970" s="253"/>
      <c r="C970" s="253"/>
      <c r="D970" s="253"/>
      <c r="E970" s="253"/>
      <c r="F970" s="253"/>
      <c r="G970" s="253"/>
      <c r="H970" s="253"/>
      <c r="I970" s="253"/>
      <c r="J970" s="253"/>
      <c r="K970" s="253"/>
      <c r="L970" s="253"/>
      <c r="M970" s="253"/>
      <c r="N970" s="253"/>
      <c r="O970" s="253"/>
      <c r="P970" s="253"/>
      <c r="Q970" s="253"/>
      <c r="R970" s="366"/>
    </row>
    <row r="971" spans="1:18" s="264" customFormat="1" ht="21.75" customHeight="1">
      <c r="A971" s="436"/>
      <c r="B971" s="253"/>
      <c r="C971" s="253"/>
      <c r="D971" s="253"/>
      <c r="E971" s="253"/>
      <c r="F971" s="253"/>
      <c r="G971" s="253"/>
      <c r="H971" s="253"/>
      <c r="I971" s="253"/>
      <c r="J971" s="253"/>
      <c r="K971" s="253"/>
      <c r="L971" s="253"/>
      <c r="M971" s="253"/>
      <c r="N971" s="253"/>
      <c r="O971" s="253"/>
      <c r="P971" s="253"/>
      <c r="Q971" s="253"/>
      <c r="R971" s="366"/>
    </row>
    <row r="972" spans="1:18" s="264" customFormat="1" ht="21.75" customHeight="1">
      <c r="A972" s="436"/>
      <c r="B972" s="253"/>
      <c r="C972" s="253"/>
      <c r="D972" s="253"/>
      <c r="E972" s="253"/>
      <c r="F972" s="253"/>
      <c r="G972" s="253"/>
      <c r="H972" s="253"/>
      <c r="I972" s="253"/>
      <c r="J972" s="253"/>
      <c r="K972" s="253"/>
      <c r="L972" s="253"/>
      <c r="M972" s="253"/>
      <c r="N972" s="253"/>
      <c r="O972" s="253"/>
      <c r="P972" s="253"/>
      <c r="Q972" s="253"/>
      <c r="R972" s="366"/>
    </row>
    <row r="973" spans="1:18" s="264" customFormat="1" ht="21.75" customHeight="1">
      <c r="A973" s="436"/>
      <c r="B973" s="253"/>
      <c r="C973" s="253"/>
      <c r="D973" s="253"/>
      <c r="E973" s="253"/>
      <c r="F973" s="253"/>
      <c r="G973" s="253"/>
      <c r="H973" s="253"/>
      <c r="I973" s="253"/>
      <c r="J973" s="253"/>
      <c r="K973" s="253"/>
      <c r="L973" s="253"/>
      <c r="M973" s="253"/>
      <c r="N973" s="253"/>
      <c r="O973" s="253"/>
      <c r="P973" s="253"/>
      <c r="Q973" s="253"/>
      <c r="R973" s="366"/>
    </row>
    <row r="974" spans="1:18" s="264" customFormat="1" ht="21.75" customHeight="1">
      <c r="A974" s="436"/>
      <c r="B974" s="253"/>
      <c r="C974" s="253"/>
      <c r="D974" s="253"/>
      <c r="E974" s="253"/>
      <c r="F974" s="253"/>
      <c r="G974" s="253"/>
      <c r="H974" s="253"/>
      <c r="I974" s="253"/>
      <c r="J974" s="253"/>
      <c r="K974" s="253"/>
      <c r="L974" s="253"/>
      <c r="M974" s="253"/>
      <c r="N974" s="253"/>
      <c r="O974" s="253"/>
      <c r="P974" s="253"/>
      <c r="Q974" s="253"/>
      <c r="R974" s="366"/>
    </row>
    <row r="975" spans="1:18" s="264" customFormat="1" ht="21.75" customHeight="1">
      <c r="A975" s="436"/>
      <c r="B975" s="253"/>
      <c r="C975" s="253"/>
      <c r="D975" s="253"/>
      <c r="E975" s="253"/>
      <c r="F975" s="253"/>
      <c r="G975" s="253"/>
      <c r="H975" s="253"/>
      <c r="I975" s="253"/>
      <c r="J975" s="253"/>
      <c r="K975" s="253"/>
      <c r="L975" s="253"/>
      <c r="M975" s="253"/>
      <c r="N975" s="253"/>
      <c r="O975" s="253"/>
      <c r="P975" s="253"/>
      <c r="Q975" s="253"/>
      <c r="R975" s="366"/>
    </row>
    <row r="976" spans="1:18" s="264" customFormat="1" ht="21.75" customHeight="1">
      <c r="A976" s="436"/>
      <c r="B976" s="253"/>
      <c r="C976" s="253"/>
      <c r="D976" s="253"/>
      <c r="E976" s="253"/>
      <c r="F976" s="253"/>
      <c r="G976" s="253"/>
      <c r="H976" s="253"/>
      <c r="I976" s="253"/>
      <c r="J976" s="253"/>
      <c r="K976" s="253"/>
      <c r="L976" s="253"/>
      <c r="M976" s="253"/>
      <c r="N976" s="253"/>
      <c r="O976" s="253"/>
      <c r="P976" s="253"/>
      <c r="Q976" s="253"/>
      <c r="R976" s="366"/>
    </row>
    <row r="977" spans="1:18" s="264" customFormat="1" ht="21.75" customHeight="1">
      <c r="A977" s="436"/>
      <c r="B977" s="253"/>
      <c r="C977" s="253"/>
      <c r="D977" s="253"/>
      <c r="E977" s="253"/>
      <c r="F977" s="253"/>
      <c r="G977" s="253"/>
      <c r="H977" s="253"/>
      <c r="I977" s="253"/>
      <c r="J977" s="253"/>
      <c r="K977" s="253"/>
      <c r="L977" s="253"/>
      <c r="M977" s="253"/>
      <c r="N977" s="253"/>
      <c r="O977" s="253"/>
      <c r="P977" s="253"/>
      <c r="Q977" s="253"/>
      <c r="R977" s="366"/>
    </row>
    <row r="978" spans="1:18" s="264" customFormat="1" ht="21.75" customHeight="1">
      <c r="A978" s="436"/>
      <c r="B978" s="253"/>
      <c r="C978" s="253"/>
      <c r="D978" s="253"/>
      <c r="E978" s="253"/>
      <c r="F978" s="253"/>
      <c r="G978" s="253"/>
      <c r="H978" s="253"/>
      <c r="I978" s="253"/>
      <c r="J978" s="253"/>
      <c r="K978" s="253"/>
      <c r="L978" s="253"/>
      <c r="M978" s="253"/>
      <c r="N978" s="253"/>
      <c r="O978" s="253"/>
      <c r="P978" s="253"/>
      <c r="Q978" s="253"/>
      <c r="R978" s="366"/>
    </row>
    <row r="979" spans="1:18" s="264" customFormat="1" ht="21.75" customHeight="1">
      <c r="A979" s="436"/>
      <c r="B979" s="253"/>
      <c r="C979" s="253"/>
      <c r="D979" s="253"/>
      <c r="E979" s="253"/>
      <c r="F979" s="253"/>
      <c r="G979" s="253"/>
      <c r="H979" s="253"/>
      <c r="I979" s="253"/>
      <c r="J979" s="253"/>
      <c r="K979" s="253"/>
      <c r="L979" s="253"/>
      <c r="M979" s="253"/>
      <c r="N979" s="253"/>
      <c r="O979" s="253"/>
      <c r="P979" s="253"/>
      <c r="Q979" s="253"/>
      <c r="R979" s="366"/>
    </row>
    <row r="980" spans="1:18" s="264" customFormat="1" ht="21.75" customHeight="1">
      <c r="A980" s="436"/>
      <c r="B980" s="253"/>
      <c r="C980" s="253"/>
      <c r="D980" s="253"/>
      <c r="E980" s="253"/>
      <c r="F980" s="253"/>
      <c r="G980" s="253"/>
      <c r="H980" s="253"/>
      <c r="I980" s="253"/>
      <c r="J980" s="253"/>
      <c r="K980" s="253"/>
      <c r="L980" s="253"/>
      <c r="M980" s="253"/>
      <c r="N980" s="253"/>
      <c r="O980" s="253"/>
      <c r="P980" s="253"/>
      <c r="Q980" s="253"/>
      <c r="R980" s="366"/>
    </row>
    <row r="981" spans="1:18" s="264" customFormat="1" ht="21.75" customHeight="1">
      <c r="A981" s="436"/>
      <c r="B981" s="253"/>
      <c r="C981" s="253"/>
      <c r="D981" s="253"/>
      <c r="E981" s="253"/>
      <c r="F981" s="253"/>
      <c r="G981" s="253"/>
      <c r="H981" s="253"/>
      <c r="I981" s="253"/>
      <c r="J981" s="253"/>
      <c r="K981" s="253"/>
      <c r="L981" s="253"/>
      <c r="M981" s="253"/>
      <c r="N981" s="253"/>
      <c r="O981" s="253"/>
      <c r="P981" s="253"/>
      <c r="Q981" s="253"/>
      <c r="R981" s="366"/>
    </row>
    <row r="982" spans="1:18" s="264" customFormat="1" ht="21.75" customHeight="1">
      <c r="A982" s="436"/>
      <c r="B982" s="253"/>
      <c r="C982" s="253"/>
      <c r="D982" s="253"/>
      <c r="E982" s="253"/>
      <c r="F982" s="253"/>
      <c r="G982" s="253"/>
      <c r="H982" s="253"/>
      <c r="I982" s="253"/>
      <c r="J982" s="253"/>
      <c r="K982" s="253"/>
      <c r="L982" s="253"/>
      <c r="M982" s="253"/>
      <c r="N982" s="253"/>
      <c r="O982" s="253"/>
      <c r="P982" s="253"/>
      <c r="Q982" s="253"/>
      <c r="R982" s="366"/>
    </row>
    <row r="983" spans="1:18" s="264" customFormat="1" ht="21.75" customHeight="1">
      <c r="A983" s="436"/>
      <c r="B983" s="253"/>
      <c r="C983" s="253"/>
      <c r="D983" s="253"/>
      <c r="E983" s="253"/>
      <c r="F983" s="253"/>
      <c r="G983" s="253"/>
      <c r="H983" s="253"/>
      <c r="I983" s="253"/>
      <c r="J983" s="253"/>
      <c r="K983" s="253"/>
      <c r="L983" s="253"/>
      <c r="M983" s="253"/>
      <c r="N983" s="253"/>
      <c r="O983" s="253"/>
      <c r="P983" s="253"/>
      <c r="Q983" s="253"/>
      <c r="R983" s="366"/>
    </row>
    <row r="984" spans="1:18" s="264" customFormat="1" ht="21.75" customHeight="1">
      <c r="A984" s="436"/>
      <c r="B984" s="253"/>
      <c r="C984" s="253"/>
      <c r="D984" s="253"/>
      <c r="E984" s="253"/>
      <c r="F984" s="253"/>
      <c r="G984" s="253"/>
      <c r="H984" s="253"/>
      <c r="I984" s="253"/>
      <c r="J984" s="253"/>
      <c r="K984" s="253"/>
      <c r="L984" s="253"/>
      <c r="M984" s="253"/>
      <c r="N984" s="253"/>
      <c r="O984" s="253"/>
      <c r="P984" s="253"/>
      <c r="Q984" s="253"/>
      <c r="R984" s="366"/>
    </row>
    <row r="985" spans="1:18" s="264" customFormat="1" ht="21.75" customHeight="1">
      <c r="A985" s="436"/>
      <c r="B985" s="253"/>
      <c r="C985" s="253"/>
      <c r="D985" s="253"/>
      <c r="E985" s="253"/>
      <c r="F985" s="253"/>
      <c r="G985" s="253"/>
      <c r="H985" s="253"/>
      <c r="I985" s="253"/>
      <c r="J985" s="253"/>
      <c r="K985" s="253"/>
      <c r="L985" s="253"/>
      <c r="M985" s="253"/>
      <c r="N985" s="253"/>
      <c r="O985" s="253"/>
      <c r="P985" s="253"/>
      <c r="Q985" s="253"/>
      <c r="R985" s="366"/>
    </row>
    <row r="986" spans="1:18" s="264" customFormat="1" ht="21.75" customHeight="1">
      <c r="A986" s="436"/>
      <c r="B986" s="253"/>
      <c r="C986" s="253"/>
      <c r="D986" s="253"/>
      <c r="E986" s="253"/>
      <c r="F986" s="253"/>
      <c r="G986" s="253"/>
      <c r="H986" s="253"/>
      <c r="I986" s="253"/>
      <c r="J986" s="253"/>
      <c r="K986" s="253"/>
      <c r="L986" s="253"/>
      <c r="M986" s="253"/>
      <c r="N986" s="253"/>
      <c r="O986" s="253"/>
      <c r="P986" s="253"/>
      <c r="Q986" s="253"/>
      <c r="R986" s="366"/>
    </row>
    <row r="987" spans="1:18" s="264" customFormat="1" ht="21.75" customHeight="1">
      <c r="A987" s="436"/>
      <c r="B987" s="253"/>
      <c r="C987" s="253"/>
      <c r="D987" s="253"/>
      <c r="E987" s="253"/>
      <c r="F987" s="253"/>
      <c r="G987" s="253"/>
      <c r="H987" s="253"/>
      <c r="I987" s="253"/>
      <c r="J987" s="253"/>
      <c r="K987" s="253"/>
      <c r="L987" s="253"/>
      <c r="M987" s="253"/>
      <c r="N987" s="253"/>
      <c r="O987" s="253"/>
      <c r="P987" s="253"/>
      <c r="Q987" s="253"/>
      <c r="R987" s="366"/>
    </row>
    <row r="988" spans="1:18" s="264" customFormat="1" ht="21.75" customHeight="1">
      <c r="A988" s="436"/>
      <c r="B988" s="253"/>
      <c r="C988" s="253"/>
      <c r="D988" s="253"/>
      <c r="E988" s="253"/>
      <c r="F988" s="253"/>
      <c r="G988" s="253"/>
      <c r="H988" s="253"/>
      <c r="I988" s="253"/>
      <c r="J988" s="253"/>
      <c r="K988" s="253"/>
      <c r="L988" s="253"/>
      <c r="M988" s="253"/>
      <c r="N988" s="253"/>
      <c r="O988" s="253"/>
      <c r="P988" s="253"/>
      <c r="Q988" s="253"/>
      <c r="R988" s="366"/>
    </row>
    <row r="989" spans="1:18" s="264" customFormat="1" ht="21.75" customHeight="1">
      <c r="A989" s="436"/>
      <c r="B989" s="253"/>
      <c r="C989" s="253"/>
      <c r="D989" s="253"/>
      <c r="E989" s="253"/>
      <c r="F989" s="253"/>
      <c r="G989" s="253"/>
      <c r="H989" s="253"/>
      <c r="I989" s="253"/>
      <c r="J989" s="253"/>
      <c r="K989" s="253"/>
      <c r="L989" s="253"/>
      <c r="M989" s="253"/>
      <c r="N989" s="253"/>
      <c r="O989" s="253"/>
      <c r="P989" s="253"/>
      <c r="Q989" s="253"/>
      <c r="R989" s="366"/>
    </row>
    <row r="990" spans="1:18" s="264" customFormat="1" ht="21.75" customHeight="1">
      <c r="A990" s="436"/>
      <c r="B990" s="253"/>
      <c r="C990" s="253"/>
      <c r="D990" s="253"/>
      <c r="E990" s="253"/>
      <c r="F990" s="253"/>
      <c r="G990" s="253"/>
      <c r="H990" s="253"/>
      <c r="I990" s="253"/>
      <c r="J990" s="253"/>
      <c r="K990" s="253"/>
      <c r="L990" s="253"/>
      <c r="M990" s="253"/>
      <c r="N990" s="253"/>
      <c r="O990" s="253"/>
      <c r="P990" s="253"/>
      <c r="Q990" s="253"/>
      <c r="R990" s="366"/>
    </row>
    <row r="991" spans="1:18" s="264" customFormat="1" ht="21.75" customHeight="1">
      <c r="A991" s="436"/>
      <c r="B991" s="253"/>
      <c r="C991" s="253"/>
      <c r="D991" s="253"/>
      <c r="E991" s="253"/>
      <c r="F991" s="253"/>
      <c r="G991" s="253"/>
      <c r="H991" s="253"/>
      <c r="I991" s="253"/>
      <c r="J991" s="253"/>
      <c r="K991" s="253"/>
      <c r="L991" s="253"/>
      <c r="M991" s="253"/>
      <c r="N991" s="253"/>
      <c r="O991" s="253"/>
      <c r="P991" s="253"/>
      <c r="Q991" s="253"/>
      <c r="R991" s="366"/>
    </row>
    <row r="992" spans="1:18" s="264" customFormat="1" ht="21.75" customHeight="1">
      <c r="A992" s="436"/>
      <c r="B992" s="253"/>
      <c r="C992" s="253"/>
      <c r="D992" s="253"/>
      <c r="E992" s="253"/>
      <c r="F992" s="253"/>
      <c r="G992" s="253"/>
      <c r="H992" s="253"/>
      <c r="I992" s="253"/>
      <c r="J992" s="253"/>
      <c r="K992" s="253"/>
      <c r="L992" s="253"/>
      <c r="M992" s="253"/>
      <c r="N992" s="253"/>
      <c r="O992" s="253"/>
      <c r="P992" s="253"/>
      <c r="Q992" s="253"/>
      <c r="R992" s="366"/>
    </row>
    <row r="993" spans="1:18" s="264" customFormat="1" ht="21.75" customHeight="1">
      <c r="A993" s="436"/>
      <c r="B993" s="253"/>
      <c r="C993" s="253"/>
      <c r="D993" s="253"/>
      <c r="E993" s="253"/>
      <c r="F993" s="253"/>
      <c r="G993" s="253"/>
      <c r="H993" s="253"/>
      <c r="I993" s="253"/>
      <c r="J993" s="253"/>
      <c r="K993" s="253"/>
      <c r="L993" s="253"/>
      <c r="M993" s="253"/>
      <c r="N993" s="253"/>
      <c r="O993" s="253"/>
      <c r="P993" s="253"/>
      <c r="Q993" s="253"/>
      <c r="R993" s="366"/>
    </row>
    <row r="994" spans="1:18" s="264" customFormat="1" ht="21.75" customHeight="1">
      <c r="A994" s="436"/>
      <c r="B994" s="253"/>
      <c r="C994" s="253"/>
      <c r="D994" s="253"/>
      <c r="E994" s="253"/>
      <c r="F994" s="253"/>
      <c r="G994" s="253"/>
      <c r="H994" s="253"/>
      <c r="I994" s="253"/>
      <c r="J994" s="253"/>
      <c r="K994" s="253"/>
      <c r="L994" s="253"/>
      <c r="M994" s="253"/>
      <c r="N994" s="253"/>
      <c r="O994" s="253"/>
      <c r="P994" s="253"/>
      <c r="Q994" s="253"/>
      <c r="R994" s="366"/>
    </row>
    <row r="995" spans="1:18" s="264" customFormat="1" ht="21.75" customHeight="1">
      <c r="A995" s="436"/>
      <c r="B995" s="253"/>
      <c r="C995" s="253"/>
      <c r="D995" s="253"/>
      <c r="E995" s="253"/>
      <c r="F995" s="253"/>
      <c r="G995" s="253"/>
      <c r="H995" s="253"/>
      <c r="I995" s="253"/>
      <c r="J995" s="253"/>
      <c r="K995" s="253"/>
      <c r="L995" s="253"/>
      <c r="M995" s="253"/>
      <c r="N995" s="253"/>
      <c r="O995" s="253"/>
      <c r="P995" s="253"/>
      <c r="Q995" s="253"/>
      <c r="R995" s="366"/>
    </row>
    <row r="996" spans="1:18" s="264" customFormat="1" ht="21.75" customHeight="1">
      <c r="A996" s="436"/>
      <c r="B996" s="253"/>
      <c r="C996" s="253"/>
      <c r="D996" s="253"/>
      <c r="E996" s="253"/>
      <c r="F996" s="253"/>
      <c r="G996" s="253"/>
      <c r="H996" s="253"/>
      <c r="I996" s="253"/>
      <c r="J996" s="253"/>
      <c r="K996" s="253"/>
      <c r="L996" s="253"/>
      <c r="M996" s="253"/>
      <c r="N996" s="253"/>
      <c r="O996" s="253"/>
      <c r="P996" s="253"/>
      <c r="Q996" s="253"/>
      <c r="R996" s="366"/>
    </row>
    <row r="997" spans="1:18" s="264" customFormat="1" ht="21.75" customHeight="1">
      <c r="A997" s="436"/>
      <c r="B997" s="253"/>
      <c r="C997" s="253"/>
      <c r="D997" s="253"/>
      <c r="E997" s="253"/>
      <c r="F997" s="253"/>
      <c r="G997" s="253"/>
      <c r="H997" s="253"/>
      <c r="I997" s="253"/>
      <c r="J997" s="253"/>
      <c r="K997" s="253"/>
      <c r="L997" s="253"/>
      <c r="M997" s="253"/>
      <c r="N997" s="253"/>
      <c r="O997" s="253"/>
      <c r="P997" s="253"/>
      <c r="Q997" s="253"/>
      <c r="R997" s="366"/>
    </row>
    <row r="998" spans="1:18" s="264" customFormat="1" ht="21.75" customHeight="1">
      <c r="A998" s="436"/>
      <c r="B998" s="253"/>
      <c r="C998" s="253"/>
      <c r="D998" s="253"/>
      <c r="E998" s="253"/>
      <c r="F998" s="253"/>
      <c r="G998" s="253"/>
      <c r="H998" s="253"/>
      <c r="I998" s="253"/>
      <c r="J998" s="253"/>
      <c r="K998" s="253"/>
      <c r="L998" s="253"/>
      <c r="M998" s="253"/>
      <c r="N998" s="253"/>
      <c r="O998" s="253"/>
      <c r="P998" s="253"/>
      <c r="Q998" s="253"/>
      <c r="R998" s="366"/>
    </row>
    <row r="999" spans="1:18" s="264" customFormat="1" ht="21.75" customHeight="1">
      <c r="A999" s="436"/>
      <c r="B999" s="253"/>
      <c r="C999" s="253"/>
      <c r="D999" s="253"/>
      <c r="E999" s="253"/>
      <c r="F999" s="253"/>
      <c r="G999" s="253"/>
      <c r="H999" s="253"/>
      <c r="I999" s="253"/>
      <c r="J999" s="253"/>
      <c r="K999" s="253"/>
      <c r="L999" s="253"/>
      <c r="M999" s="253"/>
      <c r="N999" s="253"/>
      <c r="O999" s="253"/>
      <c r="P999" s="253"/>
      <c r="Q999" s="253"/>
      <c r="R999" s="366"/>
    </row>
    <row r="1000" spans="1:18" s="264" customFormat="1" ht="21.75" customHeight="1">
      <c r="A1000" s="436"/>
      <c r="B1000" s="253"/>
      <c r="C1000" s="253"/>
      <c r="D1000" s="253"/>
      <c r="E1000" s="253"/>
      <c r="F1000" s="253"/>
      <c r="G1000" s="253"/>
      <c r="H1000" s="253"/>
      <c r="I1000" s="253"/>
      <c r="J1000" s="253"/>
      <c r="K1000" s="253"/>
      <c r="L1000" s="253"/>
      <c r="M1000" s="253"/>
      <c r="N1000" s="253"/>
      <c r="O1000" s="253"/>
      <c r="P1000" s="253"/>
      <c r="Q1000" s="253"/>
      <c r="R1000" s="366"/>
    </row>
    <row r="1001" spans="1:18" s="264" customFormat="1" ht="21.75" customHeight="1">
      <c r="A1001" s="436"/>
      <c r="B1001" s="253"/>
      <c r="C1001" s="253"/>
      <c r="D1001" s="253"/>
      <c r="E1001" s="253"/>
      <c r="F1001" s="253"/>
      <c r="G1001" s="253"/>
      <c r="H1001" s="253"/>
      <c r="I1001" s="253"/>
      <c r="J1001" s="253"/>
      <c r="K1001" s="253"/>
      <c r="L1001" s="253"/>
      <c r="M1001" s="253"/>
      <c r="N1001" s="253"/>
      <c r="O1001" s="253"/>
      <c r="P1001" s="253"/>
      <c r="Q1001" s="253"/>
      <c r="R1001" s="366"/>
    </row>
    <row r="1002" spans="1:18" s="264" customFormat="1" ht="21.75" customHeight="1">
      <c r="A1002" s="436"/>
      <c r="B1002" s="253"/>
      <c r="C1002" s="253"/>
      <c r="D1002" s="253"/>
      <c r="E1002" s="253"/>
      <c r="F1002" s="253"/>
      <c r="G1002" s="253"/>
      <c r="H1002" s="253"/>
      <c r="I1002" s="253"/>
      <c r="J1002" s="253"/>
      <c r="K1002" s="253"/>
      <c r="L1002" s="253"/>
      <c r="M1002" s="253"/>
      <c r="N1002" s="253"/>
      <c r="O1002" s="253"/>
      <c r="P1002" s="253"/>
      <c r="Q1002" s="253"/>
      <c r="R1002" s="366"/>
    </row>
    <row r="1003" spans="1:18" s="264" customFormat="1" ht="21.75" customHeight="1">
      <c r="A1003" s="436"/>
      <c r="B1003" s="253"/>
      <c r="C1003" s="253"/>
      <c r="D1003" s="253"/>
      <c r="E1003" s="253"/>
      <c r="F1003" s="253"/>
      <c r="G1003" s="253"/>
      <c r="H1003" s="253"/>
      <c r="I1003" s="253"/>
      <c r="J1003" s="253"/>
      <c r="K1003" s="253"/>
      <c r="L1003" s="253"/>
      <c r="M1003" s="253"/>
      <c r="N1003" s="253"/>
      <c r="O1003" s="253"/>
      <c r="P1003" s="253"/>
      <c r="Q1003" s="253"/>
      <c r="R1003" s="366"/>
    </row>
    <row r="1004" spans="1:18" s="264" customFormat="1" ht="21.75" customHeight="1">
      <c r="A1004" s="436"/>
      <c r="B1004" s="253"/>
      <c r="C1004" s="253"/>
      <c r="D1004" s="253"/>
      <c r="E1004" s="253"/>
      <c r="F1004" s="253"/>
      <c r="G1004" s="253"/>
      <c r="H1004" s="253"/>
      <c r="I1004" s="253"/>
      <c r="J1004" s="253"/>
      <c r="K1004" s="253"/>
      <c r="L1004" s="253"/>
      <c r="M1004" s="253"/>
      <c r="N1004" s="253"/>
      <c r="O1004" s="253"/>
      <c r="P1004" s="253"/>
      <c r="Q1004" s="253"/>
      <c r="R1004" s="366"/>
    </row>
    <row r="1005" spans="1:18" s="264" customFormat="1" ht="21.75" customHeight="1">
      <c r="A1005" s="436"/>
      <c r="B1005" s="253"/>
      <c r="C1005" s="253"/>
      <c r="D1005" s="253"/>
      <c r="E1005" s="253"/>
      <c r="F1005" s="253"/>
      <c r="G1005" s="253"/>
      <c r="H1005" s="253"/>
      <c r="I1005" s="253"/>
      <c r="J1005" s="253"/>
      <c r="K1005" s="253"/>
      <c r="L1005" s="253"/>
      <c r="M1005" s="253"/>
      <c r="N1005" s="253"/>
      <c r="O1005" s="253"/>
      <c r="P1005" s="253"/>
      <c r="Q1005" s="253"/>
      <c r="R1005" s="366"/>
    </row>
    <row r="1006" spans="1:18" s="264" customFormat="1" ht="21.75" customHeight="1">
      <c r="A1006" s="436"/>
      <c r="B1006" s="253"/>
      <c r="C1006" s="253"/>
      <c r="D1006" s="253"/>
      <c r="E1006" s="253"/>
      <c r="F1006" s="253"/>
      <c r="G1006" s="253"/>
      <c r="H1006" s="253"/>
      <c r="I1006" s="253"/>
      <c r="J1006" s="253"/>
      <c r="K1006" s="253"/>
      <c r="L1006" s="253"/>
      <c r="M1006" s="253"/>
      <c r="N1006" s="253"/>
      <c r="O1006" s="253"/>
      <c r="P1006" s="253"/>
      <c r="Q1006" s="253"/>
      <c r="R1006" s="366"/>
    </row>
    <row r="1007" spans="1:18" s="264" customFormat="1" ht="21.75" customHeight="1">
      <c r="A1007" s="436"/>
      <c r="B1007" s="253"/>
      <c r="C1007" s="253"/>
      <c r="D1007" s="253"/>
      <c r="E1007" s="253"/>
      <c r="F1007" s="253"/>
      <c r="G1007" s="253"/>
      <c r="H1007" s="253"/>
      <c r="I1007" s="253"/>
      <c r="J1007" s="253"/>
      <c r="K1007" s="253"/>
      <c r="L1007" s="253"/>
      <c r="M1007" s="253"/>
      <c r="N1007" s="253"/>
      <c r="O1007" s="253"/>
      <c r="P1007" s="253"/>
      <c r="Q1007" s="253"/>
      <c r="R1007" s="366"/>
    </row>
    <row r="1008" spans="1:18" s="264" customFormat="1" ht="21.75" customHeight="1">
      <c r="A1008" s="436"/>
      <c r="B1008" s="253"/>
      <c r="C1008" s="253"/>
      <c r="D1008" s="253"/>
      <c r="E1008" s="253"/>
      <c r="F1008" s="253"/>
      <c r="G1008" s="253"/>
      <c r="H1008" s="253"/>
      <c r="I1008" s="253"/>
      <c r="J1008" s="253"/>
      <c r="K1008" s="253"/>
      <c r="L1008" s="253"/>
      <c r="M1008" s="253"/>
      <c r="N1008" s="253"/>
      <c r="O1008" s="253"/>
      <c r="P1008" s="253"/>
      <c r="Q1008" s="253"/>
      <c r="R1008" s="366"/>
    </row>
    <row r="1009" spans="1:18" s="264" customFormat="1" ht="21.75" customHeight="1">
      <c r="A1009" s="436"/>
      <c r="B1009" s="253"/>
      <c r="C1009" s="253"/>
      <c r="D1009" s="253"/>
      <c r="E1009" s="253"/>
      <c r="F1009" s="253"/>
      <c r="G1009" s="253"/>
      <c r="H1009" s="253"/>
      <c r="I1009" s="253"/>
      <c r="J1009" s="253"/>
      <c r="K1009" s="253"/>
      <c r="L1009" s="253"/>
      <c r="M1009" s="253"/>
      <c r="N1009" s="253"/>
      <c r="O1009" s="253"/>
      <c r="P1009" s="253"/>
      <c r="Q1009" s="253"/>
      <c r="R1009" s="366"/>
    </row>
    <row r="1010" spans="1:18" s="264" customFormat="1" ht="21.75" customHeight="1">
      <c r="A1010" s="436"/>
      <c r="B1010" s="253"/>
      <c r="C1010" s="253"/>
      <c r="D1010" s="253"/>
      <c r="E1010" s="253"/>
      <c r="F1010" s="253"/>
      <c r="G1010" s="253"/>
      <c r="H1010" s="253"/>
      <c r="I1010" s="253"/>
      <c r="J1010" s="253"/>
      <c r="K1010" s="253"/>
      <c r="L1010" s="253"/>
      <c r="M1010" s="253"/>
      <c r="N1010" s="253"/>
      <c r="O1010" s="253"/>
      <c r="P1010" s="253"/>
      <c r="Q1010" s="253"/>
      <c r="R1010" s="366"/>
    </row>
    <row r="1011" spans="1:18" s="264" customFormat="1" ht="21.75" customHeight="1">
      <c r="A1011" s="436"/>
      <c r="B1011" s="253"/>
      <c r="C1011" s="253"/>
      <c r="D1011" s="253"/>
      <c r="E1011" s="253"/>
      <c r="F1011" s="253"/>
      <c r="G1011" s="253"/>
      <c r="H1011" s="253"/>
      <c r="I1011" s="253"/>
      <c r="J1011" s="253"/>
      <c r="K1011" s="253"/>
      <c r="L1011" s="253"/>
      <c r="M1011" s="253"/>
      <c r="N1011" s="253"/>
      <c r="O1011" s="253"/>
      <c r="P1011" s="253"/>
      <c r="Q1011" s="253"/>
      <c r="R1011" s="366"/>
    </row>
    <row r="1012" spans="1:18" s="264" customFormat="1" ht="21.75" customHeight="1">
      <c r="A1012" s="436"/>
      <c r="B1012" s="253"/>
      <c r="C1012" s="253"/>
      <c r="D1012" s="253"/>
      <c r="E1012" s="253"/>
      <c r="F1012" s="253"/>
      <c r="G1012" s="253"/>
      <c r="H1012" s="253"/>
      <c r="I1012" s="253"/>
      <c r="J1012" s="253"/>
      <c r="K1012" s="253"/>
      <c r="L1012" s="253"/>
      <c r="M1012" s="253"/>
      <c r="N1012" s="253"/>
      <c r="O1012" s="253"/>
      <c r="P1012" s="253"/>
      <c r="Q1012" s="253"/>
      <c r="R1012" s="366"/>
    </row>
    <row r="1013" spans="1:18" s="264" customFormat="1" ht="21.75" customHeight="1">
      <c r="A1013" s="436"/>
      <c r="B1013" s="253"/>
      <c r="C1013" s="253"/>
      <c r="D1013" s="253"/>
      <c r="E1013" s="253"/>
      <c r="F1013" s="253"/>
      <c r="G1013" s="253"/>
      <c r="H1013" s="253"/>
      <c r="I1013" s="253"/>
      <c r="J1013" s="253"/>
      <c r="K1013" s="253"/>
      <c r="L1013" s="253"/>
      <c r="M1013" s="253"/>
      <c r="N1013" s="253"/>
      <c r="O1013" s="253"/>
      <c r="P1013" s="253"/>
      <c r="Q1013" s="253"/>
      <c r="R1013" s="366"/>
    </row>
    <row r="1014" spans="1:18" s="264" customFormat="1" ht="21.75" customHeight="1">
      <c r="A1014" s="436"/>
      <c r="B1014" s="253"/>
      <c r="C1014" s="253"/>
      <c r="D1014" s="253"/>
      <c r="E1014" s="253"/>
      <c r="F1014" s="253"/>
      <c r="G1014" s="253"/>
      <c r="H1014" s="253"/>
      <c r="I1014" s="253"/>
      <c r="J1014" s="253"/>
      <c r="K1014" s="253"/>
      <c r="L1014" s="253"/>
      <c r="M1014" s="253"/>
      <c r="N1014" s="253"/>
      <c r="O1014" s="253"/>
      <c r="P1014" s="253"/>
      <c r="Q1014" s="253"/>
      <c r="R1014" s="366"/>
    </row>
    <row r="1015" spans="1:18" s="264" customFormat="1" ht="21.75" customHeight="1">
      <c r="A1015" s="436"/>
      <c r="B1015" s="253"/>
      <c r="C1015" s="253"/>
      <c r="D1015" s="253"/>
      <c r="E1015" s="253"/>
      <c r="F1015" s="253"/>
      <c r="G1015" s="253"/>
      <c r="H1015" s="253"/>
      <c r="I1015" s="253"/>
      <c r="J1015" s="253"/>
      <c r="K1015" s="253"/>
      <c r="L1015" s="253"/>
      <c r="M1015" s="253"/>
      <c r="N1015" s="253"/>
      <c r="O1015" s="253"/>
      <c r="P1015" s="253"/>
      <c r="Q1015" s="253"/>
      <c r="R1015" s="366"/>
    </row>
    <row r="1016" spans="1:18" s="264" customFormat="1" ht="21.75" customHeight="1">
      <c r="A1016" s="436"/>
      <c r="B1016" s="253"/>
      <c r="C1016" s="253"/>
      <c r="D1016" s="253"/>
      <c r="E1016" s="253"/>
      <c r="F1016" s="253"/>
      <c r="G1016" s="253"/>
      <c r="H1016" s="253"/>
      <c r="I1016" s="253"/>
      <c r="J1016" s="253"/>
      <c r="K1016" s="253"/>
      <c r="L1016" s="253"/>
      <c r="M1016" s="253"/>
      <c r="N1016" s="253"/>
      <c r="O1016" s="253"/>
      <c r="P1016" s="253"/>
      <c r="Q1016" s="253"/>
      <c r="R1016" s="366"/>
    </row>
    <row r="1017" spans="1:18" s="264" customFormat="1" ht="21.75" customHeight="1">
      <c r="A1017" s="436"/>
      <c r="B1017" s="253"/>
      <c r="C1017" s="253"/>
      <c r="D1017" s="253"/>
      <c r="E1017" s="253"/>
      <c r="F1017" s="253"/>
      <c r="G1017" s="253"/>
      <c r="H1017" s="253"/>
      <c r="I1017" s="253"/>
      <c r="J1017" s="253"/>
      <c r="K1017" s="253"/>
      <c r="L1017" s="253"/>
      <c r="M1017" s="253"/>
      <c r="N1017" s="253"/>
      <c r="O1017" s="253"/>
      <c r="P1017" s="253"/>
      <c r="Q1017" s="253"/>
      <c r="R1017" s="366"/>
    </row>
    <row r="1018" spans="1:18" s="264" customFormat="1" ht="21.75" customHeight="1">
      <c r="A1018" s="436"/>
      <c r="B1018" s="253"/>
      <c r="C1018" s="253"/>
      <c r="D1018" s="253"/>
      <c r="E1018" s="253"/>
      <c r="F1018" s="253"/>
      <c r="G1018" s="253"/>
      <c r="H1018" s="253"/>
      <c r="I1018" s="253"/>
      <c r="J1018" s="253"/>
      <c r="K1018" s="253"/>
      <c r="L1018" s="253"/>
      <c r="M1018" s="253"/>
      <c r="N1018" s="253"/>
      <c r="O1018" s="253"/>
      <c r="P1018" s="253"/>
      <c r="Q1018" s="253"/>
      <c r="R1018" s="366"/>
    </row>
    <row r="1019" spans="1:18" s="264" customFormat="1" ht="21.75" customHeight="1">
      <c r="A1019" s="436"/>
      <c r="B1019" s="253"/>
      <c r="C1019" s="253"/>
      <c r="D1019" s="253"/>
      <c r="E1019" s="253"/>
      <c r="F1019" s="253"/>
      <c r="G1019" s="253"/>
      <c r="H1019" s="253"/>
      <c r="I1019" s="253"/>
      <c r="J1019" s="253"/>
      <c r="K1019" s="253"/>
      <c r="L1019" s="253"/>
      <c r="M1019" s="253"/>
      <c r="N1019" s="253"/>
      <c r="O1019" s="253"/>
      <c r="P1019" s="253"/>
      <c r="Q1019" s="253"/>
      <c r="R1019" s="366"/>
    </row>
    <row r="1020" spans="1:18" s="264" customFormat="1" ht="21.75" customHeight="1">
      <c r="A1020" s="436"/>
      <c r="B1020" s="253"/>
      <c r="C1020" s="253"/>
      <c r="D1020" s="253"/>
      <c r="E1020" s="253"/>
      <c r="F1020" s="253"/>
      <c r="G1020" s="253"/>
      <c r="H1020" s="253"/>
      <c r="I1020" s="253"/>
      <c r="J1020" s="253"/>
      <c r="K1020" s="253"/>
      <c r="L1020" s="253"/>
      <c r="M1020" s="253"/>
      <c r="N1020" s="253"/>
      <c r="O1020" s="253"/>
      <c r="P1020" s="253"/>
      <c r="Q1020" s="253"/>
      <c r="R1020" s="366"/>
    </row>
    <row r="1021" spans="1:18" s="264" customFormat="1" ht="21.75" customHeight="1">
      <c r="A1021" s="436"/>
      <c r="B1021" s="253"/>
      <c r="C1021" s="253"/>
      <c r="D1021" s="253"/>
      <c r="E1021" s="253"/>
      <c r="F1021" s="253"/>
      <c r="G1021" s="253"/>
      <c r="H1021" s="253"/>
      <c r="I1021" s="253"/>
      <c r="J1021" s="253"/>
      <c r="K1021" s="253"/>
      <c r="L1021" s="253"/>
      <c r="M1021" s="253"/>
      <c r="N1021" s="253"/>
      <c r="O1021" s="253"/>
      <c r="P1021" s="253"/>
      <c r="Q1021" s="253"/>
      <c r="R1021" s="366"/>
    </row>
    <row r="1022" spans="1:18" s="264" customFormat="1" ht="21.75" customHeight="1">
      <c r="A1022" s="436"/>
      <c r="B1022" s="253"/>
      <c r="C1022" s="253"/>
      <c r="D1022" s="253"/>
      <c r="E1022" s="253"/>
      <c r="F1022" s="253"/>
      <c r="G1022" s="253"/>
      <c r="H1022" s="253"/>
      <c r="I1022" s="253"/>
      <c r="J1022" s="253"/>
      <c r="K1022" s="253"/>
      <c r="L1022" s="253"/>
      <c r="M1022" s="253"/>
      <c r="N1022" s="253"/>
      <c r="O1022" s="253"/>
      <c r="P1022" s="253"/>
      <c r="Q1022" s="253"/>
      <c r="R1022" s="366"/>
    </row>
    <row r="1023" spans="1:18" s="264" customFormat="1" ht="21.75" customHeight="1">
      <c r="A1023" s="436"/>
      <c r="B1023" s="253"/>
      <c r="C1023" s="253"/>
      <c r="D1023" s="253"/>
      <c r="E1023" s="253"/>
      <c r="F1023" s="253"/>
      <c r="G1023" s="253"/>
      <c r="H1023" s="253"/>
      <c r="I1023" s="253"/>
      <c r="J1023" s="253"/>
      <c r="K1023" s="253"/>
      <c r="L1023" s="253"/>
      <c r="M1023" s="253"/>
      <c r="N1023" s="253"/>
      <c r="O1023" s="253"/>
      <c r="P1023" s="253"/>
      <c r="Q1023" s="253"/>
      <c r="R1023" s="366"/>
    </row>
    <row r="1024" spans="1:18" s="264" customFormat="1" ht="21.75" customHeight="1">
      <c r="A1024" s="436"/>
      <c r="B1024" s="253"/>
      <c r="C1024" s="253"/>
      <c r="D1024" s="253"/>
      <c r="E1024" s="253"/>
      <c r="F1024" s="253"/>
      <c r="G1024" s="253"/>
      <c r="H1024" s="253"/>
      <c r="I1024" s="253"/>
      <c r="J1024" s="253"/>
      <c r="K1024" s="253"/>
      <c r="L1024" s="253"/>
      <c r="M1024" s="253"/>
      <c r="N1024" s="253"/>
      <c r="O1024" s="253"/>
      <c r="P1024" s="253"/>
      <c r="Q1024" s="253"/>
      <c r="R1024" s="366"/>
    </row>
    <row r="1025" spans="1:18" s="264" customFormat="1" ht="21.75" customHeight="1">
      <c r="A1025" s="436"/>
      <c r="B1025" s="253"/>
      <c r="C1025" s="253"/>
      <c r="D1025" s="253"/>
      <c r="E1025" s="253"/>
      <c r="F1025" s="253"/>
      <c r="G1025" s="253"/>
      <c r="H1025" s="253"/>
      <c r="I1025" s="253"/>
      <c r="J1025" s="253"/>
      <c r="K1025" s="253"/>
      <c r="L1025" s="253"/>
      <c r="M1025" s="253"/>
      <c r="N1025" s="253"/>
      <c r="O1025" s="253"/>
      <c r="P1025" s="253"/>
      <c r="Q1025" s="253"/>
      <c r="R1025" s="366"/>
    </row>
    <row r="1026" spans="1:18" s="264" customFormat="1" ht="21.75" customHeight="1">
      <c r="A1026" s="436"/>
      <c r="B1026" s="253"/>
      <c r="C1026" s="253"/>
      <c r="D1026" s="253"/>
      <c r="E1026" s="253"/>
      <c r="F1026" s="253"/>
      <c r="G1026" s="253"/>
      <c r="H1026" s="253"/>
      <c r="I1026" s="253"/>
      <c r="J1026" s="253"/>
      <c r="K1026" s="253"/>
      <c r="L1026" s="253"/>
      <c r="M1026" s="253"/>
      <c r="N1026" s="253"/>
      <c r="O1026" s="253"/>
      <c r="P1026" s="253"/>
      <c r="Q1026" s="253"/>
      <c r="R1026" s="366"/>
    </row>
    <row r="1027" spans="1:18" s="264" customFormat="1" ht="21.75" customHeight="1">
      <c r="A1027" s="436"/>
      <c r="B1027" s="253"/>
      <c r="C1027" s="253"/>
      <c r="D1027" s="253"/>
      <c r="E1027" s="253"/>
      <c r="F1027" s="253"/>
      <c r="G1027" s="253"/>
      <c r="H1027" s="253"/>
      <c r="I1027" s="253"/>
      <c r="J1027" s="253"/>
      <c r="K1027" s="253"/>
      <c r="L1027" s="253"/>
      <c r="M1027" s="253"/>
      <c r="N1027" s="253"/>
      <c r="O1027" s="253"/>
      <c r="P1027" s="253"/>
      <c r="Q1027" s="253"/>
      <c r="R1027" s="366"/>
    </row>
    <row r="1028" spans="1:18" s="264" customFormat="1" ht="21.75" customHeight="1">
      <c r="A1028" s="436"/>
      <c r="B1028" s="253"/>
      <c r="C1028" s="253"/>
      <c r="D1028" s="253"/>
      <c r="E1028" s="253"/>
      <c r="F1028" s="253"/>
      <c r="G1028" s="253"/>
      <c r="H1028" s="253"/>
      <c r="I1028" s="253"/>
      <c r="J1028" s="253"/>
      <c r="K1028" s="253"/>
      <c r="L1028" s="253"/>
      <c r="M1028" s="253"/>
      <c r="N1028" s="253"/>
      <c r="O1028" s="253"/>
      <c r="P1028" s="253"/>
      <c r="Q1028" s="253"/>
      <c r="R1028" s="366"/>
    </row>
    <row r="1029" spans="1:18" s="264" customFormat="1" ht="21.75" customHeight="1">
      <c r="A1029" s="436"/>
      <c r="B1029" s="253"/>
      <c r="C1029" s="253"/>
      <c r="D1029" s="253"/>
      <c r="E1029" s="253"/>
      <c r="F1029" s="253"/>
      <c r="G1029" s="253"/>
      <c r="H1029" s="253"/>
      <c r="I1029" s="253"/>
      <c r="J1029" s="253"/>
      <c r="K1029" s="253"/>
      <c r="L1029" s="253"/>
      <c r="M1029" s="253"/>
      <c r="N1029" s="253"/>
      <c r="O1029" s="253"/>
      <c r="P1029" s="253"/>
      <c r="Q1029" s="253"/>
      <c r="R1029" s="366"/>
    </row>
    <row r="1030" spans="1:18" s="264" customFormat="1" ht="21.75" customHeight="1">
      <c r="A1030" s="436"/>
      <c r="B1030" s="253"/>
      <c r="C1030" s="253"/>
      <c r="D1030" s="253"/>
      <c r="E1030" s="253"/>
      <c r="F1030" s="253"/>
      <c r="G1030" s="253"/>
      <c r="H1030" s="253"/>
      <c r="I1030" s="253"/>
      <c r="J1030" s="253"/>
      <c r="K1030" s="253"/>
      <c r="L1030" s="253"/>
      <c r="M1030" s="253"/>
      <c r="N1030" s="253"/>
      <c r="O1030" s="253"/>
      <c r="P1030" s="253"/>
      <c r="Q1030" s="253"/>
      <c r="R1030" s="366"/>
    </row>
    <row r="1031" spans="1:18" s="264" customFormat="1" ht="21.75" customHeight="1">
      <c r="A1031" s="436"/>
      <c r="B1031" s="253"/>
      <c r="C1031" s="253"/>
      <c r="D1031" s="253"/>
      <c r="E1031" s="253"/>
      <c r="F1031" s="253"/>
      <c r="G1031" s="253"/>
      <c r="H1031" s="253"/>
      <c r="I1031" s="253"/>
      <c r="J1031" s="253"/>
      <c r="K1031" s="253"/>
      <c r="L1031" s="253"/>
      <c r="M1031" s="253"/>
      <c r="N1031" s="253"/>
      <c r="O1031" s="253"/>
      <c r="P1031" s="253"/>
      <c r="Q1031" s="253"/>
      <c r="R1031" s="366"/>
    </row>
    <row r="1032" spans="1:18" s="264" customFormat="1" ht="21.75" customHeight="1">
      <c r="A1032" s="436"/>
      <c r="B1032" s="253"/>
      <c r="C1032" s="253"/>
      <c r="D1032" s="253"/>
      <c r="E1032" s="253"/>
      <c r="F1032" s="253"/>
      <c r="G1032" s="253"/>
      <c r="H1032" s="253"/>
      <c r="I1032" s="253"/>
      <c r="J1032" s="253"/>
      <c r="K1032" s="253"/>
      <c r="L1032" s="253"/>
      <c r="M1032" s="253"/>
      <c r="N1032" s="253"/>
      <c r="O1032" s="253"/>
      <c r="P1032" s="253"/>
      <c r="Q1032" s="253"/>
      <c r="R1032" s="366"/>
    </row>
    <row r="1033" spans="1:18" s="264" customFormat="1" ht="21.75" customHeight="1">
      <c r="A1033" s="436"/>
      <c r="B1033" s="253"/>
      <c r="C1033" s="253"/>
      <c r="D1033" s="253"/>
      <c r="E1033" s="253"/>
      <c r="F1033" s="253"/>
      <c r="G1033" s="253"/>
      <c r="H1033" s="253"/>
      <c r="I1033" s="253"/>
      <c r="J1033" s="253"/>
      <c r="K1033" s="253"/>
      <c r="L1033" s="253"/>
      <c r="M1033" s="253"/>
      <c r="N1033" s="253"/>
      <c r="O1033" s="253"/>
      <c r="P1033" s="253"/>
      <c r="Q1033" s="253"/>
      <c r="R1033" s="366"/>
    </row>
    <row r="1034" spans="1:18" s="264" customFormat="1" ht="21.75" customHeight="1">
      <c r="A1034" s="436"/>
      <c r="B1034" s="253"/>
      <c r="C1034" s="253"/>
      <c r="D1034" s="253"/>
      <c r="E1034" s="253"/>
      <c r="F1034" s="253"/>
      <c r="G1034" s="253"/>
      <c r="H1034" s="253"/>
      <c r="I1034" s="253"/>
      <c r="J1034" s="253"/>
      <c r="K1034" s="253"/>
      <c r="L1034" s="253"/>
      <c r="M1034" s="253"/>
      <c r="N1034" s="253"/>
      <c r="O1034" s="253"/>
      <c r="P1034" s="253"/>
      <c r="Q1034" s="253"/>
      <c r="R1034" s="366"/>
    </row>
    <row r="1035" spans="1:18" s="264" customFormat="1" ht="21.75" customHeight="1">
      <c r="A1035" s="436"/>
      <c r="B1035" s="253"/>
      <c r="C1035" s="253"/>
      <c r="D1035" s="253"/>
      <c r="E1035" s="253"/>
      <c r="F1035" s="253"/>
      <c r="G1035" s="253"/>
      <c r="H1035" s="253"/>
      <c r="I1035" s="253"/>
      <c r="J1035" s="253"/>
      <c r="K1035" s="253"/>
      <c r="L1035" s="253"/>
      <c r="M1035" s="253"/>
      <c r="N1035" s="253"/>
      <c r="O1035" s="253"/>
      <c r="P1035" s="253"/>
      <c r="Q1035" s="253"/>
      <c r="R1035" s="366"/>
    </row>
    <row r="1036" spans="1:18" s="264" customFormat="1" ht="21.75" customHeight="1">
      <c r="A1036" s="436"/>
      <c r="B1036" s="253"/>
      <c r="C1036" s="253"/>
      <c r="D1036" s="253"/>
      <c r="E1036" s="253"/>
      <c r="F1036" s="253"/>
      <c r="G1036" s="253"/>
      <c r="H1036" s="253"/>
      <c r="I1036" s="253"/>
      <c r="J1036" s="253"/>
      <c r="K1036" s="253"/>
      <c r="L1036" s="253"/>
      <c r="M1036" s="253"/>
      <c r="N1036" s="253"/>
      <c r="O1036" s="253"/>
      <c r="P1036" s="253"/>
      <c r="Q1036" s="253"/>
      <c r="R1036" s="366"/>
    </row>
    <row r="1037" spans="1:18" s="264" customFormat="1" ht="21.75" customHeight="1">
      <c r="A1037" s="436"/>
      <c r="B1037" s="253"/>
      <c r="C1037" s="253"/>
      <c r="D1037" s="253"/>
      <c r="E1037" s="253"/>
      <c r="F1037" s="253"/>
      <c r="G1037" s="253"/>
      <c r="H1037" s="253"/>
      <c r="I1037" s="253"/>
      <c r="J1037" s="253"/>
      <c r="K1037" s="253"/>
      <c r="L1037" s="253"/>
      <c r="M1037" s="253"/>
      <c r="N1037" s="253"/>
      <c r="O1037" s="253"/>
      <c r="P1037" s="253"/>
      <c r="Q1037" s="253"/>
      <c r="R1037" s="366"/>
    </row>
    <row r="1038" spans="1:18" s="264" customFormat="1" ht="21.75" customHeight="1">
      <c r="A1038" s="436"/>
      <c r="B1038" s="253"/>
      <c r="C1038" s="253"/>
      <c r="D1038" s="253"/>
      <c r="E1038" s="253"/>
      <c r="F1038" s="253"/>
      <c r="G1038" s="253"/>
      <c r="H1038" s="253"/>
      <c r="I1038" s="253"/>
      <c r="J1038" s="253"/>
      <c r="K1038" s="253"/>
      <c r="L1038" s="253"/>
      <c r="M1038" s="253"/>
      <c r="N1038" s="253"/>
      <c r="O1038" s="253"/>
      <c r="P1038" s="253"/>
      <c r="Q1038" s="253"/>
      <c r="R1038" s="366"/>
    </row>
    <row r="1039" spans="1:18" s="264" customFormat="1" ht="21.75" customHeight="1">
      <c r="A1039" s="436"/>
      <c r="B1039" s="253"/>
      <c r="C1039" s="253"/>
      <c r="D1039" s="253"/>
      <c r="E1039" s="253"/>
      <c r="F1039" s="253"/>
      <c r="G1039" s="253"/>
      <c r="H1039" s="253"/>
      <c r="I1039" s="253"/>
      <c r="J1039" s="253"/>
      <c r="K1039" s="253"/>
      <c r="L1039" s="253"/>
      <c r="M1039" s="253"/>
      <c r="N1039" s="253"/>
      <c r="O1039" s="253"/>
      <c r="P1039" s="253"/>
      <c r="Q1039" s="253"/>
      <c r="R1039" s="366"/>
    </row>
    <row r="1040" spans="1:18" s="264" customFormat="1" ht="21.75" customHeight="1">
      <c r="A1040" s="436"/>
      <c r="B1040" s="253"/>
      <c r="C1040" s="253"/>
      <c r="D1040" s="253"/>
      <c r="E1040" s="253"/>
      <c r="F1040" s="253"/>
      <c r="G1040" s="253"/>
      <c r="H1040" s="253"/>
      <c r="I1040" s="253"/>
      <c r="J1040" s="253"/>
      <c r="K1040" s="253"/>
      <c r="L1040" s="253"/>
      <c r="M1040" s="253"/>
      <c r="N1040" s="253"/>
      <c r="O1040" s="253"/>
      <c r="P1040" s="253"/>
      <c r="Q1040" s="253"/>
      <c r="R1040" s="366"/>
    </row>
    <row r="1041" spans="1:18" s="264" customFormat="1" ht="21.75" customHeight="1">
      <c r="A1041" s="436"/>
      <c r="B1041" s="253"/>
      <c r="C1041" s="253"/>
      <c r="D1041" s="253"/>
      <c r="E1041" s="253"/>
      <c r="F1041" s="253"/>
      <c r="G1041" s="253"/>
      <c r="H1041" s="253"/>
      <c r="I1041" s="253"/>
      <c r="J1041" s="253"/>
      <c r="K1041" s="253"/>
      <c r="L1041" s="253"/>
      <c r="M1041" s="253"/>
      <c r="N1041" s="253"/>
      <c r="O1041" s="253"/>
      <c r="P1041" s="253"/>
      <c r="Q1041" s="253"/>
      <c r="R1041" s="366"/>
    </row>
    <row r="1042" spans="1:18" s="264" customFormat="1" ht="21.75" customHeight="1">
      <c r="A1042" s="436"/>
      <c r="B1042" s="253"/>
      <c r="C1042" s="253"/>
      <c r="D1042" s="253"/>
      <c r="E1042" s="253"/>
      <c r="F1042" s="253"/>
      <c r="G1042" s="253"/>
      <c r="H1042" s="253"/>
      <c r="I1042" s="253"/>
      <c r="J1042" s="253"/>
      <c r="K1042" s="253"/>
      <c r="L1042" s="253"/>
      <c r="M1042" s="253"/>
      <c r="N1042" s="253"/>
      <c r="O1042" s="253"/>
      <c r="P1042" s="253"/>
      <c r="Q1042" s="253"/>
      <c r="R1042" s="366"/>
    </row>
    <row r="1043" spans="1:18" s="264" customFormat="1" ht="21.75" customHeight="1">
      <c r="A1043" s="436"/>
      <c r="B1043" s="253"/>
      <c r="C1043" s="253"/>
      <c r="D1043" s="253"/>
      <c r="E1043" s="253"/>
      <c r="F1043" s="253"/>
      <c r="G1043" s="253"/>
      <c r="H1043" s="253"/>
      <c r="I1043" s="253"/>
      <c r="J1043" s="253"/>
      <c r="K1043" s="253"/>
      <c r="L1043" s="253"/>
      <c r="M1043" s="253"/>
      <c r="N1043" s="253"/>
      <c r="O1043" s="253"/>
      <c r="P1043" s="253"/>
      <c r="Q1043" s="253"/>
      <c r="R1043" s="366"/>
    </row>
    <row r="1044" spans="1:18" s="264" customFormat="1" ht="21.75" customHeight="1">
      <c r="A1044" s="436"/>
      <c r="B1044" s="253"/>
      <c r="C1044" s="253"/>
      <c r="D1044" s="253"/>
      <c r="E1044" s="253"/>
      <c r="F1044" s="253"/>
      <c r="G1044" s="253"/>
      <c r="H1044" s="253"/>
      <c r="I1044" s="253"/>
      <c r="J1044" s="253"/>
      <c r="K1044" s="253"/>
      <c r="L1044" s="253"/>
      <c r="M1044" s="253"/>
      <c r="N1044" s="253"/>
      <c r="O1044" s="253"/>
      <c r="P1044" s="253"/>
      <c r="Q1044" s="253"/>
      <c r="R1044" s="366"/>
    </row>
    <row r="1045" spans="1:18" s="264" customFormat="1" ht="21.75" customHeight="1">
      <c r="A1045" s="436"/>
      <c r="B1045" s="253"/>
      <c r="C1045" s="253"/>
      <c r="D1045" s="253"/>
      <c r="E1045" s="253"/>
      <c r="F1045" s="253"/>
      <c r="G1045" s="253"/>
      <c r="H1045" s="253"/>
      <c r="I1045" s="253"/>
      <c r="J1045" s="253"/>
      <c r="K1045" s="253"/>
      <c r="L1045" s="253"/>
      <c r="M1045" s="253"/>
      <c r="N1045" s="253"/>
      <c r="O1045" s="253"/>
      <c r="P1045" s="253"/>
      <c r="Q1045" s="253"/>
      <c r="R1045" s="366"/>
    </row>
    <row r="1046" spans="1:18" s="264" customFormat="1" ht="21.75" customHeight="1">
      <c r="A1046" s="436"/>
      <c r="B1046" s="253"/>
      <c r="C1046" s="253"/>
      <c r="D1046" s="253"/>
      <c r="E1046" s="253"/>
      <c r="F1046" s="253"/>
      <c r="G1046" s="253"/>
      <c r="H1046" s="253"/>
      <c r="I1046" s="253"/>
      <c r="J1046" s="253"/>
      <c r="K1046" s="253"/>
      <c r="L1046" s="253"/>
      <c r="M1046" s="253"/>
      <c r="N1046" s="253"/>
      <c r="O1046" s="253"/>
      <c r="P1046" s="253"/>
      <c r="Q1046" s="253"/>
      <c r="R1046" s="366"/>
    </row>
    <row r="1047" spans="1:18" s="264" customFormat="1" ht="21.75" customHeight="1">
      <c r="A1047" s="436"/>
      <c r="B1047" s="253"/>
      <c r="C1047" s="253"/>
      <c r="D1047" s="253"/>
      <c r="E1047" s="253"/>
      <c r="F1047" s="253"/>
      <c r="G1047" s="253"/>
      <c r="H1047" s="253"/>
      <c r="I1047" s="253"/>
      <c r="J1047" s="253"/>
      <c r="K1047" s="253"/>
      <c r="L1047" s="253"/>
      <c r="M1047" s="253"/>
      <c r="N1047" s="253"/>
      <c r="O1047" s="253"/>
      <c r="P1047" s="253"/>
      <c r="Q1047" s="253"/>
      <c r="R1047" s="366"/>
    </row>
    <row r="1048" spans="1:18" s="264" customFormat="1" ht="21.75" customHeight="1">
      <c r="A1048" s="436"/>
      <c r="B1048" s="253"/>
      <c r="C1048" s="253"/>
      <c r="D1048" s="253"/>
      <c r="E1048" s="253"/>
      <c r="F1048" s="253"/>
      <c r="G1048" s="253"/>
      <c r="H1048" s="253"/>
      <c r="I1048" s="253"/>
      <c r="J1048" s="253"/>
      <c r="K1048" s="253"/>
      <c r="L1048" s="253"/>
      <c r="M1048" s="253"/>
      <c r="N1048" s="253"/>
      <c r="O1048" s="253"/>
      <c r="P1048" s="253"/>
      <c r="Q1048" s="253"/>
      <c r="R1048" s="366"/>
    </row>
    <row r="1049" spans="1:18" s="264" customFormat="1" ht="21.75" customHeight="1">
      <c r="A1049" s="436"/>
      <c r="B1049" s="253"/>
      <c r="C1049" s="253"/>
      <c r="D1049" s="253"/>
      <c r="E1049" s="253"/>
      <c r="F1049" s="253"/>
      <c r="G1049" s="253"/>
      <c r="H1049" s="253"/>
      <c r="I1049" s="253"/>
      <c r="J1049" s="253"/>
      <c r="K1049" s="253"/>
      <c r="L1049" s="253"/>
      <c r="M1049" s="253"/>
      <c r="N1049" s="253"/>
      <c r="O1049" s="253"/>
      <c r="P1049" s="253"/>
      <c r="Q1049" s="253"/>
      <c r="R1049" s="366"/>
    </row>
    <row r="1050" spans="1:18" s="264" customFormat="1" ht="21.75" customHeight="1">
      <c r="A1050" s="436"/>
      <c r="B1050" s="253"/>
      <c r="C1050" s="253"/>
      <c r="D1050" s="253"/>
      <c r="E1050" s="253"/>
      <c r="F1050" s="253"/>
      <c r="G1050" s="253"/>
      <c r="H1050" s="253"/>
      <c r="I1050" s="253"/>
      <c r="J1050" s="253"/>
      <c r="K1050" s="253"/>
      <c r="L1050" s="253"/>
      <c r="M1050" s="253"/>
      <c r="N1050" s="253"/>
      <c r="O1050" s="253"/>
      <c r="P1050" s="253"/>
      <c r="Q1050" s="253"/>
      <c r="R1050" s="366"/>
    </row>
    <row r="1051" spans="1:18" s="264" customFormat="1" ht="21.75" customHeight="1">
      <c r="A1051" s="436"/>
      <c r="B1051" s="253"/>
      <c r="C1051" s="253"/>
      <c r="D1051" s="253"/>
      <c r="E1051" s="253"/>
      <c r="F1051" s="253"/>
      <c r="G1051" s="253"/>
      <c r="H1051" s="253"/>
      <c r="I1051" s="253"/>
      <c r="J1051" s="253"/>
      <c r="K1051" s="253"/>
      <c r="L1051" s="253"/>
      <c r="M1051" s="253"/>
      <c r="N1051" s="253"/>
      <c r="O1051" s="253"/>
      <c r="P1051" s="253"/>
      <c r="Q1051" s="253"/>
      <c r="R1051" s="366"/>
    </row>
    <row r="1052" spans="1:18" s="264" customFormat="1" ht="21.75" customHeight="1">
      <c r="A1052" s="436"/>
      <c r="B1052" s="253"/>
      <c r="C1052" s="253"/>
      <c r="D1052" s="253"/>
      <c r="E1052" s="253"/>
      <c r="F1052" s="253"/>
      <c r="G1052" s="253"/>
      <c r="H1052" s="253"/>
      <c r="I1052" s="253"/>
      <c r="J1052" s="253"/>
      <c r="K1052" s="253"/>
      <c r="L1052" s="253"/>
      <c r="M1052" s="253"/>
      <c r="N1052" s="253"/>
      <c r="O1052" s="253"/>
      <c r="P1052" s="253"/>
      <c r="Q1052" s="253"/>
      <c r="R1052" s="366"/>
    </row>
    <row r="1053" spans="1:18" s="264" customFormat="1" ht="21.75" customHeight="1">
      <c r="A1053" s="436"/>
      <c r="B1053" s="253"/>
      <c r="C1053" s="253"/>
      <c r="D1053" s="253"/>
      <c r="E1053" s="253"/>
      <c r="F1053" s="253"/>
      <c r="G1053" s="253"/>
      <c r="H1053" s="253"/>
      <c r="I1053" s="253"/>
      <c r="J1053" s="253"/>
      <c r="K1053" s="253"/>
      <c r="L1053" s="253"/>
      <c r="M1053" s="253"/>
      <c r="N1053" s="253"/>
      <c r="O1053" s="253"/>
      <c r="P1053" s="253"/>
      <c r="Q1053" s="253"/>
      <c r="R1053" s="366"/>
    </row>
    <row r="1054" spans="1:18" s="264" customFormat="1" ht="21.75" customHeight="1">
      <c r="A1054" s="436"/>
      <c r="B1054" s="253"/>
      <c r="C1054" s="253"/>
      <c r="D1054" s="253"/>
      <c r="E1054" s="253"/>
      <c r="F1054" s="253"/>
      <c r="G1054" s="253"/>
      <c r="H1054" s="253"/>
      <c r="I1054" s="253"/>
      <c r="J1054" s="253"/>
      <c r="K1054" s="253"/>
      <c r="L1054" s="253"/>
      <c r="M1054" s="253"/>
      <c r="N1054" s="253"/>
      <c r="O1054" s="253"/>
      <c r="P1054" s="253"/>
      <c r="Q1054" s="253"/>
      <c r="R1054" s="366"/>
    </row>
    <row r="1055" spans="1:18" s="264" customFormat="1" ht="21.75" customHeight="1">
      <c r="A1055" s="436"/>
      <c r="B1055" s="253"/>
      <c r="C1055" s="253"/>
      <c r="D1055" s="253"/>
      <c r="E1055" s="253"/>
      <c r="F1055" s="253"/>
      <c r="G1055" s="253"/>
      <c r="H1055" s="253"/>
      <c r="I1055" s="253"/>
      <c r="J1055" s="253"/>
      <c r="K1055" s="253"/>
      <c r="L1055" s="253"/>
      <c r="M1055" s="253"/>
      <c r="N1055" s="253"/>
      <c r="O1055" s="253"/>
      <c r="P1055" s="253"/>
      <c r="Q1055" s="253"/>
      <c r="R1055" s="366"/>
    </row>
    <row r="1056" spans="1:18" s="264" customFormat="1" ht="21.75" customHeight="1">
      <c r="A1056" s="436"/>
      <c r="B1056" s="253"/>
      <c r="C1056" s="253"/>
      <c r="D1056" s="253"/>
      <c r="E1056" s="253"/>
      <c r="F1056" s="253"/>
      <c r="G1056" s="253"/>
      <c r="H1056" s="253"/>
      <c r="I1056" s="253"/>
      <c r="J1056" s="253"/>
      <c r="K1056" s="253"/>
      <c r="L1056" s="253"/>
      <c r="M1056" s="253"/>
      <c r="N1056" s="253"/>
      <c r="O1056" s="253"/>
      <c r="P1056" s="253"/>
      <c r="Q1056" s="253"/>
      <c r="R1056" s="366"/>
    </row>
    <row r="1057" spans="1:18" s="264" customFormat="1" ht="21.75" customHeight="1">
      <c r="A1057" s="436"/>
      <c r="B1057" s="253"/>
      <c r="C1057" s="253"/>
      <c r="D1057" s="253"/>
      <c r="E1057" s="253"/>
      <c r="F1057" s="253"/>
      <c r="G1057" s="253"/>
      <c r="H1057" s="253"/>
      <c r="I1057" s="253"/>
      <c r="J1057" s="253"/>
      <c r="K1057" s="253"/>
      <c r="L1057" s="253"/>
      <c r="M1057" s="253"/>
      <c r="N1057" s="253"/>
      <c r="O1057" s="253"/>
      <c r="P1057" s="253"/>
      <c r="Q1057" s="253"/>
      <c r="R1057" s="366"/>
    </row>
    <row r="1058" spans="1:18" s="264" customFormat="1" ht="21.75" customHeight="1">
      <c r="A1058" s="436"/>
      <c r="B1058" s="253"/>
      <c r="C1058" s="253"/>
      <c r="D1058" s="253"/>
      <c r="E1058" s="253"/>
      <c r="F1058" s="253"/>
      <c r="G1058" s="253"/>
      <c r="H1058" s="253"/>
      <c r="I1058" s="253"/>
      <c r="J1058" s="253"/>
      <c r="K1058" s="253"/>
      <c r="L1058" s="253"/>
      <c r="M1058" s="253"/>
      <c r="N1058" s="253"/>
      <c r="O1058" s="253"/>
      <c r="P1058" s="253"/>
      <c r="Q1058" s="253"/>
      <c r="R1058" s="366"/>
    </row>
    <row r="1059" spans="1:18" s="264" customFormat="1" ht="21.75" customHeight="1">
      <c r="A1059" s="436"/>
      <c r="B1059" s="253"/>
      <c r="C1059" s="253"/>
      <c r="D1059" s="253"/>
      <c r="E1059" s="253"/>
      <c r="F1059" s="253"/>
      <c r="G1059" s="253"/>
      <c r="H1059" s="253"/>
      <c r="I1059" s="253"/>
      <c r="J1059" s="253"/>
      <c r="K1059" s="253"/>
      <c r="L1059" s="253"/>
      <c r="M1059" s="253"/>
      <c r="N1059" s="253"/>
      <c r="O1059" s="253"/>
      <c r="P1059" s="253"/>
      <c r="Q1059" s="253"/>
      <c r="R1059" s="366"/>
    </row>
    <row r="1060" spans="1:18" s="264" customFormat="1" ht="21.75" customHeight="1">
      <c r="A1060" s="436"/>
      <c r="B1060" s="253"/>
      <c r="C1060" s="253"/>
      <c r="D1060" s="253"/>
      <c r="E1060" s="253"/>
      <c r="F1060" s="253"/>
      <c r="G1060" s="253"/>
      <c r="H1060" s="253"/>
      <c r="I1060" s="253"/>
      <c r="J1060" s="253"/>
      <c r="K1060" s="253"/>
      <c r="L1060" s="253"/>
      <c r="M1060" s="253"/>
      <c r="N1060" s="253"/>
      <c r="O1060" s="253"/>
      <c r="P1060" s="253"/>
      <c r="Q1060" s="253"/>
      <c r="R1060" s="366"/>
    </row>
    <row r="1061" spans="1:18" s="264" customFormat="1" ht="21.75" customHeight="1">
      <c r="A1061" s="436"/>
      <c r="B1061" s="253"/>
      <c r="C1061" s="253"/>
      <c r="D1061" s="253"/>
      <c r="E1061" s="253"/>
      <c r="F1061" s="253"/>
      <c r="G1061" s="253"/>
      <c r="H1061" s="253"/>
      <c r="I1061" s="253"/>
      <c r="J1061" s="253"/>
      <c r="K1061" s="253"/>
      <c r="L1061" s="253"/>
      <c r="M1061" s="253"/>
      <c r="N1061" s="253"/>
      <c r="O1061" s="253"/>
      <c r="P1061" s="253"/>
      <c r="Q1061" s="253"/>
      <c r="R1061" s="366"/>
    </row>
    <row r="1062" spans="1:18" s="264" customFormat="1" ht="21.75" customHeight="1">
      <c r="A1062" s="436"/>
      <c r="B1062" s="253"/>
      <c r="C1062" s="253"/>
      <c r="D1062" s="253"/>
      <c r="E1062" s="253"/>
      <c r="F1062" s="253"/>
      <c r="G1062" s="253"/>
      <c r="H1062" s="253"/>
      <c r="I1062" s="253"/>
      <c r="J1062" s="253"/>
      <c r="K1062" s="253"/>
      <c r="L1062" s="253"/>
      <c r="M1062" s="253"/>
      <c r="N1062" s="253"/>
      <c r="O1062" s="253"/>
      <c r="P1062" s="253"/>
      <c r="Q1062" s="253"/>
      <c r="R1062" s="366"/>
    </row>
    <row r="1063" spans="1:18" s="264" customFormat="1" ht="21.75" customHeight="1">
      <c r="A1063" s="436"/>
      <c r="B1063" s="253"/>
      <c r="C1063" s="253"/>
      <c r="D1063" s="253"/>
      <c r="E1063" s="253"/>
      <c r="F1063" s="253"/>
      <c r="G1063" s="253"/>
      <c r="H1063" s="253"/>
      <c r="I1063" s="253"/>
      <c r="J1063" s="253"/>
      <c r="K1063" s="253"/>
      <c r="L1063" s="253"/>
      <c r="M1063" s="253"/>
      <c r="N1063" s="253"/>
      <c r="O1063" s="253"/>
      <c r="P1063" s="253"/>
      <c r="Q1063" s="253"/>
      <c r="R1063" s="366"/>
    </row>
    <row r="1064" spans="1:18" s="264" customFormat="1" ht="21.75" customHeight="1">
      <c r="A1064" s="436"/>
      <c r="B1064" s="253"/>
      <c r="C1064" s="253"/>
      <c r="D1064" s="253"/>
      <c r="E1064" s="253"/>
      <c r="F1064" s="253"/>
      <c r="G1064" s="253"/>
      <c r="H1064" s="253"/>
      <c r="I1064" s="253"/>
      <c r="J1064" s="253"/>
      <c r="K1064" s="253"/>
      <c r="L1064" s="253"/>
      <c r="M1064" s="253"/>
      <c r="N1064" s="253"/>
      <c r="O1064" s="253"/>
      <c r="P1064" s="253"/>
      <c r="Q1064" s="253"/>
      <c r="R1064" s="366"/>
    </row>
    <row r="1065" spans="1:18" s="264" customFormat="1" ht="21.75" customHeight="1">
      <c r="A1065" s="436"/>
      <c r="B1065" s="253"/>
      <c r="C1065" s="253"/>
      <c r="D1065" s="253"/>
      <c r="E1065" s="253"/>
      <c r="F1065" s="253"/>
      <c r="G1065" s="253"/>
      <c r="H1065" s="253"/>
      <c r="I1065" s="253"/>
      <c r="J1065" s="253"/>
      <c r="K1065" s="253"/>
      <c r="L1065" s="253"/>
      <c r="M1065" s="253"/>
      <c r="N1065" s="253"/>
      <c r="O1065" s="253"/>
      <c r="P1065" s="253"/>
      <c r="Q1065" s="253"/>
      <c r="R1065" s="366"/>
    </row>
    <row r="1066" spans="1:18" s="264" customFormat="1" ht="21.75" customHeight="1">
      <c r="A1066" s="436"/>
      <c r="B1066" s="253"/>
      <c r="C1066" s="253"/>
      <c r="D1066" s="253"/>
      <c r="E1066" s="253"/>
      <c r="F1066" s="253"/>
      <c r="G1066" s="253"/>
      <c r="H1066" s="253"/>
      <c r="I1066" s="253"/>
      <c r="J1066" s="253"/>
      <c r="K1066" s="253"/>
      <c r="L1066" s="253"/>
      <c r="M1066" s="253"/>
      <c r="N1066" s="253"/>
      <c r="O1066" s="253"/>
      <c r="P1066" s="253"/>
      <c r="Q1066" s="253"/>
      <c r="R1066" s="366"/>
    </row>
    <row r="1067" spans="1:18" s="264" customFormat="1" ht="21.75" customHeight="1">
      <c r="A1067" s="436"/>
      <c r="B1067" s="253"/>
      <c r="C1067" s="253"/>
      <c r="D1067" s="253"/>
      <c r="E1067" s="253"/>
      <c r="F1067" s="253"/>
      <c r="G1067" s="253"/>
      <c r="H1067" s="253"/>
      <c r="I1067" s="253"/>
      <c r="J1067" s="253"/>
      <c r="K1067" s="253"/>
      <c r="L1067" s="253"/>
      <c r="M1067" s="253"/>
      <c r="N1067" s="253"/>
      <c r="O1067" s="253"/>
      <c r="P1067" s="253"/>
      <c r="Q1067" s="253"/>
      <c r="R1067" s="366"/>
    </row>
    <row r="1068" spans="1:18" s="264" customFormat="1" ht="21.75" customHeight="1">
      <c r="A1068" s="436"/>
      <c r="B1068" s="253"/>
      <c r="C1068" s="253"/>
      <c r="D1068" s="253"/>
      <c r="E1068" s="253"/>
      <c r="F1068" s="253"/>
      <c r="G1068" s="253"/>
      <c r="H1068" s="253"/>
      <c r="I1068" s="253"/>
      <c r="J1068" s="253"/>
      <c r="K1068" s="253"/>
      <c r="L1068" s="253"/>
      <c r="M1068" s="253"/>
      <c r="N1068" s="253"/>
      <c r="O1068" s="253"/>
      <c r="P1068" s="253"/>
      <c r="Q1068" s="253"/>
      <c r="R1068" s="366"/>
    </row>
    <row r="1069" spans="1:18" s="264" customFormat="1" ht="21.75" customHeight="1">
      <c r="A1069" s="436"/>
      <c r="B1069" s="253"/>
      <c r="C1069" s="253"/>
      <c r="D1069" s="253"/>
      <c r="E1069" s="253"/>
      <c r="F1069" s="253"/>
      <c r="G1069" s="253"/>
      <c r="H1069" s="253"/>
      <c r="I1069" s="253"/>
      <c r="J1069" s="253"/>
      <c r="K1069" s="253"/>
      <c r="L1069" s="253"/>
      <c r="M1069" s="253"/>
      <c r="N1069" s="253"/>
      <c r="O1069" s="253"/>
      <c r="P1069" s="253"/>
      <c r="Q1069" s="253"/>
      <c r="R1069" s="366"/>
    </row>
    <row r="1070" spans="1:18" s="264" customFormat="1" ht="21.75" customHeight="1">
      <c r="A1070" s="436"/>
      <c r="B1070" s="253"/>
      <c r="C1070" s="253"/>
      <c r="D1070" s="253"/>
      <c r="E1070" s="253"/>
      <c r="F1070" s="253"/>
      <c r="G1070" s="253"/>
      <c r="H1070" s="253"/>
      <c r="I1070" s="253"/>
      <c r="J1070" s="253"/>
      <c r="K1070" s="253"/>
      <c r="L1070" s="253"/>
      <c r="M1070" s="253"/>
      <c r="N1070" s="253"/>
      <c r="O1070" s="253"/>
      <c r="P1070" s="253"/>
      <c r="Q1070" s="253"/>
      <c r="R1070" s="366"/>
    </row>
    <row r="1071" spans="1:18" s="264" customFormat="1" ht="21.75" customHeight="1">
      <c r="A1071" s="436"/>
      <c r="B1071" s="253"/>
      <c r="C1071" s="253"/>
      <c r="D1071" s="253"/>
      <c r="E1071" s="253"/>
      <c r="F1071" s="253"/>
      <c r="G1071" s="253"/>
      <c r="H1071" s="253"/>
      <c r="I1071" s="253"/>
      <c r="J1071" s="253"/>
      <c r="K1071" s="253"/>
      <c r="L1071" s="253"/>
      <c r="M1071" s="253"/>
      <c r="N1071" s="253"/>
      <c r="O1071" s="253"/>
      <c r="P1071" s="253"/>
      <c r="Q1071" s="253"/>
      <c r="R1071" s="366"/>
    </row>
    <row r="1072" spans="1:18" s="264" customFormat="1" ht="21.75" customHeight="1">
      <c r="A1072" s="436"/>
      <c r="B1072" s="253"/>
      <c r="C1072" s="253"/>
      <c r="D1072" s="253"/>
      <c r="E1072" s="253"/>
      <c r="F1072" s="253"/>
      <c r="G1072" s="253"/>
      <c r="H1072" s="253"/>
      <c r="I1072" s="253"/>
      <c r="J1072" s="253"/>
      <c r="K1072" s="253"/>
      <c r="L1072" s="253"/>
      <c r="M1072" s="253"/>
      <c r="N1072" s="253"/>
      <c r="O1072" s="253"/>
      <c r="P1072" s="253"/>
      <c r="Q1072" s="253"/>
      <c r="R1072" s="366"/>
    </row>
    <row r="1073" spans="1:18" s="264" customFormat="1" ht="21.75" customHeight="1">
      <c r="A1073" s="436"/>
      <c r="B1073" s="253"/>
      <c r="C1073" s="253"/>
      <c r="D1073" s="253"/>
      <c r="E1073" s="253"/>
      <c r="F1073" s="253"/>
      <c r="G1073" s="253"/>
      <c r="H1073" s="253"/>
      <c r="I1073" s="253"/>
      <c r="J1073" s="253"/>
      <c r="K1073" s="253"/>
      <c r="L1073" s="253"/>
      <c r="M1073" s="253"/>
      <c r="N1073" s="253"/>
      <c r="O1073" s="253"/>
      <c r="P1073" s="253"/>
      <c r="Q1073" s="253"/>
      <c r="R1073" s="366"/>
    </row>
    <row r="1074" spans="1:18" s="264" customFormat="1" ht="21.75" customHeight="1">
      <c r="A1074" s="436"/>
      <c r="B1074" s="253"/>
      <c r="C1074" s="253"/>
      <c r="D1074" s="253"/>
      <c r="E1074" s="253"/>
      <c r="F1074" s="253"/>
      <c r="G1074" s="253"/>
      <c r="H1074" s="253"/>
      <c r="I1074" s="253"/>
      <c r="J1074" s="253"/>
      <c r="K1074" s="253"/>
      <c r="L1074" s="253"/>
      <c r="M1074" s="253"/>
      <c r="N1074" s="253"/>
      <c r="O1074" s="253"/>
      <c r="P1074" s="253"/>
      <c r="Q1074" s="253"/>
      <c r="R1074" s="366"/>
    </row>
    <row r="1075" spans="1:18" s="264" customFormat="1" ht="21.75" customHeight="1">
      <c r="A1075" s="436"/>
      <c r="B1075" s="253"/>
      <c r="C1075" s="253"/>
      <c r="D1075" s="253"/>
      <c r="E1075" s="253"/>
      <c r="F1075" s="253"/>
      <c r="G1075" s="253"/>
      <c r="H1075" s="253"/>
      <c r="I1075" s="253"/>
      <c r="J1075" s="253"/>
      <c r="K1075" s="253"/>
      <c r="L1075" s="253"/>
      <c r="M1075" s="253"/>
      <c r="N1075" s="253"/>
      <c r="O1075" s="253"/>
      <c r="P1075" s="253"/>
      <c r="Q1075" s="253"/>
      <c r="R1075" s="366"/>
    </row>
    <row r="1076" spans="1:18" s="264" customFormat="1" ht="21.75" customHeight="1">
      <c r="A1076" s="436"/>
      <c r="B1076" s="253"/>
      <c r="C1076" s="253"/>
      <c r="D1076" s="253"/>
      <c r="E1076" s="253"/>
      <c r="F1076" s="253"/>
      <c r="G1076" s="253"/>
      <c r="H1076" s="253"/>
      <c r="I1076" s="253"/>
      <c r="J1076" s="253"/>
      <c r="K1076" s="253"/>
      <c r="L1076" s="253"/>
      <c r="M1076" s="253"/>
      <c r="N1076" s="253"/>
      <c r="O1076" s="253"/>
      <c r="P1076" s="253"/>
      <c r="Q1076" s="253"/>
      <c r="R1076" s="366"/>
    </row>
    <row r="1077" spans="1:18" s="264" customFormat="1" ht="21.75" customHeight="1">
      <c r="A1077" s="436"/>
      <c r="B1077" s="253"/>
      <c r="C1077" s="253"/>
      <c r="D1077" s="253"/>
      <c r="E1077" s="253"/>
      <c r="F1077" s="253"/>
      <c r="G1077" s="253"/>
      <c r="H1077" s="253"/>
      <c r="I1077" s="253"/>
      <c r="J1077" s="253"/>
      <c r="K1077" s="253"/>
      <c r="L1077" s="253"/>
      <c r="M1077" s="253"/>
      <c r="N1077" s="253"/>
      <c r="O1077" s="253"/>
      <c r="P1077" s="253"/>
      <c r="Q1077" s="253"/>
      <c r="R1077" s="366"/>
    </row>
    <row r="1078" spans="1:18" s="264" customFormat="1" ht="21.75" customHeight="1">
      <c r="A1078" s="436"/>
      <c r="B1078" s="253"/>
      <c r="C1078" s="253"/>
      <c r="D1078" s="253"/>
      <c r="E1078" s="253"/>
      <c r="F1078" s="253"/>
      <c r="G1078" s="253"/>
      <c r="H1078" s="253"/>
      <c r="I1078" s="253"/>
      <c r="J1078" s="253"/>
      <c r="K1078" s="253"/>
      <c r="L1078" s="253"/>
      <c r="M1078" s="253"/>
      <c r="N1078" s="253"/>
      <c r="O1078" s="253"/>
      <c r="P1078" s="253"/>
      <c r="Q1078" s="253"/>
      <c r="R1078" s="366"/>
    </row>
    <row r="1079" spans="1:18" s="264" customFormat="1" ht="21.75" customHeight="1">
      <c r="A1079" s="436"/>
      <c r="B1079" s="253"/>
      <c r="C1079" s="253"/>
      <c r="D1079" s="253"/>
      <c r="E1079" s="253"/>
      <c r="F1079" s="253"/>
      <c r="G1079" s="253"/>
      <c r="H1079" s="253"/>
      <c r="I1079" s="253"/>
      <c r="J1079" s="253"/>
      <c r="K1079" s="253"/>
      <c r="L1079" s="253"/>
      <c r="M1079" s="253"/>
      <c r="N1079" s="253"/>
      <c r="O1079" s="253"/>
      <c r="P1079" s="253"/>
      <c r="Q1079" s="253"/>
      <c r="R1079" s="366"/>
    </row>
    <row r="1080" spans="1:18" s="264" customFormat="1" ht="21.75" customHeight="1">
      <c r="A1080" s="436"/>
      <c r="B1080" s="253"/>
      <c r="C1080" s="253"/>
      <c r="D1080" s="253"/>
      <c r="E1080" s="253"/>
      <c r="F1080" s="253"/>
      <c r="G1080" s="253"/>
      <c r="H1080" s="253"/>
      <c r="I1080" s="253"/>
      <c r="J1080" s="253"/>
      <c r="K1080" s="253"/>
      <c r="L1080" s="253"/>
      <c r="M1080" s="253"/>
      <c r="N1080" s="253"/>
      <c r="O1080" s="253"/>
      <c r="P1080" s="253"/>
      <c r="Q1080" s="253"/>
      <c r="R1080" s="366"/>
    </row>
    <row r="1081" spans="1:18" s="264" customFormat="1" ht="21.75" customHeight="1">
      <c r="A1081" s="436"/>
      <c r="B1081" s="253"/>
      <c r="C1081" s="253"/>
      <c r="D1081" s="253"/>
      <c r="E1081" s="253"/>
      <c r="F1081" s="253"/>
      <c r="G1081" s="253"/>
      <c r="H1081" s="253"/>
      <c r="I1081" s="253"/>
      <c r="J1081" s="253"/>
      <c r="K1081" s="253"/>
      <c r="L1081" s="253"/>
      <c r="M1081" s="253"/>
      <c r="N1081" s="253"/>
      <c r="O1081" s="253"/>
      <c r="P1081" s="253"/>
      <c r="Q1081" s="253"/>
      <c r="R1081" s="366"/>
    </row>
    <row r="1082" spans="1:18" s="264" customFormat="1" ht="21.75" customHeight="1">
      <c r="A1082" s="436"/>
      <c r="B1082" s="253"/>
      <c r="C1082" s="253"/>
      <c r="D1082" s="253"/>
      <c r="E1082" s="253"/>
      <c r="F1082" s="253"/>
      <c r="G1082" s="253"/>
      <c r="H1082" s="253"/>
      <c r="I1082" s="253"/>
      <c r="J1082" s="253"/>
      <c r="K1082" s="253"/>
      <c r="L1082" s="253"/>
      <c r="M1082" s="253"/>
      <c r="N1082" s="253"/>
      <c r="O1082" s="253"/>
      <c r="P1082" s="253"/>
      <c r="Q1082" s="253"/>
      <c r="R1082" s="366"/>
    </row>
    <row r="1083" spans="1:18" s="264" customFormat="1" ht="21.75" customHeight="1">
      <c r="A1083" s="436"/>
      <c r="B1083" s="253"/>
      <c r="C1083" s="253"/>
      <c r="D1083" s="253"/>
      <c r="E1083" s="253"/>
      <c r="F1083" s="253"/>
      <c r="G1083" s="253"/>
      <c r="H1083" s="253"/>
      <c r="I1083" s="253"/>
      <c r="J1083" s="253"/>
      <c r="K1083" s="253"/>
      <c r="L1083" s="253"/>
      <c r="M1083" s="253"/>
      <c r="N1083" s="253"/>
      <c r="O1083" s="253"/>
      <c r="P1083" s="253"/>
      <c r="Q1083" s="253"/>
      <c r="R1083" s="366"/>
    </row>
    <row r="1084" spans="1:18" s="264" customFormat="1" ht="21.75" customHeight="1">
      <c r="A1084" s="436"/>
      <c r="B1084" s="253"/>
      <c r="C1084" s="253"/>
      <c r="D1084" s="253"/>
      <c r="E1084" s="253"/>
      <c r="F1084" s="253"/>
      <c r="G1084" s="253"/>
      <c r="H1084" s="253"/>
      <c r="I1084" s="253"/>
      <c r="J1084" s="253"/>
      <c r="K1084" s="253"/>
      <c r="L1084" s="253"/>
      <c r="M1084" s="253"/>
      <c r="N1084" s="253"/>
      <c r="O1084" s="253"/>
      <c r="P1084" s="253"/>
      <c r="Q1084" s="253"/>
      <c r="R1084" s="366"/>
    </row>
    <row r="1085" spans="1:18" s="264" customFormat="1" ht="21.75" customHeight="1">
      <c r="A1085" s="436"/>
      <c r="B1085" s="253"/>
      <c r="C1085" s="253"/>
      <c r="D1085" s="253"/>
      <c r="E1085" s="253"/>
      <c r="F1085" s="253"/>
      <c r="G1085" s="253"/>
      <c r="H1085" s="253"/>
      <c r="I1085" s="253"/>
      <c r="J1085" s="253"/>
      <c r="K1085" s="253"/>
      <c r="L1085" s="253"/>
      <c r="M1085" s="253"/>
      <c r="N1085" s="253"/>
      <c r="O1085" s="253"/>
      <c r="P1085" s="253"/>
      <c r="Q1085" s="253"/>
      <c r="R1085" s="366"/>
    </row>
    <row r="1086" spans="1:18" s="264" customFormat="1" ht="21.75" customHeight="1">
      <c r="A1086" s="436"/>
      <c r="B1086" s="253"/>
      <c r="C1086" s="253"/>
      <c r="D1086" s="253"/>
      <c r="E1086" s="253"/>
      <c r="F1086" s="253"/>
      <c r="G1086" s="253"/>
      <c r="H1086" s="253"/>
      <c r="I1086" s="253"/>
      <c r="J1086" s="253"/>
      <c r="K1086" s="253"/>
      <c r="L1086" s="253"/>
      <c r="M1086" s="253"/>
      <c r="N1086" s="253"/>
      <c r="O1086" s="253"/>
      <c r="P1086" s="253"/>
      <c r="Q1086" s="253"/>
      <c r="R1086" s="366"/>
    </row>
    <row r="1087" spans="1:18" s="264" customFormat="1" ht="21.75" customHeight="1">
      <c r="A1087" s="436"/>
      <c r="B1087" s="253"/>
      <c r="C1087" s="253"/>
      <c r="D1087" s="253"/>
      <c r="E1087" s="253"/>
      <c r="F1087" s="253"/>
      <c r="G1087" s="253"/>
      <c r="H1087" s="253"/>
      <c r="I1087" s="253"/>
      <c r="J1087" s="253"/>
      <c r="K1087" s="253"/>
      <c r="L1087" s="253"/>
      <c r="M1087" s="253"/>
      <c r="N1087" s="253"/>
      <c r="O1087" s="253"/>
      <c r="P1087" s="253"/>
      <c r="Q1087" s="253"/>
      <c r="R1087" s="366"/>
    </row>
    <row r="1088" spans="1:18" s="264" customFormat="1" ht="21.75" customHeight="1">
      <c r="A1088" s="436"/>
      <c r="B1088" s="253"/>
      <c r="C1088" s="253"/>
      <c r="D1088" s="253"/>
      <c r="E1088" s="253"/>
      <c r="F1088" s="253"/>
      <c r="G1088" s="253"/>
      <c r="H1088" s="253"/>
      <c r="I1088" s="253"/>
      <c r="J1088" s="253"/>
      <c r="K1088" s="253"/>
      <c r="L1088" s="253"/>
      <c r="M1088" s="253"/>
      <c r="N1088" s="253"/>
      <c r="O1088" s="253"/>
      <c r="P1088" s="253"/>
      <c r="Q1088" s="253"/>
      <c r="R1088" s="366"/>
    </row>
    <row r="1089" spans="1:18" s="264" customFormat="1" ht="21.75" customHeight="1">
      <c r="A1089" s="436"/>
      <c r="B1089" s="253"/>
      <c r="C1089" s="253"/>
      <c r="D1089" s="253"/>
      <c r="E1089" s="253"/>
      <c r="F1089" s="253"/>
      <c r="G1089" s="253"/>
      <c r="H1089" s="253"/>
      <c r="I1089" s="253"/>
      <c r="J1089" s="253"/>
      <c r="K1089" s="253"/>
      <c r="L1089" s="253"/>
      <c r="M1089" s="253"/>
      <c r="N1089" s="253"/>
      <c r="O1089" s="253"/>
      <c r="P1089" s="253"/>
      <c r="Q1089" s="253"/>
      <c r="R1089" s="366"/>
    </row>
    <row r="1090" spans="1:18" s="264" customFormat="1" ht="21.75" customHeight="1">
      <c r="A1090" s="436"/>
      <c r="B1090" s="253"/>
      <c r="C1090" s="253"/>
      <c r="D1090" s="253"/>
      <c r="E1090" s="253"/>
      <c r="F1090" s="253"/>
      <c r="G1090" s="253"/>
      <c r="H1090" s="253"/>
      <c r="I1090" s="253"/>
      <c r="J1090" s="253"/>
      <c r="K1090" s="253"/>
      <c r="L1090" s="253"/>
      <c r="M1090" s="253"/>
      <c r="N1090" s="253"/>
      <c r="O1090" s="253"/>
      <c r="P1090" s="253"/>
      <c r="Q1090" s="253"/>
      <c r="R1090" s="366"/>
    </row>
    <row r="1091" spans="1:18" s="264" customFormat="1" ht="21.75" customHeight="1">
      <c r="A1091" s="436"/>
      <c r="B1091" s="253"/>
      <c r="C1091" s="253"/>
      <c r="D1091" s="253"/>
      <c r="E1091" s="253"/>
      <c r="F1091" s="253"/>
      <c r="G1091" s="253"/>
      <c r="H1091" s="253"/>
      <c r="I1091" s="253"/>
      <c r="J1091" s="253"/>
      <c r="K1091" s="253"/>
      <c r="L1091" s="253"/>
      <c r="M1091" s="253"/>
      <c r="N1091" s="253"/>
      <c r="O1091" s="253"/>
      <c r="P1091" s="253"/>
      <c r="Q1091" s="253"/>
      <c r="R1091" s="366"/>
    </row>
    <row r="1092" spans="1:18" s="264" customFormat="1" ht="21.75" customHeight="1">
      <c r="A1092" s="436"/>
      <c r="B1092" s="253"/>
      <c r="C1092" s="253"/>
      <c r="D1092" s="253"/>
      <c r="E1092" s="253"/>
      <c r="F1092" s="253"/>
      <c r="G1092" s="253"/>
      <c r="H1092" s="253"/>
      <c r="I1092" s="253"/>
      <c r="J1092" s="253"/>
      <c r="K1092" s="253"/>
      <c r="L1092" s="253"/>
      <c r="M1092" s="253"/>
      <c r="N1092" s="253"/>
      <c r="O1092" s="253"/>
      <c r="P1092" s="253"/>
      <c r="Q1092" s="253"/>
      <c r="R1092" s="366"/>
    </row>
    <row r="1093" spans="1:18" s="264" customFormat="1" ht="21.75" customHeight="1">
      <c r="A1093" s="436"/>
      <c r="B1093" s="253"/>
      <c r="C1093" s="253"/>
      <c r="D1093" s="253"/>
      <c r="E1093" s="253"/>
      <c r="F1093" s="253"/>
      <c r="G1093" s="253"/>
      <c r="H1093" s="253"/>
      <c r="I1093" s="253"/>
      <c r="J1093" s="253"/>
      <c r="K1093" s="253"/>
      <c r="L1093" s="253"/>
      <c r="M1093" s="253"/>
      <c r="N1093" s="253"/>
      <c r="O1093" s="253"/>
      <c r="P1093" s="253"/>
      <c r="Q1093" s="253"/>
      <c r="R1093" s="366"/>
    </row>
    <row r="1094" spans="1:18" s="264" customFormat="1" ht="21.75" customHeight="1">
      <c r="A1094" s="436"/>
      <c r="B1094" s="253"/>
      <c r="C1094" s="253"/>
      <c r="D1094" s="253"/>
      <c r="E1094" s="253"/>
      <c r="F1094" s="253"/>
      <c r="G1094" s="253"/>
      <c r="H1094" s="253"/>
      <c r="I1094" s="253"/>
      <c r="J1094" s="253"/>
      <c r="K1094" s="253"/>
      <c r="L1094" s="253"/>
      <c r="M1094" s="253"/>
      <c r="N1094" s="253"/>
      <c r="O1094" s="253"/>
      <c r="P1094" s="253"/>
      <c r="Q1094" s="253"/>
      <c r="R1094" s="366"/>
    </row>
    <row r="1095" spans="1:18" s="264" customFormat="1" ht="21.75" customHeight="1">
      <c r="A1095" s="436"/>
      <c r="B1095" s="253"/>
      <c r="C1095" s="253"/>
      <c r="D1095" s="253"/>
      <c r="E1095" s="253"/>
      <c r="F1095" s="253"/>
      <c r="G1095" s="253"/>
      <c r="H1095" s="253"/>
      <c r="I1095" s="253"/>
      <c r="J1095" s="253"/>
      <c r="K1095" s="253"/>
      <c r="L1095" s="253"/>
      <c r="M1095" s="253"/>
      <c r="N1095" s="253"/>
      <c r="O1095" s="253"/>
      <c r="P1095" s="253"/>
      <c r="Q1095" s="253"/>
      <c r="R1095" s="366"/>
    </row>
    <row r="1096" spans="1:18" s="264" customFormat="1" ht="21.75" customHeight="1">
      <c r="A1096" s="436"/>
      <c r="B1096" s="253"/>
      <c r="C1096" s="253"/>
      <c r="D1096" s="253"/>
      <c r="E1096" s="253"/>
      <c r="F1096" s="253"/>
      <c r="G1096" s="253"/>
      <c r="H1096" s="253"/>
      <c r="I1096" s="253"/>
      <c r="J1096" s="253"/>
      <c r="K1096" s="253"/>
      <c r="L1096" s="253"/>
      <c r="M1096" s="253"/>
      <c r="N1096" s="253"/>
      <c r="O1096" s="253"/>
      <c r="P1096" s="253"/>
      <c r="Q1096" s="253"/>
      <c r="R1096" s="366"/>
    </row>
    <row r="1097" spans="1:18" s="264" customFormat="1" ht="21.75" customHeight="1">
      <c r="A1097" s="436"/>
      <c r="B1097" s="253"/>
      <c r="C1097" s="253"/>
      <c r="D1097" s="253"/>
      <c r="E1097" s="253"/>
      <c r="F1097" s="253"/>
      <c r="G1097" s="253"/>
      <c r="H1097" s="253"/>
      <c r="I1097" s="253"/>
      <c r="J1097" s="253"/>
      <c r="K1097" s="253"/>
      <c r="L1097" s="253"/>
      <c r="M1097" s="253"/>
      <c r="N1097" s="253"/>
      <c r="O1097" s="253"/>
      <c r="P1097" s="253"/>
      <c r="Q1097" s="253"/>
      <c r="R1097" s="366"/>
    </row>
    <row r="1098" spans="1:18" s="264" customFormat="1" ht="21.75" customHeight="1">
      <c r="A1098" s="436"/>
      <c r="B1098" s="253"/>
      <c r="C1098" s="253"/>
      <c r="D1098" s="253"/>
      <c r="E1098" s="253"/>
      <c r="F1098" s="253"/>
      <c r="G1098" s="253"/>
      <c r="H1098" s="253"/>
      <c r="I1098" s="253"/>
      <c r="J1098" s="253"/>
      <c r="K1098" s="253"/>
      <c r="L1098" s="253"/>
      <c r="M1098" s="253"/>
      <c r="N1098" s="253"/>
      <c r="O1098" s="253"/>
      <c r="P1098" s="253"/>
      <c r="Q1098" s="253"/>
      <c r="R1098" s="366"/>
    </row>
    <row r="1099" spans="1:18" s="264" customFormat="1" ht="21.75" customHeight="1">
      <c r="A1099" s="436"/>
      <c r="B1099" s="253"/>
      <c r="C1099" s="253"/>
      <c r="D1099" s="253"/>
      <c r="E1099" s="253"/>
      <c r="F1099" s="253"/>
      <c r="G1099" s="253"/>
      <c r="H1099" s="253"/>
      <c r="I1099" s="253"/>
      <c r="J1099" s="253"/>
      <c r="K1099" s="253"/>
      <c r="L1099" s="253"/>
      <c r="M1099" s="253"/>
      <c r="N1099" s="253"/>
      <c r="O1099" s="253"/>
      <c r="P1099" s="253"/>
      <c r="Q1099" s="253"/>
      <c r="R1099" s="366"/>
    </row>
    <row r="1100" spans="1:18" s="264" customFormat="1" ht="21.75" customHeight="1">
      <c r="A1100" s="436"/>
      <c r="B1100" s="253"/>
      <c r="C1100" s="253"/>
      <c r="D1100" s="253"/>
      <c r="E1100" s="253"/>
      <c r="F1100" s="253"/>
      <c r="G1100" s="253"/>
      <c r="H1100" s="253"/>
      <c r="I1100" s="253"/>
      <c r="J1100" s="253"/>
      <c r="K1100" s="253"/>
      <c r="L1100" s="253"/>
      <c r="M1100" s="253"/>
      <c r="N1100" s="253"/>
      <c r="O1100" s="253"/>
      <c r="P1100" s="253"/>
      <c r="Q1100" s="253"/>
      <c r="R1100" s="366"/>
    </row>
    <row r="1101" spans="1:18" s="264" customFormat="1" ht="21.75" customHeight="1">
      <c r="A1101" s="436"/>
      <c r="B1101" s="253"/>
      <c r="C1101" s="253"/>
      <c r="D1101" s="253"/>
      <c r="E1101" s="253"/>
      <c r="F1101" s="253"/>
      <c r="G1101" s="253"/>
      <c r="H1101" s="253"/>
      <c r="I1101" s="253"/>
      <c r="J1101" s="253"/>
      <c r="K1101" s="253"/>
      <c r="L1101" s="253"/>
      <c r="M1101" s="253"/>
      <c r="N1101" s="253"/>
      <c r="O1101" s="253"/>
      <c r="P1101" s="253"/>
      <c r="Q1101" s="253"/>
      <c r="R1101" s="366"/>
    </row>
    <row r="1102" spans="1:18" s="264" customFormat="1" ht="21.75" customHeight="1">
      <c r="A1102" s="436"/>
      <c r="B1102" s="253"/>
      <c r="C1102" s="253"/>
      <c r="D1102" s="253"/>
      <c r="E1102" s="253"/>
      <c r="F1102" s="253"/>
      <c r="G1102" s="253"/>
      <c r="H1102" s="253"/>
      <c r="I1102" s="253"/>
      <c r="J1102" s="253"/>
      <c r="K1102" s="253"/>
      <c r="L1102" s="253"/>
      <c r="M1102" s="253"/>
      <c r="N1102" s="253"/>
      <c r="O1102" s="253"/>
      <c r="P1102" s="253"/>
      <c r="Q1102" s="253"/>
      <c r="R1102" s="366"/>
    </row>
    <row r="1103" spans="1:18" s="264" customFormat="1" ht="21.75" customHeight="1">
      <c r="A1103" s="436"/>
      <c r="B1103" s="253"/>
      <c r="C1103" s="253"/>
      <c r="D1103" s="253"/>
      <c r="E1103" s="253"/>
      <c r="F1103" s="253"/>
      <c r="G1103" s="253"/>
      <c r="H1103" s="253"/>
      <c r="I1103" s="253"/>
      <c r="J1103" s="253"/>
      <c r="K1103" s="253"/>
      <c r="L1103" s="253"/>
      <c r="M1103" s="253"/>
      <c r="N1103" s="253"/>
      <c r="O1103" s="253"/>
      <c r="P1103" s="253"/>
      <c r="Q1103" s="253"/>
      <c r="R1103" s="366"/>
    </row>
    <row r="1104" spans="1:18" s="264" customFormat="1" ht="21.75" customHeight="1">
      <c r="A1104" s="436"/>
      <c r="B1104" s="253"/>
      <c r="C1104" s="253"/>
      <c r="D1104" s="253"/>
      <c r="E1104" s="253"/>
      <c r="F1104" s="253"/>
      <c r="G1104" s="253"/>
      <c r="H1104" s="253"/>
      <c r="I1104" s="253"/>
      <c r="J1104" s="253"/>
      <c r="K1104" s="253"/>
      <c r="L1104" s="253"/>
      <c r="M1104" s="253"/>
      <c r="N1104" s="253"/>
      <c r="O1104" s="253"/>
      <c r="P1104" s="253"/>
      <c r="Q1104" s="253"/>
      <c r="R1104" s="366"/>
    </row>
    <row r="1105" spans="1:18" s="264" customFormat="1" ht="21.75" customHeight="1">
      <c r="A1105" s="436"/>
      <c r="B1105" s="253"/>
      <c r="C1105" s="253"/>
      <c r="D1105" s="253"/>
      <c r="E1105" s="253"/>
      <c r="F1105" s="253"/>
      <c r="G1105" s="253"/>
      <c r="H1105" s="253"/>
      <c r="I1105" s="253"/>
      <c r="J1105" s="253"/>
      <c r="K1105" s="253"/>
      <c r="L1105" s="253"/>
      <c r="M1105" s="253"/>
      <c r="N1105" s="253"/>
      <c r="O1105" s="253"/>
      <c r="P1105" s="253"/>
      <c r="Q1105" s="253"/>
      <c r="R1105" s="366"/>
    </row>
    <row r="1106" spans="1:18" s="264" customFormat="1" ht="21.75" customHeight="1">
      <c r="A1106" s="436"/>
      <c r="B1106" s="253"/>
      <c r="C1106" s="253"/>
      <c r="D1106" s="253"/>
      <c r="E1106" s="253"/>
      <c r="F1106" s="253"/>
      <c r="G1106" s="253"/>
      <c r="H1106" s="253"/>
      <c r="I1106" s="253"/>
      <c r="J1106" s="253"/>
      <c r="K1106" s="253"/>
      <c r="L1106" s="253"/>
      <c r="M1106" s="253"/>
      <c r="N1106" s="253"/>
      <c r="O1106" s="253"/>
      <c r="P1106" s="253"/>
      <c r="Q1106" s="253"/>
      <c r="R1106" s="366"/>
    </row>
    <row r="1107" spans="1:18" s="264" customFormat="1" ht="21.75" customHeight="1">
      <c r="A1107" s="436"/>
      <c r="B1107" s="253"/>
      <c r="C1107" s="253"/>
      <c r="D1107" s="253"/>
      <c r="E1107" s="253"/>
      <c r="F1107" s="253"/>
      <c r="G1107" s="253"/>
      <c r="H1107" s="253"/>
      <c r="I1107" s="253"/>
      <c r="J1107" s="253"/>
      <c r="K1107" s="253"/>
      <c r="L1107" s="253"/>
      <c r="M1107" s="253"/>
      <c r="N1107" s="253"/>
      <c r="O1107" s="253"/>
      <c r="P1107" s="253"/>
      <c r="Q1107" s="253"/>
      <c r="R1107" s="366"/>
    </row>
    <row r="1108" spans="1:18" s="264" customFormat="1" ht="21.75" customHeight="1">
      <c r="A1108" s="436"/>
      <c r="B1108" s="253"/>
      <c r="C1108" s="253"/>
      <c r="D1108" s="253"/>
      <c r="E1108" s="253"/>
      <c r="F1108" s="253"/>
      <c r="G1108" s="253"/>
      <c r="H1108" s="253"/>
      <c r="I1108" s="253"/>
      <c r="J1108" s="253"/>
      <c r="K1108" s="253"/>
      <c r="L1108" s="253"/>
      <c r="M1108" s="253"/>
      <c r="N1108" s="253"/>
      <c r="O1108" s="253"/>
      <c r="P1108" s="253"/>
      <c r="Q1108" s="253"/>
      <c r="R1108" s="366"/>
    </row>
    <row r="1109" spans="1:18" s="264" customFormat="1" ht="21.75" customHeight="1">
      <c r="A1109" s="436"/>
      <c r="B1109" s="253"/>
      <c r="C1109" s="253"/>
      <c r="D1109" s="253"/>
      <c r="E1109" s="253"/>
      <c r="F1109" s="253"/>
      <c r="G1109" s="253"/>
      <c r="H1109" s="253"/>
      <c r="I1109" s="253"/>
      <c r="J1109" s="253"/>
      <c r="K1109" s="253"/>
      <c r="L1109" s="253"/>
      <c r="M1109" s="253"/>
      <c r="N1109" s="253"/>
      <c r="O1109" s="253"/>
      <c r="P1109" s="253"/>
      <c r="Q1109" s="253"/>
      <c r="R1109" s="366"/>
    </row>
    <row r="1110" spans="1:18" s="264" customFormat="1" ht="21.75" customHeight="1">
      <c r="A1110" s="436"/>
      <c r="B1110" s="253"/>
      <c r="C1110" s="253"/>
      <c r="D1110" s="253"/>
      <c r="E1110" s="253"/>
      <c r="F1110" s="253"/>
      <c r="G1110" s="253"/>
      <c r="H1110" s="253"/>
      <c r="I1110" s="253"/>
      <c r="J1110" s="253"/>
      <c r="K1110" s="253"/>
      <c r="L1110" s="253"/>
      <c r="M1110" s="253"/>
      <c r="N1110" s="253"/>
      <c r="O1110" s="253"/>
      <c r="P1110" s="253"/>
      <c r="Q1110" s="253"/>
      <c r="R1110" s="366"/>
    </row>
    <row r="1111" spans="1:18" s="264" customFormat="1" ht="21.75" customHeight="1">
      <c r="A1111" s="436"/>
      <c r="B1111" s="253"/>
      <c r="C1111" s="253"/>
      <c r="D1111" s="253"/>
      <c r="E1111" s="253"/>
      <c r="F1111" s="253"/>
      <c r="G1111" s="253"/>
      <c r="H1111" s="253"/>
      <c r="I1111" s="253"/>
      <c r="J1111" s="253"/>
      <c r="K1111" s="253"/>
      <c r="L1111" s="253"/>
      <c r="M1111" s="253"/>
      <c r="N1111" s="253"/>
      <c r="O1111" s="253"/>
      <c r="P1111" s="253"/>
      <c r="Q1111" s="253"/>
      <c r="R1111" s="366"/>
    </row>
    <row r="1112" spans="1:18" s="264" customFormat="1" ht="21.75" customHeight="1">
      <c r="A1112" s="436"/>
      <c r="B1112" s="253"/>
      <c r="C1112" s="253"/>
      <c r="D1112" s="253"/>
      <c r="E1112" s="253"/>
      <c r="F1112" s="253"/>
      <c r="G1112" s="253"/>
      <c r="H1112" s="253"/>
      <c r="I1112" s="253"/>
      <c r="J1112" s="253"/>
      <c r="K1112" s="253"/>
      <c r="L1112" s="253"/>
      <c r="M1112" s="253"/>
      <c r="N1112" s="253"/>
      <c r="O1112" s="253"/>
      <c r="P1112" s="253"/>
      <c r="Q1112" s="253"/>
      <c r="R1112" s="366"/>
    </row>
    <row r="1113" spans="1:18" s="264" customFormat="1" ht="21.75" customHeight="1">
      <c r="A1113" s="436"/>
      <c r="B1113" s="253"/>
      <c r="C1113" s="253"/>
      <c r="D1113" s="253"/>
      <c r="E1113" s="253"/>
      <c r="F1113" s="253"/>
      <c r="G1113" s="253"/>
      <c r="H1113" s="253"/>
      <c r="I1113" s="253"/>
      <c r="J1113" s="253"/>
      <c r="K1113" s="253"/>
      <c r="L1113" s="253"/>
      <c r="M1113" s="253"/>
      <c r="N1113" s="253"/>
      <c r="O1113" s="253"/>
      <c r="P1113" s="253"/>
      <c r="Q1113" s="253"/>
      <c r="R1113" s="366"/>
    </row>
    <row r="1114" spans="1:18" s="264" customFormat="1" ht="21.75" customHeight="1">
      <c r="A1114" s="436"/>
      <c r="B1114" s="253"/>
      <c r="C1114" s="253"/>
      <c r="D1114" s="253"/>
      <c r="E1114" s="253"/>
      <c r="F1114" s="253"/>
      <c r="G1114" s="253"/>
      <c r="H1114" s="253"/>
      <c r="I1114" s="253"/>
      <c r="J1114" s="253"/>
      <c r="K1114" s="253"/>
      <c r="L1114" s="253"/>
      <c r="M1114" s="253"/>
      <c r="N1114" s="253"/>
      <c r="O1114" s="253"/>
      <c r="P1114" s="253"/>
      <c r="Q1114" s="253"/>
      <c r="R1114" s="366"/>
    </row>
    <row r="1115" spans="1:18" s="264" customFormat="1" ht="21.75" customHeight="1">
      <c r="A1115" s="436"/>
      <c r="B1115" s="253"/>
      <c r="C1115" s="253"/>
      <c r="D1115" s="253"/>
      <c r="E1115" s="253"/>
      <c r="F1115" s="253"/>
      <c r="G1115" s="253"/>
      <c r="H1115" s="253"/>
      <c r="I1115" s="253"/>
      <c r="J1115" s="253"/>
      <c r="K1115" s="253"/>
      <c r="L1115" s="253"/>
      <c r="M1115" s="253"/>
      <c r="N1115" s="253"/>
      <c r="O1115" s="253"/>
      <c r="P1115" s="253"/>
      <c r="Q1115" s="253"/>
      <c r="R1115" s="366"/>
    </row>
    <row r="1116" spans="1:18" s="264" customFormat="1" ht="21.75" customHeight="1">
      <c r="A1116" s="436"/>
      <c r="B1116" s="253"/>
      <c r="C1116" s="253"/>
      <c r="D1116" s="253"/>
      <c r="E1116" s="253"/>
      <c r="F1116" s="253"/>
      <c r="G1116" s="253"/>
      <c r="H1116" s="253"/>
      <c r="I1116" s="253"/>
      <c r="J1116" s="253"/>
      <c r="K1116" s="253"/>
      <c r="L1116" s="253"/>
      <c r="M1116" s="253"/>
      <c r="N1116" s="253"/>
      <c r="O1116" s="253"/>
      <c r="P1116" s="253"/>
      <c r="Q1116" s="253"/>
      <c r="R1116" s="366"/>
    </row>
    <row r="1117" spans="1:18" s="264" customFormat="1" ht="21.75" customHeight="1">
      <c r="A1117" s="436"/>
      <c r="B1117" s="253"/>
      <c r="C1117" s="253"/>
      <c r="D1117" s="253"/>
      <c r="E1117" s="253"/>
      <c r="F1117" s="253"/>
      <c r="G1117" s="253"/>
      <c r="H1117" s="253"/>
      <c r="I1117" s="253"/>
      <c r="J1117" s="253"/>
      <c r="K1117" s="253"/>
      <c r="L1117" s="253"/>
      <c r="M1117" s="253"/>
      <c r="N1117" s="253"/>
      <c r="O1117" s="253"/>
      <c r="P1117" s="253"/>
      <c r="Q1117" s="253"/>
      <c r="R1117" s="366"/>
    </row>
    <row r="1118" spans="1:18" s="264" customFormat="1" ht="21.75" customHeight="1">
      <c r="A1118" s="436"/>
      <c r="B1118" s="253"/>
      <c r="C1118" s="253"/>
      <c r="D1118" s="253"/>
      <c r="E1118" s="253"/>
      <c r="F1118" s="253"/>
      <c r="G1118" s="253"/>
      <c r="H1118" s="253"/>
      <c r="I1118" s="253"/>
      <c r="J1118" s="253"/>
      <c r="K1118" s="253"/>
      <c r="L1118" s="253"/>
      <c r="M1118" s="253"/>
      <c r="N1118" s="253"/>
      <c r="O1118" s="253"/>
      <c r="P1118" s="253"/>
      <c r="Q1118" s="253"/>
      <c r="R1118" s="366"/>
    </row>
    <row r="1119" spans="1:18" s="264" customFormat="1" ht="21.75" customHeight="1">
      <c r="A1119" s="436"/>
      <c r="B1119" s="253"/>
      <c r="C1119" s="253"/>
      <c r="D1119" s="253"/>
      <c r="E1119" s="253"/>
      <c r="F1119" s="253"/>
      <c r="G1119" s="253"/>
      <c r="H1119" s="253"/>
      <c r="I1119" s="253"/>
      <c r="J1119" s="253"/>
      <c r="K1119" s="253"/>
      <c r="L1119" s="253"/>
      <c r="M1119" s="253"/>
      <c r="N1119" s="253"/>
      <c r="O1119" s="253"/>
      <c r="P1119" s="253"/>
      <c r="Q1119" s="253"/>
      <c r="R1119" s="366"/>
    </row>
    <row r="1120" spans="1:18" s="264" customFormat="1" ht="21.75" customHeight="1">
      <c r="A1120" s="436"/>
      <c r="B1120" s="253"/>
      <c r="C1120" s="253"/>
      <c r="D1120" s="253"/>
      <c r="E1120" s="253"/>
      <c r="F1120" s="253"/>
      <c r="G1120" s="253"/>
      <c r="H1120" s="253"/>
      <c r="I1120" s="253"/>
      <c r="J1120" s="253"/>
      <c r="K1120" s="253"/>
      <c r="L1120" s="253"/>
      <c r="M1120" s="253"/>
      <c r="N1120" s="253"/>
      <c r="O1120" s="253"/>
      <c r="P1120" s="253"/>
      <c r="Q1120" s="253"/>
      <c r="R1120" s="366"/>
    </row>
    <row r="1121" spans="1:18" s="264" customFormat="1" ht="21.75" customHeight="1">
      <c r="A1121" s="436"/>
      <c r="B1121" s="253"/>
      <c r="C1121" s="253"/>
      <c r="D1121" s="253"/>
      <c r="E1121" s="253"/>
      <c r="F1121" s="253"/>
      <c r="G1121" s="253"/>
      <c r="H1121" s="253"/>
      <c r="I1121" s="253"/>
      <c r="J1121" s="253"/>
      <c r="K1121" s="253"/>
      <c r="L1121" s="253"/>
      <c r="M1121" s="253"/>
      <c r="N1121" s="253"/>
      <c r="O1121" s="253"/>
      <c r="P1121" s="253"/>
      <c r="Q1121" s="253"/>
      <c r="R1121" s="366"/>
    </row>
    <row r="1122" spans="1:18" s="264" customFormat="1" ht="21.75" customHeight="1">
      <c r="A1122" s="436"/>
      <c r="B1122" s="253"/>
      <c r="C1122" s="253"/>
      <c r="D1122" s="253"/>
      <c r="E1122" s="253"/>
      <c r="F1122" s="253"/>
      <c r="G1122" s="253"/>
      <c r="H1122" s="253"/>
      <c r="I1122" s="253"/>
      <c r="J1122" s="253"/>
      <c r="K1122" s="253"/>
      <c r="L1122" s="253"/>
      <c r="M1122" s="253"/>
      <c r="N1122" s="253"/>
      <c r="O1122" s="253"/>
      <c r="P1122" s="253"/>
      <c r="Q1122" s="253"/>
      <c r="R1122" s="366"/>
    </row>
    <row r="1123" spans="1:18" s="264" customFormat="1" ht="21.75" customHeight="1">
      <c r="A1123" s="436"/>
      <c r="B1123" s="253"/>
      <c r="C1123" s="253"/>
      <c r="D1123" s="253"/>
      <c r="E1123" s="253"/>
      <c r="F1123" s="253"/>
      <c r="G1123" s="253"/>
      <c r="H1123" s="253"/>
      <c r="I1123" s="253"/>
      <c r="J1123" s="253"/>
      <c r="K1123" s="253"/>
      <c r="L1123" s="253"/>
      <c r="M1123" s="253"/>
      <c r="N1123" s="253"/>
      <c r="O1123" s="253"/>
      <c r="P1123" s="253"/>
      <c r="Q1123" s="253"/>
      <c r="R1123" s="366"/>
    </row>
    <row r="1124" spans="1:18" s="264" customFormat="1" ht="21.75" customHeight="1">
      <c r="A1124" s="436"/>
      <c r="B1124" s="253"/>
      <c r="C1124" s="253"/>
      <c r="D1124" s="253"/>
      <c r="E1124" s="253"/>
      <c r="F1124" s="253"/>
      <c r="G1124" s="253"/>
      <c r="H1124" s="253"/>
      <c r="I1124" s="253"/>
      <c r="J1124" s="253"/>
      <c r="K1124" s="253"/>
      <c r="L1124" s="253"/>
      <c r="M1124" s="253"/>
      <c r="N1124" s="253"/>
      <c r="O1124" s="253"/>
      <c r="P1124" s="253"/>
      <c r="Q1124" s="253"/>
      <c r="R1124" s="366"/>
    </row>
    <row r="1125" spans="1:18" s="264" customFormat="1" ht="21.75" customHeight="1">
      <c r="A1125" s="436"/>
      <c r="B1125" s="253"/>
      <c r="C1125" s="253"/>
      <c r="D1125" s="253"/>
      <c r="E1125" s="253"/>
      <c r="F1125" s="253"/>
      <c r="G1125" s="253"/>
      <c r="H1125" s="253"/>
      <c r="I1125" s="253"/>
      <c r="J1125" s="253"/>
      <c r="K1125" s="253"/>
      <c r="L1125" s="253"/>
      <c r="M1125" s="253"/>
      <c r="N1125" s="253"/>
      <c r="O1125" s="253"/>
      <c r="P1125" s="253"/>
      <c r="Q1125" s="253"/>
      <c r="R1125" s="366"/>
    </row>
    <row r="1126" spans="1:18" s="264" customFormat="1" ht="21.75" customHeight="1">
      <c r="A1126" s="436"/>
      <c r="B1126" s="253"/>
      <c r="C1126" s="253"/>
      <c r="D1126" s="253"/>
      <c r="E1126" s="253"/>
      <c r="F1126" s="253"/>
      <c r="G1126" s="253"/>
      <c r="H1126" s="253"/>
      <c r="I1126" s="253"/>
      <c r="J1126" s="253"/>
      <c r="K1126" s="253"/>
      <c r="L1126" s="253"/>
      <c r="M1126" s="253"/>
      <c r="N1126" s="253"/>
      <c r="O1126" s="253"/>
      <c r="P1126" s="253"/>
      <c r="Q1126" s="253"/>
      <c r="R1126" s="366"/>
    </row>
    <row r="1127" spans="1:18" s="264" customFormat="1" ht="21.75" customHeight="1">
      <c r="A1127" s="436"/>
      <c r="B1127" s="253"/>
      <c r="C1127" s="253"/>
      <c r="D1127" s="253"/>
      <c r="E1127" s="253"/>
      <c r="F1127" s="253"/>
      <c r="G1127" s="253"/>
      <c r="H1127" s="253"/>
      <c r="I1127" s="253"/>
      <c r="J1127" s="253"/>
      <c r="K1127" s="253"/>
      <c r="L1127" s="253"/>
      <c r="M1127" s="253"/>
      <c r="N1127" s="253"/>
      <c r="O1127" s="253"/>
      <c r="P1127" s="253"/>
      <c r="Q1127" s="253"/>
      <c r="R1127" s="366"/>
    </row>
    <row r="1128" spans="1:18" s="264" customFormat="1" ht="21.75" customHeight="1">
      <c r="A1128" s="436"/>
      <c r="B1128" s="253"/>
      <c r="C1128" s="253"/>
      <c r="D1128" s="253"/>
      <c r="E1128" s="253"/>
      <c r="F1128" s="253"/>
      <c r="G1128" s="253"/>
      <c r="H1128" s="253"/>
      <c r="I1128" s="253"/>
      <c r="J1128" s="253"/>
      <c r="K1128" s="253"/>
      <c r="L1128" s="253"/>
      <c r="M1128" s="253"/>
      <c r="N1128" s="253"/>
      <c r="O1128" s="253"/>
      <c r="P1128" s="253"/>
      <c r="Q1128" s="253"/>
      <c r="R1128" s="366"/>
    </row>
    <row r="1129" spans="1:18" s="264" customFormat="1" ht="21.75" customHeight="1">
      <c r="A1129" s="436"/>
      <c r="B1129" s="253"/>
      <c r="C1129" s="253"/>
      <c r="D1129" s="253"/>
      <c r="E1129" s="253"/>
      <c r="F1129" s="253"/>
      <c r="G1129" s="253"/>
      <c r="H1129" s="253"/>
      <c r="I1129" s="253"/>
      <c r="J1129" s="253"/>
      <c r="K1129" s="253"/>
      <c r="L1129" s="253"/>
      <c r="M1129" s="253"/>
      <c r="N1129" s="253"/>
      <c r="O1129" s="253"/>
      <c r="P1129" s="253"/>
      <c r="Q1129" s="253"/>
      <c r="R1129" s="366"/>
    </row>
    <row r="1130" spans="1:18" s="264" customFormat="1" ht="21.75" customHeight="1">
      <c r="A1130" s="436"/>
      <c r="B1130" s="253"/>
      <c r="C1130" s="253"/>
      <c r="D1130" s="253"/>
      <c r="E1130" s="253"/>
      <c r="F1130" s="253"/>
      <c r="G1130" s="253"/>
      <c r="H1130" s="253"/>
      <c r="I1130" s="253"/>
      <c r="J1130" s="253"/>
      <c r="K1130" s="253"/>
      <c r="L1130" s="253"/>
      <c r="M1130" s="253"/>
      <c r="N1130" s="253"/>
      <c r="O1130" s="253"/>
      <c r="P1130" s="253"/>
      <c r="Q1130" s="253"/>
      <c r="R1130" s="366"/>
    </row>
    <row r="1131" spans="1:18" s="264" customFormat="1" ht="21.75" customHeight="1">
      <c r="A1131" s="436"/>
      <c r="B1131" s="253"/>
      <c r="C1131" s="253"/>
      <c r="D1131" s="253"/>
      <c r="E1131" s="253"/>
      <c r="F1131" s="253"/>
      <c r="G1131" s="253"/>
      <c r="H1131" s="253"/>
      <c r="I1131" s="253"/>
      <c r="J1131" s="253"/>
      <c r="K1131" s="253"/>
      <c r="L1131" s="253"/>
      <c r="M1131" s="253"/>
      <c r="N1131" s="253"/>
      <c r="O1131" s="253"/>
      <c r="P1131" s="253"/>
      <c r="Q1131" s="253"/>
      <c r="R1131" s="366"/>
    </row>
    <row r="1132" spans="1:18" s="264" customFormat="1" ht="21.75" customHeight="1">
      <c r="A1132" s="436"/>
      <c r="B1132" s="253"/>
      <c r="C1132" s="253"/>
      <c r="D1132" s="253"/>
      <c r="E1132" s="253"/>
      <c r="F1132" s="253"/>
      <c r="G1132" s="253"/>
      <c r="H1132" s="253"/>
      <c r="I1132" s="253"/>
      <c r="J1132" s="253"/>
      <c r="K1132" s="253"/>
      <c r="L1132" s="253"/>
      <c r="M1132" s="253"/>
      <c r="N1132" s="253"/>
      <c r="O1132" s="253"/>
      <c r="P1132" s="253"/>
      <c r="Q1132" s="253"/>
      <c r="R1132" s="366"/>
    </row>
    <row r="1133" spans="1:18" s="264" customFormat="1" ht="21.75" customHeight="1">
      <c r="A1133" s="436"/>
      <c r="B1133" s="253"/>
      <c r="C1133" s="253"/>
      <c r="D1133" s="253"/>
      <c r="E1133" s="253"/>
      <c r="F1133" s="253"/>
      <c r="G1133" s="253"/>
      <c r="H1133" s="253"/>
      <c r="I1133" s="253"/>
      <c r="J1133" s="253"/>
      <c r="K1133" s="253"/>
      <c r="L1133" s="253"/>
      <c r="M1133" s="253"/>
      <c r="N1133" s="253"/>
      <c r="O1133" s="253"/>
      <c r="P1133" s="253"/>
      <c r="Q1133" s="253"/>
      <c r="R1133" s="366"/>
    </row>
    <row r="1134" spans="1:18" s="264" customFormat="1" ht="21.75" customHeight="1">
      <c r="A1134" s="436"/>
      <c r="B1134" s="253"/>
      <c r="C1134" s="253"/>
      <c r="D1134" s="253"/>
      <c r="E1134" s="253"/>
      <c r="F1134" s="253"/>
      <c r="G1134" s="253"/>
      <c r="H1134" s="253"/>
      <c r="I1134" s="253"/>
      <c r="J1134" s="253"/>
      <c r="K1134" s="253"/>
      <c r="L1134" s="253"/>
      <c r="M1134" s="253"/>
      <c r="N1134" s="253"/>
      <c r="O1134" s="253"/>
      <c r="P1134" s="253"/>
      <c r="Q1134" s="253"/>
      <c r="R1134" s="366"/>
    </row>
    <row r="1135" spans="1:18" s="264" customFormat="1" ht="21.75" customHeight="1">
      <c r="A1135" s="436"/>
      <c r="B1135" s="253"/>
      <c r="C1135" s="253"/>
      <c r="D1135" s="253"/>
      <c r="E1135" s="253"/>
      <c r="F1135" s="253"/>
      <c r="G1135" s="253"/>
      <c r="H1135" s="253"/>
      <c r="I1135" s="253"/>
      <c r="J1135" s="253"/>
      <c r="K1135" s="253"/>
      <c r="L1135" s="253"/>
      <c r="M1135" s="253"/>
      <c r="N1135" s="253"/>
      <c r="O1135" s="253"/>
      <c r="P1135" s="253"/>
      <c r="Q1135" s="253"/>
      <c r="R1135" s="366"/>
    </row>
    <row r="1136" spans="1:18" s="264" customFormat="1" ht="21.75" customHeight="1">
      <c r="A1136" s="436"/>
      <c r="B1136" s="253"/>
      <c r="C1136" s="253"/>
      <c r="D1136" s="253"/>
      <c r="E1136" s="253"/>
      <c r="F1136" s="253"/>
      <c r="G1136" s="253"/>
      <c r="H1136" s="253"/>
      <c r="I1136" s="253"/>
      <c r="J1136" s="253"/>
      <c r="K1136" s="253"/>
      <c r="L1136" s="253"/>
      <c r="M1136" s="253"/>
      <c r="N1136" s="253"/>
      <c r="O1136" s="253"/>
      <c r="P1136" s="253"/>
      <c r="Q1136" s="253"/>
      <c r="R1136" s="366"/>
    </row>
    <row r="1137" spans="1:18" s="264" customFormat="1" ht="21.75" customHeight="1">
      <c r="A1137" s="436"/>
      <c r="B1137" s="253"/>
      <c r="C1137" s="253"/>
      <c r="D1137" s="253"/>
      <c r="E1137" s="253"/>
      <c r="F1137" s="253"/>
      <c r="G1137" s="253"/>
      <c r="H1137" s="253"/>
      <c r="I1137" s="253"/>
      <c r="J1137" s="253"/>
      <c r="K1137" s="253"/>
      <c r="L1137" s="253"/>
      <c r="M1137" s="253"/>
      <c r="N1137" s="253"/>
      <c r="O1137" s="253"/>
      <c r="P1137" s="253"/>
      <c r="Q1137" s="253"/>
      <c r="R1137" s="366"/>
    </row>
    <row r="1138" spans="1:18" s="264" customFormat="1" ht="21.75" customHeight="1">
      <c r="A1138" s="436"/>
      <c r="B1138" s="253"/>
      <c r="C1138" s="253"/>
      <c r="D1138" s="253"/>
      <c r="E1138" s="253"/>
      <c r="F1138" s="253"/>
      <c r="G1138" s="253"/>
      <c r="H1138" s="253"/>
      <c r="I1138" s="253"/>
      <c r="J1138" s="253"/>
      <c r="K1138" s="253"/>
      <c r="L1138" s="253"/>
      <c r="M1138" s="253"/>
      <c r="N1138" s="253"/>
      <c r="O1138" s="253"/>
      <c r="P1138" s="253"/>
      <c r="Q1138" s="253"/>
      <c r="R1138" s="366"/>
    </row>
    <row r="1139" spans="1:18" s="264" customFormat="1" ht="21.75" customHeight="1">
      <c r="A1139" s="436"/>
      <c r="B1139" s="253"/>
      <c r="C1139" s="253"/>
      <c r="D1139" s="253"/>
      <c r="E1139" s="253"/>
      <c r="F1139" s="253"/>
      <c r="G1139" s="253"/>
      <c r="H1139" s="253"/>
      <c r="I1139" s="253"/>
      <c r="J1139" s="253"/>
      <c r="K1139" s="253"/>
      <c r="L1139" s="253"/>
      <c r="M1139" s="253"/>
      <c r="N1139" s="253"/>
      <c r="O1139" s="253"/>
      <c r="P1139" s="253"/>
      <c r="Q1139" s="253"/>
      <c r="R1139" s="366"/>
    </row>
    <row r="1140" spans="1:18" s="264" customFormat="1" ht="21.75" customHeight="1">
      <c r="A1140" s="436"/>
      <c r="B1140" s="253"/>
      <c r="C1140" s="253"/>
      <c r="D1140" s="253"/>
      <c r="E1140" s="253"/>
      <c r="F1140" s="253"/>
      <c r="G1140" s="253"/>
      <c r="H1140" s="253"/>
      <c r="I1140" s="253"/>
      <c r="J1140" s="253"/>
      <c r="K1140" s="253"/>
      <c r="L1140" s="253"/>
      <c r="M1140" s="253"/>
      <c r="N1140" s="253"/>
      <c r="O1140" s="253"/>
      <c r="P1140" s="253"/>
      <c r="Q1140" s="253"/>
      <c r="R1140" s="366"/>
    </row>
    <row r="1141" spans="1:18" s="264" customFormat="1" ht="21.75" customHeight="1">
      <c r="A1141" s="436"/>
      <c r="B1141" s="253"/>
      <c r="C1141" s="253"/>
      <c r="D1141" s="253"/>
      <c r="E1141" s="253"/>
      <c r="F1141" s="253"/>
      <c r="G1141" s="253"/>
      <c r="H1141" s="253"/>
      <c r="I1141" s="253"/>
      <c r="J1141" s="253"/>
      <c r="K1141" s="253"/>
      <c r="L1141" s="253"/>
      <c r="M1141" s="253"/>
      <c r="N1141" s="253"/>
      <c r="O1141" s="253"/>
      <c r="P1141" s="253"/>
      <c r="Q1141" s="253"/>
      <c r="R1141" s="366"/>
    </row>
    <row r="1142" spans="1:18" s="264" customFormat="1" ht="21.75" customHeight="1">
      <c r="A1142" s="436"/>
      <c r="B1142" s="253"/>
      <c r="C1142" s="253"/>
      <c r="D1142" s="253"/>
      <c r="E1142" s="253"/>
      <c r="F1142" s="253"/>
      <c r="G1142" s="253"/>
      <c r="H1142" s="253"/>
      <c r="I1142" s="253"/>
      <c r="J1142" s="253"/>
      <c r="K1142" s="253"/>
      <c r="L1142" s="253"/>
      <c r="M1142" s="253"/>
      <c r="N1142" s="253"/>
      <c r="O1142" s="253"/>
      <c r="P1142" s="253"/>
      <c r="Q1142" s="253"/>
      <c r="R1142" s="366"/>
    </row>
    <row r="1143" spans="1:18" s="264" customFormat="1" ht="21.75" customHeight="1">
      <c r="A1143" s="436"/>
      <c r="B1143" s="253"/>
      <c r="C1143" s="253"/>
      <c r="D1143" s="253"/>
      <c r="E1143" s="253"/>
      <c r="F1143" s="253"/>
      <c r="G1143" s="253"/>
      <c r="H1143" s="253"/>
      <c r="I1143" s="253"/>
      <c r="J1143" s="253"/>
      <c r="K1143" s="253"/>
      <c r="L1143" s="253"/>
      <c r="M1143" s="253"/>
      <c r="N1143" s="253"/>
      <c r="O1143" s="253"/>
      <c r="P1143" s="253"/>
      <c r="Q1143" s="253"/>
      <c r="R1143" s="366"/>
    </row>
    <row r="1144" spans="1:18" s="264" customFormat="1" ht="21.75" customHeight="1">
      <c r="A1144" s="436"/>
      <c r="B1144" s="253"/>
      <c r="C1144" s="253"/>
      <c r="D1144" s="253"/>
      <c r="E1144" s="253"/>
      <c r="F1144" s="253"/>
      <c r="G1144" s="253"/>
      <c r="H1144" s="253"/>
      <c r="I1144" s="253"/>
      <c r="J1144" s="253"/>
      <c r="K1144" s="253"/>
      <c r="L1144" s="253"/>
      <c r="M1144" s="253"/>
      <c r="N1144" s="253"/>
      <c r="O1144" s="253"/>
      <c r="P1144" s="253"/>
      <c r="Q1144" s="253"/>
      <c r="R1144" s="366"/>
    </row>
    <row r="1145" spans="1:18" s="264" customFormat="1" ht="21.75" customHeight="1">
      <c r="A1145" s="436"/>
      <c r="B1145" s="253"/>
      <c r="C1145" s="253"/>
      <c r="D1145" s="253"/>
      <c r="E1145" s="253"/>
      <c r="F1145" s="253"/>
      <c r="G1145" s="253"/>
      <c r="H1145" s="253"/>
      <c r="I1145" s="253"/>
      <c r="J1145" s="253"/>
      <c r="K1145" s="253"/>
      <c r="L1145" s="253"/>
      <c r="M1145" s="253"/>
      <c r="N1145" s="253"/>
      <c r="O1145" s="253"/>
      <c r="P1145" s="253"/>
      <c r="Q1145" s="253"/>
      <c r="R1145" s="366"/>
    </row>
    <row r="1146" spans="1:18" s="264" customFormat="1" ht="21.75" customHeight="1">
      <c r="A1146" s="436"/>
      <c r="B1146" s="253"/>
      <c r="C1146" s="253"/>
      <c r="D1146" s="253"/>
      <c r="E1146" s="253"/>
      <c r="F1146" s="253"/>
      <c r="G1146" s="253"/>
      <c r="H1146" s="253"/>
      <c r="I1146" s="253"/>
      <c r="J1146" s="253"/>
      <c r="K1146" s="253"/>
      <c r="L1146" s="253"/>
      <c r="M1146" s="253"/>
      <c r="N1146" s="253"/>
      <c r="O1146" s="253"/>
      <c r="P1146" s="253"/>
      <c r="Q1146" s="253"/>
      <c r="R1146" s="366"/>
    </row>
    <row r="1147" spans="1:18" s="264" customFormat="1" ht="21.75" customHeight="1">
      <c r="A1147" s="436"/>
      <c r="B1147" s="253"/>
      <c r="C1147" s="253"/>
      <c r="D1147" s="253"/>
      <c r="E1147" s="253"/>
      <c r="F1147" s="253"/>
      <c r="G1147" s="253"/>
      <c r="H1147" s="253"/>
      <c r="I1147" s="253"/>
      <c r="J1147" s="253"/>
      <c r="K1147" s="253"/>
      <c r="L1147" s="253"/>
      <c r="M1147" s="253"/>
      <c r="N1147" s="253"/>
      <c r="O1147" s="253"/>
      <c r="P1147" s="253"/>
      <c r="Q1147" s="253"/>
      <c r="R1147" s="366"/>
    </row>
    <row r="1148" spans="1:18" s="264" customFormat="1" ht="21.75" customHeight="1">
      <c r="A1148" s="436"/>
      <c r="B1148" s="253"/>
      <c r="C1148" s="253"/>
      <c r="D1148" s="253"/>
      <c r="E1148" s="253"/>
      <c r="F1148" s="253"/>
      <c r="G1148" s="253"/>
      <c r="H1148" s="253"/>
      <c r="I1148" s="253"/>
      <c r="J1148" s="253"/>
      <c r="K1148" s="253"/>
      <c r="L1148" s="253"/>
      <c r="M1148" s="253"/>
      <c r="N1148" s="253"/>
      <c r="O1148" s="253"/>
      <c r="P1148" s="253"/>
      <c r="Q1148" s="253"/>
      <c r="R1148" s="366"/>
    </row>
    <row r="1149" spans="1:18" s="264" customFormat="1" ht="21.75" customHeight="1">
      <c r="A1149" s="436"/>
      <c r="B1149" s="253"/>
      <c r="C1149" s="253"/>
      <c r="D1149" s="253"/>
      <c r="E1149" s="253"/>
      <c r="F1149" s="253"/>
      <c r="G1149" s="253"/>
      <c r="H1149" s="253"/>
      <c r="I1149" s="253"/>
      <c r="J1149" s="253"/>
      <c r="K1149" s="253"/>
      <c r="L1149" s="253"/>
      <c r="M1149" s="253"/>
      <c r="N1149" s="253"/>
      <c r="O1149" s="253"/>
      <c r="P1149" s="253"/>
      <c r="Q1149" s="253"/>
      <c r="R1149" s="366"/>
    </row>
    <row r="1150" spans="1:18" s="264" customFormat="1" ht="21.75" customHeight="1">
      <c r="A1150" s="436"/>
      <c r="B1150" s="253"/>
      <c r="C1150" s="253"/>
      <c r="D1150" s="253"/>
      <c r="E1150" s="253"/>
      <c r="F1150" s="253"/>
      <c r="G1150" s="253"/>
      <c r="H1150" s="253"/>
      <c r="I1150" s="253"/>
      <c r="J1150" s="253"/>
      <c r="K1150" s="253"/>
      <c r="L1150" s="253"/>
      <c r="M1150" s="253"/>
      <c r="N1150" s="253"/>
      <c r="O1150" s="253"/>
      <c r="P1150" s="253"/>
      <c r="Q1150" s="253"/>
      <c r="R1150" s="366"/>
    </row>
    <row r="1151" spans="1:18" s="264" customFormat="1" ht="21.75" customHeight="1">
      <c r="A1151" s="436"/>
      <c r="B1151" s="253"/>
      <c r="C1151" s="253"/>
      <c r="D1151" s="253"/>
      <c r="E1151" s="253"/>
      <c r="F1151" s="253"/>
      <c r="G1151" s="253"/>
      <c r="H1151" s="253"/>
      <c r="I1151" s="253"/>
      <c r="J1151" s="253"/>
      <c r="K1151" s="253"/>
      <c r="L1151" s="253"/>
      <c r="M1151" s="253"/>
      <c r="N1151" s="253"/>
      <c r="O1151" s="253"/>
      <c r="P1151" s="253"/>
      <c r="Q1151" s="253"/>
      <c r="R1151" s="366"/>
    </row>
    <row r="1152" spans="1:18" s="264" customFormat="1" ht="21.75" customHeight="1">
      <c r="A1152" s="436"/>
      <c r="B1152" s="253"/>
      <c r="C1152" s="253"/>
      <c r="D1152" s="253"/>
      <c r="E1152" s="253"/>
      <c r="F1152" s="253"/>
      <c r="G1152" s="253"/>
      <c r="H1152" s="253"/>
      <c r="I1152" s="253"/>
      <c r="J1152" s="253"/>
      <c r="K1152" s="253"/>
      <c r="L1152" s="253"/>
      <c r="M1152" s="253"/>
      <c r="N1152" s="253"/>
      <c r="O1152" s="253"/>
      <c r="P1152" s="253"/>
      <c r="Q1152" s="253"/>
      <c r="R1152" s="366"/>
    </row>
    <row r="1153" spans="1:18" s="264" customFormat="1" ht="21.75" customHeight="1">
      <c r="A1153" s="436"/>
      <c r="B1153" s="253"/>
      <c r="C1153" s="253"/>
      <c r="D1153" s="253"/>
      <c r="E1153" s="253"/>
      <c r="F1153" s="253"/>
      <c r="G1153" s="253"/>
      <c r="H1153" s="253"/>
      <c r="I1153" s="253"/>
      <c r="J1153" s="253"/>
      <c r="K1153" s="253"/>
      <c r="L1153" s="253"/>
      <c r="M1153" s="253"/>
      <c r="N1153" s="253"/>
      <c r="O1153" s="253"/>
      <c r="P1153" s="253"/>
      <c r="Q1153" s="253"/>
      <c r="R1153" s="366"/>
    </row>
    <row r="1154" spans="1:18" s="264" customFormat="1" ht="21.75" customHeight="1">
      <c r="A1154" s="436"/>
      <c r="B1154" s="253"/>
      <c r="C1154" s="253"/>
      <c r="D1154" s="253"/>
      <c r="E1154" s="253"/>
      <c r="F1154" s="253"/>
      <c r="G1154" s="253"/>
      <c r="H1154" s="253"/>
      <c r="I1154" s="253"/>
      <c r="J1154" s="253"/>
      <c r="K1154" s="253"/>
      <c r="L1154" s="253"/>
      <c r="M1154" s="253"/>
      <c r="N1154" s="253"/>
      <c r="O1154" s="253"/>
      <c r="P1154" s="253"/>
      <c r="Q1154" s="253"/>
      <c r="R1154" s="366"/>
    </row>
    <row r="1155" spans="1:18" s="264" customFormat="1" ht="21.75" customHeight="1">
      <c r="A1155" s="436"/>
      <c r="B1155" s="253"/>
      <c r="C1155" s="253"/>
      <c r="D1155" s="253"/>
      <c r="E1155" s="253"/>
      <c r="F1155" s="253"/>
      <c r="G1155" s="253"/>
      <c r="H1155" s="253"/>
      <c r="I1155" s="253"/>
      <c r="J1155" s="253"/>
      <c r="K1155" s="253"/>
      <c r="L1155" s="253"/>
      <c r="M1155" s="253"/>
      <c r="N1155" s="253"/>
      <c r="O1155" s="253"/>
      <c r="P1155" s="253"/>
      <c r="Q1155" s="253"/>
      <c r="R1155" s="366"/>
    </row>
    <row r="1156" spans="1:18" s="264" customFormat="1" ht="21.75" customHeight="1">
      <c r="A1156" s="436"/>
      <c r="B1156" s="253"/>
      <c r="C1156" s="253"/>
      <c r="D1156" s="253"/>
      <c r="E1156" s="253"/>
      <c r="F1156" s="253"/>
      <c r="G1156" s="253"/>
      <c r="H1156" s="253"/>
      <c r="I1156" s="253"/>
      <c r="J1156" s="253"/>
      <c r="K1156" s="253"/>
      <c r="L1156" s="253"/>
      <c r="M1156" s="253"/>
      <c r="N1156" s="253"/>
      <c r="O1156" s="253"/>
      <c r="P1156" s="253"/>
      <c r="Q1156" s="253"/>
      <c r="R1156" s="366"/>
    </row>
    <row r="1157" spans="1:18" s="264" customFormat="1" ht="21.75" customHeight="1">
      <c r="A1157" s="436"/>
      <c r="B1157" s="253"/>
      <c r="C1157" s="253"/>
      <c r="D1157" s="253"/>
      <c r="E1157" s="253"/>
      <c r="F1157" s="253"/>
      <c r="G1157" s="253"/>
      <c r="H1157" s="253"/>
      <c r="I1157" s="253"/>
      <c r="J1157" s="253"/>
      <c r="K1157" s="253"/>
      <c r="L1157" s="253"/>
      <c r="M1157" s="253"/>
      <c r="N1157" s="253"/>
      <c r="O1157" s="253"/>
      <c r="P1157" s="253"/>
      <c r="Q1157" s="253"/>
      <c r="R1157" s="366"/>
    </row>
    <row r="1158" spans="1:18" s="264" customFormat="1" ht="21.75" customHeight="1">
      <c r="A1158" s="436"/>
      <c r="B1158" s="253"/>
      <c r="C1158" s="253"/>
      <c r="D1158" s="253"/>
      <c r="E1158" s="253"/>
      <c r="F1158" s="253"/>
      <c r="G1158" s="253"/>
      <c r="H1158" s="253"/>
      <c r="I1158" s="253"/>
      <c r="J1158" s="253"/>
      <c r="K1158" s="253"/>
      <c r="L1158" s="253"/>
      <c r="M1158" s="253"/>
      <c r="N1158" s="253"/>
      <c r="O1158" s="253"/>
      <c r="P1158" s="253"/>
      <c r="Q1158" s="253"/>
      <c r="R1158" s="366"/>
    </row>
    <row r="1159" spans="1:18" s="264" customFormat="1" ht="21.75" customHeight="1">
      <c r="A1159" s="436"/>
      <c r="B1159" s="253"/>
      <c r="C1159" s="253"/>
      <c r="D1159" s="253"/>
      <c r="E1159" s="253"/>
      <c r="F1159" s="253"/>
      <c r="G1159" s="253"/>
      <c r="H1159" s="253"/>
      <c r="I1159" s="253"/>
      <c r="J1159" s="253"/>
      <c r="K1159" s="253"/>
      <c r="L1159" s="253"/>
      <c r="M1159" s="253"/>
      <c r="N1159" s="253"/>
      <c r="O1159" s="253"/>
      <c r="P1159" s="253"/>
      <c r="Q1159" s="253"/>
      <c r="R1159" s="366"/>
    </row>
    <row r="1160" spans="1:18" s="264" customFormat="1" ht="21.75" customHeight="1">
      <c r="A1160" s="436"/>
      <c r="B1160" s="253"/>
      <c r="C1160" s="253"/>
      <c r="D1160" s="253"/>
      <c r="E1160" s="253"/>
      <c r="F1160" s="253"/>
      <c r="G1160" s="253"/>
      <c r="H1160" s="253"/>
      <c r="I1160" s="253"/>
      <c r="J1160" s="253"/>
      <c r="K1160" s="253"/>
      <c r="L1160" s="253"/>
      <c r="M1160" s="253"/>
      <c r="N1160" s="253"/>
      <c r="O1160" s="253"/>
      <c r="P1160" s="253"/>
      <c r="Q1160" s="253"/>
      <c r="R1160" s="366"/>
    </row>
    <row r="1161" spans="1:18" s="264" customFormat="1" ht="21.75" customHeight="1">
      <c r="A1161" s="436"/>
      <c r="B1161" s="253"/>
      <c r="C1161" s="253"/>
      <c r="D1161" s="253"/>
      <c r="E1161" s="253"/>
      <c r="F1161" s="253"/>
      <c r="G1161" s="253"/>
      <c r="H1161" s="253"/>
      <c r="I1161" s="253"/>
      <c r="J1161" s="253"/>
      <c r="K1161" s="253"/>
      <c r="L1161" s="253"/>
      <c r="M1161" s="253"/>
      <c r="N1161" s="253"/>
      <c r="O1161" s="253"/>
      <c r="P1161" s="253"/>
      <c r="Q1161" s="253"/>
      <c r="R1161" s="366"/>
    </row>
    <row r="1162" spans="1:18" s="264" customFormat="1" ht="21.75" customHeight="1">
      <c r="A1162" s="436"/>
      <c r="B1162" s="253"/>
      <c r="C1162" s="253"/>
      <c r="D1162" s="253"/>
      <c r="E1162" s="253"/>
      <c r="F1162" s="253"/>
      <c r="G1162" s="253"/>
      <c r="H1162" s="253"/>
      <c r="I1162" s="253"/>
      <c r="J1162" s="253"/>
      <c r="K1162" s="253"/>
      <c r="L1162" s="253"/>
      <c r="M1162" s="253"/>
      <c r="N1162" s="253"/>
      <c r="O1162" s="253"/>
      <c r="P1162" s="253"/>
      <c r="Q1162" s="253"/>
      <c r="R1162" s="366"/>
    </row>
    <row r="1163" spans="1:18" s="264" customFormat="1" ht="21.75" customHeight="1">
      <c r="A1163" s="436"/>
      <c r="B1163" s="253"/>
      <c r="C1163" s="253"/>
      <c r="D1163" s="253"/>
      <c r="E1163" s="253"/>
      <c r="F1163" s="253"/>
      <c r="G1163" s="253"/>
      <c r="H1163" s="253"/>
      <c r="I1163" s="253"/>
      <c r="J1163" s="253"/>
      <c r="K1163" s="253"/>
      <c r="L1163" s="253"/>
      <c r="M1163" s="253"/>
      <c r="N1163" s="253"/>
      <c r="O1163" s="253"/>
      <c r="P1163" s="253"/>
      <c r="Q1163" s="253"/>
      <c r="R1163" s="366"/>
    </row>
    <row r="1164" spans="1:18" s="264" customFormat="1" ht="21.75" customHeight="1">
      <c r="A1164" s="436"/>
      <c r="B1164" s="253"/>
      <c r="C1164" s="253"/>
      <c r="D1164" s="253"/>
      <c r="E1164" s="253"/>
      <c r="F1164" s="253"/>
      <c r="G1164" s="253"/>
      <c r="H1164" s="253"/>
      <c r="I1164" s="253"/>
      <c r="J1164" s="253"/>
      <c r="K1164" s="253"/>
      <c r="L1164" s="253"/>
      <c r="M1164" s="253"/>
      <c r="N1164" s="253"/>
      <c r="O1164" s="253"/>
      <c r="P1164" s="253"/>
      <c r="Q1164" s="253"/>
      <c r="R1164" s="366"/>
    </row>
    <row r="1165" spans="1:18" s="264" customFormat="1" ht="21.75" customHeight="1">
      <c r="A1165" s="436"/>
      <c r="B1165" s="253"/>
      <c r="C1165" s="253"/>
      <c r="D1165" s="253"/>
      <c r="E1165" s="253"/>
      <c r="F1165" s="253"/>
      <c r="G1165" s="253"/>
      <c r="H1165" s="253"/>
      <c r="I1165" s="253"/>
      <c r="J1165" s="253"/>
      <c r="K1165" s="253"/>
      <c r="L1165" s="253"/>
      <c r="M1165" s="253"/>
      <c r="N1165" s="253"/>
      <c r="O1165" s="253"/>
      <c r="P1165" s="253"/>
      <c r="Q1165" s="253"/>
      <c r="R1165" s="366"/>
    </row>
    <row r="1166" spans="1:18" s="264" customFormat="1" ht="21.75" customHeight="1">
      <c r="A1166" s="436"/>
      <c r="B1166" s="253"/>
      <c r="C1166" s="253"/>
      <c r="D1166" s="253"/>
      <c r="E1166" s="253"/>
      <c r="F1166" s="253"/>
      <c r="G1166" s="253"/>
      <c r="H1166" s="253"/>
      <c r="I1166" s="253"/>
      <c r="J1166" s="253"/>
      <c r="K1166" s="253"/>
      <c r="L1166" s="253"/>
      <c r="M1166" s="253"/>
      <c r="N1166" s="253"/>
      <c r="O1166" s="253"/>
      <c r="P1166" s="253"/>
      <c r="Q1166" s="253"/>
      <c r="R1166" s="366"/>
    </row>
    <row r="1167" spans="1:18" s="264" customFormat="1" ht="21.75" customHeight="1">
      <c r="A1167" s="436"/>
      <c r="B1167" s="253"/>
      <c r="C1167" s="253"/>
      <c r="D1167" s="253"/>
      <c r="E1167" s="253"/>
      <c r="F1167" s="253"/>
      <c r="G1167" s="253"/>
      <c r="H1167" s="253"/>
      <c r="I1167" s="253"/>
      <c r="J1167" s="253"/>
      <c r="K1167" s="253"/>
      <c r="L1167" s="253"/>
      <c r="M1167" s="253"/>
      <c r="N1167" s="253"/>
      <c r="O1167" s="253"/>
      <c r="P1167" s="253"/>
      <c r="Q1167" s="253"/>
      <c r="R1167" s="366"/>
    </row>
    <row r="1168" spans="1:18" s="264" customFormat="1" ht="21.75" customHeight="1">
      <c r="A1168" s="436"/>
      <c r="B1168" s="253"/>
      <c r="C1168" s="253"/>
      <c r="D1168" s="253"/>
      <c r="E1168" s="253"/>
      <c r="F1168" s="253"/>
      <c r="G1168" s="253"/>
      <c r="H1168" s="253"/>
      <c r="I1168" s="253"/>
      <c r="J1168" s="253"/>
      <c r="K1168" s="253"/>
      <c r="L1168" s="253"/>
      <c r="M1168" s="253"/>
      <c r="N1168" s="253"/>
      <c r="O1168" s="253"/>
      <c r="P1168" s="253"/>
      <c r="Q1168" s="253"/>
      <c r="R1168" s="366"/>
    </row>
    <row r="1169" spans="1:18" s="264" customFormat="1" ht="21.75" customHeight="1">
      <c r="A1169" s="436"/>
      <c r="B1169" s="253"/>
      <c r="C1169" s="253"/>
      <c r="D1169" s="253"/>
      <c r="E1169" s="253"/>
      <c r="F1169" s="253"/>
      <c r="G1169" s="253"/>
      <c r="H1169" s="253"/>
      <c r="I1169" s="253"/>
      <c r="J1169" s="253"/>
      <c r="K1169" s="253"/>
      <c r="L1169" s="253"/>
      <c r="M1169" s="253"/>
      <c r="N1169" s="253"/>
      <c r="O1169" s="253"/>
      <c r="P1169" s="253"/>
      <c r="Q1169" s="253"/>
      <c r="R1169" s="366"/>
    </row>
    <row r="1170" spans="1:18" s="264" customFormat="1" ht="21.75" customHeight="1">
      <c r="A1170" s="436"/>
      <c r="B1170" s="253"/>
      <c r="C1170" s="253"/>
      <c r="D1170" s="253"/>
      <c r="E1170" s="253"/>
      <c r="F1170" s="253"/>
      <c r="G1170" s="253"/>
      <c r="H1170" s="253"/>
      <c r="I1170" s="253"/>
      <c r="J1170" s="253"/>
      <c r="K1170" s="253"/>
      <c r="L1170" s="253"/>
      <c r="M1170" s="253"/>
      <c r="N1170" s="253"/>
      <c r="O1170" s="253"/>
      <c r="P1170" s="253"/>
      <c r="Q1170" s="253"/>
      <c r="R1170" s="366"/>
    </row>
    <row r="1171" spans="1:18" s="264" customFormat="1" ht="21.75" customHeight="1">
      <c r="A1171" s="436"/>
      <c r="B1171" s="253"/>
      <c r="C1171" s="253"/>
      <c r="D1171" s="253"/>
      <c r="E1171" s="253"/>
      <c r="F1171" s="253"/>
      <c r="G1171" s="253"/>
      <c r="H1171" s="253"/>
      <c r="I1171" s="253"/>
      <c r="J1171" s="253"/>
      <c r="K1171" s="253"/>
      <c r="L1171" s="253"/>
      <c r="M1171" s="253"/>
      <c r="N1171" s="253"/>
      <c r="O1171" s="253"/>
      <c r="P1171" s="253"/>
      <c r="Q1171" s="253"/>
      <c r="R1171" s="366"/>
    </row>
    <row r="1172" spans="1:18" s="264" customFormat="1" ht="21.75" customHeight="1">
      <c r="A1172" s="436"/>
      <c r="B1172" s="253"/>
      <c r="C1172" s="253"/>
      <c r="D1172" s="253"/>
      <c r="E1172" s="253"/>
      <c r="F1172" s="253"/>
      <c r="G1172" s="253"/>
      <c r="H1172" s="253"/>
      <c r="I1172" s="253"/>
      <c r="J1172" s="253"/>
      <c r="K1172" s="253"/>
      <c r="L1172" s="253"/>
      <c r="M1172" s="253"/>
      <c r="N1172" s="253"/>
      <c r="O1172" s="253"/>
      <c r="P1172" s="253"/>
      <c r="Q1172" s="253"/>
      <c r="R1172" s="366"/>
    </row>
    <row r="1173" spans="1:18" s="264" customFormat="1" ht="21.75" customHeight="1">
      <c r="A1173" s="436"/>
      <c r="B1173" s="253"/>
      <c r="C1173" s="253"/>
      <c r="D1173" s="253"/>
      <c r="E1173" s="253"/>
      <c r="F1173" s="253"/>
      <c r="G1173" s="253"/>
      <c r="H1173" s="253"/>
      <c r="I1173" s="253"/>
      <c r="J1173" s="253"/>
      <c r="K1173" s="253"/>
      <c r="L1173" s="253"/>
      <c r="M1173" s="253"/>
      <c r="N1173" s="253"/>
      <c r="O1173" s="253"/>
      <c r="P1173" s="253"/>
      <c r="Q1173" s="253"/>
      <c r="R1173" s="366"/>
    </row>
    <row r="1174" spans="1:18" s="264" customFormat="1" ht="21.75" customHeight="1">
      <c r="A1174" s="436"/>
      <c r="B1174" s="253"/>
      <c r="C1174" s="253"/>
      <c r="D1174" s="253"/>
      <c r="E1174" s="253"/>
      <c r="F1174" s="253"/>
      <c r="G1174" s="253"/>
      <c r="H1174" s="253"/>
      <c r="I1174" s="253"/>
      <c r="J1174" s="253"/>
      <c r="K1174" s="253"/>
      <c r="L1174" s="253"/>
      <c r="M1174" s="253"/>
      <c r="N1174" s="253"/>
      <c r="O1174" s="253"/>
      <c r="P1174" s="253"/>
      <c r="Q1174" s="253"/>
      <c r="R1174" s="366"/>
    </row>
    <row r="1175" spans="1:18" s="264" customFormat="1" ht="21.75" customHeight="1">
      <c r="A1175" s="436"/>
      <c r="B1175" s="253"/>
      <c r="C1175" s="253"/>
      <c r="D1175" s="253"/>
      <c r="E1175" s="253"/>
      <c r="F1175" s="253"/>
      <c r="G1175" s="253"/>
      <c r="H1175" s="253"/>
      <c r="I1175" s="253"/>
      <c r="J1175" s="253"/>
      <c r="K1175" s="253"/>
      <c r="L1175" s="253"/>
      <c r="M1175" s="253"/>
      <c r="N1175" s="253"/>
      <c r="O1175" s="253"/>
      <c r="P1175" s="253"/>
      <c r="Q1175" s="253"/>
      <c r="R1175" s="366"/>
    </row>
    <row r="1176" spans="1:18" s="264" customFormat="1" ht="21.75" customHeight="1">
      <c r="A1176" s="436"/>
      <c r="B1176" s="253"/>
      <c r="C1176" s="253"/>
      <c r="D1176" s="253"/>
      <c r="E1176" s="253"/>
      <c r="F1176" s="253"/>
      <c r="G1176" s="253"/>
      <c r="H1176" s="253"/>
      <c r="I1176" s="253"/>
      <c r="J1176" s="253"/>
      <c r="K1176" s="253"/>
      <c r="L1176" s="253"/>
      <c r="M1176" s="253"/>
      <c r="N1176" s="253"/>
      <c r="O1176" s="253"/>
      <c r="P1176" s="253"/>
      <c r="Q1176" s="253"/>
      <c r="R1176" s="366"/>
    </row>
    <row r="1177" spans="1:18" s="264" customFormat="1" ht="21.75" customHeight="1">
      <c r="A1177" s="436"/>
      <c r="B1177" s="253"/>
      <c r="C1177" s="253"/>
      <c r="D1177" s="253"/>
      <c r="E1177" s="253"/>
      <c r="F1177" s="253"/>
      <c r="G1177" s="253"/>
      <c r="H1177" s="253"/>
      <c r="I1177" s="253"/>
      <c r="J1177" s="253"/>
      <c r="K1177" s="253"/>
      <c r="L1177" s="253"/>
      <c r="M1177" s="253"/>
      <c r="N1177" s="253"/>
      <c r="O1177" s="253"/>
      <c r="P1177" s="253"/>
      <c r="Q1177" s="253"/>
      <c r="R1177" s="366"/>
    </row>
    <row r="1178" spans="1:18" s="264" customFormat="1" ht="21.75" customHeight="1">
      <c r="A1178" s="436"/>
      <c r="B1178" s="253"/>
      <c r="C1178" s="253"/>
      <c r="D1178" s="253"/>
      <c r="E1178" s="253"/>
      <c r="F1178" s="253"/>
      <c r="G1178" s="253"/>
      <c r="H1178" s="253"/>
      <c r="I1178" s="253"/>
      <c r="J1178" s="253"/>
      <c r="K1178" s="253"/>
      <c r="L1178" s="253"/>
      <c r="M1178" s="253"/>
      <c r="N1178" s="253"/>
      <c r="O1178" s="253"/>
      <c r="P1178" s="253"/>
      <c r="Q1178" s="253"/>
      <c r="R1178" s="366"/>
    </row>
    <row r="1179" spans="1:18" s="264" customFormat="1" ht="21.75" customHeight="1">
      <c r="A1179" s="436"/>
      <c r="B1179" s="253"/>
      <c r="C1179" s="253"/>
      <c r="D1179" s="253"/>
      <c r="E1179" s="253"/>
      <c r="F1179" s="253"/>
      <c r="G1179" s="253"/>
      <c r="H1179" s="253"/>
      <c r="I1179" s="253"/>
      <c r="J1179" s="253"/>
      <c r="K1179" s="253"/>
      <c r="L1179" s="253"/>
      <c r="M1179" s="253"/>
      <c r="N1179" s="253"/>
      <c r="O1179" s="253"/>
      <c r="P1179" s="253"/>
      <c r="Q1179" s="253"/>
      <c r="R1179" s="366"/>
    </row>
    <row r="1180" spans="1:18" s="264" customFormat="1" ht="21.75" customHeight="1">
      <c r="A1180" s="436"/>
      <c r="B1180" s="253"/>
      <c r="C1180" s="253"/>
      <c r="D1180" s="253"/>
      <c r="E1180" s="253"/>
      <c r="F1180" s="253"/>
      <c r="G1180" s="253"/>
      <c r="H1180" s="253"/>
      <c r="I1180" s="253"/>
      <c r="J1180" s="253"/>
      <c r="K1180" s="253"/>
      <c r="L1180" s="253"/>
      <c r="M1180" s="253"/>
      <c r="N1180" s="253"/>
      <c r="O1180" s="253"/>
      <c r="P1180" s="253"/>
      <c r="Q1180" s="253"/>
      <c r="R1180" s="366"/>
    </row>
    <row r="1181" spans="1:18" s="264" customFormat="1" ht="21.75" customHeight="1">
      <c r="A1181" s="436"/>
      <c r="B1181" s="253"/>
      <c r="C1181" s="253"/>
      <c r="D1181" s="253"/>
      <c r="E1181" s="253"/>
      <c r="F1181" s="253"/>
      <c r="G1181" s="253"/>
      <c r="H1181" s="253"/>
      <c r="I1181" s="253"/>
      <c r="J1181" s="253"/>
      <c r="K1181" s="253"/>
      <c r="L1181" s="253"/>
      <c r="M1181" s="253"/>
      <c r="N1181" s="253"/>
      <c r="O1181" s="253"/>
      <c r="P1181" s="253"/>
      <c r="Q1181" s="253"/>
      <c r="R1181" s="366"/>
    </row>
    <row r="1182" spans="1:18" s="264" customFormat="1" ht="21.75" customHeight="1">
      <c r="A1182" s="436"/>
      <c r="B1182" s="253"/>
      <c r="C1182" s="253"/>
      <c r="D1182" s="253"/>
      <c r="E1182" s="253"/>
      <c r="F1182" s="253"/>
      <c r="G1182" s="253"/>
      <c r="H1182" s="253"/>
      <c r="I1182" s="253"/>
      <c r="J1182" s="253"/>
      <c r="K1182" s="253"/>
      <c r="L1182" s="253"/>
      <c r="M1182" s="253"/>
      <c r="N1182" s="253"/>
      <c r="O1182" s="253"/>
      <c r="P1182" s="253"/>
      <c r="Q1182" s="253"/>
      <c r="R1182" s="366"/>
    </row>
    <row r="1183" spans="1:18" s="264" customFormat="1" ht="21.75" customHeight="1">
      <c r="A1183" s="436"/>
      <c r="B1183" s="253"/>
      <c r="C1183" s="253"/>
      <c r="D1183" s="253"/>
      <c r="E1183" s="253"/>
      <c r="F1183" s="253"/>
      <c r="G1183" s="253"/>
      <c r="H1183" s="253"/>
      <c r="I1183" s="253"/>
      <c r="J1183" s="253"/>
      <c r="K1183" s="253"/>
      <c r="L1183" s="253"/>
      <c r="M1183" s="253"/>
      <c r="N1183" s="253"/>
      <c r="O1183" s="253"/>
      <c r="P1183" s="253"/>
      <c r="Q1183" s="253"/>
      <c r="R1183" s="366"/>
    </row>
    <row r="1184" spans="1:18" s="264" customFormat="1" ht="21.75" customHeight="1">
      <c r="A1184" s="436"/>
      <c r="B1184" s="253"/>
      <c r="C1184" s="253"/>
      <c r="D1184" s="253"/>
      <c r="E1184" s="253"/>
      <c r="F1184" s="253"/>
      <c r="G1184" s="253"/>
      <c r="H1184" s="253"/>
      <c r="I1184" s="253"/>
      <c r="J1184" s="253"/>
      <c r="K1184" s="253"/>
      <c r="L1184" s="253"/>
      <c r="M1184" s="253"/>
      <c r="N1184" s="253"/>
      <c r="O1184" s="253"/>
      <c r="P1184" s="253"/>
      <c r="Q1184" s="253"/>
      <c r="R1184" s="366"/>
    </row>
    <row r="1185" spans="1:18" s="264" customFormat="1" ht="21.75" customHeight="1">
      <c r="A1185" s="436"/>
      <c r="B1185" s="253"/>
      <c r="C1185" s="253"/>
      <c r="D1185" s="253"/>
      <c r="E1185" s="253"/>
      <c r="F1185" s="253"/>
      <c r="G1185" s="253"/>
      <c r="H1185" s="253"/>
      <c r="I1185" s="253"/>
      <c r="J1185" s="253"/>
      <c r="K1185" s="253"/>
      <c r="L1185" s="253"/>
      <c r="M1185" s="253"/>
      <c r="N1185" s="253"/>
      <c r="O1185" s="253"/>
      <c r="P1185" s="253"/>
      <c r="Q1185" s="253"/>
      <c r="R1185" s="366"/>
    </row>
    <row r="1186" spans="1:18" s="264" customFormat="1" ht="21.75" customHeight="1">
      <c r="A1186" s="436"/>
      <c r="B1186" s="253"/>
      <c r="C1186" s="253"/>
      <c r="D1186" s="253"/>
      <c r="E1186" s="253"/>
      <c r="F1186" s="253"/>
      <c r="G1186" s="253"/>
      <c r="H1186" s="253"/>
      <c r="I1186" s="253"/>
      <c r="J1186" s="253"/>
      <c r="K1186" s="253"/>
      <c r="L1186" s="253"/>
      <c r="M1186" s="253"/>
      <c r="N1186" s="253"/>
      <c r="O1186" s="253"/>
      <c r="P1186" s="253"/>
      <c r="Q1186" s="253"/>
      <c r="R1186" s="366"/>
    </row>
    <row r="1187" spans="1:18" s="264" customFormat="1" ht="21.75" customHeight="1">
      <c r="A1187" s="436"/>
      <c r="B1187" s="253"/>
      <c r="C1187" s="253"/>
      <c r="D1187" s="253"/>
      <c r="E1187" s="253"/>
      <c r="F1187" s="253"/>
      <c r="G1187" s="253"/>
      <c r="H1187" s="253"/>
      <c r="I1187" s="253"/>
      <c r="J1187" s="253"/>
      <c r="K1187" s="253"/>
      <c r="L1187" s="253"/>
      <c r="M1187" s="253"/>
      <c r="N1187" s="253"/>
      <c r="O1187" s="253"/>
      <c r="P1187" s="253"/>
      <c r="Q1187" s="253"/>
      <c r="R1187" s="366"/>
    </row>
    <row r="1188" spans="1:18" s="264" customFormat="1" ht="21.75" customHeight="1">
      <c r="A1188" s="436"/>
      <c r="B1188" s="253"/>
      <c r="C1188" s="253"/>
      <c r="D1188" s="253"/>
      <c r="E1188" s="253"/>
      <c r="F1188" s="253"/>
      <c r="G1188" s="253"/>
      <c r="H1188" s="253"/>
      <c r="I1188" s="253"/>
      <c r="J1188" s="253"/>
      <c r="K1188" s="253"/>
      <c r="L1188" s="253"/>
      <c r="M1188" s="253"/>
      <c r="N1188" s="253"/>
      <c r="O1188" s="253"/>
      <c r="P1188" s="253"/>
      <c r="Q1188" s="253"/>
      <c r="R1188" s="366"/>
    </row>
    <row r="1189" spans="1:18" s="264" customFormat="1" ht="21.75" customHeight="1">
      <c r="A1189" s="436"/>
      <c r="B1189" s="253"/>
      <c r="C1189" s="253"/>
      <c r="D1189" s="253"/>
      <c r="E1189" s="253"/>
      <c r="F1189" s="253"/>
      <c r="G1189" s="253"/>
      <c r="H1189" s="253"/>
      <c r="I1189" s="253"/>
      <c r="J1189" s="253"/>
      <c r="K1189" s="253"/>
      <c r="L1189" s="253"/>
      <c r="M1189" s="253"/>
      <c r="N1189" s="253"/>
      <c r="O1189" s="253"/>
      <c r="P1189" s="253"/>
      <c r="Q1189" s="253"/>
      <c r="R1189" s="366"/>
    </row>
    <row r="1190" spans="1:18" s="264" customFormat="1" ht="21.75" customHeight="1">
      <c r="A1190" s="436"/>
      <c r="B1190" s="253"/>
      <c r="C1190" s="253"/>
      <c r="D1190" s="253"/>
      <c r="E1190" s="253"/>
      <c r="F1190" s="253"/>
      <c r="G1190" s="253"/>
      <c r="H1190" s="253"/>
      <c r="I1190" s="253"/>
      <c r="J1190" s="253"/>
      <c r="K1190" s="253"/>
      <c r="L1190" s="253"/>
      <c r="M1190" s="253"/>
      <c r="N1190" s="253"/>
      <c r="O1190" s="253"/>
      <c r="P1190" s="253"/>
      <c r="Q1190" s="253"/>
      <c r="R1190" s="366"/>
    </row>
    <row r="1191" spans="1:18" s="264" customFormat="1" ht="21.75" customHeight="1">
      <c r="A1191" s="436"/>
      <c r="B1191" s="253"/>
      <c r="C1191" s="253"/>
      <c r="D1191" s="253"/>
      <c r="E1191" s="253"/>
      <c r="F1191" s="253"/>
      <c r="G1191" s="253"/>
      <c r="H1191" s="253"/>
      <c r="I1191" s="253"/>
      <c r="J1191" s="253"/>
      <c r="K1191" s="253"/>
      <c r="L1191" s="253"/>
      <c r="M1191" s="253"/>
      <c r="N1191" s="253"/>
      <c r="O1191" s="253"/>
      <c r="P1191" s="253"/>
      <c r="Q1191" s="253"/>
      <c r="R1191" s="366"/>
    </row>
    <row r="1192" spans="1:18" s="264" customFormat="1" ht="21.75" customHeight="1">
      <c r="A1192" s="436"/>
      <c r="B1192" s="253"/>
      <c r="C1192" s="253"/>
      <c r="D1192" s="253"/>
      <c r="E1192" s="253"/>
      <c r="F1192" s="253"/>
      <c r="G1192" s="253"/>
      <c r="H1192" s="253"/>
      <c r="I1192" s="253"/>
      <c r="J1192" s="253"/>
      <c r="K1192" s="253"/>
      <c r="L1192" s="253"/>
      <c r="M1192" s="253"/>
      <c r="N1192" s="253"/>
      <c r="O1192" s="253"/>
      <c r="P1192" s="253"/>
      <c r="Q1192" s="253"/>
      <c r="R1192" s="366"/>
    </row>
    <row r="1193" spans="1:18" s="264" customFormat="1" ht="21.75" customHeight="1">
      <c r="A1193" s="436"/>
      <c r="B1193" s="253"/>
      <c r="C1193" s="253"/>
      <c r="D1193" s="253"/>
      <c r="E1193" s="253"/>
      <c r="F1193" s="253"/>
      <c r="G1193" s="253"/>
      <c r="H1193" s="253"/>
      <c r="I1193" s="253"/>
      <c r="J1193" s="253"/>
      <c r="K1193" s="253"/>
      <c r="L1193" s="253"/>
      <c r="M1193" s="253"/>
      <c r="N1193" s="253"/>
      <c r="O1193" s="253"/>
      <c r="P1193" s="253"/>
      <c r="Q1193" s="253"/>
      <c r="R1193" s="366"/>
    </row>
    <row r="1194" spans="1:18" s="264" customFormat="1" ht="21.75" customHeight="1">
      <c r="A1194" s="436"/>
      <c r="B1194" s="253"/>
      <c r="C1194" s="253"/>
      <c r="D1194" s="253"/>
      <c r="E1194" s="253"/>
      <c r="F1194" s="253"/>
      <c r="G1194" s="253"/>
      <c r="H1194" s="253"/>
      <c r="I1194" s="253"/>
      <c r="J1194" s="253"/>
      <c r="K1194" s="253"/>
      <c r="L1194" s="253"/>
      <c r="M1194" s="253"/>
      <c r="N1194" s="253"/>
      <c r="O1194" s="253"/>
      <c r="P1194" s="253"/>
      <c r="Q1194" s="253"/>
      <c r="R1194" s="366"/>
    </row>
    <row r="1195" spans="1:18" s="264" customFormat="1" ht="21.75" customHeight="1">
      <c r="A1195" s="436"/>
      <c r="B1195" s="253"/>
      <c r="C1195" s="253"/>
      <c r="D1195" s="253"/>
      <c r="E1195" s="253"/>
      <c r="F1195" s="253"/>
      <c r="G1195" s="253"/>
      <c r="H1195" s="253"/>
      <c r="I1195" s="253"/>
      <c r="J1195" s="253"/>
      <c r="K1195" s="253"/>
      <c r="L1195" s="253"/>
      <c r="M1195" s="253"/>
      <c r="N1195" s="253"/>
      <c r="O1195" s="253"/>
      <c r="P1195" s="253"/>
      <c r="Q1195" s="253"/>
      <c r="R1195" s="366"/>
    </row>
    <row r="1196" spans="1:18" s="264" customFormat="1" ht="21.75" customHeight="1">
      <c r="A1196" s="436"/>
      <c r="B1196" s="253"/>
      <c r="C1196" s="253"/>
      <c r="D1196" s="253"/>
      <c r="E1196" s="253"/>
      <c r="F1196" s="253"/>
      <c r="G1196" s="253"/>
      <c r="H1196" s="253"/>
      <c r="I1196" s="253"/>
      <c r="J1196" s="253"/>
      <c r="K1196" s="253"/>
      <c r="L1196" s="253"/>
      <c r="M1196" s="253"/>
      <c r="N1196" s="253"/>
      <c r="O1196" s="253"/>
      <c r="P1196" s="253"/>
      <c r="Q1196" s="253"/>
      <c r="R1196" s="366"/>
    </row>
    <row r="1197" spans="1:18" s="264" customFormat="1" ht="21.75" customHeight="1">
      <c r="A1197" s="436"/>
      <c r="B1197" s="253"/>
      <c r="C1197" s="253"/>
      <c r="D1197" s="253"/>
      <c r="E1197" s="253"/>
      <c r="F1197" s="253"/>
      <c r="G1197" s="253"/>
      <c r="H1197" s="253"/>
      <c r="I1197" s="253"/>
      <c r="J1197" s="253"/>
      <c r="K1197" s="253"/>
      <c r="L1197" s="253"/>
      <c r="M1197" s="253"/>
      <c r="N1197" s="253"/>
      <c r="O1197" s="253"/>
      <c r="P1197" s="253"/>
      <c r="Q1197" s="253"/>
      <c r="R1197" s="366"/>
    </row>
    <row r="1198" spans="1:18" s="264" customFormat="1" ht="21.75" customHeight="1">
      <c r="A1198" s="436"/>
      <c r="B1198" s="253"/>
      <c r="C1198" s="253"/>
      <c r="D1198" s="253"/>
      <c r="E1198" s="253"/>
      <c r="F1198" s="253"/>
      <c r="G1198" s="253"/>
      <c r="H1198" s="253"/>
      <c r="I1198" s="253"/>
      <c r="J1198" s="253"/>
      <c r="K1198" s="253"/>
      <c r="L1198" s="253"/>
      <c r="M1198" s="253"/>
      <c r="N1198" s="253"/>
      <c r="O1198" s="253"/>
      <c r="P1198" s="253"/>
      <c r="Q1198" s="253"/>
      <c r="R1198" s="366"/>
    </row>
    <row r="1199" spans="1:18" s="264" customFormat="1" ht="21.75" customHeight="1">
      <c r="A1199" s="436"/>
      <c r="B1199" s="253"/>
      <c r="C1199" s="253"/>
      <c r="D1199" s="253"/>
      <c r="E1199" s="253"/>
      <c r="F1199" s="253"/>
      <c r="G1199" s="253"/>
      <c r="H1199" s="253"/>
      <c r="I1199" s="253"/>
      <c r="J1199" s="253"/>
      <c r="K1199" s="253"/>
      <c r="L1199" s="253"/>
      <c r="M1199" s="253"/>
      <c r="N1199" s="253"/>
      <c r="O1199" s="253"/>
      <c r="P1199" s="253"/>
      <c r="Q1199" s="253"/>
      <c r="R1199" s="366"/>
    </row>
    <row r="1200" spans="1:18" s="264" customFormat="1" ht="21.75" customHeight="1">
      <c r="A1200" s="436"/>
      <c r="B1200" s="253"/>
      <c r="C1200" s="253"/>
      <c r="D1200" s="253"/>
      <c r="E1200" s="253"/>
      <c r="F1200" s="253"/>
      <c r="G1200" s="253"/>
      <c r="H1200" s="253"/>
      <c r="I1200" s="253"/>
      <c r="J1200" s="253"/>
      <c r="K1200" s="253"/>
      <c r="L1200" s="253"/>
      <c r="M1200" s="253"/>
      <c r="N1200" s="253"/>
      <c r="O1200" s="253"/>
      <c r="P1200" s="253"/>
      <c r="Q1200" s="253"/>
      <c r="R1200" s="366"/>
    </row>
    <row r="1201" spans="1:18" s="264" customFormat="1" ht="21.75" customHeight="1">
      <c r="A1201" s="436"/>
      <c r="B1201" s="253"/>
      <c r="C1201" s="253"/>
      <c r="D1201" s="253"/>
      <c r="E1201" s="253"/>
      <c r="F1201" s="253"/>
      <c r="G1201" s="253"/>
      <c r="H1201" s="253"/>
      <c r="I1201" s="253"/>
      <c r="J1201" s="253"/>
      <c r="K1201" s="253"/>
      <c r="L1201" s="253"/>
      <c r="M1201" s="253"/>
      <c r="N1201" s="253"/>
      <c r="O1201" s="253"/>
      <c r="P1201" s="253"/>
      <c r="Q1201" s="253"/>
      <c r="R1201" s="366"/>
    </row>
    <row r="1202" spans="1:18" s="264" customFormat="1" ht="21.75" customHeight="1">
      <c r="A1202" s="436"/>
      <c r="B1202" s="253"/>
      <c r="C1202" s="253"/>
      <c r="D1202" s="253"/>
      <c r="E1202" s="253"/>
      <c r="F1202" s="253"/>
      <c r="G1202" s="253"/>
      <c r="H1202" s="253"/>
      <c r="I1202" s="253"/>
      <c r="J1202" s="253"/>
      <c r="K1202" s="253"/>
      <c r="L1202" s="253"/>
      <c r="M1202" s="253"/>
      <c r="N1202" s="253"/>
      <c r="O1202" s="253"/>
      <c r="P1202" s="253"/>
      <c r="Q1202" s="253"/>
      <c r="R1202" s="366"/>
    </row>
    <row r="1203" spans="1:18" s="264" customFormat="1" ht="21.75" customHeight="1">
      <c r="A1203" s="436"/>
      <c r="B1203" s="253"/>
      <c r="C1203" s="253"/>
      <c r="D1203" s="253"/>
      <c r="E1203" s="253"/>
      <c r="F1203" s="253"/>
      <c r="G1203" s="253"/>
      <c r="H1203" s="253"/>
      <c r="I1203" s="253"/>
      <c r="J1203" s="253"/>
      <c r="K1203" s="253"/>
      <c r="L1203" s="253"/>
      <c r="M1203" s="253"/>
      <c r="N1203" s="253"/>
      <c r="O1203" s="253"/>
      <c r="P1203" s="253"/>
      <c r="Q1203" s="253"/>
      <c r="R1203" s="366"/>
    </row>
    <row r="1204" spans="1:18" s="264" customFormat="1" ht="21.75" customHeight="1">
      <c r="A1204" s="436"/>
      <c r="B1204" s="253"/>
      <c r="C1204" s="253"/>
      <c r="D1204" s="253"/>
      <c r="E1204" s="253"/>
      <c r="F1204" s="253"/>
      <c r="G1204" s="253"/>
      <c r="H1204" s="253"/>
      <c r="I1204" s="253"/>
      <c r="J1204" s="253"/>
      <c r="K1204" s="253"/>
      <c r="L1204" s="253"/>
      <c r="M1204" s="253"/>
      <c r="N1204" s="253"/>
      <c r="O1204" s="253"/>
      <c r="P1204" s="253"/>
      <c r="Q1204" s="253"/>
      <c r="R1204" s="366"/>
    </row>
    <row r="1205" spans="1:18" s="264" customFormat="1" ht="21.75" customHeight="1">
      <c r="A1205" s="436"/>
      <c r="B1205" s="253"/>
      <c r="C1205" s="253"/>
      <c r="D1205" s="253"/>
      <c r="E1205" s="253"/>
      <c r="F1205" s="253"/>
      <c r="G1205" s="253"/>
      <c r="H1205" s="253"/>
      <c r="I1205" s="253"/>
      <c r="J1205" s="253"/>
      <c r="K1205" s="253"/>
      <c r="L1205" s="253"/>
      <c r="M1205" s="253"/>
      <c r="N1205" s="253"/>
      <c r="O1205" s="253"/>
      <c r="P1205" s="253"/>
      <c r="Q1205" s="253"/>
      <c r="R1205" s="366"/>
    </row>
    <row r="1206" spans="1:18" s="264" customFormat="1" ht="21.75" customHeight="1">
      <c r="A1206" s="436"/>
      <c r="B1206" s="253"/>
      <c r="C1206" s="253"/>
      <c r="D1206" s="253"/>
      <c r="E1206" s="253"/>
      <c r="F1206" s="253"/>
      <c r="G1206" s="253"/>
      <c r="H1206" s="253"/>
      <c r="I1206" s="253"/>
      <c r="J1206" s="253"/>
      <c r="K1206" s="253"/>
      <c r="L1206" s="253"/>
      <c r="M1206" s="253"/>
      <c r="N1206" s="253"/>
      <c r="O1206" s="253"/>
      <c r="P1206" s="253"/>
      <c r="Q1206" s="253"/>
      <c r="R1206" s="366"/>
    </row>
    <row r="1207" spans="1:18" s="264" customFormat="1" ht="21.75" customHeight="1">
      <c r="A1207" s="436"/>
      <c r="B1207" s="253"/>
      <c r="C1207" s="253"/>
      <c r="D1207" s="253"/>
      <c r="E1207" s="253"/>
      <c r="F1207" s="253"/>
      <c r="G1207" s="253"/>
      <c r="H1207" s="253"/>
      <c r="I1207" s="253"/>
      <c r="J1207" s="253"/>
      <c r="K1207" s="253"/>
      <c r="L1207" s="253"/>
      <c r="M1207" s="253"/>
      <c r="N1207" s="253"/>
      <c r="O1207" s="253"/>
      <c r="P1207" s="253"/>
      <c r="Q1207" s="253"/>
      <c r="R1207" s="366"/>
    </row>
    <row r="1208" spans="1:18" s="264" customFormat="1" ht="21.75" customHeight="1">
      <c r="A1208" s="436"/>
      <c r="B1208" s="253"/>
      <c r="C1208" s="253"/>
      <c r="D1208" s="253"/>
      <c r="E1208" s="253"/>
      <c r="F1208" s="253"/>
      <c r="G1208" s="253"/>
      <c r="H1208" s="253"/>
      <c r="I1208" s="253"/>
      <c r="J1208" s="253"/>
      <c r="K1208" s="253"/>
      <c r="L1208" s="253"/>
      <c r="M1208" s="253"/>
      <c r="N1208" s="253"/>
      <c r="O1208" s="253"/>
      <c r="P1208" s="253"/>
      <c r="Q1208" s="253"/>
      <c r="R1208" s="366"/>
    </row>
    <row r="1209" spans="1:18" s="264" customFormat="1" ht="21.75" customHeight="1">
      <c r="A1209" s="436"/>
      <c r="B1209" s="253"/>
      <c r="C1209" s="253"/>
      <c r="D1209" s="253"/>
      <c r="E1209" s="253"/>
      <c r="F1209" s="253"/>
      <c r="G1209" s="253"/>
      <c r="H1209" s="253"/>
      <c r="I1209" s="253"/>
      <c r="J1209" s="253"/>
      <c r="K1209" s="253"/>
      <c r="L1209" s="253"/>
      <c r="M1209" s="253"/>
      <c r="N1209" s="253"/>
      <c r="O1209" s="253"/>
      <c r="P1209" s="253"/>
      <c r="Q1209" s="253"/>
      <c r="R1209" s="366"/>
    </row>
    <row r="1210" spans="1:18" s="264" customFormat="1" ht="21.75" customHeight="1">
      <c r="A1210" s="436"/>
      <c r="B1210" s="253"/>
      <c r="C1210" s="253"/>
      <c r="D1210" s="253"/>
      <c r="E1210" s="253"/>
      <c r="F1210" s="253"/>
      <c r="G1210" s="253"/>
      <c r="H1210" s="253"/>
      <c r="I1210" s="253"/>
      <c r="J1210" s="253"/>
      <c r="K1210" s="253"/>
      <c r="L1210" s="253"/>
      <c r="M1210" s="253"/>
      <c r="N1210" s="253"/>
      <c r="O1210" s="253"/>
      <c r="P1210" s="253"/>
      <c r="Q1210" s="253"/>
      <c r="R1210" s="366"/>
    </row>
    <row r="1211" spans="1:18" s="264" customFormat="1" ht="21.75" customHeight="1">
      <c r="A1211" s="436"/>
      <c r="B1211" s="253"/>
      <c r="C1211" s="253"/>
      <c r="D1211" s="253"/>
      <c r="E1211" s="253"/>
      <c r="F1211" s="253"/>
      <c r="G1211" s="253"/>
      <c r="H1211" s="253"/>
      <c r="I1211" s="253"/>
      <c r="J1211" s="253"/>
      <c r="K1211" s="253"/>
      <c r="L1211" s="253"/>
      <c r="M1211" s="253"/>
      <c r="N1211" s="253"/>
      <c r="O1211" s="253"/>
      <c r="P1211" s="253"/>
      <c r="Q1211" s="253"/>
      <c r="R1211" s="366"/>
    </row>
    <row r="1212" spans="1:18" s="264" customFormat="1" ht="21.75" customHeight="1">
      <c r="A1212" s="436"/>
      <c r="B1212" s="253"/>
      <c r="C1212" s="253"/>
      <c r="D1212" s="253"/>
      <c r="E1212" s="253"/>
      <c r="F1212" s="253"/>
      <c r="G1212" s="253"/>
      <c r="H1212" s="253"/>
      <c r="I1212" s="253"/>
      <c r="J1212" s="253"/>
      <c r="K1212" s="253"/>
      <c r="L1212" s="253"/>
      <c r="M1212" s="253"/>
      <c r="N1212" s="253"/>
      <c r="O1212" s="253"/>
      <c r="P1212" s="253"/>
      <c r="Q1212" s="253"/>
      <c r="R1212" s="366"/>
    </row>
    <row r="1213" spans="1:18" s="264" customFormat="1" ht="21.75" customHeight="1">
      <c r="A1213" s="436"/>
      <c r="B1213" s="253"/>
      <c r="C1213" s="253"/>
      <c r="D1213" s="253"/>
      <c r="E1213" s="253"/>
      <c r="F1213" s="253"/>
      <c r="G1213" s="253"/>
      <c r="H1213" s="253"/>
      <c r="I1213" s="253"/>
      <c r="J1213" s="253"/>
      <c r="K1213" s="253"/>
      <c r="L1213" s="253"/>
      <c r="M1213" s="253"/>
      <c r="N1213" s="253"/>
      <c r="O1213" s="253"/>
      <c r="P1213" s="253"/>
      <c r="Q1213" s="253"/>
      <c r="R1213" s="366"/>
    </row>
    <row r="1214" spans="1:18" s="264" customFormat="1" ht="21.75" customHeight="1">
      <c r="A1214" s="436"/>
      <c r="B1214" s="253"/>
      <c r="C1214" s="253"/>
      <c r="D1214" s="253"/>
      <c r="E1214" s="253"/>
      <c r="F1214" s="253"/>
      <c r="G1214" s="253"/>
      <c r="H1214" s="253"/>
      <c r="I1214" s="253"/>
      <c r="J1214" s="253"/>
      <c r="K1214" s="253"/>
      <c r="L1214" s="253"/>
      <c r="M1214" s="253"/>
      <c r="N1214" s="253"/>
      <c r="O1214" s="253"/>
      <c r="P1214" s="253"/>
      <c r="Q1214" s="253"/>
      <c r="R1214" s="366"/>
    </row>
    <row r="1215" spans="1:18" s="264" customFormat="1" ht="21.75" customHeight="1">
      <c r="A1215" s="436"/>
      <c r="B1215" s="253"/>
      <c r="C1215" s="253"/>
      <c r="D1215" s="253"/>
      <c r="E1215" s="253"/>
      <c r="F1215" s="253"/>
      <c r="G1215" s="253"/>
      <c r="H1215" s="253"/>
      <c r="I1215" s="253"/>
      <c r="J1215" s="253"/>
      <c r="K1215" s="253"/>
      <c r="L1215" s="253"/>
      <c r="M1215" s="253"/>
      <c r="N1215" s="253"/>
      <c r="O1215" s="253"/>
      <c r="P1215" s="253"/>
      <c r="Q1215" s="253"/>
      <c r="R1215" s="366"/>
    </row>
    <row r="1216" spans="1:18" s="264" customFormat="1" ht="21.75" customHeight="1">
      <c r="A1216" s="436"/>
      <c r="B1216" s="253"/>
      <c r="C1216" s="253"/>
      <c r="D1216" s="253"/>
      <c r="E1216" s="253"/>
      <c r="F1216" s="253"/>
      <c r="G1216" s="253"/>
      <c r="H1216" s="253"/>
      <c r="I1216" s="253"/>
      <c r="J1216" s="253"/>
      <c r="K1216" s="253"/>
      <c r="L1216" s="253"/>
      <c r="M1216" s="253"/>
      <c r="N1216" s="253"/>
      <c r="O1216" s="253"/>
      <c r="P1216" s="253"/>
      <c r="Q1216" s="253"/>
      <c r="R1216" s="366"/>
    </row>
    <row r="1217" spans="1:18" s="264" customFormat="1" ht="21.75" customHeight="1">
      <c r="A1217" s="436"/>
      <c r="B1217" s="253"/>
      <c r="C1217" s="253"/>
      <c r="D1217" s="253"/>
      <c r="E1217" s="253"/>
      <c r="F1217" s="253"/>
      <c r="G1217" s="253"/>
      <c r="H1217" s="253"/>
      <c r="I1217" s="253"/>
      <c r="J1217" s="253"/>
      <c r="K1217" s="253"/>
      <c r="L1217" s="253"/>
      <c r="M1217" s="253"/>
      <c r="N1217" s="253"/>
      <c r="O1217" s="253"/>
      <c r="P1217" s="253"/>
      <c r="Q1217" s="253"/>
      <c r="R1217" s="366"/>
    </row>
    <row r="1218" spans="1:18" s="264" customFormat="1" ht="21.75" customHeight="1">
      <c r="A1218" s="436"/>
      <c r="B1218" s="253"/>
      <c r="C1218" s="253"/>
      <c r="D1218" s="253"/>
      <c r="E1218" s="253"/>
      <c r="F1218" s="253"/>
      <c r="G1218" s="253"/>
      <c r="H1218" s="253"/>
      <c r="I1218" s="253"/>
      <c r="J1218" s="253"/>
      <c r="K1218" s="253"/>
      <c r="L1218" s="253"/>
      <c r="M1218" s="253"/>
      <c r="N1218" s="253"/>
      <c r="O1218" s="253"/>
      <c r="P1218" s="253"/>
      <c r="Q1218" s="253"/>
      <c r="R1218" s="366"/>
    </row>
    <row r="1219" spans="1:18" s="264" customFormat="1" ht="21.75" customHeight="1">
      <c r="A1219" s="436"/>
      <c r="B1219" s="253"/>
      <c r="C1219" s="253"/>
      <c r="D1219" s="253"/>
      <c r="E1219" s="253"/>
      <c r="F1219" s="253"/>
      <c r="G1219" s="253"/>
      <c r="H1219" s="253"/>
      <c r="I1219" s="253"/>
      <c r="J1219" s="253"/>
      <c r="K1219" s="253"/>
      <c r="L1219" s="253"/>
      <c r="M1219" s="253"/>
      <c r="N1219" s="253"/>
      <c r="O1219" s="253"/>
      <c r="P1219" s="253"/>
      <c r="Q1219" s="253"/>
      <c r="R1219" s="366"/>
    </row>
    <row r="1220" spans="1:18" s="264" customFormat="1" ht="21.75" customHeight="1">
      <c r="A1220" s="436"/>
      <c r="B1220" s="253"/>
      <c r="C1220" s="253"/>
      <c r="D1220" s="253"/>
      <c r="E1220" s="253"/>
      <c r="F1220" s="253"/>
      <c r="G1220" s="253"/>
      <c r="H1220" s="253"/>
      <c r="I1220" s="253"/>
      <c r="J1220" s="253"/>
      <c r="K1220" s="253"/>
      <c r="L1220" s="253"/>
      <c r="M1220" s="253"/>
      <c r="N1220" s="253"/>
      <c r="O1220" s="253"/>
      <c r="P1220" s="253"/>
      <c r="Q1220" s="253"/>
      <c r="R1220" s="366"/>
    </row>
    <row r="1221" spans="1:18" s="264" customFormat="1" ht="21.75" customHeight="1">
      <c r="A1221" s="436"/>
      <c r="B1221" s="253"/>
      <c r="C1221" s="253"/>
      <c r="D1221" s="253"/>
      <c r="E1221" s="253"/>
      <c r="F1221" s="253"/>
      <c r="G1221" s="253"/>
      <c r="H1221" s="253"/>
      <c r="I1221" s="253"/>
      <c r="J1221" s="253"/>
      <c r="K1221" s="253"/>
      <c r="L1221" s="253"/>
      <c r="M1221" s="253"/>
      <c r="N1221" s="253"/>
      <c r="O1221" s="253"/>
      <c r="P1221" s="253"/>
      <c r="Q1221" s="253"/>
      <c r="R1221" s="366"/>
    </row>
    <row r="1222" spans="1:18" s="264" customFormat="1" ht="21.75" customHeight="1">
      <c r="A1222" s="436"/>
      <c r="B1222" s="253"/>
      <c r="C1222" s="253"/>
      <c r="D1222" s="253"/>
      <c r="E1222" s="253"/>
      <c r="F1222" s="253"/>
      <c r="G1222" s="253"/>
      <c r="H1222" s="253"/>
      <c r="I1222" s="253"/>
      <c r="J1222" s="253"/>
      <c r="K1222" s="253"/>
      <c r="L1222" s="253"/>
      <c r="M1222" s="253"/>
      <c r="N1222" s="253"/>
      <c r="O1222" s="253"/>
      <c r="P1222" s="253"/>
      <c r="Q1222" s="253"/>
      <c r="R1222" s="366"/>
    </row>
    <row r="1223" spans="1:18" s="264" customFormat="1" ht="21.75" customHeight="1">
      <c r="A1223" s="436"/>
      <c r="B1223" s="253"/>
      <c r="C1223" s="253"/>
      <c r="D1223" s="253"/>
      <c r="E1223" s="253"/>
      <c r="F1223" s="253"/>
      <c r="G1223" s="253"/>
      <c r="H1223" s="253"/>
      <c r="I1223" s="253"/>
      <c r="J1223" s="253"/>
      <c r="K1223" s="253"/>
      <c r="L1223" s="253"/>
      <c r="M1223" s="253"/>
      <c r="N1223" s="253"/>
      <c r="O1223" s="253"/>
      <c r="P1223" s="253"/>
      <c r="Q1223" s="253"/>
      <c r="R1223" s="366"/>
    </row>
    <row r="1224" spans="1:18" s="264" customFormat="1" ht="21.75" customHeight="1">
      <c r="A1224" s="436"/>
      <c r="B1224" s="253"/>
      <c r="C1224" s="253"/>
      <c r="D1224" s="253"/>
      <c r="E1224" s="253"/>
      <c r="F1224" s="253"/>
      <c r="G1224" s="253"/>
      <c r="H1224" s="253"/>
      <c r="I1224" s="253"/>
      <c r="J1224" s="253"/>
      <c r="K1224" s="253"/>
      <c r="L1224" s="253"/>
      <c r="M1224" s="253"/>
      <c r="N1224" s="253"/>
      <c r="O1224" s="253"/>
      <c r="P1224" s="253"/>
      <c r="Q1224" s="253"/>
      <c r="R1224" s="366"/>
    </row>
    <row r="1225" spans="1:18" s="264" customFormat="1" ht="21.75" customHeight="1">
      <c r="A1225" s="436"/>
      <c r="B1225" s="253"/>
      <c r="C1225" s="253"/>
      <c r="D1225" s="253"/>
      <c r="E1225" s="253"/>
      <c r="F1225" s="253"/>
      <c r="G1225" s="253"/>
      <c r="H1225" s="253"/>
      <c r="I1225" s="253"/>
      <c r="J1225" s="253"/>
      <c r="K1225" s="253"/>
      <c r="L1225" s="253"/>
      <c r="M1225" s="253"/>
      <c r="N1225" s="253"/>
      <c r="O1225" s="253"/>
      <c r="P1225" s="253"/>
      <c r="Q1225" s="253"/>
      <c r="R1225" s="366"/>
    </row>
    <row r="1226" spans="1:18" s="264" customFormat="1" ht="21.75" customHeight="1">
      <c r="A1226" s="436"/>
      <c r="B1226" s="253"/>
      <c r="C1226" s="253"/>
      <c r="D1226" s="253"/>
      <c r="E1226" s="253"/>
      <c r="F1226" s="253"/>
      <c r="G1226" s="253"/>
      <c r="H1226" s="253"/>
      <c r="I1226" s="253"/>
      <c r="J1226" s="253"/>
      <c r="K1226" s="253"/>
      <c r="L1226" s="253"/>
      <c r="M1226" s="253"/>
      <c r="N1226" s="253"/>
      <c r="O1226" s="253"/>
      <c r="P1226" s="253"/>
      <c r="Q1226" s="253"/>
      <c r="R1226" s="366"/>
    </row>
    <row r="1227" spans="1:18" s="264" customFormat="1" ht="21.75" customHeight="1">
      <c r="A1227" s="436"/>
      <c r="B1227" s="253"/>
      <c r="C1227" s="253"/>
      <c r="D1227" s="253"/>
      <c r="E1227" s="253"/>
      <c r="F1227" s="253"/>
      <c r="G1227" s="253"/>
      <c r="H1227" s="253"/>
      <c r="I1227" s="253"/>
      <c r="J1227" s="253"/>
      <c r="K1227" s="253"/>
      <c r="L1227" s="253"/>
      <c r="M1227" s="253"/>
      <c r="N1227" s="253"/>
      <c r="O1227" s="253"/>
      <c r="P1227" s="253"/>
      <c r="Q1227" s="253"/>
      <c r="R1227" s="366"/>
    </row>
    <row r="1228" spans="1:18" s="264" customFormat="1" ht="21.75" customHeight="1">
      <c r="A1228" s="436"/>
      <c r="B1228" s="253"/>
      <c r="C1228" s="253"/>
      <c r="D1228" s="253"/>
      <c r="E1228" s="253"/>
      <c r="F1228" s="253"/>
      <c r="G1228" s="253"/>
      <c r="H1228" s="253"/>
      <c r="I1228" s="253"/>
      <c r="J1228" s="253"/>
      <c r="K1228" s="253"/>
      <c r="L1228" s="253"/>
      <c r="M1228" s="253"/>
      <c r="N1228" s="253"/>
      <c r="O1228" s="253"/>
      <c r="P1228" s="253"/>
      <c r="Q1228" s="253"/>
      <c r="R1228" s="366"/>
    </row>
    <row r="1229" spans="1:18" s="264" customFormat="1" ht="21.75" customHeight="1">
      <c r="A1229" s="436"/>
      <c r="B1229" s="253"/>
      <c r="C1229" s="253"/>
      <c r="D1229" s="253"/>
      <c r="E1229" s="253"/>
      <c r="F1229" s="253"/>
      <c r="G1229" s="253"/>
      <c r="H1229" s="253"/>
      <c r="I1229" s="253"/>
      <c r="J1229" s="253"/>
      <c r="K1229" s="253"/>
      <c r="L1229" s="253"/>
      <c r="M1229" s="253"/>
      <c r="N1229" s="253"/>
      <c r="O1229" s="253"/>
      <c r="P1229" s="253"/>
      <c r="Q1229" s="253"/>
      <c r="R1229" s="366"/>
    </row>
    <row r="1230" spans="1:18" s="264" customFormat="1" ht="21.75" customHeight="1">
      <c r="A1230" s="436"/>
      <c r="B1230" s="253"/>
      <c r="C1230" s="253"/>
      <c r="D1230" s="253"/>
      <c r="E1230" s="253"/>
      <c r="F1230" s="253"/>
      <c r="G1230" s="253"/>
      <c r="H1230" s="253"/>
      <c r="I1230" s="253"/>
      <c r="J1230" s="253"/>
      <c r="K1230" s="253"/>
      <c r="L1230" s="253"/>
      <c r="M1230" s="253"/>
      <c r="N1230" s="253"/>
      <c r="O1230" s="253"/>
      <c r="P1230" s="253"/>
      <c r="Q1230" s="253"/>
      <c r="R1230" s="366"/>
    </row>
    <row r="1231" spans="1:18" s="264" customFormat="1" ht="21.75" customHeight="1">
      <c r="A1231" s="436"/>
      <c r="B1231" s="253"/>
      <c r="C1231" s="253"/>
      <c r="D1231" s="253"/>
      <c r="E1231" s="253"/>
      <c r="F1231" s="253"/>
      <c r="G1231" s="253"/>
      <c r="H1231" s="253"/>
      <c r="I1231" s="253"/>
      <c r="J1231" s="253"/>
      <c r="K1231" s="253"/>
      <c r="L1231" s="253"/>
      <c r="M1231" s="253"/>
      <c r="N1231" s="253"/>
      <c r="O1231" s="253"/>
      <c r="P1231" s="253"/>
      <c r="Q1231" s="253"/>
      <c r="R1231" s="366"/>
    </row>
    <row r="1232" spans="1:18" s="264" customFormat="1" ht="21.75" customHeight="1">
      <c r="A1232" s="436"/>
      <c r="B1232" s="253"/>
      <c r="C1232" s="253"/>
      <c r="D1232" s="253"/>
      <c r="E1232" s="253"/>
      <c r="F1232" s="253"/>
      <c r="G1232" s="253"/>
      <c r="H1232" s="253"/>
      <c r="I1232" s="253"/>
      <c r="J1232" s="253"/>
      <c r="K1232" s="253"/>
      <c r="L1232" s="253"/>
      <c r="M1232" s="253"/>
      <c r="N1232" s="253"/>
      <c r="O1232" s="253"/>
      <c r="P1232" s="253"/>
      <c r="Q1232" s="253"/>
      <c r="R1232" s="366"/>
    </row>
    <row r="1233" spans="1:18" s="264" customFormat="1" ht="21.75" customHeight="1">
      <c r="A1233" s="436"/>
      <c r="B1233" s="253"/>
      <c r="C1233" s="253"/>
      <c r="D1233" s="253"/>
      <c r="E1233" s="253"/>
      <c r="F1233" s="253"/>
      <c r="G1233" s="253"/>
      <c r="H1233" s="253"/>
      <c r="I1233" s="253"/>
      <c r="J1233" s="253"/>
      <c r="K1233" s="253"/>
      <c r="L1233" s="253"/>
      <c r="M1233" s="253"/>
      <c r="N1233" s="253"/>
      <c r="O1233" s="253"/>
      <c r="P1233" s="253"/>
      <c r="Q1233" s="253"/>
      <c r="R1233" s="366"/>
    </row>
    <row r="1234" spans="1:18" s="264" customFormat="1" ht="21.75" customHeight="1">
      <c r="A1234" s="436"/>
      <c r="B1234" s="253"/>
      <c r="C1234" s="253"/>
      <c r="D1234" s="253"/>
      <c r="E1234" s="253"/>
      <c r="F1234" s="253"/>
      <c r="G1234" s="253"/>
      <c r="H1234" s="253"/>
      <c r="I1234" s="253"/>
      <c r="J1234" s="253"/>
      <c r="K1234" s="253"/>
      <c r="L1234" s="253"/>
      <c r="M1234" s="253"/>
      <c r="N1234" s="253"/>
      <c r="O1234" s="253"/>
      <c r="P1234" s="253"/>
      <c r="Q1234" s="253"/>
      <c r="R1234" s="366"/>
    </row>
    <row r="1235" spans="1:18" s="264" customFormat="1" ht="21.75" customHeight="1">
      <c r="A1235" s="436"/>
      <c r="B1235" s="253"/>
      <c r="C1235" s="253"/>
      <c r="D1235" s="253"/>
      <c r="E1235" s="253"/>
      <c r="F1235" s="253"/>
      <c r="G1235" s="253"/>
      <c r="H1235" s="253"/>
      <c r="I1235" s="253"/>
      <c r="J1235" s="253"/>
      <c r="K1235" s="253"/>
      <c r="L1235" s="253"/>
      <c r="M1235" s="253"/>
      <c r="N1235" s="253"/>
      <c r="O1235" s="253"/>
      <c r="P1235" s="253"/>
      <c r="Q1235" s="253"/>
      <c r="R1235" s="366"/>
    </row>
    <row r="1236" spans="1:18" s="264" customFormat="1" ht="21.75" customHeight="1">
      <c r="A1236" s="436"/>
      <c r="B1236" s="253"/>
      <c r="C1236" s="253"/>
      <c r="D1236" s="253"/>
      <c r="E1236" s="253"/>
      <c r="F1236" s="253"/>
      <c r="G1236" s="253"/>
      <c r="H1236" s="253"/>
      <c r="I1236" s="253"/>
      <c r="J1236" s="253"/>
      <c r="K1236" s="253"/>
      <c r="L1236" s="253"/>
      <c r="M1236" s="253"/>
      <c r="N1236" s="253"/>
      <c r="O1236" s="253"/>
      <c r="P1236" s="253"/>
      <c r="Q1236" s="253"/>
      <c r="R1236" s="366"/>
    </row>
    <row r="1237" spans="1:18" s="264" customFormat="1" ht="21.75" customHeight="1">
      <c r="A1237" s="436"/>
      <c r="B1237" s="253"/>
      <c r="C1237" s="253"/>
      <c r="D1237" s="253"/>
      <c r="E1237" s="253"/>
      <c r="F1237" s="253"/>
      <c r="G1237" s="253"/>
      <c r="H1237" s="253"/>
      <c r="I1237" s="253"/>
      <c r="J1237" s="253"/>
      <c r="K1237" s="253"/>
      <c r="L1237" s="253"/>
      <c r="M1237" s="253"/>
      <c r="N1237" s="253"/>
      <c r="O1237" s="253"/>
      <c r="P1237" s="253"/>
      <c r="Q1237" s="253"/>
      <c r="R1237" s="366"/>
    </row>
    <row r="1238" spans="1:18" s="264" customFormat="1" ht="21.75" customHeight="1">
      <c r="A1238" s="436"/>
      <c r="B1238" s="253"/>
      <c r="C1238" s="253"/>
      <c r="D1238" s="253"/>
      <c r="E1238" s="253"/>
      <c r="F1238" s="253"/>
      <c r="G1238" s="253"/>
      <c r="H1238" s="253"/>
      <c r="I1238" s="253"/>
      <c r="J1238" s="253"/>
      <c r="K1238" s="253"/>
      <c r="L1238" s="253"/>
      <c r="M1238" s="253"/>
      <c r="N1238" s="253"/>
      <c r="O1238" s="253"/>
      <c r="P1238" s="253"/>
      <c r="Q1238" s="253"/>
      <c r="R1238" s="366"/>
    </row>
    <row r="1239" spans="1:18" s="264" customFormat="1" ht="21.75" customHeight="1">
      <c r="A1239" s="436"/>
      <c r="B1239" s="253"/>
      <c r="C1239" s="253"/>
      <c r="D1239" s="253"/>
      <c r="E1239" s="253"/>
      <c r="F1239" s="253"/>
      <c r="G1239" s="253"/>
      <c r="H1239" s="253"/>
      <c r="I1239" s="253"/>
      <c r="J1239" s="253"/>
      <c r="K1239" s="253"/>
      <c r="L1239" s="253"/>
      <c r="M1239" s="253"/>
      <c r="N1239" s="253"/>
      <c r="O1239" s="253"/>
      <c r="P1239" s="253"/>
      <c r="Q1239" s="253"/>
      <c r="R1239" s="366"/>
    </row>
    <row r="1240" spans="1:18" s="264" customFormat="1" ht="21.75" customHeight="1">
      <c r="A1240" s="436"/>
      <c r="B1240" s="253"/>
      <c r="C1240" s="253"/>
      <c r="D1240" s="253"/>
      <c r="E1240" s="253"/>
      <c r="F1240" s="253"/>
      <c r="G1240" s="253"/>
      <c r="H1240" s="253"/>
      <c r="I1240" s="253"/>
      <c r="J1240" s="253"/>
      <c r="K1240" s="253"/>
      <c r="L1240" s="253"/>
      <c r="M1240" s="253"/>
      <c r="N1240" s="253"/>
      <c r="O1240" s="253"/>
      <c r="P1240" s="253"/>
      <c r="Q1240" s="253"/>
      <c r="R1240" s="366"/>
    </row>
    <row r="1241" spans="1:18" s="264" customFormat="1" ht="21.75" customHeight="1">
      <c r="A1241" s="436"/>
      <c r="B1241" s="253"/>
      <c r="C1241" s="253"/>
      <c r="D1241" s="253"/>
      <c r="E1241" s="253"/>
      <c r="F1241" s="253"/>
      <c r="G1241" s="253"/>
      <c r="H1241" s="253"/>
      <c r="I1241" s="253"/>
      <c r="J1241" s="253"/>
      <c r="K1241" s="253"/>
      <c r="L1241" s="253"/>
      <c r="M1241" s="253"/>
      <c r="N1241" s="253"/>
      <c r="O1241" s="253"/>
      <c r="P1241" s="253"/>
      <c r="Q1241" s="253"/>
      <c r="R1241" s="366"/>
    </row>
    <row r="1242" spans="1:18" s="264" customFormat="1" ht="21.75" customHeight="1">
      <c r="A1242" s="436"/>
      <c r="B1242" s="253"/>
      <c r="C1242" s="253"/>
      <c r="D1242" s="253"/>
      <c r="E1242" s="253"/>
      <c r="F1242" s="253"/>
      <c r="G1242" s="253"/>
      <c r="H1242" s="253"/>
      <c r="I1242" s="253"/>
      <c r="J1242" s="253"/>
      <c r="K1242" s="253"/>
      <c r="L1242" s="253"/>
      <c r="M1242" s="253"/>
      <c r="N1242" s="253"/>
      <c r="O1242" s="253"/>
      <c r="P1242" s="253"/>
      <c r="Q1242" s="253"/>
      <c r="R1242" s="366"/>
    </row>
    <row r="1243" spans="1:18" s="264" customFormat="1" ht="21.75" customHeight="1">
      <c r="A1243" s="436"/>
      <c r="B1243" s="253"/>
      <c r="C1243" s="253"/>
      <c r="D1243" s="253"/>
      <c r="E1243" s="253"/>
      <c r="F1243" s="253"/>
      <c r="G1243" s="253"/>
      <c r="H1243" s="253"/>
      <c r="I1243" s="253"/>
      <c r="J1243" s="253"/>
      <c r="K1243" s="253"/>
      <c r="L1243" s="253"/>
      <c r="M1243" s="253"/>
      <c r="N1243" s="253"/>
      <c r="O1243" s="253"/>
      <c r="P1243" s="253"/>
      <c r="Q1243" s="253"/>
      <c r="R1243" s="366"/>
    </row>
    <row r="1244" spans="1:18" s="264" customFormat="1" ht="21.75" customHeight="1">
      <c r="A1244" s="436"/>
      <c r="B1244" s="253"/>
      <c r="C1244" s="253"/>
      <c r="D1244" s="253"/>
      <c r="E1244" s="253"/>
      <c r="F1244" s="253"/>
      <c r="G1244" s="253"/>
      <c r="H1244" s="253"/>
      <c r="I1244" s="253"/>
      <c r="J1244" s="253"/>
      <c r="K1244" s="253"/>
      <c r="L1244" s="253"/>
      <c r="M1244" s="253"/>
      <c r="N1244" s="253"/>
      <c r="O1244" s="253"/>
      <c r="P1244" s="253"/>
      <c r="Q1244" s="253"/>
      <c r="R1244" s="366"/>
    </row>
    <row r="1245" spans="1:18" s="264" customFormat="1" ht="21.75" customHeight="1">
      <c r="A1245" s="436"/>
      <c r="B1245" s="253"/>
      <c r="C1245" s="253"/>
      <c r="D1245" s="253"/>
      <c r="E1245" s="253"/>
      <c r="F1245" s="253"/>
      <c r="G1245" s="253"/>
      <c r="H1245" s="253"/>
      <c r="I1245" s="253"/>
      <c r="J1245" s="253"/>
      <c r="K1245" s="253"/>
      <c r="L1245" s="253"/>
      <c r="M1245" s="253"/>
      <c r="N1245" s="253"/>
      <c r="O1245" s="253"/>
      <c r="P1245" s="253"/>
      <c r="Q1245" s="253"/>
      <c r="R1245" s="366"/>
    </row>
    <row r="1246" spans="1:18" s="264" customFormat="1" ht="21.75" customHeight="1">
      <c r="A1246" s="436"/>
      <c r="B1246" s="253"/>
      <c r="C1246" s="253"/>
      <c r="D1246" s="253"/>
      <c r="E1246" s="253"/>
      <c r="F1246" s="253"/>
      <c r="G1246" s="253"/>
      <c r="H1246" s="253"/>
      <c r="I1246" s="253"/>
      <c r="J1246" s="253"/>
      <c r="K1246" s="253"/>
      <c r="L1246" s="253"/>
      <c r="M1246" s="253"/>
      <c r="N1246" s="253"/>
      <c r="O1246" s="253"/>
      <c r="P1246" s="253"/>
      <c r="Q1246" s="253"/>
      <c r="R1246" s="366"/>
    </row>
    <row r="1247" spans="1:18" s="264" customFormat="1" ht="21.75" customHeight="1">
      <c r="A1247" s="436"/>
      <c r="B1247" s="253"/>
      <c r="C1247" s="253"/>
      <c r="D1247" s="253"/>
      <c r="E1247" s="253"/>
      <c r="F1247" s="253"/>
      <c r="G1247" s="253"/>
      <c r="H1247" s="253"/>
      <c r="I1247" s="253"/>
      <c r="J1247" s="253"/>
      <c r="K1247" s="253"/>
      <c r="L1247" s="253"/>
      <c r="M1247" s="253"/>
      <c r="N1247" s="253"/>
      <c r="O1247" s="253"/>
      <c r="P1247" s="253"/>
      <c r="Q1247" s="253"/>
      <c r="R1247" s="366"/>
    </row>
    <row r="1248" spans="1:18" s="264" customFormat="1" ht="21.75" customHeight="1">
      <c r="A1248" s="436"/>
      <c r="B1248" s="253"/>
      <c r="C1248" s="253"/>
      <c r="D1248" s="253"/>
      <c r="E1248" s="253"/>
      <c r="F1248" s="253"/>
      <c r="G1248" s="253"/>
      <c r="H1248" s="253"/>
      <c r="I1248" s="253"/>
      <c r="J1248" s="253"/>
      <c r="K1248" s="253"/>
      <c r="L1248" s="253"/>
      <c r="M1248" s="253"/>
      <c r="N1248" s="253"/>
      <c r="O1248" s="253"/>
      <c r="P1248" s="253"/>
      <c r="Q1248" s="253"/>
      <c r="R1248" s="366"/>
    </row>
    <row r="1249" spans="1:18" s="264" customFormat="1" ht="21.75" customHeight="1">
      <c r="A1249" s="436"/>
      <c r="B1249" s="253"/>
      <c r="C1249" s="253"/>
      <c r="D1249" s="253"/>
      <c r="E1249" s="253"/>
      <c r="F1249" s="253"/>
      <c r="G1249" s="253"/>
      <c r="H1249" s="253"/>
      <c r="I1249" s="253"/>
      <c r="J1249" s="253"/>
      <c r="K1249" s="253"/>
      <c r="L1249" s="253"/>
      <c r="M1249" s="253"/>
      <c r="N1249" s="253"/>
      <c r="O1249" s="253"/>
      <c r="P1249" s="253"/>
      <c r="Q1249" s="253"/>
      <c r="R1249" s="366"/>
    </row>
    <row r="1250" spans="1:18" s="264" customFormat="1" ht="21.75" customHeight="1">
      <c r="A1250" s="436"/>
      <c r="B1250" s="253"/>
      <c r="C1250" s="253"/>
      <c r="D1250" s="253"/>
      <c r="E1250" s="253"/>
      <c r="F1250" s="253"/>
      <c r="G1250" s="253"/>
      <c r="H1250" s="253"/>
      <c r="I1250" s="253"/>
      <c r="J1250" s="253"/>
      <c r="K1250" s="253"/>
      <c r="L1250" s="253"/>
      <c r="M1250" s="253"/>
      <c r="N1250" s="253"/>
      <c r="O1250" s="253"/>
      <c r="P1250" s="253"/>
      <c r="Q1250" s="253"/>
      <c r="R1250" s="366"/>
    </row>
    <row r="1251" spans="1:18" s="264" customFormat="1" ht="21.75" customHeight="1">
      <c r="A1251" s="436"/>
      <c r="B1251" s="253"/>
      <c r="C1251" s="253"/>
      <c r="D1251" s="253"/>
      <c r="E1251" s="253"/>
      <c r="F1251" s="253"/>
      <c r="G1251" s="253"/>
      <c r="H1251" s="253"/>
      <c r="I1251" s="253"/>
      <c r="J1251" s="253"/>
      <c r="K1251" s="253"/>
      <c r="L1251" s="253"/>
      <c r="M1251" s="253"/>
      <c r="N1251" s="253"/>
      <c r="O1251" s="253"/>
      <c r="P1251" s="253"/>
      <c r="Q1251" s="253"/>
      <c r="R1251" s="366"/>
    </row>
    <row r="1252" spans="1:18" s="264" customFormat="1" ht="21.75" customHeight="1">
      <c r="A1252" s="436"/>
      <c r="B1252" s="253"/>
      <c r="C1252" s="253"/>
      <c r="D1252" s="253"/>
      <c r="E1252" s="253"/>
      <c r="F1252" s="253"/>
      <c r="G1252" s="253"/>
      <c r="H1252" s="253"/>
      <c r="I1252" s="253"/>
      <c r="J1252" s="253"/>
      <c r="K1252" s="253"/>
      <c r="L1252" s="253"/>
      <c r="M1252" s="253"/>
      <c r="N1252" s="253"/>
      <c r="O1252" s="253"/>
      <c r="P1252" s="253"/>
      <c r="Q1252" s="253"/>
      <c r="R1252" s="366"/>
    </row>
    <row r="1253" spans="1:18" s="264" customFormat="1" ht="21.75" customHeight="1">
      <c r="A1253" s="436"/>
      <c r="B1253" s="253"/>
      <c r="C1253" s="253"/>
      <c r="D1253" s="253"/>
      <c r="E1253" s="253"/>
      <c r="F1253" s="253"/>
      <c r="G1253" s="253"/>
      <c r="H1253" s="253"/>
      <c r="I1253" s="253"/>
      <c r="J1253" s="253"/>
      <c r="K1253" s="253"/>
      <c r="L1253" s="253"/>
      <c r="M1253" s="253"/>
      <c r="N1253" s="253"/>
      <c r="O1253" s="253"/>
      <c r="P1253" s="253"/>
      <c r="Q1253" s="253"/>
      <c r="R1253" s="366"/>
    </row>
    <row r="1254" spans="1:18" s="264" customFormat="1" ht="21.75" customHeight="1">
      <c r="A1254" s="436"/>
      <c r="B1254" s="253"/>
      <c r="C1254" s="253"/>
      <c r="D1254" s="253"/>
      <c r="E1254" s="253"/>
      <c r="F1254" s="253"/>
      <c r="G1254" s="253"/>
      <c r="H1254" s="253"/>
      <c r="I1254" s="253"/>
      <c r="J1254" s="253"/>
      <c r="K1254" s="253"/>
      <c r="L1254" s="253"/>
      <c r="M1254" s="253"/>
      <c r="N1254" s="253"/>
      <c r="O1254" s="253"/>
      <c r="P1254" s="253"/>
      <c r="Q1254" s="253"/>
      <c r="R1254" s="366"/>
    </row>
    <row r="1255" spans="1:18" s="264" customFormat="1" ht="21.75" customHeight="1">
      <c r="A1255" s="436"/>
      <c r="B1255" s="253"/>
      <c r="C1255" s="253"/>
      <c r="D1255" s="253"/>
      <c r="E1255" s="253"/>
      <c r="F1255" s="253"/>
      <c r="G1255" s="253"/>
      <c r="H1255" s="253"/>
      <c r="I1255" s="253"/>
      <c r="J1255" s="253"/>
      <c r="K1255" s="253"/>
      <c r="L1255" s="253"/>
      <c r="M1255" s="253"/>
      <c r="N1255" s="253"/>
      <c r="O1255" s="253"/>
      <c r="P1255" s="253"/>
      <c r="Q1255" s="253"/>
      <c r="R1255" s="366"/>
    </row>
    <row r="1256" spans="1:18" s="264" customFormat="1" ht="21.75" customHeight="1">
      <c r="A1256" s="436"/>
      <c r="B1256" s="253"/>
      <c r="C1256" s="253"/>
      <c r="D1256" s="253"/>
      <c r="E1256" s="253"/>
      <c r="F1256" s="253"/>
      <c r="G1256" s="253"/>
      <c r="H1256" s="253"/>
      <c r="I1256" s="253"/>
      <c r="J1256" s="253"/>
      <c r="K1256" s="253"/>
      <c r="L1256" s="253"/>
      <c r="M1256" s="253"/>
      <c r="N1256" s="253"/>
      <c r="O1256" s="253"/>
      <c r="P1256" s="253"/>
      <c r="Q1256" s="253"/>
      <c r="R1256" s="366"/>
    </row>
    <row r="1257" spans="1:18" s="264" customFormat="1" ht="21.75" customHeight="1">
      <c r="A1257" s="436"/>
      <c r="B1257" s="253"/>
      <c r="C1257" s="253"/>
      <c r="D1257" s="253"/>
      <c r="E1257" s="253"/>
      <c r="F1257" s="253"/>
      <c r="G1257" s="253"/>
      <c r="H1257" s="253"/>
      <c r="I1257" s="253"/>
      <c r="J1257" s="253"/>
      <c r="K1257" s="253"/>
      <c r="L1257" s="253"/>
      <c r="M1257" s="253"/>
      <c r="N1257" s="253"/>
      <c r="O1257" s="253"/>
      <c r="P1257" s="253"/>
      <c r="Q1257" s="253"/>
      <c r="R1257" s="366"/>
    </row>
    <row r="1258" spans="1:18" s="264" customFormat="1" ht="21.75" customHeight="1">
      <c r="A1258" s="436"/>
      <c r="B1258" s="253"/>
      <c r="C1258" s="253"/>
      <c r="D1258" s="253"/>
      <c r="E1258" s="253"/>
      <c r="F1258" s="253"/>
      <c r="G1258" s="253"/>
      <c r="H1258" s="253"/>
      <c r="I1258" s="253"/>
      <c r="J1258" s="253"/>
      <c r="K1258" s="253"/>
      <c r="L1258" s="253"/>
      <c r="M1258" s="253"/>
      <c r="N1258" s="253"/>
      <c r="O1258" s="253"/>
      <c r="P1258" s="253"/>
      <c r="Q1258" s="253"/>
      <c r="R1258" s="366"/>
    </row>
    <row r="1259" spans="1:18" s="264" customFormat="1" ht="21.75" customHeight="1">
      <c r="A1259" s="436"/>
      <c r="B1259" s="253"/>
      <c r="C1259" s="253"/>
      <c r="D1259" s="253"/>
      <c r="E1259" s="253"/>
      <c r="F1259" s="253"/>
      <c r="G1259" s="253"/>
      <c r="H1259" s="253"/>
      <c r="I1259" s="253"/>
      <c r="J1259" s="253"/>
      <c r="K1259" s="253"/>
      <c r="L1259" s="253"/>
      <c r="M1259" s="253"/>
      <c r="N1259" s="253"/>
      <c r="O1259" s="253"/>
      <c r="P1259" s="253"/>
      <c r="Q1259" s="253"/>
      <c r="R1259" s="366"/>
    </row>
    <row r="1260" spans="1:18" s="264" customFormat="1" ht="21.75" customHeight="1">
      <c r="A1260" s="436"/>
      <c r="B1260" s="253"/>
      <c r="C1260" s="253"/>
      <c r="D1260" s="253"/>
      <c r="E1260" s="253"/>
      <c r="F1260" s="253"/>
      <c r="G1260" s="253"/>
      <c r="H1260" s="253"/>
      <c r="I1260" s="253"/>
      <c r="J1260" s="253"/>
      <c r="K1260" s="253"/>
      <c r="L1260" s="253"/>
      <c r="M1260" s="253"/>
      <c r="N1260" s="253"/>
      <c r="O1260" s="253"/>
      <c r="P1260" s="253"/>
      <c r="Q1260" s="253"/>
      <c r="R1260" s="366"/>
    </row>
    <row r="1261" spans="1:18" s="264" customFormat="1" ht="21.75" customHeight="1">
      <c r="A1261" s="436"/>
      <c r="B1261" s="253"/>
      <c r="C1261" s="253"/>
      <c r="D1261" s="253"/>
      <c r="E1261" s="253"/>
      <c r="F1261" s="253"/>
      <c r="G1261" s="253"/>
      <c r="H1261" s="253"/>
      <c r="I1261" s="253"/>
      <c r="J1261" s="253"/>
      <c r="K1261" s="253"/>
      <c r="L1261" s="253"/>
      <c r="M1261" s="253"/>
      <c r="N1261" s="253"/>
      <c r="O1261" s="253"/>
      <c r="P1261" s="253"/>
      <c r="Q1261" s="253"/>
      <c r="R1261" s="366"/>
    </row>
    <row r="1262" spans="1:18" s="264" customFormat="1" ht="21.75" customHeight="1">
      <c r="A1262" s="436"/>
      <c r="B1262" s="253"/>
      <c r="C1262" s="253"/>
      <c r="D1262" s="253"/>
      <c r="E1262" s="253"/>
      <c r="F1262" s="253"/>
      <c r="G1262" s="253"/>
      <c r="H1262" s="253"/>
      <c r="I1262" s="253"/>
      <c r="J1262" s="253"/>
      <c r="K1262" s="253"/>
      <c r="L1262" s="253"/>
      <c r="M1262" s="253"/>
      <c r="N1262" s="253"/>
      <c r="O1262" s="253"/>
      <c r="P1262" s="253"/>
      <c r="Q1262" s="253"/>
      <c r="R1262" s="366"/>
    </row>
    <row r="1263" spans="1:18" s="264" customFormat="1" ht="21.75" customHeight="1">
      <c r="A1263" s="436"/>
      <c r="B1263" s="253"/>
      <c r="C1263" s="253"/>
      <c r="D1263" s="253"/>
      <c r="E1263" s="253"/>
      <c r="F1263" s="253"/>
      <c r="G1263" s="253"/>
      <c r="H1263" s="253"/>
      <c r="I1263" s="253"/>
      <c r="J1263" s="253"/>
      <c r="K1263" s="253"/>
      <c r="L1263" s="253"/>
      <c r="M1263" s="253"/>
      <c r="N1263" s="253"/>
      <c r="O1263" s="253"/>
      <c r="P1263" s="253"/>
      <c r="Q1263" s="253"/>
      <c r="R1263" s="366"/>
    </row>
    <row r="1264" spans="1:18" s="264" customFormat="1" ht="21.75" customHeight="1">
      <c r="A1264" s="436"/>
      <c r="B1264" s="253"/>
      <c r="C1264" s="253"/>
      <c r="D1264" s="253"/>
      <c r="E1264" s="253"/>
      <c r="F1264" s="253"/>
      <c r="G1264" s="253"/>
      <c r="H1264" s="253"/>
      <c r="I1264" s="253"/>
      <c r="J1264" s="253"/>
      <c r="K1264" s="253"/>
      <c r="L1264" s="253"/>
      <c r="M1264" s="253"/>
      <c r="N1264" s="253"/>
      <c r="O1264" s="253"/>
      <c r="P1264" s="253"/>
      <c r="Q1264" s="253"/>
      <c r="R1264" s="366"/>
    </row>
    <row r="1265" spans="1:18" s="264" customFormat="1" ht="21.75" customHeight="1">
      <c r="A1265" s="436"/>
      <c r="B1265" s="253"/>
      <c r="C1265" s="253"/>
      <c r="D1265" s="253"/>
      <c r="E1265" s="253"/>
      <c r="F1265" s="253"/>
      <c r="G1265" s="253"/>
      <c r="H1265" s="253"/>
      <c r="I1265" s="253"/>
      <c r="J1265" s="253"/>
      <c r="K1265" s="253"/>
      <c r="L1265" s="253"/>
      <c r="M1265" s="253"/>
      <c r="N1265" s="253"/>
      <c r="O1265" s="253"/>
      <c r="P1265" s="253"/>
      <c r="Q1265" s="253"/>
      <c r="R1265" s="366"/>
    </row>
    <row r="1266" spans="1:18" s="264" customFormat="1" ht="21.75" customHeight="1">
      <c r="A1266" s="436"/>
      <c r="B1266" s="253"/>
      <c r="C1266" s="253"/>
      <c r="D1266" s="253"/>
      <c r="E1266" s="253"/>
      <c r="F1266" s="253"/>
      <c r="G1266" s="253"/>
      <c r="H1266" s="253"/>
      <c r="I1266" s="253"/>
      <c r="J1266" s="253"/>
      <c r="K1266" s="253"/>
      <c r="L1266" s="253"/>
      <c r="M1266" s="253"/>
      <c r="N1266" s="253"/>
      <c r="O1266" s="253"/>
      <c r="P1266" s="253"/>
      <c r="Q1266" s="253"/>
      <c r="R1266" s="366"/>
    </row>
    <row r="1267" spans="1:18" s="264" customFormat="1" ht="21.75" customHeight="1">
      <c r="A1267" s="436"/>
      <c r="B1267" s="253"/>
      <c r="C1267" s="253"/>
      <c r="D1267" s="253"/>
      <c r="E1267" s="253"/>
      <c r="F1267" s="253"/>
      <c r="G1267" s="253"/>
      <c r="H1267" s="253"/>
      <c r="I1267" s="253"/>
      <c r="J1267" s="253"/>
      <c r="K1267" s="253"/>
      <c r="L1267" s="253"/>
      <c r="M1267" s="253"/>
      <c r="N1267" s="253"/>
      <c r="O1267" s="253"/>
      <c r="P1267" s="253"/>
      <c r="Q1267" s="253"/>
      <c r="R1267" s="366"/>
    </row>
    <row r="1268" spans="1:18" s="264" customFormat="1" ht="21.75" customHeight="1">
      <c r="A1268" s="436"/>
      <c r="B1268" s="253"/>
      <c r="C1268" s="253"/>
      <c r="D1268" s="253"/>
      <c r="E1268" s="253"/>
      <c r="F1268" s="253"/>
      <c r="G1268" s="253"/>
      <c r="H1268" s="253"/>
      <c r="I1268" s="253"/>
      <c r="J1268" s="253"/>
      <c r="K1268" s="253"/>
      <c r="L1268" s="253"/>
      <c r="M1268" s="253"/>
      <c r="N1268" s="253"/>
      <c r="O1268" s="253"/>
      <c r="P1268" s="253"/>
      <c r="Q1268" s="253"/>
      <c r="R1268" s="366"/>
    </row>
    <row r="1269" spans="1:18" s="264" customFormat="1" ht="21.75" customHeight="1">
      <c r="A1269" s="436"/>
      <c r="B1269" s="253"/>
      <c r="C1269" s="253"/>
      <c r="D1269" s="253"/>
      <c r="E1269" s="253"/>
      <c r="F1269" s="253"/>
      <c r="G1269" s="253"/>
      <c r="H1269" s="253"/>
      <c r="I1269" s="253"/>
      <c r="J1269" s="253"/>
      <c r="K1269" s="253"/>
      <c r="L1269" s="253"/>
      <c r="M1269" s="253"/>
      <c r="N1269" s="253"/>
      <c r="O1269" s="253"/>
      <c r="P1269" s="253"/>
      <c r="Q1269" s="253"/>
      <c r="R1269" s="366"/>
    </row>
  </sheetData>
  <mergeCells count="303">
    <mergeCell ref="D20:E20"/>
    <mergeCell ref="D25:E25"/>
    <mergeCell ref="E232:F233"/>
    <mergeCell ref="G232:G233"/>
    <mergeCell ref="E234:F235"/>
    <mergeCell ref="E236:F237"/>
    <mergeCell ref="G234:G235"/>
    <mergeCell ref="G236:G237"/>
    <mergeCell ref="E238:F239"/>
    <mergeCell ref="G238:G239"/>
    <mergeCell ref="G116:H116"/>
    <mergeCell ref="G117:H117"/>
    <mergeCell ref="G118:H118"/>
    <mergeCell ref="F146:G146"/>
    <mergeCell ref="F171:F172"/>
    <mergeCell ref="E142:G142"/>
    <mergeCell ref="F153:F154"/>
    <mergeCell ref="F165:F166"/>
    <mergeCell ref="G202:G203"/>
    <mergeCell ref="G204:G205"/>
    <mergeCell ref="G206:G207"/>
    <mergeCell ref="G208:G209"/>
    <mergeCell ref="G157:G158"/>
    <mergeCell ref="F161:F162"/>
    <mergeCell ref="J279:L279"/>
    <mergeCell ref="I260:J260"/>
    <mergeCell ref="H216:I216"/>
    <mergeCell ref="H177:I177"/>
    <mergeCell ref="N151:N152"/>
    <mergeCell ref="N153:N154"/>
    <mergeCell ref="N155:N156"/>
    <mergeCell ref="N165:N166"/>
    <mergeCell ref="N167:N168"/>
    <mergeCell ref="N169:N170"/>
    <mergeCell ref="N171:N172"/>
    <mergeCell ref="F194:I194"/>
    <mergeCell ref="H159:I160"/>
    <mergeCell ref="H161:I162"/>
    <mergeCell ref="H163:I164"/>
    <mergeCell ref="H165:I166"/>
    <mergeCell ref="H167:I168"/>
    <mergeCell ref="H169:I170"/>
    <mergeCell ref="H171:I172"/>
    <mergeCell ref="G159:G160"/>
    <mergeCell ref="G161:G162"/>
    <mergeCell ref="M151:M152"/>
    <mergeCell ref="M153:M154"/>
    <mergeCell ref="M155:M156"/>
    <mergeCell ref="H277:I277"/>
    <mergeCell ref="H275:I275"/>
    <mergeCell ref="H208:I209"/>
    <mergeCell ref="J171:L172"/>
    <mergeCell ref="M167:M168"/>
    <mergeCell ref="M169:M170"/>
    <mergeCell ref="M171:M172"/>
    <mergeCell ref="H186:I186"/>
    <mergeCell ref="H187:I187"/>
    <mergeCell ref="J212:M212"/>
    <mergeCell ref="H201:L201"/>
    <mergeCell ref="M202:M203"/>
    <mergeCell ref="M204:M205"/>
    <mergeCell ref="M208:M209"/>
    <mergeCell ref="M206:M207"/>
    <mergeCell ref="H198:I198"/>
    <mergeCell ref="H274:I274"/>
    <mergeCell ref="H20:L20"/>
    <mergeCell ref="H25:L25"/>
    <mergeCell ref="G122:J122"/>
    <mergeCell ref="F197:G197"/>
    <mergeCell ref="F199:G199"/>
    <mergeCell ref="C280:G280"/>
    <mergeCell ref="C278:G278"/>
    <mergeCell ref="H219:I219"/>
    <mergeCell ref="G165:G166"/>
    <mergeCell ref="G167:G168"/>
    <mergeCell ref="G169:G170"/>
    <mergeCell ref="G171:G172"/>
    <mergeCell ref="H149:I150"/>
    <mergeCell ref="H151:I152"/>
    <mergeCell ref="H153:I154"/>
    <mergeCell ref="H155:I156"/>
    <mergeCell ref="G139:I139"/>
    <mergeCell ref="F175:I175"/>
    <mergeCell ref="F196:I196"/>
    <mergeCell ref="J218:L218"/>
    <mergeCell ref="F149:F150"/>
    <mergeCell ref="H106:I106"/>
    <mergeCell ref="J106:L106"/>
    <mergeCell ref="H278:I278"/>
    <mergeCell ref="H147:N147"/>
    <mergeCell ref="M149:M150"/>
    <mergeCell ref="J65:L65"/>
    <mergeCell ref="J67:L67"/>
    <mergeCell ref="H107:I107"/>
    <mergeCell ref="J107:L107"/>
    <mergeCell ref="H108:I108"/>
    <mergeCell ref="J108:L108"/>
    <mergeCell ref="H109:I109"/>
    <mergeCell ref="J109:L109"/>
    <mergeCell ref="H110:I110"/>
    <mergeCell ref="J110:L110"/>
    <mergeCell ref="G143:I143"/>
    <mergeCell ref="E255:F255"/>
    <mergeCell ref="H273:I273"/>
    <mergeCell ref="J148:L148"/>
    <mergeCell ref="H148:I148"/>
    <mergeCell ref="J169:L170"/>
    <mergeCell ref="J182:L182"/>
    <mergeCell ref="J183:L183"/>
    <mergeCell ref="J184:L184"/>
    <mergeCell ref="J185:L185"/>
    <mergeCell ref="J180:N180"/>
    <mergeCell ref="J181:L181"/>
    <mergeCell ref="H173:I173"/>
    <mergeCell ref="H181:I181"/>
    <mergeCell ref="J173:L173"/>
    <mergeCell ref="F244:G244"/>
    <mergeCell ref="G214:G219"/>
    <mergeCell ref="F248:G248"/>
    <mergeCell ref="I263:J263"/>
    <mergeCell ref="F151:F152"/>
    <mergeCell ref="N149:N150"/>
    <mergeCell ref="F163:F164"/>
    <mergeCell ref="G163:G164"/>
    <mergeCell ref="J151:L152"/>
    <mergeCell ref="J153:L154"/>
    <mergeCell ref="I376:J376"/>
    <mergeCell ref="B367:Q367"/>
    <mergeCell ref="I264:J264"/>
    <mergeCell ref="B373:Q373"/>
    <mergeCell ref="D374:F374"/>
    <mergeCell ref="D376:F376"/>
    <mergeCell ref="I374:J374"/>
    <mergeCell ref="G344:L344"/>
    <mergeCell ref="G346:L346"/>
    <mergeCell ref="G348:L348"/>
    <mergeCell ref="G350:L350"/>
    <mergeCell ref="J288:N288"/>
    <mergeCell ref="G352:L352"/>
    <mergeCell ref="G355:L355"/>
    <mergeCell ref="D339:L339"/>
    <mergeCell ref="D342:L342"/>
    <mergeCell ref="I289:L289"/>
    <mergeCell ref="C283:G283"/>
    <mergeCell ref="J277:L277"/>
    <mergeCell ref="J283:N283"/>
    <mergeCell ref="J284:N284"/>
    <mergeCell ref="H280:I280"/>
    <mergeCell ref="H279:I279"/>
    <mergeCell ref="H276:I276"/>
    <mergeCell ref="D389:F389"/>
    <mergeCell ref="I389:J389"/>
    <mergeCell ref="D386:F386"/>
    <mergeCell ref="I386:J386"/>
    <mergeCell ref="D387:F387"/>
    <mergeCell ref="I387:J387"/>
    <mergeCell ref="D383:F383"/>
    <mergeCell ref="I383:J383"/>
    <mergeCell ref="D384:F384"/>
    <mergeCell ref="I384:J384"/>
    <mergeCell ref="D385:F385"/>
    <mergeCell ref="I385:J385"/>
    <mergeCell ref="D388:F388"/>
    <mergeCell ref="I388:J388"/>
    <mergeCell ref="B381:Q381"/>
    <mergeCell ref="D382:F382"/>
    <mergeCell ref="I382:J382"/>
    <mergeCell ref="D379:F379"/>
    <mergeCell ref="I380:J380"/>
    <mergeCell ref="I379:J379"/>
    <mergeCell ref="D380:F380"/>
    <mergeCell ref="D377:F377"/>
    <mergeCell ref="I377:J377"/>
    <mergeCell ref="D378:F378"/>
    <mergeCell ref="I378:J378"/>
    <mergeCell ref="C285:G285"/>
    <mergeCell ref="C286:G286"/>
    <mergeCell ref="C287:G287"/>
    <mergeCell ref="D375:F375"/>
    <mergeCell ref="I375:J375"/>
    <mergeCell ref="H288:I288"/>
    <mergeCell ref="B319:Q319"/>
    <mergeCell ref="D320:G320"/>
    <mergeCell ref="B332:Q332"/>
    <mergeCell ref="H287:I287"/>
    <mergeCell ref="H285:I285"/>
    <mergeCell ref="H286:I286"/>
    <mergeCell ref="J285:N285"/>
    <mergeCell ref="I300:J300"/>
    <mergeCell ref="D334:G334"/>
    <mergeCell ref="D337:L337"/>
    <mergeCell ref="C288:G288"/>
    <mergeCell ref="C284:G284"/>
    <mergeCell ref="C274:G274"/>
    <mergeCell ref="C275:G275"/>
    <mergeCell ref="C277:G277"/>
    <mergeCell ref="M279:N279"/>
    <mergeCell ref="M280:N280"/>
    <mergeCell ref="J286:N286"/>
    <mergeCell ref="J287:N287"/>
    <mergeCell ref="K226:L226"/>
    <mergeCell ref="K228:L228"/>
    <mergeCell ref="M278:N278"/>
    <mergeCell ref="M276:N276"/>
    <mergeCell ref="J278:L278"/>
    <mergeCell ref="J274:L274"/>
    <mergeCell ref="J275:L275"/>
    <mergeCell ref="M274:N274"/>
    <mergeCell ref="M275:N275"/>
    <mergeCell ref="J273:L273"/>
    <mergeCell ref="J276:L276"/>
    <mergeCell ref="M277:N277"/>
    <mergeCell ref="L244:O246"/>
    <mergeCell ref="H248:M248"/>
    <mergeCell ref="I269:J269"/>
    <mergeCell ref="M273:N273"/>
    <mergeCell ref="J280:L280"/>
    <mergeCell ref="H283:I283"/>
    <mergeCell ref="H284:I284"/>
    <mergeCell ref="I265:J265"/>
    <mergeCell ref="I262:J262"/>
    <mergeCell ref="AA164:AA165"/>
    <mergeCell ref="AA166:AA167"/>
    <mergeCell ref="AA168:AA169"/>
    <mergeCell ref="AA170:AA171"/>
    <mergeCell ref="AA172:AA173"/>
    <mergeCell ref="O218:O219"/>
    <mergeCell ref="P218:P219"/>
    <mergeCell ref="Q218:Q219"/>
    <mergeCell ref="AA180:AA183"/>
    <mergeCell ref="AA184:AA185"/>
    <mergeCell ref="Q216:Q217"/>
    <mergeCell ref="J217:L217"/>
    <mergeCell ref="J219:L219"/>
    <mergeCell ref="H217:I217"/>
    <mergeCell ref="H218:I218"/>
    <mergeCell ref="H215:I215"/>
    <mergeCell ref="J215:L215"/>
    <mergeCell ref="J216:L216"/>
    <mergeCell ref="M165:M166"/>
    <mergeCell ref="J9:L9"/>
    <mergeCell ref="J213:L213"/>
    <mergeCell ref="J214:L214"/>
    <mergeCell ref="J58:L58"/>
    <mergeCell ref="H213:I213"/>
    <mergeCell ref="J204:L205"/>
    <mergeCell ref="J206:L207"/>
    <mergeCell ref="J208:L209"/>
    <mergeCell ref="J186:L186"/>
    <mergeCell ref="J187:L187"/>
    <mergeCell ref="H182:I182"/>
    <mergeCell ref="H183:I183"/>
    <mergeCell ref="H184:I184"/>
    <mergeCell ref="H185:I185"/>
    <mergeCell ref="H202:I203"/>
    <mergeCell ref="H204:I205"/>
    <mergeCell ref="H206:I207"/>
    <mergeCell ref="H214:I214"/>
    <mergeCell ref="J202:L203"/>
    <mergeCell ref="J155:L156"/>
    <mergeCell ref="J118:L118"/>
    <mergeCell ref="F121:J121"/>
    <mergeCell ref="G141:I141"/>
    <mergeCell ref="G151:G152"/>
    <mergeCell ref="G153:G154"/>
    <mergeCell ref="G155:G156"/>
    <mergeCell ref="J159:L160"/>
    <mergeCell ref="J161:L162"/>
    <mergeCell ref="J163:L164"/>
    <mergeCell ref="N157:N158"/>
    <mergeCell ref="N159:N160"/>
    <mergeCell ref="N161:N162"/>
    <mergeCell ref="H157:I158"/>
    <mergeCell ref="N163:N164"/>
    <mergeCell ref="J157:L158"/>
    <mergeCell ref="M157:M158"/>
    <mergeCell ref="M159:M160"/>
    <mergeCell ref="M161:M162"/>
    <mergeCell ref="M163:M164"/>
    <mergeCell ref="F169:F170"/>
    <mergeCell ref="J165:L166"/>
    <mergeCell ref="J175:L175"/>
    <mergeCell ref="B2:F2"/>
    <mergeCell ref="F208:F209"/>
    <mergeCell ref="F202:F203"/>
    <mergeCell ref="F204:F205"/>
    <mergeCell ref="F206:F207"/>
    <mergeCell ref="B3:Q3"/>
    <mergeCell ref="G114:H114"/>
    <mergeCell ref="G115:H115"/>
    <mergeCell ref="J63:L63"/>
    <mergeCell ref="J114:L114"/>
    <mergeCell ref="J115:L115"/>
    <mergeCell ref="J116:L116"/>
    <mergeCell ref="F140:G140"/>
    <mergeCell ref="J117:L117"/>
    <mergeCell ref="J149:L150"/>
    <mergeCell ref="G149:G150"/>
    <mergeCell ref="J167:L168"/>
    <mergeCell ref="F155:F156"/>
    <mergeCell ref="F157:F158"/>
    <mergeCell ref="F159:F160"/>
    <mergeCell ref="F167:F168"/>
  </mergeCells>
  <conditionalFormatting sqref="B41:Q47">
    <cfRule type="expression" dxfId="394" priority="2">
      <formula>AND($J$33="N",$J$35="N",$J$37="N",$J$39="Exchange")</formula>
    </cfRule>
  </conditionalFormatting>
  <conditionalFormatting sqref="B41:Q290">
    <cfRule type="expression" dxfId="393" priority="3">
      <formula>OR($J$33="&gt;&gt;เลือก&lt;&lt;",$J$35="&gt;&gt;เลือก&lt;&lt;",$J$37="&gt;&gt;เลือก&lt;&lt;",$J$39="&gt;&gt;เลือก&lt;&lt;")</formula>
    </cfRule>
    <cfRule type="expression" dxfId="392" priority="1">
      <formula>AND($J$33="N",$J$35="N",$J$37="N",$J$39="N")</formula>
    </cfRule>
  </conditionalFormatting>
  <conditionalFormatting sqref="B47:Q59">
    <cfRule type="expression" priority="17">
      <formula>AND($J$33="N",$J$35="N",$J$37="N",$J$39="Exchange",$H$43="&gt;&gt;เลือก&lt;&lt;",$H$45="&gt;&gt;เลือก&lt;&lt;")</formula>
    </cfRule>
  </conditionalFormatting>
  <conditionalFormatting sqref="B47:Q290">
    <cfRule type="expression" dxfId="391" priority="8" stopIfTrue="1">
      <formula>AND($J$33="Y",$J$35="Y",$J$37="Y",$J$39="N",$H$43="&gt;&gt;เลือก&lt;&lt;",$H$45="&gt;&gt;เลือก&lt;&lt;")</formula>
    </cfRule>
  </conditionalFormatting>
  <conditionalFormatting sqref="B48:Q58">
    <cfRule type="expression" dxfId="390" priority="29">
      <formula>AND($J$33="Y",$J$35="N",$J$37="N",$J$39="N",$H$43="N",$H$45="Y")</formula>
    </cfRule>
  </conditionalFormatting>
  <conditionalFormatting sqref="B48:Q59">
    <cfRule type="expression" dxfId="389" priority="25">
      <formula>AND($J$33="Y",$J$35="Y",$J$37="Y",$J$39="N",$H$43="N",$H$45="Y")</formula>
    </cfRule>
  </conditionalFormatting>
  <conditionalFormatting sqref="B48:Q290">
    <cfRule type="expression" dxfId="388" priority="21">
      <formula>AND($J$33="N",$J$35="N",$J$37="N",$J$39="Proxy",$H$43="N",$H$45="N")</formula>
    </cfRule>
    <cfRule type="expression" dxfId="387" priority="11">
      <formula>AND($J$33="N",$J$35="N",$J$37="N",$J$39="Proxy",$H$43="&gt;&gt;เลือก&lt;&lt;",$H$45="&gt;&gt;เลือก&lt;&lt;")</formula>
    </cfRule>
    <cfRule type="expression" dxfId="386" priority="20">
      <formula>AND($J$33="N",$J$35="N",$J$37="N",$J$39="Proxy",$H$43="N",$H$45="Y")</formula>
    </cfRule>
    <cfRule type="expression" dxfId="385" priority="22">
      <formula>AND($J$33="N",$J$35="N",$J$37="N",$J$39="Proxy",$H$43="Y",$H$45="N")</formula>
    </cfRule>
    <cfRule type="expression" dxfId="384" priority="9">
      <formula>AND($J$33="Y",$J$35="N",$J$37="N",$J$39="N",$H$43="&gt;&gt;เลือก&lt;&lt;",$H$45="&gt;&gt;เลือก&lt;&lt;")</formula>
    </cfRule>
    <cfRule type="expression" dxfId="383" priority="31" stopIfTrue="1">
      <formula>AND($H$43="N",$H$45="N")</formula>
    </cfRule>
  </conditionalFormatting>
  <conditionalFormatting sqref="B60:Q100">
    <cfRule type="expression" dxfId="382" priority="16">
      <formula>AND($J$33="N",$J$35="N",$J$37="N",$J$39="Exchange",$H$43="&gt;&gt;เลือก&lt;&lt;",$H$45="&gt;&gt;เลือก&lt;&lt;")</formula>
    </cfRule>
  </conditionalFormatting>
  <conditionalFormatting sqref="B61:Q100">
    <cfRule type="expression" dxfId="381" priority="23">
      <formula>AND($J$33="N",$J$35="N",$J$37="N",$J$39="Proxy",$H$43="Y",$H$45="Y")</formula>
    </cfRule>
  </conditionalFormatting>
  <conditionalFormatting sqref="B134:Q137 B138:M138 O138:Q138 B139:Q188">
    <cfRule type="expression" dxfId="380" priority="82">
      <formula>AND($J$33="N",$J$35="N",$J$37="N",$J$39="Y")</formula>
    </cfRule>
    <cfRule type="expression" priority="83">
      <formula>AND($J$33="Y",$J$35="Y",$J$37="Y",$J$39="Y")</formula>
    </cfRule>
  </conditionalFormatting>
  <conditionalFormatting sqref="B134:Q188">
    <cfRule type="expression" dxfId="379" priority="50">
      <formula>$J$33="&gt;&gt;เลือก&lt;&lt;"</formula>
    </cfRule>
    <cfRule type="expression" priority="49">
      <formula>$J$33="Y"</formula>
    </cfRule>
    <cfRule type="expression" dxfId="378" priority="48">
      <formula>$J$33="N"</formula>
    </cfRule>
  </conditionalFormatting>
  <conditionalFormatting sqref="B134:Q290">
    <cfRule type="expression" priority="45">
      <formula>AND($J$33="Y",$J$35="Y",$J$37="Y",$J$39="Exchange")</formula>
    </cfRule>
  </conditionalFormatting>
  <conditionalFormatting sqref="B189:Q220">
    <cfRule type="expression" priority="52">
      <formula>$J$37="Y"</formula>
    </cfRule>
    <cfRule type="expression" dxfId="377" priority="51">
      <formula>$J$37="N"</formula>
    </cfRule>
    <cfRule type="expression" dxfId="376" priority="53">
      <formula>$J$37="&gt;&gt;เลือก&lt;&lt;"</formula>
    </cfRule>
  </conditionalFormatting>
  <conditionalFormatting sqref="B221:Q240">
    <cfRule type="expression" dxfId="375" priority="56" stopIfTrue="1">
      <formula>$J$39="&gt;&gt;เลือก&lt;&lt;"</formula>
    </cfRule>
    <cfRule type="expression" dxfId="374" priority="42" stopIfTrue="1">
      <formula>AND($J$33="Y",$J$35="N",$J$37="N",$J$39="N")</formula>
    </cfRule>
    <cfRule type="expression" dxfId="373" priority="34">
      <formula>AND($J$33="Y",$J$35="N",$J$37="N",$J$39="N",$H$43="N",$H$45="Y")</formula>
    </cfRule>
    <cfRule type="expression" dxfId="372" priority="28">
      <formula>AND($J$33="Y",$J$35="Y",$J$37="Y",$J$39="N",$H$43="Y",$H$45="N")</formula>
    </cfRule>
    <cfRule type="expression" dxfId="371" priority="24" stopIfTrue="1">
      <formula>AND($J$33="Y",$J$35="Y",$J$37="Y",$J$39="N",$H$43="N",$H$45="Y")</formula>
    </cfRule>
    <cfRule type="expression" priority="15">
      <formula>AND($J$33="N",$J$35="N",$J$37="N",$J$39="Exchange",$H$43="&gt;&gt;เลือก&lt;&lt;",$H$45="&gt;&gt;เลือก&lt;&lt;")</formula>
    </cfRule>
    <cfRule type="expression" dxfId="370" priority="7">
      <formula>AND($J$33="Y",$J$35="Y",$J$37="Y",$J$39="N")</formula>
    </cfRule>
    <cfRule type="expression" priority="54">
      <formula>$J$39="Exchange"</formula>
    </cfRule>
  </conditionalFormatting>
  <conditionalFormatting sqref="B228:Q251">
    <cfRule type="expression" dxfId="369" priority="55">
      <formula>$J$39="Proxy"</formula>
    </cfRule>
  </conditionalFormatting>
  <conditionalFormatting sqref="B241:Q251">
    <cfRule type="expression" dxfId="368" priority="59">
      <formula>$J$39="&gt;&gt;เลือก&lt;&lt;"</formula>
    </cfRule>
    <cfRule type="expression" dxfId="367" priority="57">
      <formula>$J$39="Exchange"</formula>
    </cfRule>
  </conditionalFormatting>
  <conditionalFormatting sqref="B252:Q270">
    <cfRule type="expression" priority="43" stopIfTrue="1">
      <formula>$J$39="Proxy"</formula>
    </cfRule>
    <cfRule type="expression" priority="44" stopIfTrue="1">
      <formula>$J$39="Exchange"</formula>
    </cfRule>
    <cfRule type="expression" priority="62">
      <formula>AND($H$43="Y",$H$45="Y")</formula>
    </cfRule>
    <cfRule type="expression" priority="63">
      <formula>AND($H$43="Y",$H$45="N")</formula>
    </cfRule>
    <cfRule type="expression" dxfId="366" priority="65">
      <formula>AND($H$43="N",$H$45="Y")</formula>
    </cfRule>
    <cfRule type="expression" dxfId="365" priority="66">
      <formula>AND($H$43="N",$H$45="N")</formula>
    </cfRule>
    <cfRule type="expression" dxfId="364" priority="134" stopIfTrue="1">
      <formula>AND($H$43="&gt;&gt;เลือก&lt;&lt;",$H$45="&gt;&gt;เลือก&lt;&lt;")</formula>
    </cfRule>
  </conditionalFormatting>
  <conditionalFormatting sqref="D41:L43 D44:G44 I44:L44 D45:L45">
    <cfRule type="expression" dxfId="363" priority="37">
      <formula>AND($J$39="Exchange",$H$51="&gt;&gt;เลือก&lt;&lt;",$H$45="&gt;&gt;เลือก&lt;&lt;")</formula>
    </cfRule>
  </conditionalFormatting>
  <conditionalFormatting sqref="F114:L118">
    <cfRule type="expression" dxfId="362" priority="240">
      <formula>$F$112="&gt;&gt;เลือก&lt;&lt;"</formula>
    </cfRule>
    <cfRule type="expression" dxfId="361" priority="239">
      <formula>$F$112="มีการเปลี่ยนแปลง"</formula>
    </cfRule>
    <cfRule type="expression" dxfId="360" priority="238">
      <formula>$F$112="ไม่มีการเปลี่ยนแปลง"</formula>
    </cfRule>
  </conditionalFormatting>
  <conditionalFormatting sqref="F106:M110">
    <cfRule type="expression" dxfId="359" priority="111">
      <formula>$F$104="ไม่มีการเปลี่ยนแปลง"</formula>
    </cfRule>
    <cfRule type="expression" dxfId="358" priority="113" stopIfTrue="1">
      <formula>$F$104="&gt;&gt;เลือก&lt;&lt;"</formula>
    </cfRule>
    <cfRule type="expression" priority="112" stopIfTrue="1">
      <formula>$F$104="มีการเปลี่ยนแปลง"</formula>
    </cfRule>
  </conditionalFormatting>
  <conditionalFormatting sqref="F175:N177">
    <cfRule type="expression" priority="84">
      <formula>$N$173=0</formula>
    </cfRule>
    <cfRule type="expression" dxfId="357" priority="85">
      <formula>$N$173&gt;0</formula>
    </cfRule>
  </conditionalFormatting>
  <conditionalFormatting sqref="G20:H20">
    <cfRule type="expression" dxfId="356" priority="383" stopIfTrue="1">
      <formula>$D$20="ไม่มีการเปลี่ยนแปลงระหว่างปี"</formula>
    </cfRule>
    <cfRule type="expression" dxfId="355" priority="384" stopIfTrue="1">
      <formula>$D$20="มีการเปลี่ยนแปลงระหว่างปี"</formula>
    </cfRule>
    <cfRule type="expression" dxfId="354" priority="385">
      <formula>$D$20="&gt;&gt;เลือก&lt;&lt;"</formula>
    </cfRule>
  </conditionalFormatting>
  <conditionalFormatting sqref="G25:H25">
    <cfRule type="expression" dxfId="353" priority="388">
      <formula>$D$25="&gt;&gt;เลือก&lt;&lt;"</formula>
    </cfRule>
    <cfRule type="expression" dxfId="352" priority="387" stopIfTrue="1">
      <formula>$D$25="มีการเปลี่ยนแปลงระหว่างปี"</formula>
    </cfRule>
    <cfRule type="expression" dxfId="351" priority="386">
      <formula>$D$25="ไม่มีการเปลี่ยนแปลงระหว่างปี"</formula>
    </cfRule>
  </conditionalFormatting>
  <conditionalFormatting sqref="G139:M139">
    <cfRule type="expression" dxfId="350" priority="73">
      <formula>$L$139=0</formula>
    </cfRule>
    <cfRule type="expression" priority="72">
      <formula>$L$139&gt;0</formula>
    </cfRule>
  </conditionalFormatting>
  <conditionalFormatting sqref="G143:M143">
    <cfRule type="expression" dxfId="349" priority="71">
      <formula>$L$143=0</formula>
    </cfRule>
    <cfRule type="expression" priority="70">
      <formula>$L$143&gt;0</formula>
    </cfRule>
  </conditionalFormatting>
  <conditionalFormatting sqref="G147:N173">
    <cfRule type="expression" dxfId="348" priority="89">
      <formula>$J$175&gt;0</formula>
    </cfRule>
    <cfRule type="expression" priority="88">
      <formula>$J$175=0</formula>
    </cfRule>
  </conditionalFormatting>
  <conditionalFormatting sqref="H198:L198">
    <cfRule type="expression" dxfId="347" priority="92">
      <formula>OR($L$194=0,$L$196=0)</formula>
    </cfRule>
    <cfRule type="expression" dxfId="346" priority="93" stopIfTrue="1">
      <formula>AND($L$194&gt;0,$L$196&gt;0)</formula>
    </cfRule>
  </conditionalFormatting>
  <conditionalFormatting sqref="I255">
    <cfRule type="expression" dxfId="345" priority="69">
      <formula>$G$255=0</formula>
    </cfRule>
    <cfRule type="expression" priority="68">
      <formula>$G$255&gt;0</formula>
    </cfRule>
  </conditionalFormatting>
  <conditionalFormatting sqref="I58:L58">
    <cfRule type="expression" dxfId="344" priority="272">
      <formula>$H$58="&gt;&gt;เลือก&lt;&lt;"</formula>
    </cfRule>
    <cfRule type="expression" dxfId="343" priority="271" stopIfTrue="1">
      <formula>$H$58="Y"</formula>
    </cfRule>
    <cfRule type="expression" dxfId="342" priority="270">
      <formula>$H$58="N"</formula>
    </cfRule>
  </conditionalFormatting>
  <conditionalFormatting sqref="I63:L63">
    <cfRule type="expression" dxfId="341" priority="253">
      <formula>$H$63="&gt;&gt;เลือก&lt;&lt;"</formula>
    </cfRule>
    <cfRule type="expression" dxfId="340" priority="252">
      <formula>$H$63="Y"</formula>
    </cfRule>
    <cfRule type="expression" dxfId="339" priority="251">
      <formula>$H$63="N"</formula>
    </cfRule>
  </conditionalFormatting>
  <conditionalFormatting sqref="I65:L65">
    <cfRule type="expression" dxfId="338" priority="250">
      <formula>$H$65="&gt;&gt;เลือก&lt;&lt;"</formula>
    </cfRule>
    <cfRule type="expression" dxfId="337" priority="249">
      <formula>$H$65="Y"</formula>
    </cfRule>
    <cfRule type="expression" dxfId="336" priority="248">
      <formula>$H$65="N"</formula>
    </cfRule>
  </conditionalFormatting>
  <conditionalFormatting sqref="I67:L67">
    <cfRule type="expression" dxfId="335" priority="247">
      <formula>$H$67="&gt;&gt;เลือก&lt;&lt;"</formula>
    </cfRule>
    <cfRule type="expression" dxfId="334" priority="246">
      <formula>$H$67="Y"</formula>
    </cfRule>
    <cfRule type="expression" dxfId="333" priority="245">
      <formula>$H$67="N"</formula>
    </cfRule>
  </conditionalFormatting>
  <conditionalFormatting sqref="J198:R198 A226:J226 M226:R226 A227:R227 A228:J228 M228:R228 A229:R231 A232:E232 G232:R232 A233:D233 H233:R233 A234:E234 G234:R234 A235:D235 H235:R235 A236:E236 G236:R236 A237:D237 H237:R237 A238:E238 G238:R238 A239:D239 H239:R239 A240:R241 O175:R177 A177:F177 H177 A178:R197 A198:G198 A199:R199 A200:M200 O200:R202 A201:H201 M201 N201:N202">
    <cfRule type="expression" priority="178">
      <formula>AND($J$33="Y",$J$35="Y",$J$37="Y",$J$39="Y")</formula>
    </cfRule>
  </conditionalFormatting>
  <conditionalFormatting sqref="K226:L226">
    <cfRule type="expression" priority="144">
      <formula>$I$226&gt;0</formula>
    </cfRule>
    <cfRule type="expression" dxfId="332" priority="145">
      <formula>$I$226=0</formula>
    </cfRule>
  </conditionalFormatting>
  <conditionalFormatting sqref="K228:L228">
    <cfRule type="expression" priority="142">
      <formula>$I$228&gt;0</formula>
    </cfRule>
    <cfRule type="expression" dxfId="331" priority="143">
      <formula>$I$228=0</formula>
    </cfRule>
  </conditionalFormatting>
  <conditionalFormatting sqref="L194">
    <cfRule type="expression" priority="184" stopIfTrue="1">
      <formula>$J$208&gt;0</formula>
    </cfRule>
    <cfRule type="expression" dxfId="330" priority="185" stopIfTrue="1">
      <formula>$J$208=0</formula>
    </cfRule>
  </conditionalFormatting>
  <conditionalFormatting sqref="L33:M33">
    <cfRule type="expression" dxfId="329" priority="214">
      <formula>$J$33="&gt;&gt;เลือก&lt;&lt;"</formula>
    </cfRule>
    <cfRule type="expression" dxfId="328" priority="213">
      <formula>$J$33="Y"</formula>
    </cfRule>
    <cfRule type="expression" dxfId="327" priority="212">
      <formula>$J$33="N"</formula>
    </cfRule>
  </conditionalFormatting>
  <conditionalFormatting sqref="L35:M35">
    <cfRule type="expression" dxfId="326" priority="211">
      <formula>$J$35="&gt;&gt;เลือก&lt;&lt;"</formula>
    </cfRule>
    <cfRule type="expression" dxfId="325" priority="210" stopIfTrue="1">
      <formula>$J$35="Y"</formula>
    </cfRule>
    <cfRule type="expression" dxfId="324" priority="209" stopIfTrue="1">
      <formula>$J$35="N"</formula>
    </cfRule>
  </conditionalFormatting>
  <conditionalFormatting sqref="L37:M37">
    <cfRule type="expression" dxfId="323" priority="207">
      <formula>$J$37="Y"</formula>
    </cfRule>
    <cfRule type="expression" dxfId="322" priority="206">
      <formula>$J$37="N"</formula>
    </cfRule>
    <cfRule type="expression" dxfId="321" priority="208">
      <formula>$J$37="&gt;&gt;เลือก&lt;&lt;"</formula>
    </cfRule>
  </conditionalFormatting>
  <conditionalFormatting sqref="L39:M39">
    <cfRule type="expression" dxfId="320" priority="10">
      <formula>$J$39="N"</formula>
    </cfRule>
    <cfRule type="expression" dxfId="319" priority="203" stopIfTrue="1">
      <formula>$J$39="Proxy"</formula>
    </cfRule>
    <cfRule type="expression" dxfId="318" priority="204" stopIfTrue="1">
      <formula>$J$39="Exchange"</formula>
    </cfRule>
    <cfRule type="expression" dxfId="317" priority="205">
      <formula>$J$39="&gt;&gt;เลือก&lt;&lt;"</formula>
    </cfRule>
  </conditionalFormatting>
  <conditionalFormatting sqref="L244:O246">
    <cfRule type="expression" dxfId="316" priority="325">
      <formula>$L$244="โปรดระบุรายละเอียด"</formula>
    </cfRule>
    <cfRule type="expression" dxfId="315" priority="324">
      <formula>$F$244="มีการตรวจสอบให้เป็นปัจจุบัน"</formula>
    </cfRule>
    <cfRule type="expression" dxfId="314" priority="323">
      <formula>$F$244="&gt;&gt;เลือก&lt;&lt;"</formula>
    </cfRule>
  </conditionalFormatting>
  <conditionalFormatting sqref="M201:M209">
    <cfRule type="expression" dxfId="313" priority="91">
      <formula>OR($J$202=0,$J$204=0,$J$206=0,$J$208=0)</formula>
    </cfRule>
    <cfRule type="expression" priority="90">
      <formula>AND($J$202&gt;0,$J$204&gt;0,$J$206&gt;0,$J$208&gt;0)</formula>
    </cfRule>
  </conditionalFormatting>
  <conditionalFormatting sqref="M274:N274">
    <cfRule type="expression" dxfId="312" priority="303">
      <formula>$J$274="ไม่มีการเปลี่ยนแปลงอย่างมีนัยสำคัญ"</formula>
    </cfRule>
    <cfRule type="expression" dxfId="311" priority="305">
      <formula>$J$274="&gt;&gt;เลือก&lt;&lt;"</formula>
    </cfRule>
    <cfRule type="expression" dxfId="310" priority="306">
      <formula>$J$274="มีการเปลี่ยนแปลงอย่างมีนัยสำคัญ"</formula>
    </cfRule>
  </conditionalFormatting>
  <conditionalFormatting sqref="M275:N275">
    <cfRule type="expression" dxfId="309" priority="234">
      <formula>$J$275="ไม่มีการเปลี่ยนแปลงอย่างมีนัยสำคัญ"</formula>
    </cfRule>
    <cfRule type="expression" dxfId="308" priority="231">
      <formula>$J$275="มีการเปลี่ยนแปลงอย่างมีนัยสำคัญ"</formula>
    </cfRule>
    <cfRule type="expression" dxfId="307" priority="302">
      <formula>$J$275="&gt;&gt;เลือก&lt;&lt;"</formula>
    </cfRule>
  </conditionalFormatting>
  <conditionalFormatting sqref="M276:N276">
    <cfRule type="expression" dxfId="306" priority="229">
      <formula>$J$276="&gt;&gt;เลือก&lt;&lt;"</formula>
    </cfRule>
    <cfRule type="expression" dxfId="305" priority="228">
      <formula>$J$276="มีการเปลี่ยนแปลงอย่างมีนัยสำคัญ"</formula>
    </cfRule>
    <cfRule type="expression" dxfId="304" priority="227">
      <formula>$J$276="ไม่มีการเปลี่ยนแปลงอย่างมีนัยสำคัญ"</formula>
    </cfRule>
  </conditionalFormatting>
  <conditionalFormatting sqref="M277:N277">
    <cfRule type="expression" dxfId="303" priority="225">
      <formula>$J$277="มีการเปลี่ยนแปลงอย่างมีนัยสำคัญ"</formula>
    </cfRule>
    <cfRule type="expression" dxfId="302" priority="226">
      <formula>$J$277="&gt;&gt;เลือก&lt;&lt;"</formula>
    </cfRule>
    <cfRule type="expression" dxfId="301" priority="224">
      <formula>$J$277="ไม่มีการเปลี่ยนแปลงอย่างมีนัยสำคัญ"</formula>
    </cfRule>
  </conditionalFormatting>
  <conditionalFormatting sqref="M278:N278">
    <cfRule type="expression" dxfId="300" priority="223">
      <formula>$J$278="&gt;&gt;เลือก&lt;&lt;"</formula>
    </cfRule>
    <cfRule type="expression" dxfId="299" priority="222">
      <formula>$J$278="มีการเปลี่ยนแปลงอย่างมีนัยสำคัญ"</formula>
    </cfRule>
    <cfRule type="expression" dxfId="298" priority="221">
      <formula>$J$278="ไม่มีการเปลี่ยนแปลงอย่างมีนัยสำคัญ"</formula>
    </cfRule>
  </conditionalFormatting>
  <conditionalFormatting sqref="M279:N279">
    <cfRule type="expression" dxfId="297" priority="220">
      <formula>$J$279="&gt;&gt;เลือก&lt;&lt;"</formula>
    </cfRule>
    <cfRule type="expression" dxfId="296" priority="219">
      <formula>$J$279="มีการเปลี่ยนแปลงอย่างมีนัยสำคัญ"</formula>
    </cfRule>
    <cfRule type="expression" dxfId="295" priority="218">
      <formula>$J$279="ไม่มีการเปลี่ยนแปลงอย่างมีนัยสำคัญ"</formula>
    </cfRule>
  </conditionalFormatting>
  <conditionalFormatting sqref="M280:N280">
    <cfRule type="expression" dxfId="294" priority="215">
      <formula>$J$280="ไม่มีการเปลี่ยนแปลงอย่างมีนัยสำคัญ"</formula>
    </cfRule>
    <cfRule type="expression" dxfId="293" priority="217">
      <formula>$J$280="&gt;&gt;เลือก&lt;&lt;"</formula>
    </cfRule>
    <cfRule type="expression" dxfId="292" priority="216">
      <formula>$J$280="มีการเปลี่ยนแปลงอย่างมีนัยสำคัญ"</formula>
    </cfRule>
  </conditionalFormatting>
  <conditionalFormatting sqref="N248 N250">
    <cfRule type="expression" dxfId="291" priority="326">
      <formula>$F$244="ไม่มีการตรวจสอบให้เป็นปัจจุบัน"</formula>
    </cfRule>
  </conditionalFormatting>
  <dataValidations count="8">
    <dataValidation type="list" allowBlank="1" showInputMessage="1" showErrorMessage="1" sqref="N250 J59:K59 H50 H63 H65 J33 J35 J37 H69 H52 H54 H56 H58 H43 H45 H67" xr:uid="{64D54A93-2893-7F4E-9A70-D761C6368ED6}">
      <formula1>"&gt;&gt;เลือก&lt;&lt;,Y,N"</formula1>
    </dataValidation>
    <dataValidation type="list" allowBlank="1" showInputMessage="1" showErrorMessage="1" sqref="J274:L280" xr:uid="{1CD1C21C-7501-7646-BB22-373750530322}">
      <formula1>"&gt;&gt;เลือก&lt;&lt;,มีการเปลี่ยนแปลงอย่างมีนัยสำคัญ,ไม่มีการเปลี่ยนแปลงอย่างมีนัยสำคัญ"</formula1>
    </dataValidation>
    <dataValidation type="list" allowBlank="1" showInputMessage="1" showErrorMessage="1" sqref="F112 F104" xr:uid="{73346F0A-2B0D-5A42-946B-3AAD5AE74FC5}">
      <formula1>"&gt;&gt;เลือก&lt;&lt;,มีการเปลี่ยนแปลง,ไม่มีการเปลี่ยนแปลง"</formula1>
    </dataValidation>
    <dataValidation type="list" allowBlank="1" showInputMessage="1" showErrorMessage="1" sqref="F244" xr:uid="{5867A631-A02F-5940-81F6-38B411B01AD3}">
      <formula1>"&gt;&gt;เลือก&lt;&lt;,มีการตรวจสอบให้เป็นปัจจุบัน,ไม่มีการตรวจสอบให้เป็นปัจจุบัน"</formula1>
    </dataValidation>
    <dataValidation type="list" showInputMessage="1" showErrorMessage="1" sqref="N248" xr:uid="{339D3AD9-4453-C048-88A7-60F761FBE4B2}">
      <formula1>"&gt;&gt;เลือก&lt;&lt;,Y,N"</formula1>
    </dataValidation>
    <dataValidation type="list" allowBlank="1" showInputMessage="1" showErrorMessage="1" sqref="H177:I177" xr:uid="{6BA0E3DF-545D-E84A-95CB-2B6B88F8D508}">
      <formula1>"&gt;&gt;เลือก&lt;&lt;,ไม่ได้จำแนกข้อมูล Users เป็นรายเดือน,ไม่ได้จำแนกข้อมูล Users ตามระดับ IAL"</formula1>
    </dataValidation>
    <dataValidation type="list" allowBlank="1" showInputMessage="1" showErrorMessage="1" sqref="D20 D25" xr:uid="{DEADDBB4-24CA-2143-96DB-9EA0002B50AF}">
      <formula1>"&gt;&gt;เลือก&lt;&lt;,มีการเปลี่ยนแปลงระหว่างปี,ไม่มีการเปลี่ยนแปลงระหว่างปี"</formula1>
    </dataValidation>
    <dataValidation type="list" allowBlank="1" showInputMessage="1" showErrorMessage="1" sqref="J39" xr:uid="{CB555883-0943-A949-9EB6-7869E7A245D9}">
      <formula1>"&gt;&gt;เลือก&lt;&lt;,Exchange,Proxy,N"</formula1>
    </dataValidation>
  </dataValidations>
  <pageMargins left="0.7" right="0.7" top="0.75" bottom="0.75" header="0.3" footer="0.3"/>
  <pageSetup paperSize="9" orientation="portrait" horizontalDpi="0" verticalDpi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8EAADB"/>
  </sheetPr>
  <dimension ref="A1:Z1000"/>
  <sheetViews>
    <sheetView showGridLines="0" workbookViewId="0">
      <pane ySplit="3" topLeftCell="A4" activePane="bottomLeft" state="frozen"/>
      <selection pane="bottomLeft" activeCell="B5" sqref="B5"/>
    </sheetView>
  </sheetViews>
  <sheetFormatPr baseColWidth="10" defaultColWidth="14.5" defaultRowHeight="15" customHeight="1"/>
  <cols>
    <col min="1" max="1" width="5.83203125" customWidth="1"/>
    <col min="2" max="6" width="4.1640625" customWidth="1"/>
    <col min="7" max="7" width="14.5" hidden="1" customWidth="1"/>
    <col min="8" max="8" width="91.1640625" customWidth="1"/>
    <col min="9" max="12" width="6.1640625" customWidth="1"/>
    <col min="13" max="13" width="21.1640625" customWidth="1"/>
    <col min="14" max="14" width="19.1640625" customWidth="1"/>
    <col min="15" max="15" width="70.83203125" customWidth="1"/>
    <col min="16" max="20" width="50.83203125" customWidth="1"/>
    <col min="21" max="21" width="18.83203125" customWidth="1"/>
    <col min="22" max="25" width="8.83203125" customWidth="1"/>
    <col min="26" max="26" width="14.5" style="3"/>
  </cols>
  <sheetData>
    <row r="1" spans="1:25" ht="34.5" customHeight="1">
      <c r="A1" s="56" t="s">
        <v>1204</v>
      </c>
      <c r="B1" s="57"/>
      <c r="C1" s="57"/>
      <c r="D1" s="57"/>
      <c r="E1" s="57"/>
      <c r="F1" s="57"/>
      <c r="G1" s="57"/>
      <c r="H1" s="58"/>
      <c r="I1" s="57"/>
      <c r="J1" s="59"/>
      <c r="K1" s="59"/>
      <c r="L1" s="60"/>
      <c r="M1" s="57"/>
      <c r="N1" s="57"/>
      <c r="O1" s="60"/>
      <c r="P1" s="60"/>
      <c r="Q1" s="60"/>
      <c r="R1" s="60"/>
      <c r="S1" s="60"/>
      <c r="T1" s="60"/>
      <c r="U1" s="60"/>
      <c r="V1" s="3"/>
      <c r="W1" s="3"/>
      <c r="X1" s="3"/>
      <c r="Y1" s="3"/>
    </row>
    <row r="2" spans="1:25" ht="24.75" customHeight="1">
      <c r="A2" s="14"/>
      <c r="B2" s="1853" t="s">
        <v>377</v>
      </c>
      <c r="C2" s="1854"/>
      <c r="D2" s="1854"/>
      <c r="E2" s="1854"/>
      <c r="F2" s="1857"/>
      <c r="G2" s="3"/>
      <c r="H2" s="15"/>
      <c r="I2" s="1855" t="s">
        <v>900</v>
      </c>
      <c r="J2" s="1856"/>
      <c r="K2" s="1856"/>
      <c r="L2" s="1858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560</v>
      </c>
      <c r="B3" s="17" t="s">
        <v>518</v>
      </c>
      <c r="C3" s="17" t="s">
        <v>519</v>
      </c>
      <c r="D3" s="17" t="s">
        <v>520</v>
      </c>
      <c r="E3" s="17" t="s">
        <v>521</v>
      </c>
      <c r="F3" s="17" t="s">
        <v>522</v>
      </c>
      <c r="G3" s="16" t="s">
        <v>901</v>
      </c>
      <c r="H3" s="16" t="s">
        <v>902</v>
      </c>
      <c r="I3" s="18" t="s">
        <v>903</v>
      </c>
      <c r="J3" s="18" t="s">
        <v>904</v>
      </c>
      <c r="K3" s="18" t="s">
        <v>905</v>
      </c>
      <c r="L3" s="18" t="s">
        <v>906</v>
      </c>
      <c r="M3" s="16" t="s">
        <v>378</v>
      </c>
      <c r="N3" s="16" t="s">
        <v>907</v>
      </c>
      <c r="O3" s="19" t="s">
        <v>908</v>
      </c>
      <c r="P3" s="19" t="s">
        <v>909</v>
      </c>
      <c r="Q3" s="19" t="s">
        <v>910</v>
      </c>
      <c r="R3" s="19" t="s">
        <v>911</v>
      </c>
      <c r="S3" s="19" t="s">
        <v>912</v>
      </c>
      <c r="T3" s="16" t="s">
        <v>913</v>
      </c>
      <c r="U3" s="16" t="s">
        <v>914</v>
      </c>
      <c r="V3" s="3"/>
      <c r="W3" s="3"/>
      <c r="X3" s="3"/>
      <c r="Y3" s="3"/>
    </row>
    <row r="4" spans="1:25" ht="44">
      <c r="A4" s="7">
        <v>1</v>
      </c>
      <c r="B4" s="21"/>
      <c r="C4" s="21"/>
      <c r="D4" s="21"/>
      <c r="E4" s="20" t="s">
        <v>568</v>
      </c>
      <c r="F4" s="21"/>
      <c r="G4" s="9" t="s">
        <v>1205</v>
      </c>
      <c r="H4" s="9" t="s">
        <v>1206</v>
      </c>
      <c r="I4" s="20" t="s">
        <v>568</v>
      </c>
      <c r="J4" s="20" t="s">
        <v>568</v>
      </c>
      <c r="K4" s="20" t="s">
        <v>568</v>
      </c>
      <c r="L4" s="20" t="s">
        <v>568</v>
      </c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44">
      <c r="A5" s="7">
        <v>2</v>
      </c>
      <c r="B5" s="21"/>
      <c r="C5" s="21"/>
      <c r="D5" s="21"/>
      <c r="E5" s="20" t="s">
        <v>568</v>
      </c>
      <c r="F5" s="21"/>
      <c r="G5" s="9" t="s">
        <v>1207</v>
      </c>
      <c r="H5" s="9" t="s">
        <v>1208</v>
      </c>
      <c r="I5" s="20" t="s">
        <v>568</v>
      </c>
      <c r="J5" s="20" t="s">
        <v>568</v>
      </c>
      <c r="K5" s="20" t="s">
        <v>568</v>
      </c>
      <c r="L5" s="20" t="s">
        <v>568</v>
      </c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25">
      <c r="A6" s="7">
        <v>3</v>
      </c>
      <c r="B6" s="21"/>
      <c r="C6" s="21"/>
      <c r="D6" s="21"/>
      <c r="E6" s="20" t="s">
        <v>568</v>
      </c>
      <c r="F6" s="21"/>
      <c r="G6" s="9" t="s">
        <v>1209</v>
      </c>
      <c r="H6" s="9" t="s">
        <v>1210</v>
      </c>
      <c r="I6" s="20" t="s">
        <v>568</v>
      </c>
      <c r="J6" s="20" t="s">
        <v>568</v>
      </c>
      <c r="K6" s="20" t="s">
        <v>568</v>
      </c>
      <c r="L6" s="20" t="s">
        <v>568</v>
      </c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352">
      <c r="A7" s="7">
        <v>4</v>
      </c>
      <c r="B7" s="21"/>
      <c r="C7" s="20" t="s">
        <v>568</v>
      </c>
      <c r="D7" s="21"/>
      <c r="E7" s="20" t="s">
        <v>568</v>
      </c>
      <c r="F7" s="21"/>
      <c r="G7" s="9" t="s">
        <v>1211</v>
      </c>
      <c r="H7" s="9" t="s">
        <v>1212</v>
      </c>
      <c r="I7" s="20" t="s">
        <v>568</v>
      </c>
      <c r="J7" s="20" t="s">
        <v>568</v>
      </c>
      <c r="K7" s="20" t="s">
        <v>568</v>
      </c>
      <c r="L7" s="20" t="s">
        <v>568</v>
      </c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396">
      <c r="A8" s="7">
        <v>5</v>
      </c>
      <c r="B8" s="21"/>
      <c r="C8" s="23"/>
      <c r="D8" s="21"/>
      <c r="E8" s="20" t="s">
        <v>568</v>
      </c>
      <c r="F8" s="21"/>
      <c r="G8" s="9" t="s">
        <v>1213</v>
      </c>
      <c r="H8" s="9" t="s">
        <v>1214</v>
      </c>
      <c r="I8" s="20" t="s">
        <v>568</v>
      </c>
      <c r="J8" s="20" t="s">
        <v>568</v>
      </c>
      <c r="K8" s="20" t="s">
        <v>568</v>
      </c>
      <c r="L8" s="20" t="s">
        <v>568</v>
      </c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25">
      <c r="A9" s="7">
        <v>6</v>
      </c>
      <c r="B9" s="21"/>
      <c r="C9" s="23"/>
      <c r="D9" s="21"/>
      <c r="E9" s="20" t="s">
        <v>568</v>
      </c>
      <c r="F9" s="21"/>
      <c r="G9" s="9" t="s">
        <v>1215</v>
      </c>
      <c r="H9" s="9" t="s">
        <v>1216</v>
      </c>
      <c r="I9" s="20" t="s">
        <v>568</v>
      </c>
      <c r="J9" s="20" t="s">
        <v>568</v>
      </c>
      <c r="K9" s="20" t="s">
        <v>568</v>
      </c>
      <c r="L9" s="20" t="s">
        <v>568</v>
      </c>
      <c r="M9" s="10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9"/>
      <c r="P9" s="9"/>
      <c r="Q9" s="22"/>
      <c r="R9" s="22"/>
      <c r="S9" s="22"/>
      <c r="T9" s="22"/>
      <c r="U9" s="22"/>
      <c r="V9" s="3"/>
      <c r="W9" s="3"/>
      <c r="X9" s="3"/>
      <c r="Y9" s="3"/>
    </row>
    <row r="10" spans="1:25" ht="44">
      <c r="A10" s="7">
        <v>7</v>
      </c>
      <c r="B10" s="21"/>
      <c r="C10" s="21"/>
      <c r="D10" s="21"/>
      <c r="E10" s="20" t="s">
        <v>568</v>
      </c>
      <c r="F10" s="21"/>
      <c r="G10" s="9" t="s">
        <v>1217</v>
      </c>
      <c r="H10" s="9" t="s">
        <v>1218</v>
      </c>
      <c r="I10" s="20" t="s">
        <v>568</v>
      </c>
      <c r="J10" s="20" t="s">
        <v>568</v>
      </c>
      <c r="K10" s="20" t="s">
        <v>568</v>
      </c>
      <c r="L10" s="20" t="s">
        <v>568</v>
      </c>
      <c r="M10" s="10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9"/>
      <c r="P10" s="9"/>
      <c r="Q10" s="22"/>
      <c r="R10" s="22"/>
      <c r="S10" s="22"/>
      <c r="T10" s="22"/>
      <c r="U10" s="22"/>
      <c r="V10" s="3"/>
      <c r="W10" s="3"/>
      <c r="X10" s="3"/>
      <c r="Y10" s="3"/>
    </row>
    <row r="11" spans="1:25" ht="264">
      <c r="A11" s="7">
        <v>8</v>
      </c>
      <c r="B11" s="21"/>
      <c r="C11" s="23"/>
      <c r="D11" s="21"/>
      <c r="E11" s="20" t="s">
        <v>568</v>
      </c>
      <c r="F11" s="21"/>
      <c r="G11" s="9" t="s">
        <v>1219</v>
      </c>
      <c r="H11" s="9" t="s">
        <v>1220</v>
      </c>
      <c r="I11" s="20" t="s">
        <v>568</v>
      </c>
      <c r="J11" s="20" t="s">
        <v>568</v>
      </c>
      <c r="K11" s="20" t="s">
        <v>568</v>
      </c>
      <c r="L11" s="20" t="s">
        <v>568</v>
      </c>
      <c r="M11" s="10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e">
        <f t="array" aca="1" ref="N11" ca="1">_xludf.SWITCH(M11,"Not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1" s="9"/>
      <c r="P11" s="9"/>
      <c r="Q11" s="22"/>
      <c r="R11" s="22"/>
      <c r="S11" s="22"/>
      <c r="T11" s="22"/>
      <c r="U11" s="22"/>
      <c r="V11" s="3"/>
      <c r="W11" s="3"/>
      <c r="X11" s="3"/>
      <c r="Y11" s="3"/>
    </row>
    <row r="12" spans="1:25" ht="132">
      <c r="A12" s="7">
        <v>9</v>
      </c>
      <c r="B12" s="21"/>
      <c r="C12" s="23"/>
      <c r="D12" s="21"/>
      <c r="E12" s="21"/>
      <c r="F12" s="20" t="s">
        <v>568</v>
      </c>
      <c r="G12" s="9" t="s">
        <v>1221</v>
      </c>
      <c r="H12" s="9" t="s">
        <v>1222</v>
      </c>
      <c r="I12" s="20"/>
      <c r="J12" s="20"/>
      <c r="K12" s="20"/>
      <c r="L12" s="20"/>
      <c r="M12" s="10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e">
        <f t="array" aca="1" ref="N12" ca="1">_xludf.SWITCH(M12,"Not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2" s="9"/>
      <c r="P12" s="9"/>
      <c r="Q12" s="22"/>
      <c r="R12" s="22"/>
      <c r="S12" s="22"/>
      <c r="T12" s="22"/>
      <c r="U12" s="22"/>
      <c r="V12" s="3"/>
      <c r="W12" s="3"/>
      <c r="X12" s="3"/>
      <c r="Y12" s="3"/>
    </row>
    <row r="13" spans="1:25" ht="66">
      <c r="A13" s="7">
        <v>10</v>
      </c>
      <c r="B13" s="21"/>
      <c r="C13" s="21"/>
      <c r="D13" s="21"/>
      <c r="E13" s="21"/>
      <c r="F13" s="20" t="s">
        <v>568</v>
      </c>
      <c r="G13" s="9" t="s">
        <v>1223</v>
      </c>
      <c r="H13" s="9" t="s">
        <v>1224</v>
      </c>
      <c r="I13" s="20"/>
      <c r="J13" s="20"/>
      <c r="K13" s="20"/>
      <c r="L13" s="20"/>
      <c r="M13" s="10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e">
        <f t="array" aca="1" ref="N13" ca="1">_xludf.SWITCH(M13,"Not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3" s="9"/>
      <c r="P13" s="9"/>
      <c r="Q13" s="22"/>
      <c r="R13" s="22"/>
      <c r="S13" s="22"/>
      <c r="T13" s="22"/>
      <c r="U13" s="22"/>
      <c r="V13" s="3"/>
      <c r="W13" s="3"/>
      <c r="X13" s="3"/>
      <c r="Y13" s="3"/>
    </row>
    <row r="14" spans="1:25" ht="88">
      <c r="A14" s="7">
        <v>11</v>
      </c>
      <c r="B14" s="21"/>
      <c r="C14" s="21"/>
      <c r="D14" s="21"/>
      <c r="E14" s="21"/>
      <c r="F14" s="20" t="s">
        <v>568</v>
      </c>
      <c r="G14" s="8" t="s">
        <v>1225</v>
      </c>
      <c r="H14" s="8" t="s">
        <v>1226</v>
      </c>
      <c r="I14" s="20"/>
      <c r="J14" s="20"/>
      <c r="K14" s="20"/>
      <c r="L14" s="20"/>
      <c r="M14" s="10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Info'!$I$13="Y",$K15="x"),"&gt;&gt;เลือกระดับผลการประเมิน&lt;&lt;",IF(AND('1-Basic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e">
        <f t="array" aca="1" ref="N14" ca="1">_xludf.SWITCH(M14,"Not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4" s="9"/>
      <c r="P14" s="9"/>
      <c r="Q14" s="22"/>
      <c r="R14" s="22"/>
      <c r="S14" s="22"/>
      <c r="T14" s="22"/>
      <c r="U14" s="22"/>
      <c r="V14" s="3"/>
      <c r="W14" s="3"/>
      <c r="X14" s="3"/>
      <c r="Y14" s="3"/>
    </row>
    <row r="15" spans="1:25" ht="21" customHeight="1">
      <c r="A15" s="14"/>
      <c r="B15" s="14"/>
      <c r="C15" s="14"/>
      <c r="D15" s="14"/>
      <c r="E15" s="14"/>
      <c r="F15" s="14"/>
      <c r="G15" s="14"/>
      <c r="H15" s="15"/>
      <c r="I15" s="14"/>
      <c r="J15" s="14"/>
      <c r="K15" s="14"/>
      <c r="L15" s="14"/>
      <c r="M15" s="15"/>
      <c r="N15" s="15"/>
      <c r="O15" s="14"/>
      <c r="P15" s="14"/>
      <c r="Q15" s="3"/>
      <c r="R15" s="3"/>
      <c r="S15" s="3"/>
      <c r="T15" s="3"/>
      <c r="U15" s="3"/>
      <c r="V15" s="3"/>
      <c r="W15" s="3"/>
      <c r="X15" s="3"/>
      <c r="Y15" s="3"/>
    </row>
    <row r="16" spans="1:25" ht="21" customHeight="1">
      <c r="A16" s="14"/>
      <c r="B16" s="14"/>
      <c r="C16" s="14"/>
      <c r="D16" s="14"/>
      <c r="E16" s="14"/>
      <c r="F16" s="14"/>
      <c r="G16" s="14"/>
      <c r="H16" s="15"/>
      <c r="I16" s="14"/>
      <c r="J16" s="14"/>
      <c r="K16" s="14"/>
      <c r="L16" s="14"/>
      <c r="M16" s="15"/>
      <c r="N16" s="15"/>
      <c r="O16" s="14"/>
      <c r="P16" s="14"/>
      <c r="Q16" s="3"/>
      <c r="R16" s="3"/>
      <c r="S16" s="3"/>
      <c r="T16" s="3"/>
      <c r="U16" s="3"/>
      <c r="V16" s="3"/>
      <c r="W16" s="3"/>
      <c r="X16" s="3"/>
      <c r="Y16" s="3"/>
    </row>
    <row r="17" spans="1:25" ht="21" customHeight="1">
      <c r="A17" s="14"/>
      <c r="B17" s="14"/>
      <c r="C17" s="14"/>
      <c r="D17" s="14"/>
      <c r="E17" s="14"/>
      <c r="F17" s="14"/>
      <c r="G17" s="14"/>
      <c r="H17" s="15"/>
      <c r="I17" s="14"/>
      <c r="J17" s="14"/>
      <c r="K17" s="14"/>
      <c r="L17" s="14"/>
      <c r="M17" s="15"/>
      <c r="N17" s="15"/>
      <c r="O17" s="14"/>
      <c r="P17" s="14"/>
      <c r="Q17" s="3"/>
      <c r="R17" s="3"/>
      <c r="S17" s="3"/>
      <c r="T17" s="3"/>
      <c r="U17" s="3"/>
      <c r="V17" s="3"/>
      <c r="W17" s="3"/>
      <c r="X17" s="3"/>
      <c r="Y17" s="3"/>
    </row>
    <row r="18" spans="1:25" ht="21" customHeight="1">
      <c r="A18" s="14"/>
      <c r="B18" s="14"/>
      <c r="C18" s="14"/>
      <c r="D18" s="14"/>
      <c r="E18" s="14"/>
      <c r="F18" s="14"/>
      <c r="G18" s="14"/>
      <c r="H18" s="15"/>
      <c r="I18" s="14"/>
      <c r="J18" s="14"/>
      <c r="K18" s="14"/>
      <c r="L18" s="14"/>
      <c r="M18" s="15"/>
      <c r="N18" s="15"/>
      <c r="O18" s="14"/>
      <c r="P18" s="14"/>
      <c r="Q18" s="3"/>
      <c r="R18" s="3"/>
      <c r="S18" s="3"/>
      <c r="T18" s="3"/>
      <c r="U18" s="3"/>
      <c r="V18" s="3"/>
      <c r="W18" s="3"/>
      <c r="X18" s="3"/>
      <c r="Y18" s="3"/>
    </row>
    <row r="19" spans="1:25" ht="21" customHeight="1">
      <c r="A19" s="14"/>
      <c r="B19" s="14"/>
      <c r="C19" s="14"/>
      <c r="D19" s="14"/>
      <c r="E19" s="14"/>
      <c r="F19" s="14"/>
      <c r="G19" s="14"/>
      <c r="H19" s="15"/>
      <c r="I19" s="14"/>
      <c r="J19" s="14"/>
      <c r="K19" s="14"/>
      <c r="L19" s="14"/>
      <c r="M19" s="15"/>
      <c r="N19" s="15"/>
      <c r="O19" s="14"/>
      <c r="P19" s="14"/>
      <c r="Q19" s="3"/>
      <c r="R19" s="3"/>
      <c r="S19" s="3"/>
      <c r="T19" s="3"/>
      <c r="U19" s="3"/>
      <c r="V19" s="3"/>
      <c r="W19" s="3"/>
      <c r="X19" s="3"/>
      <c r="Y19" s="3"/>
    </row>
    <row r="20" spans="1:25" ht="21" customHeight="1">
      <c r="A20" s="14"/>
      <c r="B20" s="14"/>
      <c r="C20" s="14"/>
      <c r="D20" s="14"/>
      <c r="E20" s="14"/>
      <c r="F20" s="14"/>
      <c r="G20" s="14"/>
      <c r="H20" s="15"/>
      <c r="I20" s="14"/>
      <c r="J20" s="14"/>
      <c r="K20" s="14"/>
      <c r="L20" s="14"/>
      <c r="M20" s="15"/>
      <c r="N20" s="15"/>
      <c r="O20" s="14"/>
      <c r="P20" s="14"/>
      <c r="Q20" s="3"/>
      <c r="R20" s="3"/>
      <c r="S20" s="3"/>
      <c r="T20" s="3"/>
      <c r="U20" s="3"/>
      <c r="V20" s="3"/>
      <c r="W20" s="3"/>
      <c r="X20" s="3"/>
      <c r="Y20" s="3"/>
    </row>
    <row r="21" spans="1:25" ht="21" customHeight="1">
      <c r="A21" s="14"/>
      <c r="B21" s="14"/>
      <c r="C21" s="14"/>
      <c r="D21" s="14"/>
      <c r="E21" s="14"/>
      <c r="F21" s="14"/>
      <c r="G21" s="14"/>
      <c r="H21" s="15"/>
      <c r="I21" s="14"/>
      <c r="J21" s="14"/>
      <c r="K21" s="14"/>
      <c r="L21" s="14"/>
      <c r="M21" s="15"/>
      <c r="N21" s="15"/>
      <c r="O21" s="14"/>
      <c r="P21" s="14"/>
      <c r="Q21" s="3"/>
      <c r="R21" s="3"/>
      <c r="S21" s="3"/>
      <c r="T21" s="3"/>
      <c r="U21" s="3"/>
      <c r="V21" s="3"/>
      <c r="W21" s="3"/>
      <c r="X21" s="3"/>
      <c r="Y21" s="3"/>
    </row>
    <row r="22" spans="1:25" ht="21" customHeight="1">
      <c r="A22" s="14"/>
      <c r="B22" s="14"/>
      <c r="C22" s="14"/>
      <c r="D22" s="14"/>
      <c r="E22" s="14"/>
      <c r="F22" s="14"/>
      <c r="G22" s="14"/>
      <c r="H22" s="15"/>
      <c r="I22" s="14"/>
      <c r="J22" s="14"/>
      <c r="K22" s="14"/>
      <c r="L22" s="14"/>
      <c r="M22" s="15"/>
      <c r="N22" s="15"/>
      <c r="O22" s="14"/>
      <c r="P22" s="14"/>
      <c r="Q22" s="3"/>
      <c r="R22" s="3"/>
      <c r="S22" s="3"/>
      <c r="T22" s="3"/>
      <c r="U22" s="3"/>
      <c r="V22" s="3"/>
      <c r="W22" s="3"/>
      <c r="X22" s="3"/>
      <c r="Y22" s="3"/>
    </row>
    <row r="23" spans="1:25" ht="21" customHeight="1">
      <c r="A23" s="14"/>
      <c r="B23" s="14"/>
      <c r="C23" s="14"/>
      <c r="D23" s="14"/>
      <c r="E23" s="14"/>
      <c r="F23" s="14"/>
      <c r="G23" s="14"/>
      <c r="H23" s="15"/>
      <c r="I23" s="14"/>
      <c r="J23" s="14"/>
      <c r="K23" s="14"/>
      <c r="L23" s="14"/>
      <c r="M23" s="15"/>
      <c r="N23" s="15"/>
      <c r="O23" s="14"/>
      <c r="P23" s="14"/>
      <c r="Q23" s="3"/>
      <c r="R23" s="3"/>
      <c r="S23" s="3"/>
      <c r="T23" s="3"/>
      <c r="U23" s="3"/>
      <c r="V23" s="3"/>
      <c r="W23" s="3"/>
      <c r="X23" s="3"/>
      <c r="Y23" s="3"/>
    </row>
    <row r="24" spans="1:25" ht="21" customHeight="1">
      <c r="A24" s="14"/>
      <c r="B24" s="14"/>
      <c r="C24" s="14"/>
      <c r="D24" s="14"/>
      <c r="E24" s="14"/>
      <c r="F24" s="14"/>
      <c r="G24" s="14"/>
      <c r="H24" s="15"/>
      <c r="I24" s="14"/>
      <c r="J24" s="14"/>
      <c r="K24" s="14"/>
      <c r="L24" s="14"/>
      <c r="M24" s="15"/>
      <c r="N24" s="15"/>
      <c r="O24" s="14"/>
      <c r="P24" s="14"/>
      <c r="Q24" s="3"/>
      <c r="R24" s="3"/>
      <c r="S24" s="3"/>
      <c r="T24" s="3"/>
      <c r="U24" s="3"/>
      <c r="V24" s="3"/>
      <c r="W24" s="3"/>
      <c r="X24" s="3"/>
      <c r="Y24" s="3"/>
    </row>
    <row r="25" spans="1:25" ht="21" customHeight="1">
      <c r="A25" s="14"/>
      <c r="B25" s="14"/>
      <c r="C25" s="14"/>
      <c r="D25" s="14"/>
      <c r="E25" s="14"/>
      <c r="F25" s="14"/>
      <c r="G25" s="14"/>
      <c r="H25" s="15"/>
      <c r="I25" s="14"/>
      <c r="J25" s="14"/>
      <c r="K25" s="14"/>
      <c r="L25" s="14"/>
      <c r="M25" s="15"/>
      <c r="N25" s="15"/>
      <c r="O25" s="14"/>
      <c r="P25" s="14"/>
      <c r="Q25" s="3"/>
      <c r="R25" s="3"/>
      <c r="S25" s="3"/>
      <c r="T25" s="3"/>
      <c r="U25" s="3"/>
      <c r="V25" s="3"/>
      <c r="W25" s="3"/>
      <c r="X25" s="3"/>
      <c r="Y25" s="3"/>
    </row>
    <row r="26" spans="1:25" ht="21" customHeight="1">
      <c r="A26" s="14"/>
      <c r="B26" s="14"/>
      <c r="C26" s="14"/>
      <c r="D26" s="14"/>
      <c r="E26" s="14"/>
      <c r="F26" s="14"/>
      <c r="G26" s="14"/>
      <c r="H26" s="15"/>
      <c r="I26" s="14"/>
      <c r="J26" s="14"/>
      <c r="K26" s="14"/>
      <c r="L26" s="14"/>
      <c r="M26" s="15"/>
      <c r="N26" s="15"/>
      <c r="O26" s="14"/>
      <c r="P26" s="14"/>
      <c r="Q26" s="3"/>
      <c r="R26" s="3"/>
      <c r="S26" s="3"/>
      <c r="T26" s="3"/>
      <c r="U26" s="3"/>
      <c r="V26" s="3"/>
      <c r="W26" s="3"/>
      <c r="X26" s="3"/>
      <c r="Y26" s="3"/>
    </row>
    <row r="27" spans="1:25" ht="21" customHeight="1">
      <c r="A27" s="14"/>
      <c r="B27" s="14"/>
      <c r="C27" s="14"/>
      <c r="D27" s="14"/>
      <c r="E27" s="14"/>
      <c r="F27" s="14"/>
      <c r="G27" s="14"/>
      <c r="H27" s="15"/>
      <c r="I27" s="14"/>
      <c r="J27" s="14"/>
      <c r="K27" s="14"/>
      <c r="L27" s="14"/>
      <c r="M27" s="15"/>
      <c r="N27" s="15"/>
      <c r="O27" s="14"/>
      <c r="P27" s="14"/>
      <c r="Q27" s="3"/>
      <c r="R27" s="3"/>
      <c r="S27" s="3"/>
      <c r="T27" s="3"/>
      <c r="U27" s="3"/>
      <c r="V27" s="3"/>
      <c r="W27" s="3"/>
      <c r="X27" s="3"/>
      <c r="Y27" s="3"/>
    </row>
    <row r="28" spans="1:25" ht="21" customHeight="1">
      <c r="A28" s="14"/>
      <c r="B28" s="14"/>
      <c r="C28" s="14"/>
      <c r="D28" s="14"/>
      <c r="E28" s="14"/>
      <c r="F28" s="14"/>
      <c r="G28" s="14"/>
      <c r="H28" s="15"/>
      <c r="I28" s="14"/>
      <c r="J28" s="14"/>
      <c r="K28" s="14"/>
      <c r="L28" s="14"/>
      <c r="M28" s="15"/>
      <c r="N28" s="15"/>
      <c r="O28" s="14"/>
      <c r="P28" s="14"/>
      <c r="Q28" s="3"/>
      <c r="R28" s="3"/>
      <c r="S28" s="3"/>
      <c r="T28" s="3"/>
      <c r="U28" s="3"/>
      <c r="V28" s="3"/>
      <c r="W28" s="3"/>
      <c r="X28" s="3"/>
      <c r="Y28" s="3"/>
    </row>
    <row r="29" spans="1:25" ht="21" customHeight="1">
      <c r="A29" s="14"/>
      <c r="B29" s="14"/>
      <c r="C29" s="14"/>
      <c r="D29" s="14"/>
      <c r="E29" s="14"/>
      <c r="F29" s="14"/>
      <c r="G29" s="14"/>
      <c r="H29" s="15"/>
      <c r="I29" s="14"/>
      <c r="J29" s="14"/>
      <c r="K29" s="14"/>
      <c r="L29" s="14"/>
      <c r="M29" s="15"/>
      <c r="N29" s="15"/>
      <c r="O29" s="14"/>
      <c r="P29" s="14"/>
      <c r="Q29" s="3"/>
      <c r="R29" s="3"/>
      <c r="S29" s="3"/>
      <c r="T29" s="3"/>
      <c r="U29" s="3"/>
      <c r="V29" s="3"/>
      <c r="W29" s="3"/>
      <c r="X29" s="3"/>
      <c r="Y29" s="3"/>
    </row>
    <row r="30" spans="1:25" ht="21" customHeight="1">
      <c r="A30" s="14"/>
      <c r="B30" s="14"/>
      <c r="C30" s="14"/>
      <c r="D30" s="14"/>
      <c r="E30" s="14"/>
      <c r="F30" s="14"/>
      <c r="G30" s="14"/>
      <c r="H30" s="15"/>
      <c r="I30" s="14"/>
      <c r="J30" s="14"/>
      <c r="K30" s="14"/>
      <c r="L30" s="14"/>
      <c r="M30" s="15"/>
      <c r="N30" s="15"/>
      <c r="O30" s="14"/>
      <c r="P30" s="14"/>
      <c r="Q30" s="3"/>
      <c r="R30" s="3"/>
      <c r="S30" s="3"/>
      <c r="T30" s="3"/>
      <c r="U30" s="3"/>
      <c r="V30" s="3"/>
      <c r="W30" s="3"/>
      <c r="X30" s="3"/>
      <c r="Y30" s="3"/>
    </row>
    <row r="31" spans="1:25" ht="21" customHeight="1">
      <c r="A31" s="14"/>
      <c r="B31" s="14"/>
      <c r="C31" s="14"/>
      <c r="D31" s="14"/>
      <c r="E31" s="14"/>
      <c r="F31" s="14"/>
      <c r="G31" s="14"/>
      <c r="H31" s="15"/>
      <c r="I31" s="14"/>
      <c r="J31" s="14"/>
      <c r="K31" s="14"/>
      <c r="L31" s="14"/>
      <c r="M31" s="15"/>
      <c r="N31" s="15"/>
      <c r="O31" s="14"/>
      <c r="P31" s="14"/>
      <c r="Q31" s="3"/>
      <c r="R31" s="3"/>
      <c r="S31" s="3"/>
      <c r="T31" s="3"/>
      <c r="U31" s="3"/>
      <c r="V31" s="3"/>
      <c r="W31" s="3"/>
      <c r="X31" s="3"/>
      <c r="Y31" s="3"/>
    </row>
    <row r="32" spans="1:25" ht="21" customHeight="1">
      <c r="A32" s="14"/>
      <c r="B32" s="14"/>
      <c r="C32" s="14"/>
      <c r="D32" s="14"/>
      <c r="E32" s="14"/>
      <c r="F32" s="14"/>
      <c r="G32" s="14"/>
      <c r="H32" s="15"/>
      <c r="I32" s="14"/>
      <c r="J32" s="14"/>
      <c r="K32" s="14"/>
      <c r="L32" s="14"/>
      <c r="M32" s="15"/>
      <c r="N32" s="15"/>
      <c r="O32" s="14"/>
      <c r="P32" s="14"/>
      <c r="Q32" s="3"/>
      <c r="R32" s="3"/>
      <c r="S32" s="3"/>
      <c r="T32" s="3"/>
      <c r="U32" s="3"/>
      <c r="V32" s="3"/>
      <c r="W32" s="3"/>
      <c r="X32" s="3"/>
      <c r="Y32" s="3"/>
    </row>
    <row r="33" spans="1:25" ht="21" customHeight="1">
      <c r="A33" s="14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5"/>
      <c r="N33" s="15"/>
      <c r="O33" s="14"/>
      <c r="P33" s="14"/>
      <c r="Q33" s="3"/>
      <c r="R33" s="3"/>
      <c r="S33" s="3"/>
      <c r="T33" s="3"/>
      <c r="U33" s="3"/>
      <c r="V33" s="3"/>
      <c r="W33" s="3"/>
      <c r="X33" s="3"/>
      <c r="Y33" s="3"/>
    </row>
    <row r="34" spans="1:25" ht="21" customHeight="1">
      <c r="A34" s="14"/>
      <c r="B34" s="14"/>
      <c r="C34" s="14"/>
      <c r="D34" s="14"/>
      <c r="E34" s="14"/>
      <c r="F34" s="14"/>
      <c r="G34" s="14"/>
      <c r="H34" s="15"/>
      <c r="I34" s="14"/>
      <c r="J34" s="14"/>
      <c r="K34" s="14"/>
      <c r="L34" s="14"/>
      <c r="M34" s="15"/>
      <c r="N34" s="15"/>
      <c r="O34" s="14"/>
      <c r="P34" s="14"/>
      <c r="Q34" s="3"/>
      <c r="R34" s="3"/>
      <c r="S34" s="3"/>
      <c r="T34" s="3"/>
      <c r="U34" s="3"/>
      <c r="V34" s="3"/>
      <c r="W34" s="3"/>
      <c r="X34" s="3"/>
      <c r="Y34" s="3"/>
    </row>
    <row r="35" spans="1:25" ht="21" customHeight="1">
      <c r="A35" s="14"/>
      <c r="B35" s="14"/>
      <c r="C35" s="14"/>
      <c r="D35" s="14"/>
      <c r="E35" s="14"/>
      <c r="F35" s="14"/>
      <c r="G35" s="14"/>
      <c r="H35" s="15"/>
      <c r="I35" s="14"/>
      <c r="J35" s="14"/>
      <c r="K35" s="14"/>
      <c r="L35" s="14"/>
      <c r="M35" s="15"/>
      <c r="N35" s="15"/>
      <c r="O35" s="14"/>
      <c r="P35" s="14"/>
      <c r="Q35" s="3"/>
      <c r="R35" s="3"/>
      <c r="S35" s="3"/>
      <c r="T35" s="3"/>
      <c r="U35" s="3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14"/>
      <c r="J36" s="14"/>
      <c r="K36" s="14"/>
      <c r="L36" s="14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14"/>
      <c r="J37" s="14"/>
      <c r="K37" s="14"/>
      <c r="L37" s="14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14"/>
      <c r="J38" s="14"/>
      <c r="K38" s="14"/>
      <c r="L38" s="14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14"/>
      <c r="J39" s="14"/>
      <c r="K39" s="14"/>
      <c r="L39" s="14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14"/>
      <c r="J40" s="14"/>
      <c r="K40" s="14"/>
      <c r="L40" s="14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14"/>
      <c r="J41" s="14"/>
      <c r="K41" s="14"/>
      <c r="L41" s="14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14"/>
      <c r="J42" s="14"/>
      <c r="K42" s="14"/>
      <c r="L42" s="14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14"/>
      <c r="J43" s="14"/>
      <c r="K43" s="14"/>
      <c r="L43" s="14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14"/>
      <c r="J44" s="14"/>
      <c r="K44" s="14"/>
      <c r="L44" s="14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14"/>
      <c r="J45" s="14"/>
      <c r="K45" s="14"/>
      <c r="L45" s="14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14"/>
      <c r="J46" s="14"/>
      <c r="K46" s="14"/>
      <c r="L46" s="14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14"/>
      <c r="J47" s="14"/>
      <c r="K47" s="14"/>
      <c r="L47" s="14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14"/>
      <c r="J48" s="14"/>
      <c r="K48" s="14"/>
      <c r="L48" s="14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14"/>
      <c r="J49" s="14"/>
      <c r="K49" s="14"/>
      <c r="L49" s="14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14"/>
      <c r="J50" s="14"/>
      <c r="K50" s="14"/>
      <c r="L50" s="14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14"/>
      <c r="J51" s="14"/>
      <c r="K51" s="14"/>
      <c r="L51" s="14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14"/>
      <c r="J52" s="14"/>
      <c r="K52" s="14"/>
      <c r="L52" s="14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14"/>
      <c r="J53" s="14"/>
      <c r="K53" s="14"/>
      <c r="L53" s="14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14"/>
      <c r="J54" s="14"/>
      <c r="K54" s="14"/>
      <c r="L54" s="14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14"/>
      <c r="J55" s="14"/>
      <c r="K55" s="14"/>
      <c r="L55" s="14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14"/>
      <c r="J56" s="14"/>
      <c r="K56" s="14"/>
      <c r="L56" s="14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14"/>
      <c r="J57" s="14"/>
      <c r="K57" s="14"/>
      <c r="L57" s="14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14"/>
      <c r="J58" s="14"/>
      <c r="K58" s="14"/>
      <c r="L58" s="14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14"/>
      <c r="J59" s="14"/>
      <c r="K59" s="14"/>
      <c r="L59" s="14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14"/>
      <c r="J60" s="14"/>
      <c r="K60" s="14"/>
      <c r="L60" s="14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14"/>
      <c r="J61" s="14"/>
      <c r="K61" s="14"/>
      <c r="L61" s="14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14"/>
      <c r="J62" s="14"/>
      <c r="K62" s="14"/>
      <c r="L62" s="14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14"/>
      <c r="J63" s="14"/>
      <c r="K63" s="14"/>
      <c r="L63" s="14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14"/>
      <c r="J64" s="14"/>
      <c r="K64" s="14"/>
      <c r="L64" s="14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14"/>
      <c r="J65" s="14"/>
      <c r="K65" s="14"/>
      <c r="L65" s="14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14"/>
      <c r="J66" s="14"/>
      <c r="K66" s="14"/>
      <c r="L66" s="14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14"/>
      <c r="J67" s="14"/>
      <c r="K67" s="14"/>
      <c r="L67" s="14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14"/>
      <c r="J68" s="14"/>
      <c r="K68" s="14"/>
      <c r="L68" s="14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14"/>
      <c r="J69" s="14"/>
      <c r="K69" s="14"/>
      <c r="L69" s="14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14"/>
      <c r="J70" s="14"/>
      <c r="K70" s="14"/>
      <c r="L70" s="14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14"/>
      <c r="J71" s="14"/>
      <c r="K71" s="14"/>
      <c r="L71" s="14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14"/>
      <c r="J72" s="14"/>
      <c r="K72" s="14"/>
      <c r="L72" s="14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14"/>
      <c r="J73" s="14"/>
      <c r="K73" s="14"/>
      <c r="L73" s="14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12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12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12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12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12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12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12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12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12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12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12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12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12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12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12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14" xr:uid="{00000000-0009-0000-0000-00000B000000}"/>
  <mergeCells count="2">
    <mergeCell ref="B2:F2"/>
    <mergeCell ref="I2:L2"/>
  </mergeCells>
  <conditionalFormatting sqref="M2:M1000">
    <cfRule type="cellIs" dxfId="13" priority="1" operator="equal">
      <formula>"Not Applicable"</formula>
    </cfRule>
    <cfRule type="cellIs" dxfId="12" priority="2" operator="equal">
      <formula>"Not Pass"</formula>
    </cfRule>
    <cfRule type="cellIs" dxfId="11" priority="3" operator="equal">
      <formula>"Partially Pass"</formula>
    </cfRule>
    <cfRule type="cellIs" dxfId="10" priority="4" operator="equal">
      <formula>"Alternative Control"</formula>
    </cfRule>
    <cfRule type="cellIs" dxfId="9" priority="5" operator="equal">
      <formula>"Pass"</formula>
    </cfRule>
  </conditionalFormatting>
  <conditionalFormatting sqref="M4:M14">
    <cfRule type="cellIs" dxfId="8" priority="6" operator="equal">
      <formula>"&gt;&gt;เลือกระดับผลการประเมิน&lt;&lt;"</formula>
    </cfRule>
  </conditionalFormatting>
  <conditionalFormatting sqref="Q4:U14">
    <cfRule type="cellIs" dxfId="7" priority="12" operator="equal">
      <formula>OR($M4="Not Pass",$M4="Partially Pass")</formula>
    </cfRule>
  </conditionalFormatting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B00-000000000000}">
          <x14:formula1>
            <xm:f>IF(AND('1-Basic Info'!$I$11="Y",$I14="x"),Sheet1!$A$2:$A$6,IF(AND('1-Basic Info'!$I$12="Y",$J14="x"),Sheet1!$A$2:$A$6,IF(AND('1-Basic Info'!$I$13="Y",$K15="x"),Sheet1!$A$2:$A$6,IF(AND('1-Basic Info'!$I$14="Y",$L14="x"),Sheet1!$A$2:$A$6,Sheet1!$B$2))))</xm:f>
          </x14:formula1>
          <xm:sqref>M14</xm:sqref>
        </x14:dataValidation>
        <x14:dataValidation type="list" allowBlank="1" showErrorMessage="1" xr:uid="{00000000-0002-0000-0B00-000001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M4:M13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8EAADB"/>
  </sheetPr>
  <dimension ref="A1:Z1000"/>
  <sheetViews>
    <sheetView showGridLines="0" workbookViewId="0">
      <pane ySplit="3" topLeftCell="A4" activePane="bottomLeft" state="frozen"/>
      <selection pane="bottomLeft" activeCell="B5" sqref="B5"/>
    </sheetView>
  </sheetViews>
  <sheetFormatPr baseColWidth="10" defaultColWidth="14.5" defaultRowHeight="15" customHeight="1"/>
  <cols>
    <col min="1" max="1" width="5.83203125" customWidth="1"/>
    <col min="2" max="6" width="4" customWidth="1"/>
    <col min="7" max="7" width="14.5" hidden="1" customWidth="1"/>
    <col min="8" max="8" width="91.1640625" customWidth="1"/>
    <col min="9" max="12" width="6.1640625" customWidth="1"/>
    <col min="13" max="13" width="21.1640625" customWidth="1"/>
    <col min="14" max="14" width="19.1640625" customWidth="1"/>
    <col min="15" max="15" width="70.83203125" customWidth="1"/>
    <col min="16" max="20" width="50.83203125" customWidth="1"/>
    <col min="21" max="21" width="18.83203125" customWidth="1"/>
    <col min="22" max="25" width="8.83203125" customWidth="1"/>
    <col min="26" max="26" width="14.5" style="3"/>
  </cols>
  <sheetData>
    <row r="1" spans="1:25" ht="34.5" customHeight="1">
      <c r="A1" s="56" t="s">
        <v>1227</v>
      </c>
      <c r="B1" s="57"/>
      <c r="C1" s="57"/>
      <c r="D1" s="57"/>
      <c r="E1" s="57"/>
      <c r="F1" s="57"/>
      <c r="G1" s="58"/>
      <c r="H1" s="57"/>
      <c r="I1" s="59"/>
      <c r="J1" s="59"/>
      <c r="K1" s="60"/>
      <c r="L1" s="60"/>
      <c r="M1" s="58"/>
      <c r="N1" s="57"/>
      <c r="O1" s="60"/>
      <c r="P1" s="60"/>
      <c r="Q1" s="60"/>
      <c r="R1" s="60"/>
      <c r="S1" s="60"/>
      <c r="T1" s="60"/>
      <c r="U1" s="60"/>
      <c r="V1" s="3"/>
      <c r="W1" s="3"/>
      <c r="X1" s="3"/>
      <c r="Y1" s="3"/>
    </row>
    <row r="2" spans="1:25" ht="24.75" customHeight="1">
      <c r="A2" s="14"/>
      <c r="B2" s="1853" t="s">
        <v>377</v>
      </c>
      <c r="C2" s="1854"/>
      <c r="D2" s="1854"/>
      <c r="E2" s="1854"/>
      <c r="F2" s="1857"/>
      <c r="G2" s="3"/>
      <c r="H2" s="15"/>
      <c r="I2" s="1855" t="s">
        <v>900</v>
      </c>
      <c r="J2" s="1856"/>
      <c r="K2" s="1856"/>
      <c r="L2" s="1858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560</v>
      </c>
      <c r="B3" s="17" t="s">
        <v>518</v>
      </c>
      <c r="C3" s="17" t="s">
        <v>519</v>
      </c>
      <c r="D3" s="17" t="s">
        <v>520</v>
      </c>
      <c r="E3" s="17" t="s">
        <v>521</v>
      </c>
      <c r="F3" s="17" t="s">
        <v>522</v>
      </c>
      <c r="G3" s="16" t="s">
        <v>901</v>
      </c>
      <c r="H3" s="16" t="s">
        <v>902</v>
      </c>
      <c r="I3" s="18" t="s">
        <v>903</v>
      </c>
      <c r="J3" s="18" t="s">
        <v>904</v>
      </c>
      <c r="K3" s="18" t="s">
        <v>905</v>
      </c>
      <c r="L3" s="18" t="s">
        <v>906</v>
      </c>
      <c r="M3" s="16" t="s">
        <v>378</v>
      </c>
      <c r="N3" s="16" t="s">
        <v>907</v>
      </c>
      <c r="O3" s="19" t="s">
        <v>908</v>
      </c>
      <c r="P3" s="19" t="s">
        <v>909</v>
      </c>
      <c r="Q3" s="19" t="s">
        <v>910</v>
      </c>
      <c r="R3" s="19" t="s">
        <v>911</v>
      </c>
      <c r="S3" s="19" t="s">
        <v>912</v>
      </c>
      <c r="T3" s="16" t="s">
        <v>913</v>
      </c>
      <c r="U3" s="16" t="s">
        <v>1228</v>
      </c>
      <c r="V3" s="3"/>
      <c r="W3" s="3"/>
      <c r="X3" s="3"/>
      <c r="Y3" s="3"/>
    </row>
    <row r="4" spans="1:25" ht="217.5" customHeight="1">
      <c r="A4" s="7">
        <v>1</v>
      </c>
      <c r="B4" s="20" t="s">
        <v>568</v>
      </c>
      <c r="C4" s="21"/>
      <c r="D4" s="21"/>
      <c r="E4" s="21"/>
      <c r="F4" s="20" t="s">
        <v>568</v>
      </c>
      <c r="G4" s="9" t="s">
        <v>1229</v>
      </c>
      <c r="H4" s="8" t="s">
        <v>1230</v>
      </c>
      <c r="I4" s="20" t="s">
        <v>568</v>
      </c>
      <c r="J4" s="20" t="s">
        <v>568</v>
      </c>
      <c r="K4" s="20" t="s">
        <v>568</v>
      </c>
      <c r="L4" s="20" t="s">
        <v>568</v>
      </c>
      <c r="M4" s="10" t="str">
        <f>IF(AND('1-Basic Info'!$I$19="Y",OR($I4="x",$J4="x",$K4="x",$L4="x")),"&gt;&gt;เลือกระดับผลการประเมิน&lt;&lt;","Not Applicable")</f>
        <v>&gt;&gt;เลือกระดับผลการประเมิน&lt;&lt;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273" customHeight="1">
      <c r="A5" s="7">
        <v>2</v>
      </c>
      <c r="B5" s="20" t="s">
        <v>568</v>
      </c>
      <c r="C5" s="20" t="s">
        <v>568</v>
      </c>
      <c r="D5" s="23"/>
      <c r="E5" s="21"/>
      <c r="F5" s="21"/>
      <c r="G5" s="9" t="s">
        <v>1231</v>
      </c>
      <c r="H5" s="9" t="s">
        <v>1232</v>
      </c>
      <c r="I5" s="20" t="s">
        <v>568</v>
      </c>
      <c r="J5" s="20" t="s">
        <v>568</v>
      </c>
      <c r="K5" s="20" t="s">
        <v>568</v>
      </c>
      <c r="L5" s="20" t="s">
        <v>568</v>
      </c>
      <c r="M5" s="10" t="str">
        <f>IF(AND('1-Basic Info'!$I$19="Y",OR($I5="x",$J5="x",$K5="x",$L5="x")),"&gt;&gt;เลือกระดับผลการประเมิน&lt;&lt;","Not Applicable")</f>
        <v>&gt;&gt;เลือกระดับผลการประเมิน&lt;&lt;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89.25" customHeight="1">
      <c r="A6" s="7">
        <v>3</v>
      </c>
      <c r="B6" s="20" t="s">
        <v>568</v>
      </c>
      <c r="C6" s="20" t="s">
        <v>568</v>
      </c>
      <c r="D6" s="23"/>
      <c r="E6" s="21"/>
      <c r="F6" s="21"/>
      <c r="G6" s="9"/>
      <c r="H6" s="8" t="s">
        <v>1233</v>
      </c>
      <c r="I6" s="20" t="s">
        <v>568</v>
      </c>
      <c r="J6" s="20" t="s">
        <v>568</v>
      </c>
      <c r="K6" s="20" t="s">
        <v>568</v>
      </c>
      <c r="L6" s="20" t="s">
        <v>568</v>
      </c>
      <c r="M6" s="10" t="str">
        <f>IF(AND('1-Basic Info'!$I$19="Y",OR($I6="x",$J6="x",$K6="x",$L6="x")),"&gt;&gt;เลือกระดับผลการประเมิน&lt;&lt;","Not Applicable")</f>
        <v>&gt;&gt;เลือกระดับผลการประเมิน&lt;&lt;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330">
      <c r="A7" s="7">
        <v>4</v>
      </c>
      <c r="B7" s="20" t="s">
        <v>568</v>
      </c>
      <c r="C7" s="20" t="s">
        <v>568</v>
      </c>
      <c r="D7" s="23"/>
      <c r="E7" s="21"/>
      <c r="F7" s="21"/>
      <c r="G7" s="9"/>
      <c r="H7" s="8" t="s">
        <v>1234</v>
      </c>
      <c r="I7" s="20" t="s">
        <v>568</v>
      </c>
      <c r="J7" s="20" t="s">
        <v>568</v>
      </c>
      <c r="K7" s="20" t="s">
        <v>568</v>
      </c>
      <c r="L7" s="20" t="s">
        <v>568</v>
      </c>
      <c r="M7" s="10" t="str">
        <f>IF(AND('1-Basic Info'!$I$19="Y",OR($I7="x",$J7="x",$K7="x",$L7="x")),"&gt;&gt;เลือกระดับผลการประเมิน&lt;&lt;","Not Applicable")</f>
        <v>&gt;&gt;เลือกระดับผลการประเมิน&lt;&lt;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66">
      <c r="A8" s="7">
        <v>5</v>
      </c>
      <c r="B8" s="21"/>
      <c r="C8" s="21"/>
      <c r="D8" s="21"/>
      <c r="E8" s="21"/>
      <c r="F8" s="20" t="s">
        <v>568</v>
      </c>
      <c r="G8" s="9" t="s">
        <v>1235</v>
      </c>
      <c r="H8" s="8" t="s">
        <v>1236</v>
      </c>
      <c r="I8" s="20"/>
      <c r="J8" s="20"/>
      <c r="K8" s="20"/>
      <c r="L8" s="20"/>
      <c r="M8" s="10" t="str">
        <f>IF(AND('1-Basic Info'!$I$19="Y",OR($I8="x",$J8="x",$K8="x",$L8="x")),"&gt;&gt;เลือกระดับผลการประเมิน&lt;&lt;","Not Applicable")</f>
        <v>Not Applicable</v>
      </c>
      <c r="N8" s="33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34"/>
      <c r="P8" s="34"/>
      <c r="Q8" s="35"/>
      <c r="R8" s="35"/>
      <c r="S8" s="22"/>
      <c r="T8" s="22"/>
      <c r="U8" s="22"/>
      <c r="V8" s="3"/>
      <c r="W8" s="3"/>
      <c r="X8" s="3"/>
      <c r="Y8" s="3"/>
    </row>
    <row r="9" spans="1:25" ht="66">
      <c r="A9" s="7">
        <v>6</v>
      </c>
      <c r="B9" s="21"/>
      <c r="C9" s="21"/>
      <c r="D9" s="21"/>
      <c r="E9" s="21"/>
      <c r="F9" s="20" t="s">
        <v>568</v>
      </c>
      <c r="G9" s="9" t="s">
        <v>1237</v>
      </c>
      <c r="H9" s="8" t="s">
        <v>1238</v>
      </c>
      <c r="I9" s="20"/>
      <c r="J9" s="20"/>
      <c r="K9" s="20"/>
      <c r="L9" s="20"/>
      <c r="M9" s="10" t="str">
        <f>IF(AND('1-Basic Info'!$I$19="Y",OR($I9="x",$J9="x",$K9="x",$L9="x")),"&gt;&gt;เลือกระดับผลการประเมิน&lt;&lt;","Not Applicable")</f>
        <v>Not Applicable</v>
      </c>
      <c r="N9" s="33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34"/>
      <c r="P9" s="34"/>
      <c r="Q9" s="35"/>
      <c r="R9" s="35"/>
      <c r="S9" s="22"/>
      <c r="T9" s="22"/>
      <c r="U9" s="22"/>
      <c r="V9" s="3"/>
      <c r="W9" s="3"/>
      <c r="X9" s="3"/>
      <c r="Y9" s="3"/>
    </row>
    <row r="10" spans="1:25" ht="44">
      <c r="A10" s="7">
        <v>7</v>
      </c>
      <c r="B10" s="21"/>
      <c r="C10" s="21"/>
      <c r="D10" s="21"/>
      <c r="E10" s="21"/>
      <c r="F10" s="20" t="s">
        <v>568</v>
      </c>
      <c r="G10" s="9" t="s">
        <v>1239</v>
      </c>
      <c r="H10" s="8" t="s">
        <v>1240</v>
      </c>
      <c r="I10" s="20"/>
      <c r="J10" s="20"/>
      <c r="K10" s="20"/>
      <c r="L10" s="20"/>
      <c r="M10" s="36" t="str">
        <f>IF(AND('1-Basic Info'!$I$19="Y",OR($I10="x",$J10="x",$K10="x",$L10="x")),"&gt;&gt;เลือกระดับผลการประเมิน&lt;&lt;","Not Applicable")</f>
        <v>Not Applicable</v>
      </c>
      <c r="N10" s="33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34"/>
      <c r="P10" s="34"/>
      <c r="Q10" s="35"/>
      <c r="R10" s="35"/>
      <c r="S10" s="22"/>
      <c r="T10" s="22"/>
      <c r="U10" s="22"/>
      <c r="V10" s="3"/>
      <c r="W10" s="3"/>
      <c r="X10" s="3"/>
      <c r="Y10" s="3"/>
    </row>
    <row r="11" spans="1:25" ht="21" customHeight="1">
      <c r="A11" s="14"/>
      <c r="B11" s="14"/>
      <c r="C11" s="14"/>
      <c r="D11" s="14"/>
      <c r="E11" s="14"/>
      <c r="F11" s="14"/>
      <c r="G11" s="14"/>
      <c r="H11" s="15"/>
      <c r="I11" s="14"/>
      <c r="J11" s="14"/>
      <c r="K11" s="14"/>
      <c r="L11" s="14"/>
      <c r="M11" s="15"/>
      <c r="N11" s="15"/>
      <c r="O11" s="14"/>
      <c r="P11" s="14"/>
      <c r="Q11" s="3"/>
      <c r="R11" s="3"/>
      <c r="S11" s="3"/>
      <c r="T11" s="3"/>
      <c r="U11" s="3"/>
      <c r="V11" s="3"/>
      <c r="W11" s="3"/>
      <c r="X11" s="3"/>
      <c r="Y11" s="3"/>
    </row>
    <row r="12" spans="1:25" ht="21" customHeight="1">
      <c r="A12" s="14"/>
      <c r="B12" s="14"/>
      <c r="C12" s="14"/>
      <c r="D12" s="14"/>
      <c r="E12" s="14"/>
      <c r="F12" s="14"/>
      <c r="G12" s="14"/>
      <c r="H12" s="15"/>
      <c r="I12" s="14"/>
      <c r="J12" s="14"/>
      <c r="K12" s="14"/>
      <c r="L12" s="14"/>
      <c r="M12" s="15"/>
      <c r="N12" s="15"/>
      <c r="O12" s="14"/>
      <c r="P12" s="14"/>
      <c r="Q12" s="3"/>
      <c r="R12" s="3"/>
      <c r="S12" s="3"/>
      <c r="T12" s="3"/>
      <c r="U12" s="3"/>
      <c r="V12" s="3"/>
      <c r="W12" s="3"/>
      <c r="X12" s="3"/>
      <c r="Y12" s="3"/>
    </row>
    <row r="13" spans="1:25" ht="21" customHeight="1">
      <c r="A13" s="14"/>
      <c r="B13" s="14"/>
      <c r="C13" s="14"/>
      <c r="D13" s="14"/>
      <c r="E13" s="14"/>
      <c r="F13" s="14"/>
      <c r="G13" s="14"/>
      <c r="H13" s="15"/>
      <c r="I13" s="14"/>
      <c r="J13" s="14"/>
      <c r="K13" s="14"/>
      <c r="L13" s="14"/>
      <c r="M13" s="15"/>
      <c r="N13" s="15"/>
      <c r="O13" s="14"/>
      <c r="P13" s="14"/>
      <c r="Q13" s="3"/>
      <c r="R13" s="3"/>
      <c r="S13" s="3"/>
      <c r="T13" s="3"/>
      <c r="U13" s="3"/>
      <c r="V13" s="3"/>
      <c r="W13" s="3"/>
      <c r="X13" s="3"/>
      <c r="Y13" s="3"/>
    </row>
    <row r="14" spans="1:25" ht="21" customHeight="1">
      <c r="A14" s="14"/>
      <c r="B14" s="14"/>
      <c r="C14" s="14"/>
      <c r="D14" s="14"/>
      <c r="E14" s="14"/>
      <c r="F14" s="14"/>
      <c r="G14" s="14"/>
      <c r="H14" s="15"/>
      <c r="I14" s="14"/>
      <c r="J14" s="14"/>
      <c r="K14" s="14"/>
      <c r="L14" s="14"/>
      <c r="M14" s="15"/>
      <c r="N14" s="15"/>
      <c r="O14" s="14"/>
      <c r="P14" s="14"/>
      <c r="Q14" s="3"/>
      <c r="R14" s="3"/>
      <c r="S14" s="3"/>
      <c r="T14" s="3"/>
      <c r="U14" s="3"/>
      <c r="V14" s="3"/>
      <c r="W14" s="3"/>
      <c r="X14" s="3"/>
      <c r="Y14" s="3"/>
    </row>
    <row r="15" spans="1:25" ht="21" customHeight="1">
      <c r="A15" s="14"/>
      <c r="B15" s="14"/>
      <c r="C15" s="14"/>
      <c r="D15" s="14"/>
      <c r="E15" s="14"/>
      <c r="F15" s="14"/>
      <c r="G15" s="14"/>
      <c r="H15" s="15"/>
      <c r="I15" s="14"/>
      <c r="J15" s="14"/>
      <c r="K15" s="14"/>
      <c r="L15" s="14"/>
      <c r="M15" s="15"/>
      <c r="N15" s="15"/>
      <c r="O15" s="14"/>
      <c r="P15" s="14"/>
      <c r="Q15" s="3"/>
      <c r="R15" s="3"/>
      <c r="S15" s="3"/>
      <c r="T15" s="3"/>
      <c r="U15" s="3"/>
      <c r="V15" s="3"/>
      <c r="W15" s="3"/>
      <c r="X15" s="3"/>
      <c r="Y15" s="3"/>
    </row>
    <row r="16" spans="1:25" ht="21" customHeight="1">
      <c r="A16" s="14"/>
      <c r="B16" s="14"/>
      <c r="C16" s="14"/>
      <c r="D16" s="14"/>
      <c r="E16" s="14"/>
      <c r="F16" s="14"/>
      <c r="G16" s="14"/>
      <c r="H16" s="15"/>
      <c r="I16" s="14"/>
      <c r="J16" s="14"/>
      <c r="K16" s="14"/>
      <c r="L16" s="14"/>
      <c r="M16" s="15"/>
      <c r="N16" s="15"/>
      <c r="O16" s="14"/>
      <c r="P16" s="14"/>
      <c r="Q16" s="3"/>
      <c r="R16" s="3"/>
      <c r="S16" s="3"/>
      <c r="T16" s="3"/>
      <c r="U16" s="3"/>
      <c r="V16" s="3"/>
      <c r="W16" s="3"/>
      <c r="X16" s="3"/>
      <c r="Y16" s="3"/>
    </row>
    <row r="17" spans="1:25" ht="21" customHeight="1">
      <c r="A17" s="14"/>
      <c r="B17" s="14"/>
      <c r="C17" s="14"/>
      <c r="D17" s="14"/>
      <c r="E17" s="14"/>
      <c r="F17" s="14"/>
      <c r="G17" s="14"/>
      <c r="H17" s="15"/>
      <c r="I17" s="14"/>
      <c r="J17" s="14"/>
      <c r="K17" s="14"/>
      <c r="L17" s="14"/>
      <c r="M17" s="15"/>
      <c r="N17" s="15"/>
      <c r="O17" s="14"/>
      <c r="P17" s="14"/>
      <c r="Q17" s="3"/>
      <c r="R17" s="3"/>
      <c r="S17" s="3"/>
      <c r="T17" s="3"/>
      <c r="U17" s="3"/>
      <c r="V17" s="3"/>
      <c r="W17" s="3"/>
      <c r="X17" s="3"/>
      <c r="Y17" s="3"/>
    </row>
    <row r="18" spans="1:25" ht="21" customHeight="1">
      <c r="A18" s="14"/>
      <c r="B18" s="14"/>
      <c r="C18" s="14"/>
      <c r="D18" s="14"/>
      <c r="E18" s="14"/>
      <c r="F18" s="14"/>
      <c r="G18" s="14"/>
      <c r="H18" s="15"/>
      <c r="I18" s="14"/>
      <c r="J18" s="14"/>
      <c r="K18" s="14"/>
      <c r="L18" s="14"/>
      <c r="M18" s="15"/>
      <c r="N18" s="15"/>
      <c r="O18" s="14"/>
      <c r="P18" s="14"/>
      <c r="Q18" s="3"/>
      <c r="R18" s="3"/>
      <c r="S18" s="3"/>
      <c r="T18" s="3"/>
      <c r="U18" s="3"/>
      <c r="V18" s="3"/>
      <c r="W18" s="3"/>
      <c r="X18" s="3"/>
      <c r="Y18" s="3"/>
    </row>
    <row r="19" spans="1:25" ht="21" customHeight="1">
      <c r="A19" s="14"/>
      <c r="B19" s="14"/>
      <c r="C19" s="14"/>
      <c r="D19" s="14"/>
      <c r="E19" s="14"/>
      <c r="F19" s="14"/>
      <c r="G19" s="14"/>
      <c r="H19" s="15"/>
      <c r="I19" s="14"/>
      <c r="J19" s="14"/>
      <c r="K19" s="14"/>
      <c r="L19" s="14"/>
      <c r="M19" s="15"/>
      <c r="N19" s="15"/>
      <c r="O19" s="14"/>
      <c r="P19" s="14"/>
      <c r="Q19" s="3"/>
      <c r="R19" s="3"/>
      <c r="S19" s="3"/>
      <c r="T19" s="3"/>
      <c r="U19" s="3"/>
      <c r="V19" s="3"/>
      <c r="W19" s="3"/>
      <c r="X19" s="3"/>
      <c r="Y19" s="3"/>
    </row>
    <row r="20" spans="1:25" ht="21" customHeight="1">
      <c r="A20" s="14"/>
      <c r="B20" s="14"/>
      <c r="C20" s="14"/>
      <c r="D20" s="14"/>
      <c r="E20" s="14"/>
      <c r="F20" s="14"/>
      <c r="G20" s="14"/>
      <c r="H20" s="15"/>
      <c r="I20" s="14"/>
      <c r="J20" s="14"/>
      <c r="K20" s="14"/>
      <c r="L20" s="14"/>
      <c r="M20" s="15"/>
      <c r="N20" s="15"/>
      <c r="O20" s="14"/>
      <c r="P20" s="14"/>
      <c r="Q20" s="3"/>
      <c r="R20" s="3"/>
      <c r="S20" s="3"/>
      <c r="T20" s="3"/>
      <c r="U20" s="3"/>
      <c r="V20" s="3"/>
      <c r="W20" s="3"/>
      <c r="X20" s="3"/>
      <c r="Y20" s="3"/>
    </row>
    <row r="21" spans="1:25" ht="21" customHeight="1">
      <c r="A21" s="14"/>
      <c r="B21" s="14"/>
      <c r="C21" s="14"/>
      <c r="D21" s="14"/>
      <c r="E21" s="14"/>
      <c r="F21" s="14"/>
      <c r="G21" s="14"/>
      <c r="H21" s="15"/>
      <c r="I21" s="14"/>
      <c r="J21" s="14"/>
      <c r="K21" s="14"/>
      <c r="L21" s="14"/>
      <c r="M21" s="15"/>
      <c r="N21" s="15"/>
      <c r="O21" s="14"/>
      <c r="P21" s="14"/>
      <c r="Q21" s="3"/>
      <c r="R21" s="3"/>
      <c r="S21" s="3"/>
      <c r="T21" s="3"/>
      <c r="U21" s="3"/>
      <c r="V21" s="3"/>
      <c r="W21" s="3"/>
      <c r="X21" s="3"/>
      <c r="Y21" s="3"/>
    </row>
    <row r="22" spans="1:25" ht="21" customHeight="1">
      <c r="A22" s="14"/>
      <c r="B22" s="14"/>
      <c r="C22" s="14"/>
      <c r="D22" s="14"/>
      <c r="E22" s="14"/>
      <c r="F22" s="14"/>
      <c r="G22" s="14"/>
      <c r="H22" s="15"/>
      <c r="I22" s="14"/>
      <c r="J22" s="14"/>
      <c r="K22" s="14"/>
      <c r="L22" s="14"/>
      <c r="M22" s="15"/>
      <c r="N22" s="15"/>
      <c r="O22" s="14"/>
      <c r="P22" s="14"/>
      <c r="Q22" s="3"/>
      <c r="R22" s="3"/>
      <c r="S22" s="3"/>
      <c r="T22" s="3"/>
      <c r="U22" s="3"/>
      <c r="V22" s="3"/>
      <c r="W22" s="3"/>
      <c r="X22" s="3"/>
      <c r="Y22" s="3"/>
    </row>
    <row r="23" spans="1:25" ht="21" customHeight="1">
      <c r="A23" s="14"/>
      <c r="B23" s="14"/>
      <c r="C23" s="14"/>
      <c r="D23" s="14"/>
      <c r="E23" s="14"/>
      <c r="F23" s="14"/>
      <c r="G23" s="14"/>
      <c r="H23" s="15"/>
      <c r="I23" s="14"/>
      <c r="J23" s="14"/>
      <c r="K23" s="14"/>
      <c r="L23" s="14"/>
      <c r="M23" s="15"/>
      <c r="N23" s="15"/>
      <c r="O23" s="14"/>
      <c r="P23" s="14"/>
      <c r="Q23" s="3"/>
      <c r="R23" s="3"/>
      <c r="S23" s="3"/>
      <c r="T23" s="3"/>
      <c r="U23" s="3"/>
      <c r="V23" s="3"/>
      <c r="W23" s="3"/>
      <c r="X23" s="3"/>
      <c r="Y23" s="3"/>
    </row>
    <row r="24" spans="1:25" ht="21" customHeight="1">
      <c r="A24" s="14"/>
      <c r="B24" s="14"/>
      <c r="C24" s="14"/>
      <c r="D24" s="14"/>
      <c r="E24" s="14"/>
      <c r="F24" s="14"/>
      <c r="G24" s="14"/>
      <c r="H24" s="15"/>
      <c r="I24" s="14"/>
      <c r="J24" s="14"/>
      <c r="K24" s="14"/>
      <c r="L24" s="14"/>
      <c r="M24" s="15"/>
      <c r="N24" s="15"/>
      <c r="O24" s="14"/>
      <c r="P24" s="14"/>
      <c r="Q24" s="3"/>
      <c r="R24" s="3"/>
      <c r="S24" s="3"/>
      <c r="T24" s="3"/>
      <c r="U24" s="3"/>
      <c r="V24" s="3"/>
      <c r="W24" s="3"/>
      <c r="X24" s="3"/>
      <c r="Y24" s="3"/>
    </row>
    <row r="25" spans="1:25" ht="21" customHeight="1">
      <c r="A25" s="14"/>
      <c r="B25" s="14"/>
      <c r="C25" s="14"/>
      <c r="D25" s="14"/>
      <c r="E25" s="14"/>
      <c r="F25" s="14"/>
      <c r="G25" s="14"/>
      <c r="H25" s="15"/>
      <c r="I25" s="14"/>
      <c r="J25" s="14"/>
      <c r="K25" s="14"/>
      <c r="L25" s="14"/>
      <c r="M25" s="15"/>
      <c r="N25" s="15"/>
      <c r="O25" s="14"/>
      <c r="P25" s="14"/>
      <c r="Q25" s="3"/>
      <c r="R25" s="3"/>
      <c r="S25" s="3"/>
      <c r="T25" s="3"/>
      <c r="U25" s="3"/>
      <c r="V25" s="3"/>
      <c r="W25" s="3"/>
      <c r="X25" s="3"/>
      <c r="Y25" s="3"/>
    </row>
    <row r="26" spans="1:25" ht="21" customHeight="1">
      <c r="A26" s="14"/>
      <c r="B26" s="14"/>
      <c r="C26" s="14"/>
      <c r="D26" s="14"/>
      <c r="E26" s="14"/>
      <c r="F26" s="14"/>
      <c r="G26" s="14"/>
      <c r="H26" s="15"/>
      <c r="I26" s="14"/>
      <c r="J26" s="14"/>
      <c r="K26" s="14"/>
      <c r="L26" s="14"/>
      <c r="M26" s="15"/>
      <c r="N26" s="15"/>
      <c r="O26" s="14"/>
      <c r="P26" s="14"/>
      <c r="Q26" s="3"/>
      <c r="R26" s="3"/>
      <c r="S26" s="3"/>
      <c r="T26" s="3"/>
      <c r="U26" s="3"/>
      <c r="V26" s="3"/>
      <c r="W26" s="3"/>
      <c r="X26" s="3"/>
      <c r="Y26" s="3"/>
    </row>
    <row r="27" spans="1:25" ht="21" customHeight="1">
      <c r="A27" s="14"/>
      <c r="B27" s="14"/>
      <c r="C27" s="14"/>
      <c r="D27" s="14"/>
      <c r="E27" s="14"/>
      <c r="F27" s="14"/>
      <c r="G27" s="14"/>
      <c r="H27" s="15"/>
      <c r="I27" s="14"/>
      <c r="J27" s="14"/>
      <c r="K27" s="14"/>
      <c r="L27" s="14"/>
      <c r="M27" s="15"/>
      <c r="N27" s="15"/>
      <c r="O27" s="14"/>
      <c r="P27" s="14"/>
      <c r="Q27" s="3"/>
      <c r="R27" s="3"/>
      <c r="S27" s="3"/>
      <c r="T27" s="3"/>
      <c r="U27" s="3"/>
      <c r="V27" s="3"/>
      <c r="W27" s="3"/>
      <c r="X27" s="3"/>
      <c r="Y27" s="3"/>
    </row>
    <row r="28" spans="1:25" ht="21" customHeight="1">
      <c r="A28" s="14"/>
      <c r="B28" s="14"/>
      <c r="C28" s="14"/>
      <c r="D28" s="14"/>
      <c r="E28" s="14"/>
      <c r="F28" s="14"/>
      <c r="G28" s="14"/>
      <c r="H28" s="15"/>
      <c r="I28" s="14"/>
      <c r="J28" s="14"/>
      <c r="K28" s="14"/>
      <c r="L28" s="14"/>
      <c r="M28" s="15"/>
      <c r="N28" s="15"/>
      <c r="O28" s="14"/>
      <c r="P28" s="14"/>
      <c r="Q28" s="3"/>
      <c r="R28" s="3"/>
      <c r="S28" s="3"/>
      <c r="T28" s="3"/>
      <c r="U28" s="3"/>
      <c r="V28" s="3"/>
      <c r="W28" s="3"/>
      <c r="X28" s="3"/>
      <c r="Y28" s="3"/>
    </row>
    <row r="29" spans="1:25" ht="21" customHeight="1">
      <c r="A29" s="14"/>
      <c r="B29" s="14"/>
      <c r="C29" s="14"/>
      <c r="D29" s="14"/>
      <c r="E29" s="14"/>
      <c r="F29" s="14"/>
      <c r="G29" s="14"/>
      <c r="H29" s="15"/>
      <c r="I29" s="14"/>
      <c r="J29" s="14"/>
      <c r="K29" s="14"/>
      <c r="L29" s="14"/>
      <c r="M29" s="15"/>
      <c r="N29" s="15"/>
      <c r="O29" s="14"/>
      <c r="P29" s="14"/>
      <c r="Q29" s="3"/>
      <c r="R29" s="3"/>
      <c r="S29" s="3"/>
      <c r="T29" s="3"/>
      <c r="U29" s="3"/>
      <c r="V29" s="3"/>
      <c r="W29" s="3"/>
      <c r="X29" s="3"/>
      <c r="Y29" s="3"/>
    </row>
    <row r="30" spans="1:25" ht="21" customHeight="1">
      <c r="A30" s="14"/>
      <c r="B30" s="14"/>
      <c r="C30" s="14"/>
      <c r="D30" s="14"/>
      <c r="E30" s="14"/>
      <c r="F30" s="14"/>
      <c r="G30" s="14"/>
      <c r="H30" s="15"/>
      <c r="I30" s="14"/>
      <c r="J30" s="14"/>
      <c r="K30" s="14"/>
      <c r="L30" s="14"/>
      <c r="M30" s="15"/>
      <c r="N30" s="15"/>
      <c r="O30" s="14"/>
      <c r="P30" s="14"/>
      <c r="Q30" s="3"/>
      <c r="R30" s="3"/>
      <c r="S30" s="3"/>
      <c r="T30" s="3"/>
      <c r="U30" s="3"/>
      <c r="V30" s="3"/>
      <c r="W30" s="3"/>
      <c r="X30" s="3"/>
      <c r="Y30" s="3"/>
    </row>
    <row r="31" spans="1:25" ht="21" customHeight="1">
      <c r="A31" s="14"/>
      <c r="B31" s="14"/>
      <c r="C31" s="14"/>
      <c r="D31" s="14"/>
      <c r="E31" s="14"/>
      <c r="F31" s="14"/>
      <c r="G31" s="14"/>
      <c r="H31" s="15"/>
      <c r="I31" s="14"/>
      <c r="J31" s="14"/>
      <c r="K31" s="14"/>
      <c r="L31" s="14"/>
      <c r="M31" s="15"/>
      <c r="N31" s="15"/>
      <c r="O31" s="14"/>
      <c r="P31" s="14"/>
      <c r="Q31" s="3"/>
      <c r="R31" s="3"/>
      <c r="S31" s="3"/>
      <c r="T31" s="3"/>
      <c r="U31" s="3"/>
      <c r="V31" s="3"/>
      <c r="W31" s="3"/>
      <c r="X31" s="3"/>
      <c r="Y31" s="3"/>
    </row>
    <row r="32" spans="1:25" ht="21" customHeight="1">
      <c r="A32" s="14"/>
      <c r="B32" s="14"/>
      <c r="C32" s="14"/>
      <c r="D32" s="14"/>
      <c r="E32" s="14"/>
      <c r="F32" s="14"/>
      <c r="G32" s="14"/>
      <c r="H32" s="15"/>
      <c r="I32" s="14"/>
      <c r="J32" s="14"/>
      <c r="K32" s="14"/>
      <c r="L32" s="14"/>
      <c r="M32" s="15"/>
      <c r="N32" s="15"/>
      <c r="O32" s="14"/>
      <c r="P32" s="14"/>
      <c r="Q32" s="3"/>
      <c r="R32" s="3"/>
      <c r="S32" s="3"/>
      <c r="T32" s="3"/>
      <c r="U32" s="3"/>
      <c r="V32" s="3"/>
      <c r="W32" s="3"/>
      <c r="X32" s="3"/>
      <c r="Y32" s="3"/>
    </row>
    <row r="33" spans="1:25" ht="21" customHeight="1">
      <c r="A33" s="14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5"/>
      <c r="N33" s="15"/>
      <c r="O33" s="14"/>
      <c r="P33" s="14"/>
      <c r="Q33" s="3"/>
      <c r="R33" s="3"/>
      <c r="S33" s="3"/>
      <c r="T33" s="3"/>
      <c r="U33" s="3"/>
      <c r="V33" s="3"/>
      <c r="W33" s="3"/>
      <c r="X33" s="3"/>
      <c r="Y33" s="3"/>
    </row>
    <row r="34" spans="1:25" ht="21" customHeight="1">
      <c r="A34" s="14"/>
      <c r="B34" s="14"/>
      <c r="C34" s="14"/>
      <c r="D34" s="14"/>
      <c r="E34" s="14"/>
      <c r="F34" s="14"/>
      <c r="G34" s="14"/>
      <c r="H34" s="15"/>
      <c r="I34" s="14"/>
      <c r="J34" s="14"/>
      <c r="K34" s="14"/>
      <c r="L34" s="14"/>
      <c r="M34" s="15"/>
      <c r="N34" s="15"/>
      <c r="O34" s="14"/>
      <c r="P34" s="14"/>
      <c r="Q34" s="3"/>
      <c r="R34" s="3"/>
      <c r="S34" s="3"/>
      <c r="T34" s="3"/>
      <c r="U34" s="3"/>
      <c r="V34" s="3"/>
      <c r="W34" s="3"/>
      <c r="X34" s="3"/>
      <c r="Y34" s="3"/>
    </row>
    <row r="35" spans="1:25" ht="21" customHeight="1">
      <c r="A35" s="14"/>
      <c r="B35" s="14"/>
      <c r="C35" s="14"/>
      <c r="D35" s="14"/>
      <c r="E35" s="14"/>
      <c r="F35" s="14"/>
      <c r="G35" s="14"/>
      <c r="H35" s="15"/>
      <c r="I35" s="14"/>
      <c r="J35" s="14"/>
      <c r="K35" s="14"/>
      <c r="L35" s="14"/>
      <c r="M35" s="15"/>
      <c r="N35" s="15"/>
      <c r="O35" s="14"/>
      <c r="P35" s="14"/>
      <c r="Q35" s="3"/>
      <c r="R35" s="3"/>
      <c r="S35" s="3"/>
      <c r="T35" s="3"/>
      <c r="U35" s="3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14"/>
      <c r="J36" s="14"/>
      <c r="K36" s="14"/>
      <c r="L36" s="14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14"/>
      <c r="J37" s="14"/>
      <c r="K37" s="14"/>
      <c r="L37" s="14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14"/>
      <c r="J38" s="14"/>
      <c r="K38" s="14"/>
      <c r="L38" s="14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14"/>
      <c r="J39" s="14"/>
      <c r="K39" s="14"/>
      <c r="L39" s="14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14"/>
      <c r="J40" s="14"/>
      <c r="K40" s="14"/>
      <c r="L40" s="14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14"/>
      <c r="J41" s="14"/>
      <c r="K41" s="14"/>
      <c r="L41" s="14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14"/>
      <c r="J42" s="14"/>
      <c r="K42" s="14"/>
      <c r="L42" s="14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14"/>
      <c r="J43" s="14"/>
      <c r="K43" s="14"/>
      <c r="L43" s="14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14"/>
      <c r="J44" s="14"/>
      <c r="K44" s="14"/>
      <c r="L44" s="14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14"/>
      <c r="J45" s="14"/>
      <c r="K45" s="14"/>
      <c r="L45" s="14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14"/>
      <c r="J46" s="14"/>
      <c r="K46" s="14"/>
      <c r="L46" s="14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14"/>
      <c r="J47" s="14"/>
      <c r="K47" s="14"/>
      <c r="L47" s="14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14"/>
      <c r="J48" s="14"/>
      <c r="K48" s="14"/>
      <c r="L48" s="14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14"/>
      <c r="J49" s="14"/>
      <c r="K49" s="14"/>
      <c r="L49" s="14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14"/>
      <c r="J50" s="14"/>
      <c r="K50" s="14"/>
      <c r="L50" s="14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14"/>
      <c r="J51" s="14"/>
      <c r="K51" s="14"/>
      <c r="L51" s="14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14"/>
      <c r="J52" s="14"/>
      <c r="K52" s="14"/>
      <c r="L52" s="14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14"/>
      <c r="J53" s="14"/>
      <c r="K53" s="14"/>
      <c r="L53" s="14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14"/>
      <c r="J54" s="14"/>
      <c r="K54" s="14"/>
      <c r="L54" s="14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14"/>
      <c r="J55" s="14"/>
      <c r="K55" s="14"/>
      <c r="L55" s="14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14"/>
      <c r="J56" s="14"/>
      <c r="K56" s="14"/>
      <c r="L56" s="14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14"/>
      <c r="J57" s="14"/>
      <c r="K57" s="14"/>
      <c r="L57" s="14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14"/>
      <c r="J58" s="14"/>
      <c r="K58" s="14"/>
      <c r="L58" s="14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14"/>
      <c r="J59" s="14"/>
      <c r="K59" s="14"/>
      <c r="L59" s="14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14"/>
      <c r="J60" s="14"/>
      <c r="K60" s="14"/>
      <c r="L60" s="14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14"/>
      <c r="J61" s="14"/>
      <c r="K61" s="14"/>
      <c r="L61" s="14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14"/>
      <c r="J62" s="14"/>
      <c r="K62" s="14"/>
      <c r="L62" s="14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14"/>
      <c r="J63" s="14"/>
      <c r="K63" s="14"/>
      <c r="L63" s="14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14"/>
      <c r="J64" s="14"/>
      <c r="K64" s="14"/>
      <c r="L64" s="14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14"/>
      <c r="J65" s="14"/>
      <c r="K65" s="14"/>
      <c r="L65" s="14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14"/>
      <c r="J66" s="14"/>
      <c r="K66" s="14"/>
      <c r="L66" s="14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14"/>
      <c r="J67" s="14"/>
      <c r="K67" s="14"/>
      <c r="L67" s="14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14"/>
      <c r="J68" s="14"/>
      <c r="K68" s="14"/>
      <c r="L68" s="14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14"/>
      <c r="J69" s="14"/>
      <c r="K69" s="14"/>
      <c r="L69" s="14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14"/>
      <c r="J70" s="14"/>
      <c r="K70" s="14"/>
      <c r="L70" s="14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14"/>
      <c r="J71" s="14"/>
      <c r="K71" s="14"/>
      <c r="L71" s="14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14"/>
      <c r="J72" s="14"/>
      <c r="K72" s="14"/>
      <c r="L72" s="14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14"/>
      <c r="J73" s="14"/>
      <c r="K73" s="14"/>
      <c r="L73" s="14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12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12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12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12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12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12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12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12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12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12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12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12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12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12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12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10" xr:uid="{00000000-0009-0000-0000-00000C000000}"/>
  <mergeCells count="2">
    <mergeCell ref="B2:F2"/>
    <mergeCell ref="I2:L2"/>
  </mergeCells>
  <conditionalFormatting sqref="M3:M10">
    <cfRule type="cellIs" dxfId="6" priority="1" operator="equal">
      <formula>"Not Applicable"</formula>
    </cfRule>
    <cfRule type="cellIs" dxfId="5" priority="2" operator="equal">
      <formula>"Not Pass"</formula>
    </cfRule>
    <cfRule type="cellIs" dxfId="4" priority="3" operator="equal">
      <formula>"Partially Pass"</formula>
    </cfRule>
    <cfRule type="cellIs" dxfId="3" priority="4" operator="equal">
      <formula>"Alternative Control"</formula>
    </cfRule>
    <cfRule type="cellIs" dxfId="2" priority="5" operator="equal">
      <formula>"Pass"</formula>
    </cfRule>
  </conditionalFormatting>
  <conditionalFormatting sqref="M4:M10">
    <cfRule type="cellIs" dxfId="1" priority="6" operator="equal">
      <formula>"&gt;&gt;เลือกระดับผลการประเมิน&lt;&lt;"</formula>
    </cfRule>
  </conditionalFormatting>
  <conditionalFormatting sqref="Q4:U10">
    <cfRule type="cellIs" dxfId="0" priority="7" operator="equal">
      <formula>OR($M4="Not Pass",$M4="Partially Pass")</formula>
    </cfRule>
  </conditionalFormatting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C00-000000000000}">
          <x14:formula1>
            <xm:f>IF(AND('1-Basic Info'!$I$19="Y",$I4="x"),Sheet1!$A$2:$A$6,Sheet1!$B$2)</xm:f>
          </x14:formula1>
          <xm:sqref>M4:M9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BF1000"/>
  <sheetViews>
    <sheetView showGridLines="0" workbookViewId="0"/>
  </sheetViews>
  <sheetFormatPr baseColWidth="10" defaultColWidth="14.5" defaultRowHeight="15" customHeight="1"/>
  <cols>
    <col min="1" max="1" width="4.5" customWidth="1"/>
    <col min="2" max="2" width="5.83203125" customWidth="1"/>
    <col min="3" max="3" width="12.83203125" customWidth="1"/>
    <col min="4" max="4" width="9.83203125" customWidth="1"/>
    <col min="5" max="5" width="11.83203125" customWidth="1"/>
    <col min="6" max="7" width="9.5" customWidth="1"/>
    <col min="8" max="8" width="4.1640625" customWidth="1"/>
    <col min="9" max="9" width="11.5" customWidth="1"/>
    <col min="10" max="10" width="11.1640625" customWidth="1"/>
    <col min="11" max="11" width="61.1640625" customWidth="1"/>
    <col min="12" max="12" width="8.83203125" customWidth="1"/>
    <col min="13" max="13" width="4.5" customWidth="1"/>
    <col min="14" max="15" width="1.5" customWidth="1"/>
    <col min="16" max="17" width="3.1640625" customWidth="1"/>
    <col min="18" max="20" width="1.5" customWidth="1"/>
    <col min="21" max="21" width="14.1640625" customWidth="1"/>
    <col min="22" max="29" width="1.5" customWidth="1"/>
    <col min="30" max="30" width="2.1640625" customWidth="1"/>
    <col min="31" max="42" width="1.5" customWidth="1"/>
    <col min="43" max="43" width="2.1640625" customWidth="1"/>
    <col min="44" max="51" width="1.5" customWidth="1"/>
    <col min="52" max="52" width="8.1640625" customWidth="1"/>
    <col min="53" max="53" width="2.1640625" customWidth="1"/>
    <col min="54" max="54" width="7.1640625" customWidth="1"/>
    <col min="55" max="55" width="2.5" customWidth="1"/>
    <col min="56" max="58" width="1.5" customWidth="1"/>
  </cols>
  <sheetData>
    <row r="1" spans="2:58">
      <c r="BC1" s="37"/>
    </row>
    <row r="2" spans="2:58" ht="41.25" customHeight="1">
      <c r="B2" s="1884" t="s">
        <v>1241</v>
      </c>
      <c r="C2" s="1885"/>
      <c r="D2" s="1885"/>
      <c r="E2" s="1885"/>
      <c r="F2" s="1885"/>
      <c r="G2" s="1885"/>
      <c r="H2" s="1885"/>
      <c r="I2" s="1885"/>
      <c r="J2" s="1885"/>
      <c r="K2" s="1885"/>
      <c r="L2" s="1885"/>
      <c r="M2" s="1885"/>
      <c r="N2" s="1885"/>
      <c r="O2" s="1885"/>
      <c r="P2" s="1885"/>
      <c r="Q2" s="1885"/>
      <c r="R2" s="1885"/>
      <c r="S2" s="1885"/>
      <c r="T2" s="1885"/>
      <c r="U2" s="1885"/>
      <c r="V2" s="1885"/>
      <c r="W2" s="1885"/>
      <c r="X2" s="1885"/>
      <c r="Y2" s="1885"/>
      <c r="Z2" s="1885"/>
      <c r="AA2" s="1885"/>
      <c r="AB2" s="1885"/>
      <c r="AC2" s="1885"/>
      <c r="AD2" s="1885"/>
      <c r="AE2" s="1885"/>
      <c r="AF2" s="1885"/>
      <c r="AG2" s="1885"/>
      <c r="AH2" s="1885"/>
      <c r="AI2" s="1885"/>
      <c r="AJ2" s="1885"/>
      <c r="AK2" s="1885"/>
      <c r="AL2" s="1885"/>
      <c r="AM2" s="1885"/>
      <c r="AN2" s="1885"/>
      <c r="AO2" s="1885"/>
      <c r="AP2" s="1885"/>
      <c r="AQ2" s="1885"/>
      <c r="AR2" s="1885"/>
      <c r="AS2" s="1885"/>
      <c r="AT2" s="1885"/>
      <c r="AU2" s="1885"/>
      <c r="AV2" s="1885"/>
      <c r="AW2" s="1885"/>
      <c r="AX2" s="1885"/>
      <c r="AY2" s="1885"/>
      <c r="AZ2" s="1885"/>
      <c r="BA2" s="1885"/>
      <c r="BB2" s="1885"/>
      <c r="BC2" s="1885"/>
      <c r="BD2" s="1885"/>
      <c r="BE2" s="1885"/>
      <c r="BF2" s="1886"/>
    </row>
    <row r="3" spans="2:58" ht="13.5" customHeight="1">
      <c r="B3" s="6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37"/>
      <c r="BD3" s="2"/>
      <c r="BE3" s="2"/>
      <c r="BF3" s="38"/>
    </row>
    <row r="4" spans="2:58" hidden="1">
      <c r="B4" s="6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37"/>
      <c r="BA4" s="37"/>
      <c r="BB4" s="37"/>
      <c r="BC4" s="37"/>
      <c r="BD4" s="2"/>
      <c r="BE4" s="2"/>
      <c r="BF4" s="38"/>
    </row>
    <row r="5" spans="2:58" ht="33.75" customHeight="1">
      <c r="B5" s="1887" t="s">
        <v>1242</v>
      </c>
      <c r="C5" s="1888"/>
      <c r="D5" s="1888"/>
      <c r="E5" s="1888"/>
      <c r="F5" s="1888"/>
      <c r="G5" s="2"/>
      <c r="H5" s="2"/>
      <c r="I5" s="1889" t="s">
        <v>1243</v>
      </c>
      <c r="J5" s="1888"/>
      <c r="K5" s="1888"/>
      <c r="L5" s="2"/>
      <c r="M5" s="2"/>
      <c r="N5" s="39"/>
      <c r="O5" s="1889" t="s">
        <v>1244</v>
      </c>
      <c r="P5" s="1888"/>
      <c r="Q5" s="1888"/>
      <c r="R5" s="1888"/>
      <c r="S5" s="1888"/>
      <c r="T5" s="1888"/>
      <c r="U5" s="1888"/>
      <c r="V5" s="1888"/>
      <c r="W5" s="1888"/>
      <c r="X5" s="1888"/>
      <c r="Y5" s="1888"/>
      <c r="Z5" s="1888"/>
      <c r="AA5" s="1888"/>
      <c r="AB5" s="1888"/>
      <c r="AC5" s="1888"/>
      <c r="AD5" s="1888"/>
      <c r="AE5" s="1888"/>
      <c r="AF5" s="1888"/>
      <c r="AG5" s="1888"/>
      <c r="AH5" s="1888"/>
      <c r="AI5" s="1888"/>
      <c r="AJ5" s="1888"/>
      <c r="AK5" s="1888"/>
      <c r="AL5" s="1888"/>
      <c r="AM5" s="1888"/>
      <c r="AN5" s="1888"/>
      <c r="AO5" s="1888"/>
      <c r="AP5" s="1888"/>
      <c r="AQ5" s="1888"/>
      <c r="AR5" s="1888"/>
      <c r="AS5" s="1888"/>
      <c r="AT5" s="1888"/>
      <c r="AU5" s="1888"/>
      <c r="AV5" s="1888"/>
      <c r="AW5" s="1888"/>
      <c r="AX5" s="1888"/>
      <c r="AY5" s="1888"/>
      <c r="AZ5" s="1888"/>
      <c r="BA5" s="1888"/>
      <c r="BB5" s="1888"/>
      <c r="BC5" s="1888"/>
      <c r="BD5" s="1888"/>
      <c r="BE5" s="1888"/>
      <c r="BF5" s="38"/>
    </row>
    <row r="6" spans="2:58" ht="4.5" customHeight="1">
      <c r="B6" s="61"/>
      <c r="C6" s="2"/>
      <c r="D6" s="2"/>
      <c r="E6" s="2"/>
      <c r="F6" s="2"/>
      <c r="G6" s="2"/>
      <c r="H6" s="2"/>
      <c r="I6" s="2"/>
      <c r="J6" s="2"/>
      <c r="K6" s="2"/>
      <c r="L6" s="2"/>
      <c r="M6" s="2" t="s">
        <v>897</v>
      </c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37"/>
      <c r="BA6" s="37"/>
      <c r="BB6" s="37"/>
      <c r="BC6" s="37"/>
      <c r="BD6" s="2"/>
      <c r="BE6" s="2"/>
      <c r="BF6" s="38"/>
    </row>
    <row r="7" spans="2:58" ht="18" customHeight="1">
      <c r="B7" s="1890"/>
      <c r="C7" s="1861"/>
      <c r="D7" s="1891" t="s">
        <v>1245</v>
      </c>
      <c r="E7" s="1854"/>
      <c r="F7" s="1857"/>
      <c r="G7" s="40"/>
      <c r="H7" s="40"/>
      <c r="I7" s="41" t="s">
        <v>1246</v>
      </c>
      <c r="J7" s="41" t="s">
        <v>1247</v>
      </c>
      <c r="K7" s="41" t="s">
        <v>1248</v>
      </c>
      <c r="L7" s="40"/>
      <c r="M7" s="40"/>
      <c r="N7" s="39"/>
      <c r="O7" s="1878" t="s">
        <v>1246</v>
      </c>
      <c r="P7" s="1854"/>
      <c r="Q7" s="1854"/>
      <c r="R7" s="1854"/>
      <c r="S7" s="1854"/>
      <c r="T7" s="1857"/>
      <c r="U7" s="42" t="s">
        <v>1249</v>
      </c>
      <c r="V7" s="1878" t="s">
        <v>1248</v>
      </c>
      <c r="W7" s="1854"/>
      <c r="X7" s="1854"/>
      <c r="Y7" s="1854"/>
      <c r="Z7" s="1854"/>
      <c r="AA7" s="1854"/>
      <c r="AB7" s="1854"/>
      <c r="AC7" s="1854"/>
      <c r="AD7" s="1854"/>
      <c r="AE7" s="1854"/>
      <c r="AF7" s="1854"/>
      <c r="AG7" s="1854"/>
      <c r="AH7" s="1854"/>
      <c r="AI7" s="1854"/>
      <c r="AJ7" s="1854"/>
      <c r="AK7" s="1854"/>
      <c r="AL7" s="1854"/>
      <c r="AM7" s="1854"/>
      <c r="AN7" s="1854"/>
      <c r="AO7" s="1854"/>
      <c r="AP7" s="1854"/>
      <c r="AQ7" s="1854"/>
      <c r="AR7" s="1854"/>
      <c r="AS7" s="1854"/>
      <c r="AT7" s="1854"/>
      <c r="AU7" s="1854"/>
      <c r="AV7" s="1854"/>
      <c r="AW7" s="1854"/>
      <c r="AX7" s="1857"/>
      <c r="AY7" s="1892" t="s">
        <v>1250</v>
      </c>
      <c r="AZ7" s="1854"/>
      <c r="BA7" s="1854"/>
      <c r="BB7" s="1854"/>
      <c r="BC7" s="1854"/>
      <c r="BD7" s="1854"/>
      <c r="BE7" s="1857"/>
      <c r="BF7" s="38"/>
    </row>
    <row r="8" spans="2:58" ht="23.25" customHeight="1">
      <c r="B8" s="1862"/>
      <c r="C8" s="1861"/>
      <c r="D8" s="43" t="s">
        <v>1251</v>
      </c>
      <c r="E8" s="43" t="s">
        <v>1252</v>
      </c>
      <c r="F8" s="43" t="s">
        <v>1253</v>
      </c>
      <c r="G8" s="2"/>
      <c r="H8" s="2"/>
      <c r="I8" s="1869" t="s">
        <v>1254</v>
      </c>
      <c r="J8" s="1870" t="s">
        <v>1255</v>
      </c>
      <c r="K8" s="1867" t="s">
        <v>1256</v>
      </c>
      <c r="L8" s="2"/>
      <c r="M8" s="2"/>
      <c r="N8" s="2"/>
      <c r="O8" s="1880" t="s">
        <v>1253</v>
      </c>
      <c r="P8" s="1856"/>
      <c r="Q8" s="1856"/>
      <c r="R8" s="1856"/>
      <c r="S8" s="1856"/>
      <c r="T8" s="1858"/>
      <c r="U8" s="1879" t="s">
        <v>1255</v>
      </c>
      <c r="V8" s="1871" t="s">
        <v>1257</v>
      </c>
      <c r="W8" s="1856"/>
      <c r="X8" s="1856"/>
      <c r="Y8" s="1856"/>
      <c r="Z8" s="1856"/>
      <c r="AA8" s="1856"/>
      <c r="AB8" s="1856"/>
      <c r="AC8" s="1856"/>
      <c r="AD8" s="1856"/>
      <c r="AE8" s="1856"/>
      <c r="AF8" s="1856"/>
      <c r="AG8" s="1856"/>
      <c r="AH8" s="1856"/>
      <c r="AI8" s="1856"/>
      <c r="AJ8" s="1856"/>
      <c r="AK8" s="1856"/>
      <c r="AL8" s="1856"/>
      <c r="AM8" s="1856"/>
      <c r="AN8" s="1856"/>
      <c r="AO8" s="1856"/>
      <c r="AP8" s="1856"/>
      <c r="AQ8" s="1856"/>
      <c r="AR8" s="1856"/>
      <c r="AS8" s="1856"/>
      <c r="AT8" s="1856"/>
      <c r="AU8" s="1856"/>
      <c r="AV8" s="1856"/>
      <c r="AW8" s="1856"/>
      <c r="AX8" s="1858"/>
      <c r="AY8" s="1871" t="s">
        <v>1258</v>
      </c>
      <c r="AZ8" s="1856"/>
      <c r="BA8" s="1856"/>
      <c r="BB8" s="1856"/>
      <c r="BC8" s="1856"/>
      <c r="BD8" s="1856"/>
      <c r="BE8" s="1858"/>
      <c r="BF8" s="38"/>
    </row>
    <row r="9" spans="2:58" ht="23.25" customHeight="1">
      <c r="B9" s="1893" t="s">
        <v>1259</v>
      </c>
      <c r="C9" s="43" t="s">
        <v>1254</v>
      </c>
      <c r="D9" s="44" t="s">
        <v>258</v>
      </c>
      <c r="E9" s="45" t="s">
        <v>1260</v>
      </c>
      <c r="F9" s="46" t="s">
        <v>567</v>
      </c>
      <c r="G9" s="2"/>
      <c r="H9" s="2"/>
      <c r="I9" s="1864"/>
      <c r="J9" s="1864"/>
      <c r="K9" s="1864"/>
      <c r="L9" s="2"/>
      <c r="M9" s="2"/>
      <c r="N9" s="2"/>
      <c r="O9" s="1872"/>
      <c r="P9" s="1861"/>
      <c r="Q9" s="1861"/>
      <c r="R9" s="1861"/>
      <c r="S9" s="1861"/>
      <c r="T9" s="1873"/>
      <c r="U9" s="1864"/>
      <c r="V9" s="1872"/>
      <c r="W9" s="1861"/>
      <c r="X9" s="1861"/>
      <c r="Y9" s="1861"/>
      <c r="Z9" s="1861"/>
      <c r="AA9" s="1861"/>
      <c r="AB9" s="1861"/>
      <c r="AC9" s="1861"/>
      <c r="AD9" s="1861"/>
      <c r="AE9" s="1861"/>
      <c r="AF9" s="1861"/>
      <c r="AG9" s="1861"/>
      <c r="AH9" s="1861"/>
      <c r="AI9" s="1861"/>
      <c r="AJ9" s="1861"/>
      <c r="AK9" s="1861"/>
      <c r="AL9" s="1861"/>
      <c r="AM9" s="1861"/>
      <c r="AN9" s="1861"/>
      <c r="AO9" s="1861"/>
      <c r="AP9" s="1861"/>
      <c r="AQ9" s="1861"/>
      <c r="AR9" s="1861"/>
      <c r="AS9" s="1861"/>
      <c r="AT9" s="1861"/>
      <c r="AU9" s="1861"/>
      <c r="AV9" s="1861"/>
      <c r="AW9" s="1861"/>
      <c r="AX9" s="1873"/>
      <c r="AY9" s="1872"/>
      <c r="AZ9" s="1861"/>
      <c r="BA9" s="1861"/>
      <c r="BB9" s="1861"/>
      <c r="BC9" s="1861"/>
      <c r="BD9" s="1861"/>
      <c r="BE9" s="1873"/>
      <c r="BF9" s="38"/>
    </row>
    <row r="10" spans="2:58" ht="23.25" customHeight="1">
      <c r="B10" s="1894"/>
      <c r="C10" s="43" t="s">
        <v>1261</v>
      </c>
      <c r="D10" s="47" t="s">
        <v>1262</v>
      </c>
      <c r="E10" s="44" t="s">
        <v>258</v>
      </c>
      <c r="F10" s="45" t="s">
        <v>1260</v>
      </c>
      <c r="G10" s="2"/>
      <c r="H10" s="2"/>
      <c r="I10" s="1864"/>
      <c r="J10" s="1864"/>
      <c r="K10" s="1864"/>
      <c r="L10" s="2"/>
      <c r="M10" s="2"/>
      <c r="N10" s="2"/>
      <c r="O10" s="1872"/>
      <c r="P10" s="1861"/>
      <c r="Q10" s="1861"/>
      <c r="R10" s="1861"/>
      <c r="S10" s="1861"/>
      <c r="T10" s="1873"/>
      <c r="U10" s="1864"/>
      <c r="V10" s="1872"/>
      <c r="W10" s="1861"/>
      <c r="X10" s="1861"/>
      <c r="Y10" s="1861"/>
      <c r="Z10" s="1861"/>
      <c r="AA10" s="1861"/>
      <c r="AB10" s="1861"/>
      <c r="AC10" s="1861"/>
      <c r="AD10" s="1861"/>
      <c r="AE10" s="1861"/>
      <c r="AF10" s="1861"/>
      <c r="AG10" s="1861"/>
      <c r="AH10" s="1861"/>
      <c r="AI10" s="1861"/>
      <c r="AJ10" s="1861"/>
      <c r="AK10" s="1861"/>
      <c r="AL10" s="1861"/>
      <c r="AM10" s="1861"/>
      <c r="AN10" s="1861"/>
      <c r="AO10" s="1861"/>
      <c r="AP10" s="1861"/>
      <c r="AQ10" s="1861"/>
      <c r="AR10" s="1861"/>
      <c r="AS10" s="1861"/>
      <c r="AT10" s="1861"/>
      <c r="AU10" s="1861"/>
      <c r="AV10" s="1861"/>
      <c r="AW10" s="1861"/>
      <c r="AX10" s="1873"/>
      <c r="AY10" s="1874"/>
      <c r="AZ10" s="1875"/>
      <c r="BA10" s="1875"/>
      <c r="BB10" s="1875"/>
      <c r="BC10" s="1875"/>
      <c r="BD10" s="1875"/>
      <c r="BE10" s="1876"/>
      <c r="BF10" s="38"/>
    </row>
    <row r="11" spans="2:58" ht="23.25" customHeight="1">
      <c r="B11" s="1895"/>
      <c r="C11" s="43" t="s">
        <v>1263</v>
      </c>
      <c r="D11" s="48" t="s">
        <v>566</v>
      </c>
      <c r="E11" s="47" t="s">
        <v>1262</v>
      </c>
      <c r="F11" s="44" t="s">
        <v>258</v>
      </c>
      <c r="G11" s="2"/>
      <c r="H11" s="2"/>
      <c r="I11" s="1864"/>
      <c r="J11" s="1864"/>
      <c r="K11" s="1864"/>
      <c r="L11" s="2"/>
      <c r="M11" s="2"/>
      <c r="N11" s="2"/>
      <c r="O11" s="1872"/>
      <c r="P11" s="1861"/>
      <c r="Q11" s="1861"/>
      <c r="R11" s="1861"/>
      <c r="S11" s="1861"/>
      <c r="T11" s="1873"/>
      <c r="U11" s="1864"/>
      <c r="V11" s="1872"/>
      <c r="W11" s="1861"/>
      <c r="X11" s="1861"/>
      <c r="Y11" s="1861"/>
      <c r="Z11" s="1861"/>
      <c r="AA11" s="1861"/>
      <c r="AB11" s="1861"/>
      <c r="AC11" s="1861"/>
      <c r="AD11" s="1861"/>
      <c r="AE11" s="1861"/>
      <c r="AF11" s="1861"/>
      <c r="AG11" s="1861"/>
      <c r="AH11" s="1861"/>
      <c r="AI11" s="1861"/>
      <c r="AJ11" s="1861"/>
      <c r="AK11" s="1861"/>
      <c r="AL11" s="1861"/>
      <c r="AM11" s="1861"/>
      <c r="AN11" s="1861"/>
      <c r="AO11" s="1861"/>
      <c r="AP11" s="1861"/>
      <c r="AQ11" s="1861"/>
      <c r="AR11" s="1861"/>
      <c r="AS11" s="1861"/>
      <c r="AT11" s="1861"/>
      <c r="AU11" s="1861"/>
      <c r="AV11" s="1861"/>
      <c r="AW11" s="1861"/>
      <c r="AX11" s="1873"/>
      <c r="AY11" s="1871" t="s">
        <v>1264</v>
      </c>
      <c r="AZ11" s="1856"/>
      <c r="BA11" s="1856"/>
      <c r="BB11" s="1856"/>
      <c r="BC11" s="1856"/>
      <c r="BD11" s="1856"/>
      <c r="BE11" s="1858"/>
      <c r="BF11" s="38"/>
    </row>
    <row r="12" spans="2:58" ht="23.25" customHeight="1">
      <c r="B12" s="61"/>
      <c r="C12" s="2"/>
      <c r="D12" s="2"/>
      <c r="E12" s="2"/>
      <c r="F12" s="2"/>
      <c r="G12" s="2"/>
      <c r="H12" s="2"/>
      <c r="I12" s="1864"/>
      <c r="J12" s="1864"/>
      <c r="K12" s="1864"/>
      <c r="L12" s="2"/>
      <c r="M12" s="2"/>
      <c r="N12" s="2"/>
      <c r="O12" s="1872"/>
      <c r="P12" s="1861"/>
      <c r="Q12" s="1861"/>
      <c r="R12" s="1861"/>
      <c r="S12" s="1861"/>
      <c r="T12" s="1873"/>
      <c r="U12" s="1864"/>
      <c r="V12" s="1872"/>
      <c r="W12" s="1861"/>
      <c r="X12" s="1861"/>
      <c r="Y12" s="1861"/>
      <c r="Z12" s="1861"/>
      <c r="AA12" s="1861"/>
      <c r="AB12" s="1861"/>
      <c r="AC12" s="1861"/>
      <c r="AD12" s="1861"/>
      <c r="AE12" s="1861"/>
      <c r="AF12" s="1861"/>
      <c r="AG12" s="1861"/>
      <c r="AH12" s="1861"/>
      <c r="AI12" s="1861"/>
      <c r="AJ12" s="1861"/>
      <c r="AK12" s="1861"/>
      <c r="AL12" s="1861"/>
      <c r="AM12" s="1861"/>
      <c r="AN12" s="1861"/>
      <c r="AO12" s="1861"/>
      <c r="AP12" s="1861"/>
      <c r="AQ12" s="1861"/>
      <c r="AR12" s="1861"/>
      <c r="AS12" s="1861"/>
      <c r="AT12" s="1861"/>
      <c r="AU12" s="1861"/>
      <c r="AV12" s="1861"/>
      <c r="AW12" s="1861"/>
      <c r="AX12" s="1873"/>
      <c r="AY12" s="1872"/>
      <c r="AZ12" s="1861"/>
      <c r="BA12" s="1861"/>
      <c r="BB12" s="1861"/>
      <c r="BC12" s="1861"/>
      <c r="BD12" s="1861"/>
      <c r="BE12" s="1873"/>
      <c r="BF12" s="38"/>
    </row>
    <row r="13" spans="2:58" ht="18.75" customHeight="1">
      <c r="B13" s="61"/>
      <c r="C13" s="2"/>
      <c r="D13" s="2"/>
      <c r="E13" s="2"/>
      <c r="F13" s="2"/>
      <c r="G13" s="2"/>
      <c r="H13" s="2"/>
      <c r="I13" s="1864"/>
      <c r="J13" s="1864"/>
      <c r="K13" s="1864"/>
      <c r="L13" s="2"/>
      <c r="M13" s="2"/>
      <c r="N13" s="2"/>
      <c r="O13" s="1872"/>
      <c r="P13" s="1861"/>
      <c r="Q13" s="1861"/>
      <c r="R13" s="1861"/>
      <c r="S13" s="1861"/>
      <c r="T13" s="1873"/>
      <c r="U13" s="1864"/>
      <c r="V13" s="1872"/>
      <c r="W13" s="1861"/>
      <c r="X13" s="1861"/>
      <c r="Y13" s="1861"/>
      <c r="Z13" s="1861"/>
      <c r="AA13" s="1861"/>
      <c r="AB13" s="1861"/>
      <c r="AC13" s="1861"/>
      <c r="AD13" s="1861"/>
      <c r="AE13" s="1861"/>
      <c r="AF13" s="1861"/>
      <c r="AG13" s="1861"/>
      <c r="AH13" s="1861"/>
      <c r="AI13" s="1861"/>
      <c r="AJ13" s="1861"/>
      <c r="AK13" s="1861"/>
      <c r="AL13" s="1861"/>
      <c r="AM13" s="1861"/>
      <c r="AN13" s="1861"/>
      <c r="AO13" s="1861"/>
      <c r="AP13" s="1861"/>
      <c r="AQ13" s="1861"/>
      <c r="AR13" s="1861"/>
      <c r="AS13" s="1861"/>
      <c r="AT13" s="1861"/>
      <c r="AU13" s="1861"/>
      <c r="AV13" s="1861"/>
      <c r="AW13" s="1861"/>
      <c r="AX13" s="1873"/>
      <c r="AY13" s="1872"/>
      <c r="AZ13" s="1861"/>
      <c r="BA13" s="1861"/>
      <c r="BB13" s="1861"/>
      <c r="BC13" s="1861"/>
      <c r="BD13" s="1861"/>
      <c r="BE13" s="1873"/>
      <c r="BF13" s="38"/>
    </row>
    <row r="14" spans="2:58" ht="30.75" customHeight="1">
      <c r="B14" s="61"/>
      <c r="C14" s="2"/>
      <c r="D14" s="2"/>
      <c r="E14" s="2"/>
      <c r="F14" s="2"/>
      <c r="G14" s="2"/>
      <c r="H14" s="2"/>
      <c r="I14" s="1864"/>
      <c r="J14" s="1864"/>
      <c r="K14" s="1864"/>
      <c r="L14" s="2"/>
      <c r="M14" s="2"/>
      <c r="N14" s="2"/>
      <c r="O14" s="1874"/>
      <c r="P14" s="1875"/>
      <c r="Q14" s="1875"/>
      <c r="R14" s="1875"/>
      <c r="S14" s="1875"/>
      <c r="T14" s="1876"/>
      <c r="U14" s="1865"/>
      <c r="V14" s="1874"/>
      <c r="W14" s="1875"/>
      <c r="X14" s="1875"/>
      <c r="Y14" s="1875"/>
      <c r="Z14" s="1875"/>
      <c r="AA14" s="1875"/>
      <c r="AB14" s="1875"/>
      <c r="AC14" s="1875"/>
      <c r="AD14" s="1875"/>
      <c r="AE14" s="1875"/>
      <c r="AF14" s="1875"/>
      <c r="AG14" s="1875"/>
      <c r="AH14" s="1875"/>
      <c r="AI14" s="1875"/>
      <c r="AJ14" s="1875"/>
      <c r="AK14" s="1875"/>
      <c r="AL14" s="1875"/>
      <c r="AM14" s="1875"/>
      <c r="AN14" s="1875"/>
      <c r="AO14" s="1875"/>
      <c r="AP14" s="1875"/>
      <c r="AQ14" s="1875"/>
      <c r="AR14" s="1875"/>
      <c r="AS14" s="1875"/>
      <c r="AT14" s="1875"/>
      <c r="AU14" s="1875"/>
      <c r="AV14" s="1875"/>
      <c r="AW14" s="1875"/>
      <c r="AX14" s="1876"/>
      <c r="AY14" s="1874"/>
      <c r="AZ14" s="1875"/>
      <c r="BA14" s="1875"/>
      <c r="BB14" s="1875"/>
      <c r="BC14" s="1875"/>
      <c r="BD14" s="1875"/>
      <c r="BE14" s="1876"/>
      <c r="BF14" s="38"/>
    </row>
    <row r="15" spans="2:58" ht="18.75" customHeight="1">
      <c r="B15" s="61"/>
      <c r="C15" s="2"/>
      <c r="D15" s="2"/>
      <c r="E15" s="2"/>
      <c r="F15" s="2"/>
      <c r="G15" s="2"/>
      <c r="H15" s="2"/>
      <c r="I15" s="1864"/>
      <c r="J15" s="1864"/>
      <c r="K15" s="1864"/>
      <c r="L15" s="2"/>
      <c r="M15" s="2"/>
      <c r="N15" s="2"/>
      <c r="O15" s="1881" t="s">
        <v>1261</v>
      </c>
      <c r="P15" s="1856"/>
      <c r="Q15" s="1856"/>
      <c r="R15" s="1856"/>
      <c r="S15" s="1856"/>
      <c r="T15" s="1858"/>
      <c r="U15" s="1879" t="s">
        <v>1265</v>
      </c>
      <c r="V15" s="1871" t="s">
        <v>1266</v>
      </c>
      <c r="W15" s="1856"/>
      <c r="X15" s="1856"/>
      <c r="Y15" s="1856"/>
      <c r="Z15" s="1856"/>
      <c r="AA15" s="1856"/>
      <c r="AB15" s="1856"/>
      <c r="AC15" s="1856"/>
      <c r="AD15" s="1856"/>
      <c r="AE15" s="1856"/>
      <c r="AF15" s="1856"/>
      <c r="AG15" s="1856"/>
      <c r="AH15" s="1856"/>
      <c r="AI15" s="1856"/>
      <c r="AJ15" s="1856"/>
      <c r="AK15" s="1856"/>
      <c r="AL15" s="1856"/>
      <c r="AM15" s="1856"/>
      <c r="AN15" s="1856"/>
      <c r="AO15" s="1856"/>
      <c r="AP15" s="1856"/>
      <c r="AQ15" s="1856"/>
      <c r="AR15" s="1856"/>
      <c r="AS15" s="1856"/>
      <c r="AT15" s="1856"/>
      <c r="AU15" s="1856"/>
      <c r="AV15" s="1856"/>
      <c r="AW15" s="1856"/>
      <c r="AX15" s="1858"/>
      <c r="AY15" s="1871" t="s">
        <v>1267</v>
      </c>
      <c r="AZ15" s="1856"/>
      <c r="BA15" s="1856"/>
      <c r="BB15" s="1856"/>
      <c r="BC15" s="1856"/>
      <c r="BD15" s="1856"/>
      <c r="BE15" s="1858"/>
      <c r="BF15" s="38"/>
    </row>
    <row r="16" spans="2:58" ht="18.75" customHeight="1">
      <c r="B16" s="61"/>
      <c r="C16" s="2"/>
      <c r="D16" s="2"/>
      <c r="E16" s="2"/>
      <c r="F16" s="2"/>
      <c r="G16" s="2"/>
      <c r="H16" s="2"/>
      <c r="I16" s="1864"/>
      <c r="J16" s="1864"/>
      <c r="K16" s="1864"/>
      <c r="L16" s="2"/>
      <c r="M16" s="2"/>
      <c r="N16" s="2"/>
      <c r="O16" s="1872"/>
      <c r="P16" s="1861"/>
      <c r="Q16" s="1861"/>
      <c r="R16" s="1861"/>
      <c r="S16" s="1861"/>
      <c r="T16" s="1873"/>
      <c r="U16" s="1864"/>
      <c r="V16" s="1872"/>
      <c r="W16" s="1861"/>
      <c r="X16" s="1861"/>
      <c r="Y16" s="1861"/>
      <c r="Z16" s="1861"/>
      <c r="AA16" s="1861"/>
      <c r="AB16" s="1861"/>
      <c r="AC16" s="1861"/>
      <c r="AD16" s="1861"/>
      <c r="AE16" s="1861"/>
      <c r="AF16" s="1861"/>
      <c r="AG16" s="1861"/>
      <c r="AH16" s="1861"/>
      <c r="AI16" s="1861"/>
      <c r="AJ16" s="1861"/>
      <c r="AK16" s="1861"/>
      <c r="AL16" s="1861"/>
      <c r="AM16" s="1861"/>
      <c r="AN16" s="1861"/>
      <c r="AO16" s="1861"/>
      <c r="AP16" s="1861"/>
      <c r="AQ16" s="1861"/>
      <c r="AR16" s="1861"/>
      <c r="AS16" s="1861"/>
      <c r="AT16" s="1861"/>
      <c r="AU16" s="1861"/>
      <c r="AV16" s="1861"/>
      <c r="AW16" s="1861"/>
      <c r="AX16" s="1873"/>
      <c r="AY16" s="1872"/>
      <c r="AZ16" s="1861"/>
      <c r="BA16" s="1861"/>
      <c r="BB16" s="1861"/>
      <c r="BC16" s="1861"/>
      <c r="BD16" s="1861"/>
      <c r="BE16" s="1873"/>
      <c r="BF16" s="38"/>
    </row>
    <row r="17" spans="2:58" ht="18.75" customHeight="1">
      <c r="B17" s="1860" t="s">
        <v>1268</v>
      </c>
      <c r="C17" s="1861"/>
      <c r="D17" s="1861"/>
      <c r="E17" s="1861"/>
      <c r="F17" s="1861"/>
      <c r="G17" s="2"/>
      <c r="H17" s="2"/>
      <c r="I17" s="1864"/>
      <c r="J17" s="1864"/>
      <c r="K17" s="1864"/>
      <c r="L17" s="2"/>
      <c r="M17" s="2"/>
      <c r="N17" s="2"/>
      <c r="O17" s="1872"/>
      <c r="P17" s="1861"/>
      <c r="Q17" s="1861"/>
      <c r="R17" s="1861"/>
      <c r="S17" s="1861"/>
      <c r="T17" s="1873"/>
      <c r="U17" s="1864"/>
      <c r="V17" s="1872"/>
      <c r="W17" s="1861"/>
      <c r="X17" s="1861"/>
      <c r="Y17" s="1861"/>
      <c r="Z17" s="1861"/>
      <c r="AA17" s="1861"/>
      <c r="AB17" s="1861"/>
      <c r="AC17" s="1861"/>
      <c r="AD17" s="1861"/>
      <c r="AE17" s="1861"/>
      <c r="AF17" s="1861"/>
      <c r="AG17" s="1861"/>
      <c r="AH17" s="1861"/>
      <c r="AI17" s="1861"/>
      <c r="AJ17" s="1861"/>
      <c r="AK17" s="1861"/>
      <c r="AL17" s="1861"/>
      <c r="AM17" s="1861"/>
      <c r="AN17" s="1861"/>
      <c r="AO17" s="1861"/>
      <c r="AP17" s="1861"/>
      <c r="AQ17" s="1861"/>
      <c r="AR17" s="1861"/>
      <c r="AS17" s="1861"/>
      <c r="AT17" s="1861"/>
      <c r="AU17" s="1861"/>
      <c r="AV17" s="1861"/>
      <c r="AW17" s="1861"/>
      <c r="AX17" s="1873"/>
      <c r="AY17" s="1872"/>
      <c r="AZ17" s="1861"/>
      <c r="BA17" s="1861"/>
      <c r="BB17" s="1861"/>
      <c r="BC17" s="1861"/>
      <c r="BD17" s="1861"/>
      <c r="BE17" s="1873"/>
      <c r="BF17" s="38"/>
    </row>
    <row r="18" spans="2:58" ht="8.25" customHeight="1">
      <c r="B18" s="1862"/>
      <c r="C18" s="1861"/>
      <c r="D18" s="1861"/>
      <c r="E18" s="1861"/>
      <c r="F18" s="1861"/>
      <c r="G18" s="2"/>
      <c r="H18" s="2"/>
      <c r="I18" s="1865"/>
      <c r="J18" s="1865"/>
      <c r="K18" s="1865"/>
      <c r="L18" s="2"/>
      <c r="M18" s="2"/>
      <c r="N18" s="2"/>
      <c r="O18" s="1872"/>
      <c r="P18" s="1861"/>
      <c r="Q18" s="1861"/>
      <c r="R18" s="1861"/>
      <c r="S18" s="1861"/>
      <c r="T18" s="1873"/>
      <c r="U18" s="1864"/>
      <c r="V18" s="1872"/>
      <c r="W18" s="1861"/>
      <c r="X18" s="1861"/>
      <c r="Y18" s="1861"/>
      <c r="Z18" s="1861"/>
      <c r="AA18" s="1861"/>
      <c r="AB18" s="1861"/>
      <c r="AC18" s="1861"/>
      <c r="AD18" s="1861"/>
      <c r="AE18" s="1861"/>
      <c r="AF18" s="1861"/>
      <c r="AG18" s="1861"/>
      <c r="AH18" s="1861"/>
      <c r="AI18" s="1861"/>
      <c r="AJ18" s="1861"/>
      <c r="AK18" s="1861"/>
      <c r="AL18" s="1861"/>
      <c r="AM18" s="1861"/>
      <c r="AN18" s="1861"/>
      <c r="AO18" s="1861"/>
      <c r="AP18" s="1861"/>
      <c r="AQ18" s="1861"/>
      <c r="AR18" s="1861"/>
      <c r="AS18" s="1861"/>
      <c r="AT18" s="1861"/>
      <c r="AU18" s="1861"/>
      <c r="AV18" s="1861"/>
      <c r="AW18" s="1861"/>
      <c r="AX18" s="1873"/>
      <c r="AY18" s="1872"/>
      <c r="AZ18" s="1861"/>
      <c r="BA18" s="1861"/>
      <c r="BB18" s="1861"/>
      <c r="BC18" s="1861"/>
      <c r="BD18" s="1861"/>
      <c r="BE18" s="1873"/>
      <c r="BF18" s="38"/>
    </row>
    <row r="19" spans="2:58" ht="21" customHeight="1">
      <c r="B19" s="1862"/>
      <c r="C19" s="1861"/>
      <c r="D19" s="1861"/>
      <c r="E19" s="1861"/>
      <c r="F19" s="1861"/>
      <c r="G19" s="2"/>
      <c r="H19" s="2"/>
      <c r="I19" s="1863" t="s">
        <v>1261</v>
      </c>
      <c r="J19" s="1866" t="s">
        <v>1265</v>
      </c>
      <c r="K19" s="1867" t="s">
        <v>1269</v>
      </c>
      <c r="L19" s="2"/>
      <c r="M19" s="2"/>
      <c r="N19" s="2"/>
      <c r="O19" s="1872"/>
      <c r="P19" s="1861"/>
      <c r="Q19" s="1861"/>
      <c r="R19" s="1861"/>
      <c r="S19" s="1861"/>
      <c r="T19" s="1873"/>
      <c r="U19" s="1864"/>
      <c r="V19" s="1872"/>
      <c r="W19" s="1861"/>
      <c r="X19" s="1861"/>
      <c r="Y19" s="1861"/>
      <c r="Z19" s="1861"/>
      <c r="AA19" s="1861"/>
      <c r="AB19" s="1861"/>
      <c r="AC19" s="1861"/>
      <c r="AD19" s="1861"/>
      <c r="AE19" s="1861"/>
      <c r="AF19" s="1861"/>
      <c r="AG19" s="1861"/>
      <c r="AH19" s="1861"/>
      <c r="AI19" s="1861"/>
      <c r="AJ19" s="1861"/>
      <c r="AK19" s="1861"/>
      <c r="AL19" s="1861"/>
      <c r="AM19" s="1861"/>
      <c r="AN19" s="1861"/>
      <c r="AO19" s="1861"/>
      <c r="AP19" s="1861"/>
      <c r="AQ19" s="1861"/>
      <c r="AR19" s="1861"/>
      <c r="AS19" s="1861"/>
      <c r="AT19" s="1861"/>
      <c r="AU19" s="1861"/>
      <c r="AV19" s="1861"/>
      <c r="AW19" s="1861"/>
      <c r="AX19" s="1873"/>
      <c r="AY19" s="1872"/>
      <c r="AZ19" s="1861"/>
      <c r="BA19" s="1861"/>
      <c r="BB19" s="1861"/>
      <c r="BC19" s="1861"/>
      <c r="BD19" s="1861"/>
      <c r="BE19" s="1873"/>
      <c r="BF19" s="38"/>
    </row>
    <row r="20" spans="2:58" ht="30.75" customHeight="1">
      <c r="B20" s="1862"/>
      <c r="C20" s="1861"/>
      <c r="D20" s="1861"/>
      <c r="E20" s="1861"/>
      <c r="F20" s="1861"/>
      <c r="G20" s="2"/>
      <c r="H20" s="2"/>
      <c r="I20" s="1864"/>
      <c r="J20" s="1864"/>
      <c r="K20" s="1864"/>
      <c r="L20" s="2"/>
      <c r="M20" s="2"/>
      <c r="N20" s="2"/>
      <c r="O20" s="1872"/>
      <c r="P20" s="1861"/>
      <c r="Q20" s="1861"/>
      <c r="R20" s="1861"/>
      <c r="S20" s="1861"/>
      <c r="T20" s="1873"/>
      <c r="U20" s="1864"/>
      <c r="V20" s="1872"/>
      <c r="W20" s="1861"/>
      <c r="X20" s="1861"/>
      <c r="Y20" s="1861"/>
      <c r="Z20" s="1861"/>
      <c r="AA20" s="1861"/>
      <c r="AB20" s="1861"/>
      <c r="AC20" s="1861"/>
      <c r="AD20" s="1861"/>
      <c r="AE20" s="1861"/>
      <c r="AF20" s="1861"/>
      <c r="AG20" s="1861"/>
      <c r="AH20" s="1861"/>
      <c r="AI20" s="1861"/>
      <c r="AJ20" s="1861"/>
      <c r="AK20" s="1861"/>
      <c r="AL20" s="1861"/>
      <c r="AM20" s="1861"/>
      <c r="AN20" s="1861"/>
      <c r="AO20" s="1861"/>
      <c r="AP20" s="1861"/>
      <c r="AQ20" s="1861"/>
      <c r="AR20" s="1861"/>
      <c r="AS20" s="1861"/>
      <c r="AT20" s="1861"/>
      <c r="AU20" s="1861"/>
      <c r="AV20" s="1861"/>
      <c r="AW20" s="1861"/>
      <c r="AX20" s="1873"/>
      <c r="AY20" s="1872"/>
      <c r="AZ20" s="1861"/>
      <c r="BA20" s="1861"/>
      <c r="BB20" s="1861"/>
      <c r="BC20" s="1861"/>
      <c r="BD20" s="1861"/>
      <c r="BE20" s="1873"/>
      <c r="BF20" s="38"/>
    </row>
    <row r="21" spans="2:58" ht="33.75" customHeight="1">
      <c r="B21" s="1862"/>
      <c r="C21" s="1861"/>
      <c r="D21" s="1861"/>
      <c r="E21" s="1861"/>
      <c r="F21" s="1861"/>
      <c r="G21" s="2"/>
      <c r="H21" s="2"/>
      <c r="I21" s="1864"/>
      <c r="J21" s="1864"/>
      <c r="K21" s="1864"/>
      <c r="L21" s="2"/>
      <c r="M21" s="2"/>
      <c r="N21" s="2"/>
      <c r="O21" s="1872"/>
      <c r="P21" s="1861"/>
      <c r="Q21" s="1861"/>
      <c r="R21" s="1861"/>
      <c r="S21" s="1861"/>
      <c r="T21" s="1873"/>
      <c r="U21" s="1864"/>
      <c r="V21" s="1872"/>
      <c r="W21" s="1861"/>
      <c r="X21" s="1861"/>
      <c r="Y21" s="1861"/>
      <c r="Z21" s="1861"/>
      <c r="AA21" s="1861"/>
      <c r="AB21" s="1861"/>
      <c r="AC21" s="1861"/>
      <c r="AD21" s="1861"/>
      <c r="AE21" s="1861"/>
      <c r="AF21" s="1861"/>
      <c r="AG21" s="1861"/>
      <c r="AH21" s="1861"/>
      <c r="AI21" s="1861"/>
      <c r="AJ21" s="1861"/>
      <c r="AK21" s="1861"/>
      <c r="AL21" s="1861"/>
      <c r="AM21" s="1861"/>
      <c r="AN21" s="1861"/>
      <c r="AO21" s="1861"/>
      <c r="AP21" s="1861"/>
      <c r="AQ21" s="1861"/>
      <c r="AR21" s="1861"/>
      <c r="AS21" s="1861"/>
      <c r="AT21" s="1861"/>
      <c r="AU21" s="1861"/>
      <c r="AV21" s="1861"/>
      <c r="AW21" s="1861"/>
      <c r="AX21" s="1873"/>
      <c r="AY21" s="1872"/>
      <c r="AZ21" s="1861"/>
      <c r="BA21" s="1861"/>
      <c r="BB21" s="1861"/>
      <c r="BC21" s="1861"/>
      <c r="BD21" s="1861"/>
      <c r="BE21" s="1873"/>
      <c r="BF21" s="38"/>
    </row>
    <row r="22" spans="2:58" ht="21" customHeight="1">
      <c r="B22" s="1862"/>
      <c r="C22" s="1861"/>
      <c r="D22" s="1861"/>
      <c r="E22" s="1861"/>
      <c r="F22" s="1861"/>
      <c r="G22" s="2"/>
      <c r="H22" s="2"/>
      <c r="I22" s="1864"/>
      <c r="J22" s="1864"/>
      <c r="K22" s="1864"/>
      <c r="L22" s="2"/>
      <c r="M22" s="2"/>
      <c r="N22" s="2"/>
      <c r="O22" s="1874"/>
      <c r="P22" s="1875"/>
      <c r="Q22" s="1875"/>
      <c r="R22" s="1875"/>
      <c r="S22" s="1875"/>
      <c r="T22" s="1876"/>
      <c r="U22" s="1865"/>
      <c r="V22" s="1874"/>
      <c r="W22" s="1875"/>
      <c r="X22" s="1875"/>
      <c r="Y22" s="1875"/>
      <c r="Z22" s="1875"/>
      <c r="AA22" s="1875"/>
      <c r="AB22" s="1875"/>
      <c r="AC22" s="1875"/>
      <c r="AD22" s="1875"/>
      <c r="AE22" s="1875"/>
      <c r="AF22" s="1875"/>
      <c r="AG22" s="1875"/>
      <c r="AH22" s="1875"/>
      <c r="AI22" s="1875"/>
      <c r="AJ22" s="1875"/>
      <c r="AK22" s="1875"/>
      <c r="AL22" s="1875"/>
      <c r="AM22" s="1875"/>
      <c r="AN22" s="1875"/>
      <c r="AO22" s="1875"/>
      <c r="AP22" s="1875"/>
      <c r="AQ22" s="1875"/>
      <c r="AR22" s="1875"/>
      <c r="AS22" s="1875"/>
      <c r="AT22" s="1875"/>
      <c r="AU22" s="1875"/>
      <c r="AV22" s="1875"/>
      <c r="AW22" s="1875"/>
      <c r="AX22" s="1876"/>
      <c r="AY22" s="1874"/>
      <c r="AZ22" s="1875"/>
      <c r="BA22" s="1875"/>
      <c r="BB22" s="1875"/>
      <c r="BC22" s="1875"/>
      <c r="BD22" s="1875"/>
      <c r="BE22" s="1876"/>
      <c r="BF22" s="38"/>
    </row>
    <row r="23" spans="2:58" ht="23.25" customHeight="1">
      <c r="B23" s="1862"/>
      <c r="C23" s="1861"/>
      <c r="D23" s="1861"/>
      <c r="E23" s="1861"/>
      <c r="F23" s="1861"/>
      <c r="G23" s="2"/>
      <c r="H23" s="2"/>
      <c r="I23" s="1864"/>
      <c r="J23" s="1864"/>
      <c r="K23" s="1864"/>
      <c r="L23" s="2"/>
      <c r="M23" s="2"/>
      <c r="N23" s="2"/>
      <c r="O23" s="1882" t="s">
        <v>1251</v>
      </c>
      <c r="P23" s="1856"/>
      <c r="Q23" s="1856"/>
      <c r="R23" s="1856"/>
      <c r="S23" s="1856"/>
      <c r="T23" s="1858"/>
      <c r="U23" s="1883" t="s">
        <v>1270</v>
      </c>
      <c r="V23" s="1871" t="s">
        <v>1271</v>
      </c>
      <c r="W23" s="1856"/>
      <c r="X23" s="1856"/>
      <c r="Y23" s="1856"/>
      <c r="Z23" s="1856"/>
      <c r="AA23" s="1856"/>
      <c r="AB23" s="1856"/>
      <c r="AC23" s="1856"/>
      <c r="AD23" s="1856"/>
      <c r="AE23" s="1856"/>
      <c r="AF23" s="1856"/>
      <c r="AG23" s="1856"/>
      <c r="AH23" s="1856"/>
      <c r="AI23" s="1856"/>
      <c r="AJ23" s="1856"/>
      <c r="AK23" s="1856"/>
      <c r="AL23" s="1856"/>
      <c r="AM23" s="1856"/>
      <c r="AN23" s="1856"/>
      <c r="AO23" s="1856"/>
      <c r="AP23" s="1856"/>
      <c r="AQ23" s="1856"/>
      <c r="AR23" s="1856"/>
      <c r="AS23" s="1856"/>
      <c r="AT23" s="1856"/>
      <c r="AU23" s="1856"/>
      <c r="AV23" s="1856"/>
      <c r="AW23" s="1856"/>
      <c r="AX23" s="1858"/>
      <c r="AY23" s="1871" t="s">
        <v>1272</v>
      </c>
      <c r="AZ23" s="1856"/>
      <c r="BA23" s="1856"/>
      <c r="BB23" s="1856"/>
      <c r="BC23" s="1856"/>
      <c r="BD23" s="1856"/>
      <c r="BE23" s="1858"/>
      <c r="BF23" s="38"/>
    </row>
    <row r="24" spans="2:58" ht="17.25" customHeight="1">
      <c r="B24" s="1862"/>
      <c r="C24" s="1861"/>
      <c r="D24" s="1861"/>
      <c r="E24" s="1861"/>
      <c r="F24" s="1861"/>
      <c r="G24" s="2"/>
      <c r="H24" s="2"/>
      <c r="I24" s="1864"/>
      <c r="J24" s="1864"/>
      <c r="K24" s="1864"/>
      <c r="L24" s="2"/>
      <c r="M24" s="2"/>
      <c r="N24" s="2"/>
      <c r="O24" s="1872"/>
      <c r="P24" s="1861"/>
      <c r="Q24" s="1861"/>
      <c r="R24" s="1861"/>
      <c r="S24" s="1861"/>
      <c r="T24" s="1873"/>
      <c r="U24" s="1864"/>
      <c r="V24" s="1872"/>
      <c r="W24" s="1861"/>
      <c r="X24" s="1861"/>
      <c r="Y24" s="1861"/>
      <c r="Z24" s="1861"/>
      <c r="AA24" s="1861"/>
      <c r="AB24" s="1861"/>
      <c r="AC24" s="1861"/>
      <c r="AD24" s="1861"/>
      <c r="AE24" s="1861"/>
      <c r="AF24" s="1861"/>
      <c r="AG24" s="1861"/>
      <c r="AH24" s="1861"/>
      <c r="AI24" s="1861"/>
      <c r="AJ24" s="1861"/>
      <c r="AK24" s="1861"/>
      <c r="AL24" s="1861"/>
      <c r="AM24" s="1861"/>
      <c r="AN24" s="1861"/>
      <c r="AO24" s="1861"/>
      <c r="AP24" s="1861"/>
      <c r="AQ24" s="1861"/>
      <c r="AR24" s="1861"/>
      <c r="AS24" s="1861"/>
      <c r="AT24" s="1861"/>
      <c r="AU24" s="1861"/>
      <c r="AV24" s="1861"/>
      <c r="AW24" s="1861"/>
      <c r="AX24" s="1873"/>
      <c r="AY24" s="1872"/>
      <c r="AZ24" s="1861"/>
      <c r="BA24" s="1861"/>
      <c r="BB24" s="1861"/>
      <c r="BC24" s="1861"/>
      <c r="BD24" s="1861"/>
      <c r="BE24" s="1873"/>
      <c r="BF24" s="38"/>
    </row>
    <row r="25" spans="2:58" ht="17.25" customHeight="1">
      <c r="B25" s="1862"/>
      <c r="C25" s="1861"/>
      <c r="D25" s="1861"/>
      <c r="E25" s="1861"/>
      <c r="F25" s="1861"/>
      <c r="G25" s="2"/>
      <c r="H25" s="2"/>
      <c r="I25" s="1864"/>
      <c r="J25" s="1864"/>
      <c r="K25" s="1864"/>
      <c r="L25" s="2"/>
      <c r="M25" s="2"/>
      <c r="N25" s="2"/>
      <c r="O25" s="1872"/>
      <c r="P25" s="1861"/>
      <c r="Q25" s="1861"/>
      <c r="R25" s="1861"/>
      <c r="S25" s="1861"/>
      <c r="T25" s="1873"/>
      <c r="U25" s="1864"/>
      <c r="V25" s="1872"/>
      <c r="W25" s="1861"/>
      <c r="X25" s="1861"/>
      <c r="Y25" s="1861"/>
      <c r="Z25" s="1861"/>
      <c r="AA25" s="1861"/>
      <c r="AB25" s="1861"/>
      <c r="AC25" s="1861"/>
      <c r="AD25" s="1861"/>
      <c r="AE25" s="1861"/>
      <c r="AF25" s="1861"/>
      <c r="AG25" s="1861"/>
      <c r="AH25" s="1861"/>
      <c r="AI25" s="1861"/>
      <c r="AJ25" s="1861"/>
      <c r="AK25" s="1861"/>
      <c r="AL25" s="1861"/>
      <c r="AM25" s="1861"/>
      <c r="AN25" s="1861"/>
      <c r="AO25" s="1861"/>
      <c r="AP25" s="1861"/>
      <c r="AQ25" s="1861"/>
      <c r="AR25" s="1861"/>
      <c r="AS25" s="1861"/>
      <c r="AT25" s="1861"/>
      <c r="AU25" s="1861"/>
      <c r="AV25" s="1861"/>
      <c r="AW25" s="1861"/>
      <c r="AX25" s="1873"/>
      <c r="AY25" s="1872"/>
      <c r="AZ25" s="1861"/>
      <c r="BA25" s="1861"/>
      <c r="BB25" s="1861"/>
      <c r="BC25" s="1861"/>
      <c r="BD25" s="1861"/>
      <c r="BE25" s="1873"/>
      <c r="BF25" s="38"/>
    </row>
    <row r="26" spans="2:58" ht="17.25" customHeight="1">
      <c r="B26" s="1862"/>
      <c r="C26" s="1861"/>
      <c r="D26" s="1861"/>
      <c r="E26" s="1861"/>
      <c r="F26" s="1861"/>
      <c r="G26" s="2"/>
      <c r="H26" s="2"/>
      <c r="I26" s="1864"/>
      <c r="J26" s="1864"/>
      <c r="K26" s="1864"/>
      <c r="L26" s="2"/>
      <c r="M26" s="2"/>
      <c r="N26" s="2"/>
      <c r="O26" s="1872"/>
      <c r="P26" s="1861"/>
      <c r="Q26" s="1861"/>
      <c r="R26" s="1861"/>
      <c r="S26" s="1861"/>
      <c r="T26" s="1873"/>
      <c r="U26" s="1864"/>
      <c r="V26" s="1872"/>
      <c r="W26" s="1861"/>
      <c r="X26" s="1861"/>
      <c r="Y26" s="1861"/>
      <c r="Z26" s="1861"/>
      <c r="AA26" s="1861"/>
      <c r="AB26" s="1861"/>
      <c r="AC26" s="1861"/>
      <c r="AD26" s="1861"/>
      <c r="AE26" s="1861"/>
      <c r="AF26" s="1861"/>
      <c r="AG26" s="1861"/>
      <c r="AH26" s="1861"/>
      <c r="AI26" s="1861"/>
      <c r="AJ26" s="1861"/>
      <c r="AK26" s="1861"/>
      <c r="AL26" s="1861"/>
      <c r="AM26" s="1861"/>
      <c r="AN26" s="1861"/>
      <c r="AO26" s="1861"/>
      <c r="AP26" s="1861"/>
      <c r="AQ26" s="1861"/>
      <c r="AR26" s="1861"/>
      <c r="AS26" s="1861"/>
      <c r="AT26" s="1861"/>
      <c r="AU26" s="1861"/>
      <c r="AV26" s="1861"/>
      <c r="AW26" s="1861"/>
      <c r="AX26" s="1873"/>
      <c r="AY26" s="1872"/>
      <c r="AZ26" s="1861"/>
      <c r="BA26" s="1861"/>
      <c r="BB26" s="1861"/>
      <c r="BC26" s="1861"/>
      <c r="BD26" s="1861"/>
      <c r="BE26" s="1873"/>
      <c r="BF26" s="38"/>
    </row>
    <row r="27" spans="2:58" ht="18.75" customHeight="1">
      <c r="B27" s="1862"/>
      <c r="C27" s="1861"/>
      <c r="D27" s="1861"/>
      <c r="E27" s="1861"/>
      <c r="F27" s="1861"/>
      <c r="G27" s="2"/>
      <c r="H27" s="2"/>
      <c r="I27" s="1864"/>
      <c r="J27" s="1864"/>
      <c r="K27" s="1864"/>
      <c r="L27" s="2"/>
      <c r="M27" s="2"/>
      <c r="N27" s="2"/>
      <c r="O27" s="1874"/>
      <c r="P27" s="1875"/>
      <c r="Q27" s="1875"/>
      <c r="R27" s="1875"/>
      <c r="S27" s="1875"/>
      <c r="T27" s="1876"/>
      <c r="U27" s="1865"/>
      <c r="V27" s="1874"/>
      <c r="W27" s="1875"/>
      <c r="X27" s="1875"/>
      <c r="Y27" s="1875"/>
      <c r="Z27" s="1875"/>
      <c r="AA27" s="1875"/>
      <c r="AB27" s="1875"/>
      <c r="AC27" s="1875"/>
      <c r="AD27" s="1875"/>
      <c r="AE27" s="1875"/>
      <c r="AF27" s="1875"/>
      <c r="AG27" s="1875"/>
      <c r="AH27" s="1875"/>
      <c r="AI27" s="1875"/>
      <c r="AJ27" s="1875"/>
      <c r="AK27" s="1875"/>
      <c r="AL27" s="1875"/>
      <c r="AM27" s="1875"/>
      <c r="AN27" s="1875"/>
      <c r="AO27" s="1875"/>
      <c r="AP27" s="1875"/>
      <c r="AQ27" s="1875"/>
      <c r="AR27" s="1875"/>
      <c r="AS27" s="1875"/>
      <c r="AT27" s="1875"/>
      <c r="AU27" s="1875"/>
      <c r="AV27" s="1875"/>
      <c r="AW27" s="1875"/>
      <c r="AX27" s="1876"/>
      <c r="AY27" s="1874"/>
      <c r="AZ27" s="1875"/>
      <c r="BA27" s="1875"/>
      <c r="BB27" s="1875"/>
      <c r="BC27" s="1875"/>
      <c r="BD27" s="1875"/>
      <c r="BE27" s="1876"/>
      <c r="BF27" s="38"/>
    </row>
    <row r="28" spans="2:58" ht="36" customHeight="1">
      <c r="B28" s="1862"/>
      <c r="C28" s="1861"/>
      <c r="D28" s="1861"/>
      <c r="E28" s="1861"/>
      <c r="F28" s="1861"/>
      <c r="G28" s="2"/>
      <c r="H28" s="2"/>
      <c r="I28" s="1865"/>
      <c r="J28" s="1865"/>
      <c r="K28" s="1865"/>
      <c r="L28" s="2"/>
      <c r="M28" s="2"/>
      <c r="N28" s="2"/>
      <c r="O28" s="2"/>
      <c r="P28" s="2"/>
      <c r="Q28" s="2"/>
      <c r="R28" s="2"/>
      <c r="S28" s="2"/>
      <c r="T28" s="2"/>
      <c r="U28" s="2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2"/>
      <c r="AZ28" s="2"/>
      <c r="BA28" s="2"/>
      <c r="BB28" s="2"/>
      <c r="BC28" s="37"/>
      <c r="BD28" s="2"/>
      <c r="BE28" s="2"/>
      <c r="BF28" s="38"/>
    </row>
    <row r="29" spans="2:58" ht="17.25" customHeight="1">
      <c r="B29" s="1862"/>
      <c r="C29" s="1861"/>
      <c r="D29" s="1861"/>
      <c r="E29" s="1861"/>
      <c r="F29" s="1861"/>
      <c r="G29" s="2"/>
      <c r="H29" s="2"/>
      <c r="I29" s="1868" t="s">
        <v>1263</v>
      </c>
      <c r="J29" s="1866" t="s">
        <v>1270</v>
      </c>
      <c r="K29" s="1867" t="s">
        <v>1273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37"/>
      <c r="BD29" s="2"/>
      <c r="BE29" s="2"/>
      <c r="BF29" s="38"/>
    </row>
    <row r="30" spans="2:58" ht="8.25" customHeight="1">
      <c r="B30" s="1862"/>
      <c r="C30" s="1861"/>
      <c r="D30" s="1861"/>
      <c r="E30" s="1861"/>
      <c r="F30" s="1861"/>
      <c r="G30" s="2"/>
      <c r="H30" s="2"/>
      <c r="I30" s="1864"/>
      <c r="J30" s="1864"/>
      <c r="K30" s="1864"/>
      <c r="L30" s="2"/>
      <c r="M30" s="1877" t="s">
        <v>1274</v>
      </c>
      <c r="N30" s="1861"/>
      <c r="O30" s="1861"/>
      <c r="P30" s="1861"/>
      <c r="Q30" s="1861"/>
      <c r="R30" s="1861"/>
      <c r="S30" s="1861"/>
      <c r="T30" s="1861"/>
      <c r="U30" s="1861"/>
      <c r="V30" s="1861"/>
      <c r="W30" s="1861"/>
      <c r="X30" s="1861"/>
      <c r="Y30" s="1861"/>
      <c r="Z30" s="1861"/>
      <c r="AA30" s="1861"/>
      <c r="AB30" s="1861"/>
      <c r="AC30" s="1861"/>
      <c r="AD30" s="1861"/>
      <c r="AE30" s="1861"/>
      <c r="AF30" s="1861"/>
      <c r="AG30" s="1861"/>
      <c r="AH30" s="1861"/>
      <c r="AI30" s="1861"/>
      <c r="AJ30" s="1861"/>
      <c r="AK30" s="1861"/>
      <c r="AL30" s="1861"/>
      <c r="AM30" s="1861"/>
      <c r="AN30" s="1861"/>
      <c r="AO30" s="1861"/>
      <c r="AP30" s="1861"/>
      <c r="AQ30" s="1861"/>
      <c r="AR30" s="1861"/>
      <c r="AS30" s="1861"/>
      <c r="AT30" s="1861"/>
      <c r="AU30" s="1861"/>
      <c r="AV30" s="1861"/>
      <c r="AW30" s="1861"/>
      <c r="AX30" s="1861"/>
      <c r="AY30" s="1861"/>
      <c r="AZ30" s="1861"/>
      <c r="BA30" s="1861"/>
      <c r="BB30" s="1861"/>
      <c r="BC30" s="37"/>
      <c r="BD30" s="2"/>
      <c r="BE30" s="2"/>
      <c r="BF30" s="38"/>
    </row>
    <row r="31" spans="2:58" ht="14.25" customHeight="1">
      <c r="B31" s="1862"/>
      <c r="C31" s="1861"/>
      <c r="D31" s="1861"/>
      <c r="E31" s="1861"/>
      <c r="F31" s="1861"/>
      <c r="G31" s="2"/>
      <c r="H31" s="2"/>
      <c r="I31" s="1864"/>
      <c r="J31" s="1864"/>
      <c r="K31" s="1864"/>
      <c r="L31" s="2"/>
      <c r="M31" s="1861"/>
      <c r="N31" s="1861"/>
      <c r="O31" s="1861"/>
      <c r="P31" s="1861"/>
      <c r="Q31" s="1861"/>
      <c r="R31" s="1861"/>
      <c r="S31" s="1861"/>
      <c r="T31" s="1861"/>
      <c r="U31" s="1861"/>
      <c r="V31" s="1861"/>
      <c r="W31" s="1861"/>
      <c r="X31" s="1861"/>
      <c r="Y31" s="1861"/>
      <c r="Z31" s="1861"/>
      <c r="AA31" s="1861"/>
      <c r="AB31" s="1861"/>
      <c r="AC31" s="1861"/>
      <c r="AD31" s="1861"/>
      <c r="AE31" s="1861"/>
      <c r="AF31" s="1861"/>
      <c r="AG31" s="1861"/>
      <c r="AH31" s="1861"/>
      <c r="AI31" s="1861"/>
      <c r="AJ31" s="1861"/>
      <c r="AK31" s="1861"/>
      <c r="AL31" s="1861"/>
      <c r="AM31" s="1861"/>
      <c r="AN31" s="1861"/>
      <c r="AO31" s="1861"/>
      <c r="AP31" s="1861"/>
      <c r="AQ31" s="1861"/>
      <c r="AR31" s="1861"/>
      <c r="AS31" s="1861"/>
      <c r="AT31" s="1861"/>
      <c r="AU31" s="1861"/>
      <c r="AV31" s="1861"/>
      <c r="AW31" s="1861"/>
      <c r="AX31" s="1861"/>
      <c r="AY31" s="1861"/>
      <c r="AZ31" s="1861"/>
      <c r="BA31" s="1861"/>
      <c r="BB31" s="1861"/>
      <c r="BC31" s="37"/>
      <c r="BD31" s="2"/>
      <c r="BE31" s="2"/>
      <c r="BF31" s="38"/>
    </row>
    <row r="32" spans="2:58" ht="48.75" hidden="1" customHeight="1">
      <c r="B32" s="1862"/>
      <c r="C32" s="1861"/>
      <c r="D32" s="1861"/>
      <c r="E32" s="1861"/>
      <c r="F32" s="1861"/>
      <c r="G32" s="2"/>
      <c r="H32" s="2"/>
      <c r="I32" s="1864"/>
      <c r="J32" s="1864"/>
      <c r="K32" s="1864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37"/>
      <c r="BD32" s="2"/>
      <c r="BE32" s="2"/>
      <c r="BF32" s="38"/>
    </row>
    <row r="33" spans="2:58" ht="14.25" customHeight="1">
      <c r="B33" s="1862"/>
      <c r="C33" s="1861"/>
      <c r="D33" s="1861"/>
      <c r="E33" s="1861"/>
      <c r="F33" s="1861"/>
      <c r="G33" s="2"/>
      <c r="H33" s="2"/>
      <c r="I33" s="1864"/>
      <c r="J33" s="1864"/>
      <c r="K33" s="1864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37"/>
      <c r="BD33" s="2"/>
      <c r="BE33" s="2"/>
      <c r="BF33" s="38"/>
    </row>
    <row r="34" spans="2:58" ht="14.25" customHeight="1">
      <c r="B34" s="1862"/>
      <c r="C34" s="1861"/>
      <c r="D34" s="1861"/>
      <c r="E34" s="1861"/>
      <c r="F34" s="1861"/>
      <c r="G34" s="2"/>
      <c r="H34" s="2"/>
      <c r="I34" s="1864"/>
      <c r="J34" s="1864"/>
      <c r="K34" s="1864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37"/>
      <c r="BD34" s="2"/>
      <c r="BE34" s="2"/>
      <c r="BF34" s="38"/>
    </row>
    <row r="35" spans="2:58" ht="14.25" customHeight="1">
      <c r="B35" s="1862"/>
      <c r="C35" s="1861"/>
      <c r="D35" s="1861"/>
      <c r="E35" s="1861"/>
      <c r="F35" s="1861"/>
      <c r="G35" s="2"/>
      <c r="H35" s="2"/>
      <c r="I35" s="1864"/>
      <c r="J35" s="1864"/>
      <c r="K35" s="1864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37"/>
      <c r="BD35" s="2"/>
      <c r="BE35" s="2"/>
      <c r="BF35" s="38"/>
    </row>
    <row r="36" spans="2:58" ht="6.75" customHeight="1">
      <c r="B36" s="61"/>
      <c r="C36" s="2"/>
      <c r="D36" s="2"/>
      <c r="E36" s="2"/>
      <c r="F36" s="2"/>
      <c r="G36" s="2"/>
      <c r="H36" s="2"/>
      <c r="I36" s="1864"/>
      <c r="J36" s="1864"/>
      <c r="K36" s="1864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37"/>
      <c r="BD36" s="2"/>
      <c r="BE36" s="2"/>
      <c r="BF36" s="38"/>
    </row>
    <row r="37" spans="2:58" ht="28.5" customHeight="1">
      <c r="B37" s="61"/>
      <c r="C37" s="2"/>
      <c r="D37" s="2"/>
      <c r="E37" s="2"/>
      <c r="F37" s="2"/>
      <c r="G37" s="2"/>
      <c r="H37" s="2"/>
      <c r="I37" s="1864"/>
      <c r="J37" s="1864"/>
      <c r="K37" s="1864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37"/>
      <c r="BD37" s="2"/>
      <c r="BE37" s="2"/>
      <c r="BF37" s="38"/>
    </row>
    <row r="38" spans="2:58" ht="54.75" customHeight="1">
      <c r="B38" s="61"/>
      <c r="C38" s="2"/>
      <c r="D38" s="2"/>
      <c r="E38" s="2"/>
      <c r="F38" s="2"/>
      <c r="G38" s="2"/>
      <c r="H38" s="2"/>
      <c r="I38" s="1864"/>
      <c r="J38" s="1864"/>
      <c r="K38" s="1864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37"/>
      <c r="BD38" s="2"/>
      <c r="BE38" s="2"/>
      <c r="BF38" s="38"/>
    </row>
    <row r="39" spans="2:58" ht="15.75" customHeight="1">
      <c r="B39" s="61"/>
      <c r="C39" s="2"/>
      <c r="D39" s="2"/>
      <c r="E39" s="2"/>
      <c r="F39" s="2"/>
      <c r="G39" s="2"/>
      <c r="H39" s="2"/>
      <c r="I39" s="1865"/>
      <c r="J39" s="1865"/>
      <c r="K39" s="1865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37"/>
      <c r="BD39" s="2"/>
      <c r="BE39" s="2"/>
      <c r="BF39" s="38"/>
    </row>
    <row r="40" spans="2:58" ht="15.75" customHeight="1">
      <c r="B40" s="50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2"/>
      <c r="BD40" s="51"/>
      <c r="BE40" s="51"/>
      <c r="BF40" s="53"/>
    </row>
    <row r="41" spans="2:58" ht="15.75" customHeight="1">
      <c r="BC41" s="37"/>
    </row>
    <row r="42" spans="2:58" ht="15.75" customHeight="1">
      <c r="BC42" s="37"/>
    </row>
    <row r="43" spans="2:58" ht="15.75" customHeight="1">
      <c r="BC43" s="37"/>
    </row>
    <row r="44" spans="2:58" ht="15.75" customHeight="1">
      <c r="BC44" s="37"/>
    </row>
    <row r="45" spans="2:58" ht="15.75" customHeight="1">
      <c r="BC45" s="37"/>
    </row>
    <row r="46" spans="2:58" ht="15.75" customHeight="1">
      <c r="BC46" s="37"/>
    </row>
    <row r="47" spans="2:58" ht="15.75" customHeight="1">
      <c r="BC47" s="37"/>
    </row>
    <row r="48" spans="2:58" ht="15.75" customHeight="1">
      <c r="BC48" s="37"/>
    </row>
    <row r="49" spans="55:55" ht="15.75" customHeight="1">
      <c r="BC49" s="37"/>
    </row>
    <row r="50" spans="55:55" ht="15.75" customHeight="1">
      <c r="BC50" s="37"/>
    </row>
    <row r="51" spans="55:55" ht="15.75" customHeight="1">
      <c r="BC51" s="37"/>
    </row>
    <row r="52" spans="55:55" ht="15.75" customHeight="1">
      <c r="BC52" s="37"/>
    </row>
    <row r="53" spans="55:55" ht="15.75" customHeight="1">
      <c r="BC53" s="37"/>
    </row>
    <row r="54" spans="55:55" ht="15.75" customHeight="1">
      <c r="BC54" s="37"/>
    </row>
    <row r="55" spans="55:55" ht="15.75" customHeight="1">
      <c r="BC55" s="37"/>
    </row>
    <row r="56" spans="55:55" ht="15.75" customHeight="1">
      <c r="BC56" s="37"/>
    </row>
    <row r="57" spans="55:55" ht="15.75" customHeight="1">
      <c r="BC57" s="37"/>
    </row>
    <row r="58" spans="55:55" ht="15.75" customHeight="1">
      <c r="BC58" s="37"/>
    </row>
    <row r="59" spans="55:55" ht="15.75" customHeight="1">
      <c r="BC59" s="37"/>
    </row>
    <row r="60" spans="55:55" ht="15.75" customHeight="1">
      <c r="BC60" s="37"/>
    </row>
    <row r="61" spans="55:55" ht="15.75" customHeight="1">
      <c r="BC61" s="37"/>
    </row>
    <row r="62" spans="55:55" ht="15.75" customHeight="1">
      <c r="BC62" s="37"/>
    </row>
    <row r="63" spans="55:55" ht="15.75" customHeight="1">
      <c r="BC63" s="37"/>
    </row>
    <row r="64" spans="55:55" ht="15.75" customHeight="1">
      <c r="BC64" s="37"/>
    </row>
    <row r="65" spans="55:55" ht="15.75" customHeight="1">
      <c r="BC65" s="37"/>
    </row>
    <row r="66" spans="55:55" ht="15.75" customHeight="1">
      <c r="BC66" s="37"/>
    </row>
    <row r="67" spans="55:55" ht="15.75" customHeight="1">
      <c r="BC67" s="37"/>
    </row>
    <row r="68" spans="55:55" ht="15.75" customHeight="1">
      <c r="BC68" s="37"/>
    </row>
    <row r="69" spans="55:55" ht="15.75" customHeight="1">
      <c r="BC69" s="37"/>
    </row>
    <row r="70" spans="55:55" ht="15.75" customHeight="1">
      <c r="BC70" s="37"/>
    </row>
    <row r="71" spans="55:55" ht="15.75" customHeight="1">
      <c r="BC71" s="37"/>
    </row>
    <row r="72" spans="55:55" ht="15.75" customHeight="1">
      <c r="BC72" s="37"/>
    </row>
    <row r="73" spans="55:55" ht="15.75" customHeight="1">
      <c r="BC73" s="37"/>
    </row>
    <row r="74" spans="55:55" ht="15.75" customHeight="1">
      <c r="BC74" s="37"/>
    </row>
    <row r="75" spans="55:55" ht="15.75" customHeight="1">
      <c r="BC75" s="37"/>
    </row>
    <row r="76" spans="55:55" ht="15.75" customHeight="1">
      <c r="BC76" s="37"/>
    </row>
    <row r="77" spans="55:55" ht="15.75" customHeight="1">
      <c r="BC77" s="37"/>
    </row>
    <row r="78" spans="55:55" ht="15.75" customHeight="1">
      <c r="BC78" s="37"/>
    </row>
    <row r="79" spans="55:55" ht="15.75" customHeight="1">
      <c r="BC79" s="37"/>
    </row>
    <row r="80" spans="55:55" ht="15.75" customHeight="1">
      <c r="BC80" s="37"/>
    </row>
    <row r="81" spans="55:55" ht="15.75" customHeight="1">
      <c r="BC81" s="37"/>
    </row>
    <row r="82" spans="55:55" ht="15.75" customHeight="1">
      <c r="BC82" s="37"/>
    </row>
    <row r="83" spans="55:55" ht="15.75" customHeight="1">
      <c r="BC83" s="37"/>
    </row>
    <row r="84" spans="55:55" ht="15.75" customHeight="1">
      <c r="BC84" s="37"/>
    </row>
    <row r="85" spans="55:55" ht="15.75" customHeight="1">
      <c r="BC85" s="37"/>
    </row>
    <row r="86" spans="55:55" ht="15.75" customHeight="1">
      <c r="BC86" s="37"/>
    </row>
    <row r="87" spans="55:55" ht="15.75" customHeight="1">
      <c r="BC87" s="37"/>
    </row>
    <row r="88" spans="55:55" ht="15.75" customHeight="1">
      <c r="BC88" s="37"/>
    </row>
    <row r="89" spans="55:55" ht="15.75" customHeight="1">
      <c r="BC89" s="37"/>
    </row>
    <row r="90" spans="55:55" ht="15.75" customHeight="1">
      <c r="BC90" s="37"/>
    </row>
    <row r="91" spans="55:55" ht="15.75" customHeight="1">
      <c r="BC91" s="37"/>
    </row>
    <row r="92" spans="55:55" ht="15.75" customHeight="1">
      <c r="BC92" s="37"/>
    </row>
    <row r="93" spans="55:55" ht="15.75" customHeight="1">
      <c r="BC93" s="37"/>
    </row>
    <row r="94" spans="55:55" ht="15.75" customHeight="1">
      <c r="BC94" s="37"/>
    </row>
    <row r="95" spans="55:55" ht="15.75" customHeight="1">
      <c r="BC95" s="37"/>
    </row>
    <row r="96" spans="55:55" ht="15.75" customHeight="1">
      <c r="BC96" s="37"/>
    </row>
    <row r="97" spans="55:55" ht="15.75" customHeight="1">
      <c r="BC97" s="37"/>
    </row>
    <row r="98" spans="55:55" ht="15.75" customHeight="1">
      <c r="BC98" s="37"/>
    </row>
    <row r="99" spans="55:55" ht="15.75" customHeight="1">
      <c r="BC99" s="37"/>
    </row>
    <row r="100" spans="55:55" ht="15.75" customHeight="1">
      <c r="BC100" s="37"/>
    </row>
    <row r="101" spans="55:55" ht="15.75" customHeight="1">
      <c r="BC101" s="37"/>
    </row>
    <row r="102" spans="55:55" ht="15.75" customHeight="1">
      <c r="BC102" s="37"/>
    </row>
    <row r="103" spans="55:55" ht="15.75" customHeight="1">
      <c r="BC103" s="37"/>
    </row>
    <row r="104" spans="55:55" ht="15.75" customHeight="1">
      <c r="BC104" s="37"/>
    </row>
    <row r="105" spans="55:55" ht="15.75" customHeight="1">
      <c r="BC105" s="37"/>
    </row>
    <row r="106" spans="55:55" ht="15.75" customHeight="1">
      <c r="BC106" s="37"/>
    </row>
    <row r="107" spans="55:55" ht="15.75" customHeight="1">
      <c r="BC107" s="37"/>
    </row>
    <row r="108" spans="55:55" ht="15.75" customHeight="1">
      <c r="BC108" s="37"/>
    </row>
    <row r="109" spans="55:55" ht="15.75" customHeight="1">
      <c r="BC109" s="37"/>
    </row>
    <row r="110" spans="55:55" ht="15.75" customHeight="1">
      <c r="BC110" s="37"/>
    </row>
    <row r="111" spans="55:55" ht="15.75" customHeight="1">
      <c r="BC111" s="37"/>
    </row>
    <row r="112" spans="55:55" ht="15.75" customHeight="1">
      <c r="BC112" s="37"/>
    </row>
    <row r="113" spans="55:55" ht="15.75" customHeight="1">
      <c r="BC113" s="37"/>
    </row>
    <row r="114" spans="55:55" ht="15.75" customHeight="1">
      <c r="BC114" s="37"/>
    </row>
    <row r="115" spans="55:55" ht="15.75" customHeight="1">
      <c r="BC115" s="37"/>
    </row>
    <row r="116" spans="55:55" ht="15.75" customHeight="1">
      <c r="BC116" s="37"/>
    </row>
    <row r="117" spans="55:55" ht="15.75" customHeight="1">
      <c r="BC117" s="37"/>
    </row>
    <row r="118" spans="55:55" ht="15.75" customHeight="1">
      <c r="BC118" s="37"/>
    </row>
    <row r="119" spans="55:55" ht="15.75" customHeight="1">
      <c r="BC119" s="37"/>
    </row>
    <row r="120" spans="55:55" ht="15.75" customHeight="1">
      <c r="BC120" s="37"/>
    </row>
    <row r="121" spans="55:55" ht="15.75" customHeight="1">
      <c r="BC121" s="37"/>
    </row>
    <row r="122" spans="55:55" ht="15.75" customHeight="1">
      <c r="BC122" s="37"/>
    </row>
    <row r="123" spans="55:55" ht="15.75" customHeight="1">
      <c r="BC123" s="37"/>
    </row>
    <row r="124" spans="55:55" ht="15.75" customHeight="1">
      <c r="BC124" s="37"/>
    </row>
    <row r="125" spans="55:55" ht="15.75" customHeight="1">
      <c r="BC125" s="37"/>
    </row>
    <row r="126" spans="55:55" ht="15.75" customHeight="1">
      <c r="BC126" s="37"/>
    </row>
    <row r="127" spans="55:55" ht="15.75" customHeight="1">
      <c r="BC127" s="37"/>
    </row>
    <row r="128" spans="55:55" ht="15.75" customHeight="1">
      <c r="BC128" s="37"/>
    </row>
    <row r="129" spans="55:55" ht="15.75" customHeight="1">
      <c r="BC129" s="37"/>
    </row>
    <row r="130" spans="55:55" ht="15.75" customHeight="1">
      <c r="BC130" s="37"/>
    </row>
    <row r="131" spans="55:55" ht="15.75" customHeight="1">
      <c r="BC131" s="37"/>
    </row>
    <row r="132" spans="55:55" ht="15.75" customHeight="1">
      <c r="BC132" s="37"/>
    </row>
    <row r="133" spans="55:55" ht="15.75" customHeight="1">
      <c r="BC133" s="37"/>
    </row>
    <row r="134" spans="55:55" ht="15.75" customHeight="1">
      <c r="BC134" s="37"/>
    </row>
    <row r="135" spans="55:55" ht="15.75" customHeight="1">
      <c r="BC135" s="37"/>
    </row>
    <row r="136" spans="55:55" ht="15.75" customHeight="1">
      <c r="BC136" s="37"/>
    </row>
    <row r="137" spans="55:55" ht="15.75" customHeight="1">
      <c r="BC137" s="37"/>
    </row>
    <row r="138" spans="55:55" ht="15.75" customHeight="1">
      <c r="BC138" s="37"/>
    </row>
    <row r="139" spans="55:55" ht="15.75" customHeight="1">
      <c r="BC139" s="37"/>
    </row>
    <row r="140" spans="55:55" ht="15.75" customHeight="1">
      <c r="BC140" s="37"/>
    </row>
    <row r="141" spans="55:55" ht="15.75" customHeight="1">
      <c r="BC141" s="37"/>
    </row>
    <row r="142" spans="55:55" ht="15.75" customHeight="1">
      <c r="BC142" s="37"/>
    </row>
    <row r="143" spans="55:55" ht="15.75" customHeight="1">
      <c r="BC143" s="37"/>
    </row>
    <row r="144" spans="55:55" ht="15.75" customHeight="1">
      <c r="BC144" s="37"/>
    </row>
    <row r="145" spans="55:55" ht="15.75" customHeight="1">
      <c r="BC145" s="37"/>
    </row>
    <row r="146" spans="55:55" ht="15.75" customHeight="1">
      <c r="BC146" s="37"/>
    </row>
    <row r="147" spans="55:55" ht="15.75" customHeight="1">
      <c r="BC147" s="37"/>
    </row>
    <row r="148" spans="55:55" ht="15.75" customHeight="1">
      <c r="BC148" s="37"/>
    </row>
    <row r="149" spans="55:55" ht="15.75" customHeight="1">
      <c r="BC149" s="37"/>
    </row>
    <row r="150" spans="55:55" ht="15.75" customHeight="1">
      <c r="BC150" s="37"/>
    </row>
    <row r="151" spans="55:55" ht="15.75" customHeight="1">
      <c r="BC151" s="37"/>
    </row>
    <row r="152" spans="55:55" ht="15.75" customHeight="1">
      <c r="BC152" s="37"/>
    </row>
    <row r="153" spans="55:55" ht="15.75" customHeight="1">
      <c r="BC153" s="37"/>
    </row>
    <row r="154" spans="55:55" ht="15.75" customHeight="1">
      <c r="BC154" s="37"/>
    </row>
    <row r="155" spans="55:55" ht="15.75" customHeight="1">
      <c r="BC155" s="37"/>
    </row>
    <row r="156" spans="55:55" ht="15.75" customHeight="1">
      <c r="BC156" s="37"/>
    </row>
    <row r="157" spans="55:55" ht="15.75" customHeight="1">
      <c r="BC157" s="37"/>
    </row>
    <row r="158" spans="55:55" ht="15.75" customHeight="1">
      <c r="BC158" s="37"/>
    </row>
    <row r="159" spans="55:55" ht="15.75" customHeight="1">
      <c r="BC159" s="37"/>
    </row>
    <row r="160" spans="55:55" ht="15.75" customHeight="1">
      <c r="BC160" s="37"/>
    </row>
    <row r="161" spans="55:55" ht="15.75" customHeight="1">
      <c r="BC161" s="37"/>
    </row>
    <row r="162" spans="55:55" ht="15.75" customHeight="1">
      <c r="BC162" s="37"/>
    </row>
    <row r="163" spans="55:55" ht="15.75" customHeight="1">
      <c r="BC163" s="37"/>
    </row>
    <row r="164" spans="55:55" ht="15.75" customHeight="1">
      <c r="BC164" s="37"/>
    </row>
    <row r="165" spans="55:55" ht="15.75" customHeight="1">
      <c r="BC165" s="37"/>
    </row>
    <row r="166" spans="55:55" ht="15.75" customHeight="1">
      <c r="BC166" s="37"/>
    </row>
    <row r="167" spans="55:55" ht="15.75" customHeight="1">
      <c r="BC167" s="37"/>
    </row>
    <row r="168" spans="55:55" ht="15.75" customHeight="1">
      <c r="BC168" s="37"/>
    </row>
    <row r="169" spans="55:55" ht="15.75" customHeight="1">
      <c r="BC169" s="37"/>
    </row>
    <row r="170" spans="55:55" ht="15.75" customHeight="1">
      <c r="BC170" s="37"/>
    </row>
    <row r="171" spans="55:55" ht="15.75" customHeight="1">
      <c r="BC171" s="37"/>
    </row>
    <row r="172" spans="55:55" ht="15.75" customHeight="1">
      <c r="BC172" s="37"/>
    </row>
    <row r="173" spans="55:55" ht="15.75" customHeight="1">
      <c r="BC173" s="37"/>
    </row>
    <row r="174" spans="55:55" ht="15.75" customHeight="1">
      <c r="BC174" s="37"/>
    </row>
    <row r="175" spans="55:55" ht="15.75" customHeight="1">
      <c r="BC175" s="37"/>
    </row>
    <row r="176" spans="55:55" ht="15.75" customHeight="1">
      <c r="BC176" s="37"/>
    </row>
    <row r="177" spans="55:55" ht="15.75" customHeight="1">
      <c r="BC177" s="37"/>
    </row>
    <row r="178" spans="55:55" ht="15.75" customHeight="1">
      <c r="BC178" s="37"/>
    </row>
    <row r="179" spans="55:55" ht="15.75" customHeight="1">
      <c r="BC179" s="37"/>
    </row>
    <row r="180" spans="55:55" ht="15.75" customHeight="1">
      <c r="BC180" s="37"/>
    </row>
    <row r="181" spans="55:55" ht="15.75" customHeight="1">
      <c r="BC181" s="37"/>
    </row>
    <row r="182" spans="55:55" ht="15.75" customHeight="1">
      <c r="BC182" s="37"/>
    </row>
    <row r="183" spans="55:55" ht="15.75" customHeight="1">
      <c r="BC183" s="37"/>
    </row>
    <row r="184" spans="55:55" ht="15.75" customHeight="1">
      <c r="BC184" s="37"/>
    </row>
    <row r="185" spans="55:55" ht="15.75" customHeight="1">
      <c r="BC185" s="37"/>
    </row>
    <row r="186" spans="55:55" ht="15.75" customHeight="1">
      <c r="BC186" s="37"/>
    </row>
    <row r="187" spans="55:55" ht="15.75" customHeight="1">
      <c r="BC187" s="37"/>
    </row>
    <row r="188" spans="55:55" ht="15.75" customHeight="1">
      <c r="BC188" s="37"/>
    </row>
    <row r="189" spans="55:55" ht="15.75" customHeight="1">
      <c r="BC189" s="37"/>
    </row>
    <row r="190" spans="55:55" ht="15.75" customHeight="1">
      <c r="BC190" s="37"/>
    </row>
    <row r="191" spans="55:55" ht="15.75" customHeight="1">
      <c r="BC191" s="37"/>
    </row>
    <row r="192" spans="55:55" ht="15.75" customHeight="1">
      <c r="BC192" s="37"/>
    </row>
    <row r="193" spans="55:55" ht="15.75" customHeight="1">
      <c r="BC193" s="37"/>
    </row>
    <row r="194" spans="55:55" ht="15.75" customHeight="1">
      <c r="BC194" s="37"/>
    </row>
    <row r="195" spans="55:55" ht="15.75" customHeight="1">
      <c r="BC195" s="37"/>
    </row>
    <row r="196" spans="55:55" ht="15.75" customHeight="1">
      <c r="BC196" s="37"/>
    </row>
    <row r="197" spans="55:55" ht="15.75" customHeight="1">
      <c r="BC197" s="37"/>
    </row>
    <row r="198" spans="55:55" ht="15.75" customHeight="1">
      <c r="BC198" s="37"/>
    </row>
    <row r="199" spans="55:55" ht="15.75" customHeight="1">
      <c r="BC199" s="37"/>
    </row>
    <row r="200" spans="55:55" ht="15.75" customHeight="1">
      <c r="BC200" s="37"/>
    </row>
    <row r="201" spans="55:55" ht="15.75" customHeight="1">
      <c r="BC201" s="37"/>
    </row>
    <row r="202" spans="55:55" ht="15.75" customHeight="1">
      <c r="BC202" s="37"/>
    </row>
    <row r="203" spans="55:55" ht="15.75" customHeight="1">
      <c r="BC203" s="37"/>
    </row>
    <row r="204" spans="55:55" ht="15.75" customHeight="1">
      <c r="BC204" s="37"/>
    </row>
    <row r="205" spans="55:55" ht="15.75" customHeight="1">
      <c r="BC205" s="37"/>
    </row>
    <row r="206" spans="55:55" ht="15.75" customHeight="1">
      <c r="BC206" s="37"/>
    </row>
    <row r="207" spans="55:55" ht="15.75" customHeight="1">
      <c r="BC207" s="37"/>
    </row>
    <row r="208" spans="55:55" ht="15.75" customHeight="1">
      <c r="BC208" s="37"/>
    </row>
    <row r="209" spans="55:55" ht="15.75" customHeight="1">
      <c r="BC209" s="37"/>
    </row>
    <row r="210" spans="55:55" ht="15.75" customHeight="1">
      <c r="BC210" s="37"/>
    </row>
    <row r="211" spans="55:55" ht="15.75" customHeight="1">
      <c r="BC211" s="37"/>
    </row>
    <row r="212" spans="55:55" ht="15.75" customHeight="1">
      <c r="BC212" s="37"/>
    </row>
    <row r="213" spans="55:55" ht="15.75" customHeight="1">
      <c r="BC213" s="37"/>
    </row>
    <row r="214" spans="55:55" ht="15.75" customHeight="1">
      <c r="BC214" s="37"/>
    </row>
    <row r="215" spans="55:55" ht="15.75" customHeight="1">
      <c r="BC215" s="37"/>
    </row>
    <row r="216" spans="55:55" ht="15.75" customHeight="1">
      <c r="BC216" s="37"/>
    </row>
    <row r="217" spans="55:55" ht="15.75" customHeight="1">
      <c r="BC217" s="37"/>
    </row>
    <row r="218" spans="55:55" ht="15.75" customHeight="1">
      <c r="BC218" s="37"/>
    </row>
    <row r="219" spans="55:55" ht="15.75" customHeight="1">
      <c r="BC219" s="37"/>
    </row>
    <row r="220" spans="55:55" ht="15.75" customHeight="1">
      <c r="BC220" s="37"/>
    </row>
    <row r="221" spans="55:55" ht="15.75" customHeight="1">
      <c r="BC221" s="37"/>
    </row>
    <row r="222" spans="55:55" ht="15.75" customHeight="1">
      <c r="BC222" s="37"/>
    </row>
    <row r="223" spans="55:55" ht="15.75" customHeight="1">
      <c r="BC223" s="37"/>
    </row>
    <row r="224" spans="55:55" ht="15.75" customHeight="1">
      <c r="BC224" s="37"/>
    </row>
    <row r="225" spans="55:55" ht="15.75" customHeight="1">
      <c r="BC225" s="37"/>
    </row>
    <row r="226" spans="55:55" ht="15.75" customHeight="1">
      <c r="BC226" s="37"/>
    </row>
    <row r="227" spans="55:55" ht="15.75" customHeight="1">
      <c r="BC227" s="37"/>
    </row>
    <row r="228" spans="55:55" ht="15.75" customHeight="1">
      <c r="BC228" s="37"/>
    </row>
    <row r="229" spans="55:55" ht="15.75" customHeight="1">
      <c r="BC229" s="37"/>
    </row>
    <row r="230" spans="55:55" ht="15.75" customHeight="1">
      <c r="BC230" s="37"/>
    </row>
    <row r="231" spans="55:55" ht="15.75" customHeight="1">
      <c r="BC231" s="37"/>
    </row>
    <row r="232" spans="55:55" ht="15.75" customHeight="1">
      <c r="BC232" s="37"/>
    </row>
    <row r="233" spans="55:55" ht="15.75" customHeight="1">
      <c r="BC233" s="37"/>
    </row>
    <row r="234" spans="55:55" ht="15.75" customHeight="1">
      <c r="BC234" s="37"/>
    </row>
    <row r="235" spans="55:55" ht="15.75" customHeight="1">
      <c r="BC235" s="37"/>
    </row>
    <row r="236" spans="55:55" ht="15.75" customHeight="1">
      <c r="BC236" s="37"/>
    </row>
    <row r="237" spans="55:55" ht="15.75" customHeight="1">
      <c r="BC237" s="37"/>
    </row>
    <row r="238" spans="55:55" ht="15.75" customHeight="1">
      <c r="BC238" s="37"/>
    </row>
    <row r="239" spans="55:55" ht="15.75" customHeight="1">
      <c r="BC239" s="37"/>
    </row>
    <row r="240" spans="55:55" ht="15.75" customHeight="1">
      <c r="BC240" s="37"/>
    </row>
    <row r="241" spans="55:55" ht="15.75" customHeight="1">
      <c r="BC241" s="37"/>
    </row>
    <row r="242" spans="55:55" ht="15.75" customHeight="1">
      <c r="BC242" s="37"/>
    </row>
    <row r="243" spans="55:55" ht="15.75" customHeight="1">
      <c r="BC243" s="37"/>
    </row>
    <row r="244" spans="55:55" ht="15.75" customHeight="1">
      <c r="BC244" s="37"/>
    </row>
    <row r="245" spans="55:55" ht="15.75" customHeight="1">
      <c r="BC245" s="37"/>
    </row>
    <row r="246" spans="55:55" ht="15.75" customHeight="1">
      <c r="BC246" s="37"/>
    </row>
    <row r="247" spans="55:55" ht="15.75" customHeight="1">
      <c r="BC247" s="37"/>
    </row>
    <row r="248" spans="55:55" ht="15.75" customHeight="1">
      <c r="BC248" s="37"/>
    </row>
    <row r="249" spans="55:55" ht="15.75" customHeight="1">
      <c r="BC249" s="37"/>
    </row>
    <row r="250" spans="55:55" ht="15.75" customHeight="1">
      <c r="BC250" s="37"/>
    </row>
    <row r="251" spans="55:55" ht="15.75" customHeight="1">
      <c r="BC251" s="37"/>
    </row>
    <row r="252" spans="55:55" ht="15.75" customHeight="1">
      <c r="BC252" s="37"/>
    </row>
    <row r="253" spans="55:55" ht="15.75" customHeight="1">
      <c r="BC253" s="37"/>
    </row>
    <row r="254" spans="55:55" ht="15.75" customHeight="1">
      <c r="BC254" s="37"/>
    </row>
    <row r="255" spans="55:55" ht="15.75" customHeight="1">
      <c r="BC255" s="37"/>
    </row>
    <row r="256" spans="55:55" ht="15.75" customHeight="1">
      <c r="BC256" s="37"/>
    </row>
    <row r="257" spans="55:55" ht="15.75" customHeight="1">
      <c r="BC257" s="37"/>
    </row>
    <row r="258" spans="55:55" ht="15.75" customHeight="1">
      <c r="BC258" s="37"/>
    </row>
    <row r="259" spans="55:55" ht="15.75" customHeight="1">
      <c r="BC259" s="37"/>
    </row>
    <row r="260" spans="55:55" ht="15.75" customHeight="1">
      <c r="BC260" s="37"/>
    </row>
    <row r="261" spans="55:55" ht="15.75" customHeight="1">
      <c r="BC261" s="37"/>
    </row>
    <row r="262" spans="55:55" ht="15.75" customHeight="1">
      <c r="BC262" s="37"/>
    </row>
    <row r="263" spans="55:55" ht="15.75" customHeight="1">
      <c r="BC263" s="37"/>
    </row>
    <row r="264" spans="55:55" ht="15.75" customHeight="1">
      <c r="BC264" s="37"/>
    </row>
    <row r="265" spans="55:55" ht="15.75" customHeight="1">
      <c r="BC265" s="37"/>
    </row>
    <row r="266" spans="55:55" ht="15.75" customHeight="1">
      <c r="BC266" s="37"/>
    </row>
    <row r="267" spans="55:55" ht="15.75" customHeight="1">
      <c r="BC267" s="37"/>
    </row>
    <row r="268" spans="55:55" ht="15.75" customHeight="1">
      <c r="BC268" s="37"/>
    </row>
    <row r="269" spans="55:55" ht="15.75" customHeight="1">
      <c r="BC269" s="37"/>
    </row>
    <row r="270" spans="55:55" ht="15.75" customHeight="1">
      <c r="BC270" s="37"/>
    </row>
    <row r="271" spans="55:55" ht="15.75" customHeight="1">
      <c r="BC271" s="37"/>
    </row>
    <row r="272" spans="55:55" ht="15.75" customHeight="1">
      <c r="BC272" s="37"/>
    </row>
    <row r="273" spans="55:55" ht="15.75" customHeight="1">
      <c r="BC273" s="37"/>
    </row>
    <row r="274" spans="55:55" ht="15.75" customHeight="1">
      <c r="BC274" s="37"/>
    </row>
    <row r="275" spans="55:55" ht="15.75" customHeight="1">
      <c r="BC275" s="37"/>
    </row>
    <row r="276" spans="55:55" ht="15.75" customHeight="1">
      <c r="BC276" s="37"/>
    </row>
    <row r="277" spans="55:55" ht="15.75" customHeight="1">
      <c r="BC277" s="37"/>
    </row>
    <row r="278" spans="55:55" ht="15.75" customHeight="1">
      <c r="BC278" s="37"/>
    </row>
    <row r="279" spans="55:55" ht="15.75" customHeight="1">
      <c r="BC279" s="37"/>
    </row>
    <row r="280" spans="55:55" ht="15.75" customHeight="1">
      <c r="BC280" s="37"/>
    </row>
    <row r="281" spans="55:55" ht="15.75" customHeight="1">
      <c r="BC281" s="37"/>
    </row>
    <row r="282" spans="55:55" ht="15.75" customHeight="1">
      <c r="BC282" s="37"/>
    </row>
    <row r="283" spans="55:55" ht="15.75" customHeight="1">
      <c r="BC283" s="37"/>
    </row>
    <row r="284" spans="55:55" ht="15.75" customHeight="1">
      <c r="BC284" s="37"/>
    </row>
    <row r="285" spans="55:55" ht="15.75" customHeight="1">
      <c r="BC285" s="37"/>
    </row>
    <row r="286" spans="55:55" ht="15.75" customHeight="1">
      <c r="BC286" s="37"/>
    </row>
    <row r="287" spans="55:55" ht="15.75" customHeight="1">
      <c r="BC287" s="37"/>
    </row>
    <row r="288" spans="55:55" ht="15.75" customHeight="1">
      <c r="BC288" s="37"/>
    </row>
    <row r="289" spans="55:55" ht="15.75" customHeight="1">
      <c r="BC289" s="37"/>
    </row>
    <row r="290" spans="55:55" ht="15.75" customHeight="1">
      <c r="BC290" s="37"/>
    </row>
    <row r="291" spans="55:55" ht="15.75" customHeight="1">
      <c r="BC291" s="37"/>
    </row>
    <row r="292" spans="55:55" ht="15.75" customHeight="1">
      <c r="BC292" s="37"/>
    </row>
    <row r="293" spans="55:55" ht="15.75" customHeight="1">
      <c r="BC293" s="37"/>
    </row>
    <row r="294" spans="55:55" ht="15.75" customHeight="1">
      <c r="BC294" s="37"/>
    </row>
    <row r="295" spans="55:55" ht="15.75" customHeight="1">
      <c r="BC295" s="37"/>
    </row>
    <row r="296" spans="55:55" ht="15.75" customHeight="1">
      <c r="BC296" s="37"/>
    </row>
    <row r="297" spans="55:55" ht="15.75" customHeight="1">
      <c r="BC297" s="37"/>
    </row>
    <row r="298" spans="55:55" ht="15.75" customHeight="1">
      <c r="BC298" s="37"/>
    </row>
    <row r="299" spans="55:55" ht="15.75" customHeight="1">
      <c r="BC299" s="37"/>
    </row>
    <row r="300" spans="55:55" ht="15.75" customHeight="1">
      <c r="BC300" s="37"/>
    </row>
    <row r="301" spans="55:55" ht="15.75" customHeight="1">
      <c r="BC301" s="37"/>
    </row>
    <row r="302" spans="55:55" ht="15.75" customHeight="1">
      <c r="BC302" s="37"/>
    </row>
    <row r="303" spans="55:55" ht="15.75" customHeight="1">
      <c r="BC303" s="37"/>
    </row>
    <row r="304" spans="55:55" ht="15.75" customHeight="1">
      <c r="BC304" s="37"/>
    </row>
    <row r="305" spans="55:55" ht="15.75" customHeight="1">
      <c r="BC305" s="37"/>
    </row>
    <row r="306" spans="55:55" ht="15.75" customHeight="1">
      <c r="BC306" s="37"/>
    </row>
    <row r="307" spans="55:55" ht="15.75" customHeight="1">
      <c r="BC307" s="37"/>
    </row>
    <row r="308" spans="55:55" ht="15.75" customHeight="1">
      <c r="BC308" s="37"/>
    </row>
    <row r="309" spans="55:55" ht="15.75" customHeight="1">
      <c r="BC309" s="37"/>
    </row>
    <row r="310" spans="55:55" ht="15.75" customHeight="1">
      <c r="BC310" s="37"/>
    </row>
    <row r="311" spans="55:55" ht="15.75" customHeight="1">
      <c r="BC311" s="37"/>
    </row>
    <row r="312" spans="55:55" ht="15.75" customHeight="1">
      <c r="BC312" s="37"/>
    </row>
    <row r="313" spans="55:55" ht="15.75" customHeight="1">
      <c r="BC313" s="37"/>
    </row>
    <row r="314" spans="55:55" ht="15.75" customHeight="1">
      <c r="BC314" s="37"/>
    </row>
    <row r="315" spans="55:55" ht="15.75" customHeight="1">
      <c r="BC315" s="37"/>
    </row>
    <row r="316" spans="55:55" ht="15.75" customHeight="1">
      <c r="BC316" s="37"/>
    </row>
    <row r="317" spans="55:55" ht="15.75" customHeight="1">
      <c r="BC317" s="37"/>
    </row>
    <row r="318" spans="55:55" ht="15.75" customHeight="1">
      <c r="BC318" s="37"/>
    </row>
    <row r="319" spans="55:55" ht="15.75" customHeight="1">
      <c r="BC319" s="37"/>
    </row>
    <row r="320" spans="55:55" ht="15.75" customHeight="1">
      <c r="BC320" s="37"/>
    </row>
    <row r="321" spans="55:55" ht="15.75" customHeight="1">
      <c r="BC321" s="37"/>
    </row>
    <row r="322" spans="55:55" ht="15.75" customHeight="1">
      <c r="BC322" s="37"/>
    </row>
    <row r="323" spans="55:55" ht="15.75" customHeight="1">
      <c r="BC323" s="37"/>
    </row>
    <row r="324" spans="55:55" ht="15.75" customHeight="1">
      <c r="BC324" s="37"/>
    </row>
    <row r="325" spans="55:55" ht="15.75" customHeight="1">
      <c r="BC325" s="37"/>
    </row>
    <row r="326" spans="55:55" ht="15.75" customHeight="1">
      <c r="BC326" s="37"/>
    </row>
    <row r="327" spans="55:55" ht="15.75" customHeight="1">
      <c r="BC327" s="37"/>
    </row>
    <row r="328" spans="55:55" ht="15.75" customHeight="1">
      <c r="BC328" s="37"/>
    </row>
    <row r="329" spans="55:55" ht="15.75" customHeight="1">
      <c r="BC329" s="37"/>
    </row>
    <row r="330" spans="55:55" ht="15.75" customHeight="1">
      <c r="BC330" s="37"/>
    </row>
    <row r="331" spans="55:55" ht="15.75" customHeight="1">
      <c r="BC331" s="37"/>
    </row>
    <row r="332" spans="55:55" ht="15.75" customHeight="1">
      <c r="BC332" s="37"/>
    </row>
    <row r="333" spans="55:55" ht="15.75" customHeight="1">
      <c r="BC333" s="37"/>
    </row>
    <row r="334" spans="55:55" ht="15.75" customHeight="1">
      <c r="BC334" s="37"/>
    </row>
    <row r="335" spans="55:55" ht="15.75" customHeight="1">
      <c r="BC335" s="37"/>
    </row>
    <row r="336" spans="55:55" ht="15.75" customHeight="1">
      <c r="BC336" s="37"/>
    </row>
    <row r="337" spans="55:55" ht="15.75" customHeight="1">
      <c r="BC337" s="37"/>
    </row>
    <row r="338" spans="55:55" ht="15.75" customHeight="1">
      <c r="BC338" s="37"/>
    </row>
    <row r="339" spans="55:55" ht="15.75" customHeight="1">
      <c r="BC339" s="37"/>
    </row>
    <row r="340" spans="55:55" ht="15.75" customHeight="1">
      <c r="BC340" s="37"/>
    </row>
    <row r="341" spans="55:55" ht="15.75" customHeight="1">
      <c r="BC341" s="37"/>
    </row>
    <row r="342" spans="55:55" ht="15.75" customHeight="1">
      <c r="BC342" s="37"/>
    </row>
    <row r="343" spans="55:55" ht="15.75" customHeight="1">
      <c r="BC343" s="37"/>
    </row>
    <row r="344" spans="55:55" ht="15.75" customHeight="1">
      <c r="BC344" s="37"/>
    </row>
    <row r="345" spans="55:55" ht="15.75" customHeight="1">
      <c r="BC345" s="37"/>
    </row>
    <row r="346" spans="55:55" ht="15.75" customHeight="1">
      <c r="BC346" s="37"/>
    </row>
    <row r="347" spans="55:55" ht="15.75" customHeight="1">
      <c r="BC347" s="37"/>
    </row>
    <row r="348" spans="55:55" ht="15.75" customHeight="1">
      <c r="BC348" s="37"/>
    </row>
    <row r="349" spans="55:55" ht="15.75" customHeight="1">
      <c r="BC349" s="37"/>
    </row>
    <row r="350" spans="55:55" ht="15.75" customHeight="1">
      <c r="BC350" s="37"/>
    </row>
    <row r="351" spans="55:55" ht="15.75" customHeight="1">
      <c r="BC351" s="37"/>
    </row>
    <row r="352" spans="55:55" ht="15.75" customHeight="1">
      <c r="BC352" s="37"/>
    </row>
    <row r="353" spans="55:55" ht="15.75" customHeight="1">
      <c r="BC353" s="37"/>
    </row>
    <row r="354" spans="55:55" ht="15.75" customHeight="1">
      <c r="BC354" s="37"/>
    </row>
    <row r="355" spans="55:55" ht="15.75" customHeight="1">
      <c r="BC355" s="37"/>
    </row>
    <row r="356" spans="55:55" ht="15.75" customHeight="1">
      <c r="BC356" s="37"/>
    </row>
    <row r="357" spans="55:55" ht="15.75" customHeight="1">
      <c r="BC357" s="37"/>
    </row>
    <row r="358" spans="55:55" ht="15.75" customHeight="1">
      <c r="BC358" s="37"/>
    </row>
    <row r="359" spans="55:55" ht="15.75" customHeight="1">
      <c r="BC359" s="37"/>
    </row>
    <row r="360" spans="55:55" ht="15.75" customHeight="1">
      <c r="BC360" s="37"/>
    </row>
    <row r="361" spans="55:55" ht="15.75" customHeight="1">
      <c r="BC361" s="37"/>
    </row>
    <row r="362" spans="55:55" ht="15.75" customHeight="1">
      <c r="BC362" s="37"/>
    </row>
    <row r="363" spans="55:55" ht="15.75" customHeight="1">
      <c r="BC363" s="37"/>
    </row>
    <row r="364" spans="55:55" ht="15.75" customHeight="1">
      <c r="BC364" s="37"/>
    </row>
    <row r="365" spans="55:55" ht="15.75" customHeight="1">
      <c r="BC365" s="37"/>
    </row>
    <row r="366" spans="55:55" ht="15.75" customHeight="1">
      <c r="BC366" s="37"/>
    </row>
    <row r="367" spans="55:55" ht="15.75" customHeight="1">
      <c r="BC367" s="37"/>
    </row>
    <row r="368" spans="55:55" ht="15.75" customHeight="1">
      <c r="BC368" s="37"/>
    </row>
    <row r="369" spans="55:55" ht="15.75" customHeight="1">
      <c r="BC369" s="37"/>
    </row>
    <row r="370" spans="55:55" ht="15.75" customHeight="1">
      <c r="BC370" s="37"/>
    </row>
    <row r="371" spans="55:55" ht="15.75" customHeight="1">
      <c r="BC371" s="37"/>
    </row>
    <row r="372" spans="55:55" ht="15.75" customHeight="1">
      <c r="BC372" s="37"/>
    </row>
    <row r="373" spans="55:55" ht="15.75" customHeight="1">
      <c r="BC373" s="37"/>
    </row>
    <row r="374" spans="55:55" ht="15.75" customHeight="1">
      <c r="BC374" s="37"/>
    </row>
    <row r="375" spans="55:55" ht="15.75" customHeight="1">
      <c r="BC375" s="37"/>
    </row>
    <row r="376" spans="55:55" ht="15.75" customHeight="1">
      <c r="BC376" s="37"/>
    </row>
    <row r="377" spans="55:55" ht="15.75" customHeight="1">
      <c r="BC377" s="37"/>
    </row>
    <row r="378" spans="55:55" ht="15.75" customHeight="1">
      <c r="BC378" s="37"/>
    </row>
    <row r="379" spans="55:55" ht="15.75" customHeight="1">
      <c r="BC379" s="37"/>
    </row>
    <row r="380" spans="55:55" ht="15.75" customHeight="1">
      <c r="BC380" s="37"/>
    </row>
    <row r="381" spans="55:55" ht="15.75" customHeight="1">
      <c r="BC381" s="37"/>
    </row>
    <row r="382" spans="55:55" ht="15.75" customHeight="1">
      <c r="BC382" s="37"/>
    </row>
    <row r="383" spans="55:55" ht="15.75" customHeight="1">
      <c r="BC383" s="37"/>
    </row>
    <row r="384" spans="55:55" ht="15.75" customHeight="1">
      <c r="BC384" s="37"/>
    </row>
    <row r="385" spans="55:55" ht="15.75" customHeight="1">
      <c r="BC385" s="37"/>
    </row>
    <row r="386" spans="55:55" ht="15.75" customHeight="1">
      <c r="BC386" s="37"/>
    </row>
    <row r="387" spans="55:55" ht="15.75" customHeight="1">
      <c r="BC387" s="37"/>
    </row>
    <row r="388" spans="55:55" ht="15.75" customHeight="1">
      <c r="BC388" s="37"/>
    </row>
    <row r="389" spans="55:55" ht="15.75" customHeight="1">
      <c r="BC389" s="37"/>
    </row>
    <row r="390" spans="55:55" ht="15.75" customHeight="1">
      <c r="BC390" s="37"/>
    </row>
    <row r="391" spans="55:55" ht="15.75" customHeight="1">
      <c r="BC391" s="37"/>
    </row>
    <row r="392" spans="55:55" ht="15.75" customHeight="1">
      <c r="BC392" s="37"/>
    </row>
    <row r="393" spans="55:55" ht="15.75" customHeight="1">
      <c r="BC393" s="37"/>
    </row>
    <row r="394" spans="55:55" ht="15.75" customHeight="1">
      <c r="BC394" s="37"/>
    </row>
    <row r="395" spans="55:55" ht="15.75" customHeight="1">
      <c r="BC395" s="37"/>
    </row>
    <row r="396" spans="55:55" ht="15.75" customHeight="1">
      <c r="BC396" s="37"/>
    </row>
    <row r="397" spans="55:55" ht="15.75" customHeight="1">
      <c r="BC397" s="37"/>
    </row>
    <row r="398" spans="55:55" ht="15.75" customHeight="1">
      <c r="BC398" s="37"/>
    </row>
    <row r="399" spans="55:55" ht="15.75" customHeight="1">
      <c r="BC399" s="37"/>
    </row>
    <row r="400" spans="55:55" ht="15.75" customHeight="1">
      <c r="BC400" s="37"/>
    </row>
    <row r="401" spans="55:55" ht="15.75" customHeight="1">
      <c r="BC401" s="37"/>
    </row>
    <row r="402" spans="55:55" ht="15.75" customHeight="1">
      <c r="BC402" s="37"/>
    </row>
    <row r="403" spans="55:55" ht="15.75" customHeight="1">
      <c r="BC403" s="37"/>
    </row>
    <row r="404" spans="55:55" ht="15.75" customHeight="1">
      <c r="BC404" s="37"/>
    </row>
    <row r="405" spans="55:55" ht="15.75" customHeight="1">
      <c r="BC405" s="37"/>
    </row>
    <row r="406" spans="55:55" ht="15.75" customHeight="1">
      <c r="BC406" s="37"/>
    </row>
    <row r="407" spans="55:55" ht="15.75" customHeight="1">
      <c r="BC407" s="37"/>
    </row>
    <row r="408" spans="55:55" ht="15.75" customHeight="1">
      <c r="BC408" s="37"/>
    </row>
    <row r="409" spans="55:55" ht="15.75" customHeight="1">
      <c r="BC409" s="37"/>
    </row>
    <row r="410" spans="55:55" ht="15.75" customHeight="1">
      <c r="BC410" s="37"/>
    </row>
    <row r="411" spans="55:55" ht="15.75" customHeight="1">
      <c r="BC411" s="37"/>
    </row>
    <row r="412" spans="55:55" ht="15.75" customHeight="1">
      <c r="BC412" s="37"/>
    </row>
    <row r="413" spans="55:55" ht="15.75" customHeight="1">
      <c r="BC413" s="37"/>
    </row>
    <row r="414" spans="55:55" ht="15.75" customHeight="1">
      <c r="BC414" s="37"/>
    </row>
    <row r="415" spans="55:55" ht="15.75" customHeight="1">
      <c r="BC415" s="37"/>
    </row>
    <row r="416" spans="55:55" ht="15.75" customHeight="1">
      <c r="BC416" s="37"/>
    </row>
    <row r="417" spans="55:55" ht="15.75" customHeight="1">
      <c r="BC417" s="37"/>
    </row>
    <row r="418" spans="55:55" ht="15.75" customHeight="1">
      <c r="BC418" s="37"/>
    </row>
    <row r="419" spans="55:55" ht="15.75" customHeight="1">
      <c r="BC419" s="37"/>
    </row>
    <row r="420" spans="55:55" ht="15.75" customHeight="1">
      <c r="BC420" s="37"/>
    </row>
    <row r="421" spans="55:55" ht="15.75" customHeight="1">
      <c r="BC421" s="37"/>
    </row>
    <row r="422" spans="55:55" ht="15.75" customHeight="1">
      <c r="BC422" s="37"/>
    </row>
    <row r="423" spans="55:55" ht="15.75" customHeight="1">
      <c r="BC423" s="37"/>
    </row>
    <row r="424" spans="55:55" ht="15.75" customHeight="1">
      <c r="BC424" s="37"/>
    </row>
    <row r="425" spans="55:55" ht="15.75" customHeight="1">
      <c r="BC425" s="37"/>
    </row>
    <row r="426" spans="55:55" ht="15.75" customHeight="1">
      <c r="BC426" s="37"/>
    </row>
    <row r="427" spans="55:55" ht="15.75" customHeight="1">
      <c r="BC427" s="37"/>
    </row>
    <row r="428" spans="55:55" ht="15.75" customHeight="1">
      <c r="BC428" s="37"/>
    </row>
    <row r="429" spans="55:55" ht="15.75" customHeight="1">
      <c r="BC429" s="37"/>
    </row>
    <row r="430" spans="55:55" ht="15.75" customHeight="1">
      <c r="BC430" s="37"/>
    </row>
    <row r="431" spans="55:55" ht="15.75" customHeight="1">
      <c r="BC431" s="37"/>
    </row>
    <row r="432" spans="55:55" ht="15.75" customHeight="1">
      <c r="BC432" s="37"/>
    </row>
    <row r="433" spans="55:55" ht="15.75" customHeight="1">
      <c r="BC433" s="37"/>
    </row>
    <row r="434" spans="55:55" ht="15.75" customHeight="1">
      <c r="BC434" s="37"/>
    </row>
    <row r="435" spans="55:55" ht="15.75" customHeight="1">
      <c r="BC435" s="37"/>
    </row>
    <row r="436" spans="55:55" ht="15.75" customHeight="1">
      <c r="BC436" s="37"/>
    </row>
    <row r="437" spans="55:55" ht="15.75" customHeight="1">
      <c r="BC437" s="37"/>
    </row>
    <row r="438" spans="55:55" ht="15.75" customHeight="1">
      <c r="BC438" s="37"/>
    </row>
    <row r="439" spans="55:55" ht="15.75" customHeight="1">
      <c r="BC439" s="37"/>
    </row>
    <row r="440" spans="55:55" ht="15.75" customHeight="1">
      <c r="BC440" s="37"/>
    </row>
    <row r="441" spans="55:55" ht="15.75" customHeight="1">
      <c r="BC441" s="37"/>
    </row>
    <row r="442" spans="55:55" ht="15.75" customHeight="1">
      <c r="BC442" s="37"/>
    </row>
    <row r="443" spans="55:55" ht="15.75" customHeight="1">
      <c r="BC443" s="37"/>
    </row>
    <row r="444" spans="55:55" ht="15.75" customHeight="1">
      <c r="BC444" s="37"/>
    </row>
    <row r="445" spans="55:55" ht="15.75" customHeight="1">
      <c r="BC445" s="37"/>
    </row>
    <row r="446" spans="55:55" ht="15.75" customHeight="1">
      <c r="BC446" s="37"/>
    </row>
    <row r="447" spans="55:55" ht="15.75" customHeight="1">
      <c r="BC447" s="37"/>
    </row>
    <row r="448" spans="55:55" ht="15.75" customHeight="1">
      <c r="BC448" s="37"/>
    </row>
    <row r="449" spans="55:55" ht="15.75" customHeight="1">
      <c r="BC449" s="37"/>
    </row>
    <row r="450" spans="55:55" ht="15.75" customHeight="1">
      <c r="BC450" s="37"/>
    </row>
    <row r="451" spans="55:55" ht="15.75" customHeight="1">
      <c r="BC451" s="37"/>
    </row>
    <row r="452" spans="55:55" ht="15.75" customHeight="1">
      <c r="BC452" s="37"/>
    </row>
    <row r="453" spans="55:55" ht="15.75" customHeight="1">
      <c r="BC453" s="37"/>
    </row>
    <row r="454" spans="55:55" ht="15.75" customHeight="1">
      <c r="BC454" s="37"/>
    </row>
    <row r="455" spans="55:55" ht="15.75" customHeight="1">
      <c r="BC455" s="37"/>
    </row>
    <row r="456" spans="55:55" ht="15.75" customHeight="1">
      <c r="BC456" s="37"/>
    </row>
    <row r="457" spans="55:55" ht="15.75" customHeight="1">
      <c r="BC457" s="37"/>
    </row>
    <row r="458" spans="55:55" ht="15.75" customHeight="1">
      <c r="BC458" s="37"/>
    </row>
    <row r="459" spans="55:55" ht="15.75" customHeight="1">
      <c r="BC459" s="37"/>
    </row>
    <row r="460" spans="55:55" ht="15.75" customHeight="1">
      <c r="BC460" s="37"/>
    </row>
    <row r="461" spans="55:55" ht="15.75" customHeight="1">
      <c r="BC461" s="37"/>
    </row>
    <row r="462" spans="55:55" ht="15.75" customHeight="1">
      <c r="BC462" s="37"/>
    </row>
    <row r="463" spans="55:55" ht="15.75" customHeight="1">
      <c r="BC463" s="37"/>
    </row>
    <row r="464" spans="55:55" ht="15.75" customHeight="1">
      <c r="BC464" s="37"/>
    </row>
    <row r="465" spans="55:55" ht="15.75" customHeight="1">
      <c r="BC465" s="37"/>
    </row>
    <row r="466" spans="55:55" ht="15.75" customHeight="1">
      <c r="BC466" s="37"/>
    </row>
    <row r="467" spans="55:55" ht="15.75" customHeight="1">
      <c r="BC467" s="37"/>
    </row>
    <row r="468" spans="55:55" ht="15.75" customHeight="1">
      <c r="BC468" s="37"/>
    </row>
    <row r="469" spans="55:55" ht="15.75" customHeight="1">
      <c r="BC469" s="37"/>
    </row>
    <row r="470" spans="55:55" ht="15.75" customHeight="1">
      <c r="BC470" s="37"/>
    </row>
    <row r="471" spans="55:55" ht="15.75" customHeight="1">
      <c r="BC471" s="37"/>
    </row>
    <row r="472" spans="55:55" ht="15.75" customHeight="1">
      <c r="BC472" s="37"/>
    </row>
    <row r="473" spans="55:55" ht="15.75" customHeight="1">
      <c r="BC473" s="37"/>
    </row>
    <row r="474" spans="55:55" ht="15.75" customHeight="1">
      <c r="BC474" s="37"/>
    </row>
    <row r="475" spans="55:55" ht="15.75" customHeight="1">
      <c r="BC475" s="37"/>
    </row>
    <row r="476" spans="55:55" ht="15.75" customHeight="1">
      <c r="BC476" s="37"/>
    </row>
    <row r="477" spans="55:55" ht="15.75" customHeight="1">
      <c r="BC477" s="37"/>
    </row>
    <row r="478" spans="55:55" ht="15.75" customHeight="1">
      <c r="BC478" s="37"/>
    </row>
    <row r="479" spans="55:55" ht="15.75" customHeight="1">
      <c r="BC479" s="37"/>
    </row>
    <row r="480" spans="55:55" ht="15.75" customHeight="1">
      <c r="BC480" s="37"/>
    </row>
    <row r="481" spans="55:55" ht="15.75" customHeight="1">
      <c r="BC481" s="37"/>
    </row>
    <row r="482" spans="55:55" ht="15.75" customHeight="1">
      <c r="BC482" s="37"/>
    </row>
    <row r="483" spans="55:55" ht="15.75" customHeight="1">
      <c r="BC483" s="37"/>
    </row>
    <row r="484" spans="55:55" ht="15.75" customHeight="1">
      <c r="BC484" s="37"/>
    </row>
    <row r="485" spans="55:55" ht="15.75" customHeight="1">
      <c r="BC485" s="37"/>
    </row>
    <row r="486" spans="55:55" ht="15.75" customHeight="1">
      <c r="BC486" s="37"/>
    </row>
    <row r="487" spans="55:55" ht="15.75" customHeight="1">
      <c r="BC487" s="37"/>
    </row>
    <row r="488" spans="55:55" ht="15.75" customHeight="1">
      <c r="BC488" s="37"/>
    </row>
    <row r="489" spans="55:55" ht="15.75" customHeight="1">
      <c r="BC489" s="37"/>
    </row>
    <row r="490" spans="55:55" ht="15.75" customHeight="1">
      <c r="BC490" s="37"/>
    </row>
    <row r="491" spans="55:55" ht="15.75" customHeight="1">
      <c r="BC491" s="37"/>
    </row>
    <row r="492" spans="55:55" ht="15.75" customHeight="1">
      <c r="BC492" s="37"/>
    </row>
    <row r="493" spans="55:55" ht="15.75" customHeight="1">
      <c r="BC493" s="37"/>
    </row>
    <row r="494" spans="55:55" ht="15.75" customHeight="1">
      <c r="BC494" s="37"/>
    </row>
    <row r="495" spans="55:55" ht="15.75" customHeight="1">
      <c r="BC495" s="37"/>
    </row>
    <row r="496" spans="55:55" ht="15.75" customHeight="1">
      <c r="BC496" s="37"/>
    </row>
    <row r="497" spans="55:55" ht="15.75" customHeight="1">
      <c r="BC497" s="37"/>
    </row>
    <row r="498" spans="55:55" ht="15.75" customHeight="1">
      <c r="BC498" s="37"/>
    </row>
    <row r="499" spans="55:55" ht="15.75" customHeight="1">
      <c r="BC499" s="37"/>
    </row>
    <row r="500" spans="55:55" ht="15.75" customHeight="1">
      <c r="BC500" s="37"/>
    </row>
    <row r="501" spans="55:55" ht="15.75" customHeight="1">
      <c r="BC501" s="37"/>
    </row>
    <row r="502" spans="55:55" ht="15.75" customHeight="1">
      <c r="BC502" s="37"/>
    </row>
    <row r="503" spans="55:55" ht="15.75" customHeight="1">
      <c r="BC503" s="37"/>
    </row>
    <row r="504" spans="55:55" ht="15.75" customHeight="1">
      <c r="BC504" s="37"/>
    </row>
    <row r="505" spans="55:55" ht="15.75" customHeight="1">
      <c r="BC505" s="37"/>
    </row>
    <row r="506" spans="55:55" ht="15.75" customHeight="1">
      <c r="BC506" s="37"/>
    </row>
    <row r="507" spans="55:55" ht="15.75" customHeight="1">
      <c r="BC507" s="37"/>
    </row>
    <row r="508" spans="55:55" ht="15.75" customHeight="1">
      <c r="BC508" s="37"/>
    </row>
    <row r="509" spans="55:55" ht="15.75" customHeight="1">
      <c r="BC509" s="37"/>
    </row>
    <row r="510" spans="55:55" ht="15.75" customHeight="1">
      <c r="BC510" s="37"/>
    </row>
    <row r="511" spans="55:55" ht="15.75" customHeight="1">
      <c r="BC511" s="37"/>
    </row>
    <row r="512" spans="55:55" ht="15.75" customHeight="1">
      <c r="BC512" s="37"/>
    </row>
    <row r="513" spans="55:55" ht="15.75" customHeight="1">
      <c r="BC513" s="37"/>
    </row>
    <row r="514" spans="55:55" ht="15.75" customHeight="1">
      <c r="BC514" s="37"/>
    </row>
    <row r="515" spans="55:55" ht="15.75" customHeight="1">
      <c r="BC515" s="37"/>
    </row>
    <row r="516" spans="55:55" ht="15.75" customHeight="1">
      <c r="BC516" s="37"/>
    </row>
    <row r="517" spans="55:55" ht="15.75" customHeight="1">
      <c r="BC517" s="37"/>
    </row>
    <row r="518" spans="55:55" ht="15.75" customHeight="1">
      <c r="BC518" s="37"/>
    </row>
    <row r="519" spans="55:55" ht="15.75" customHeight="1">
      <c r="BC519" s="37"/>
    </row>
    <row r="520" spans="55:55" ht="15.75" customHeight="1">
      <c r="BC520" s="37"/>
    </row>
    <row r="521" spans="55:55" ht="15.75" customHeight="1">
      <c r="BC521" s="37"/>
    </row>
    <row r="522" spans="55:55" ht="15.75" customHeight="1">
      <c r="BC522" s="37"/>
    </row>
    <row r="523" spans="55:55" ht="15.75" customHeight="1">
      <c r="BC523" s="37"/>
    </row>
    <row r="524" spans="55:55" ht="15.75" customHeight="1">
      <c r="BC524" s="37"/>
    </row>
    <row r="525" spans="55:55" ht="15.75" customHeight="1">
      <c r="BC525" s="37"/>
    </row>
    <row r="526" spans="55:55" ht="15.75" customHeight="1">
      <c r="BC526" s="37"/>
    </row>
    <row r="527" spans="55:55" ht="15.75" customHeight="1">
      <c r="BC527" s="37"/>
    </row>
    <row r="528" spans="55:55" ht="15.75" customHeight="1">
      <c r="BC528" s="37"/>
    </row>
    <row r="529" spans="55:55" ht="15.75" customHeight="1">
      <c r="BC529" s="37"/>
    </row>
    <row r="530" spans="55:55" ht="15.75" customHeight="1">
      <c r="BC530" s="37"/>
    </row>
    <row r="531" spans="55:55" ht="15.75" customHeight="1">
      <c r="BC531" s="37"/>
    </row>
    <row r="532" spans="55:55" ht="15.75" customHeight="1">
      <c r="BC532" s="37"/>
    </row>
    <row r="533" spans="55:55" ht="15.75" customHeight="1">
      <c r="BC533" s="37"/>
    </row>
    <row r="534" spans="55:55" ht="15.75" customHeight="1">
      <c r="BC534" s="37"/>
    </row>
    <row r="535" spans="55:55" ht="15.75" customHeight="1">
      <c r="BC535" s="37"/>
    </row>
    <row r="536" spans="55:55" ht="15.75" customHeight="1">
      <c r="BC536" s="37"/>
    </row>
    <row r="537" spans="55:55" ht="15.75" customHeight="1">
      <c r="BC537" s="37"/>
    </row>
    <row r="538" spans="55:55" ht="15.75" customHeight="1">
      <c r="BC538" s="37"/>
    </row>
    <row r="539" spans="55:55" ht="15.75" customHeight="1">
      <c r="BC539" s="37"/>
    </row>
    <row r="540" spans="55:55" ht="15.75" customHeight="1">
      <c r="BC540" s="37"/>
    </row>
    <row r="541" spans="55:55" ht="15.75" customHeight="1">
      <c r="BC541" s="37"/>
    </row>
    <row r="542" spans="55:55" ht="15.75" customHeight="1">
      <c r="BC542" s="37"/>
    </row>
    <row r="543" spans="55:55" ht="15.75" customHeight="1">
      <c r="BC543" s="37"/>
    </row>
    <row r="544" spans="55:55" ht="15.75" customHeight="1">
      <c r="BC544" s="37"/>
    </row>
    <row r="545" spans="55:55" ht="15.75" customHeight="1">
      <c r="BC545" s="37"/>
    </row>
    <row r="546" spans="55:55" ht="15.75" customHeight="1">
      <c r="BC546" s="37"/>
    </row>
    <row r="547" spans="55:55" ht="15.75" customHeight="1">
      <c r="BC547" s="37"/>
    </row>
    <row r="548" spans="55:55" ht="15.75" customHeight="1">
      <c r="BC548" s="37"/>
    </row>
    <row r="549" spans="55:55" ht="15.75" customHeight="1">
      <c r="BC549" s="37"/>
    </row>
    <row r="550" spans="55:55" ht="15.75" customHeight="1">
      <c r="BC550" s="37"/>
    </row>
    <row r="551" spans="55:55" ht="15.75" customHeight="1">
      <c r="BC551" s="37"/>
    </row>
    <row r="552" spans="55:55" ht="15.75" customHeight="1">
      <c r="BC552" s="37"/>
    </row>
    <row r="553" spans="55:55" ht="15.75" customHeight="1">
      <c r="BC553" s="37"/>
    </row>
    <row r="554" spans="55:55" ht="15.75" customHeight="1">
      <c r="BC554" s="37"/>
    </row>
    <row r="555" spans="55:55" ht="15.75" customHeight="1">
      <c r="BC555" s="37"/>
    </row>
    <row r="556" spans="55:55" ht="15.75" customHeight="1">
      <c r="BC556" s="37"/>
    </row>
    <row r="557" spans="55:55" ht="15.75" customHeight="1">
      <c r="BC557" s="37"/>
    </row>
    <row r="558" spans="55:55" ht="15.75" customHeight="1">
      <c r="BC558" s="37"/>
    </row>
    <row r="559" spans="55:55" ht="15.75" customHeight="1">
      <c r="BC559" s="37"/>
    </row>
    <row r="560" spans="55:55" ht="15.75" customHeight="1">
      <c r="BC560" s="37"/>
    </row>
    <row r="561" spans="55:55" ht="15.75" customHeight="1">
      <c r="BC561" s="37"/>
    </row>
    <row r="562" spans="55:55" ht="15.75" customHeight="1">
      <c r="BC562" s="37"/>
    </row>
    <row r="563" spans="55:55" ht="15.75" customHeight="1">
      <c r="BC563" s="37"/>
    </row>
    <row r="564" spans="55:55" ht="15.75" customHeight="1">
      <c r="BC564" s="37"/>
    </row>
    <row r="565" spans="55:55" ht="15.75" customHeight="1">
      <c r="BC565" s="37"/>
    </row>
    <row r="566" spans="55:55" ht="15.75" customHeight="1">
      <c r="BC566" s="37"/>
    </row>
    <row r="567" spans="55:55" ht="15.75" customHeight="1">
      <c r="BC567" s="37"/>
    </row>
    <row r="568" spans="55:55" ht="15.75" customHeight="1">
      <c r="BC568" s="37"/>
    </row>
    <row r="569" spans="55:55" ht="15.75" customHeight="1">
      <c r="BC569" s="37"/>
    </row>
    <row r="570" spans="55:55" ht="15.75" customHeight="1">
      <c r="BC570" s="37"/>
    </row>
    <row r="571" spans="55:55" ht="15.75" customHeight="1">
      <c r="BC571" s="37"/>
    </row>
    <row r="572" spans="55:55" ht="15.75" customHeight="1">
      <c r="BC572" s="37"/>
    </row>
    <row r="573" spans="55:55" ht="15.75" customHeight="1">
      <c r="BC573" s="37"/>
    </row>
    <row r="574" spans="55:55" ht="15.75" customHeight="1">
      <c r="BC574" s="37"/>
    </row>
    <row r="575" spans="55:55" ht="15.75" customHeight="1">
      <c r="BC575" s="37"/>
    </row>
    <row r="576" spans="55:55" ht="15.75" customHeight="1">
      <c r="BC576" s="37"/>
    </row>
    <row r="577" spans="55:55" ht="15.75" customHeight="1">
      <c r="BC577" s="37"/>
    </row>
    <row r="578" spans="55:55" ht="15.75" customHeight="1">
      <c r="BC578" s="37"/>
    </row>
    <row r="579" spans="55:55" ht="15.75" customHeight="1">
      <c r="BC579" s="37"/>
    </row>
    <row r="580" spans="55:55" ht="15.75" customHeight="1">
      <c r="BC580" s="37"/>
    </row>
    <row r="581" spans="55:55" ht="15.75" customHeight="1">
      <c r="BC581" s="37"/>
    </row>
    <row r="582" spans="55:55" ht="15.75" customHeight="1">
      <c r="BC582" s="37"/>
    </row>
    <row r="583" spans="55:55" ht="15.75" customHeight="1">
      <c r="BC583" s="37"/>
    </row>
    <row r="584" spans="55:55" ht="15.75" customHeight="1">
      <c r="BC584" s="37"/>
    </row>
    <row r="585" spans="55:55" ht="15.75" customHeight="1">
      <c r="BC585" s="37"/>
    </row>
    <row r="586" spans="55:55" ht="15.75" customHeight="1">
      <c r="BC586" s="37"/>
    </row>
    <row r="587" spans="55:55" ht="15.75" customHeight="1">
      <c r="BC587" s="37"/>
    </row>
    <row r="588" spans="55:55" ht="15.75" customHeight="1">
      <c r="BC588" s="37"/>
    </row>
    <row r="589" spans="55:55" ht="15.75" customHeight="1">
      <c r="BC589" s="37"/>
    </row>
    <row r="590" spans="55:55" ht="15.75" customHeight="1">
      <c r="BC590" s="37"/>
    </row>
    <row r="591" spans="55:55" ht="15.75" customHeight="1">
      <c r="BC591" s="37"/>
    </row>
    <row r="592" spans="55:55" ht="15.75" customHeight="1">
      <c r="BC592" s="37"/>
    </row>
    <row r="593" spans="55:55" ht="15.75" customHeight="1">
      <c r="BC593" s="37"/>
    </row>
    <row r="594" spans="55:55" ht="15.75" customHeight="1">
      <c r="BC594" s="37"/>
    </row>
    <row r="595" spans="55:55" ht="15.75" customHeight="1">
      <c r="BC595" s="37"/>
    </row>
    <row r="596" spans="55:55" ht="15.75" customHeight="1">
      <c r="BC596" s="37"/>
    </row>
    <row r="597" spans="55:55" ht="15.75" customHeight="1">
      <c r="BC597" s="37"/>
    </row>
    <row r="598" spans="55:55" ht="15.75" customHeight="1">
      <c r="BC598" s="37"/>
    </row>
    <row r="599" spans="55:55" ht="15.75" customHeight="1">
      <c r="BC599" s="37"/>
    </row>
    <row r="600" spans="55:55" ht="15.75" customHeight="1">
      <c r="BC600" s="37"/>
    </row>
    <row r="601" spans="55:55" ht="15.75" customHeight="1">
      <c r="BC601" s="37"/>
    </row>
    <row r="602" spans="55:55" ht="15.75" customHeight="1">
      <c r="BC602" s="37"/>
    </row>
    <row r="603" spans="55:55" ht="15.75" customHeight="1">
      <c r="BC603" s="37"/>
    </row>
    <row r="604" spans="55:55" ht="15.75" customHeight="1">
      <c r="BC604" s="37"/>
    </row>
    <row r="605" spans="55:55" ht="15.75" customHeight="1">
      <c r="BC605" s="37"/>
    </row>
    <row r="606" spans="55:55" ht="15.75" customHeight="1">
      <c r="BC606" s="37"/>
    </row>
    <row r="607" spans="55:55" ht="15.75" customHeight="1">
      <c r="BC607" s="37"/>
    </row>
    <row r="608" spans="55:55" ht="15.75" customHeight="1">
      <c r="BC608" s="37"/>
    </row>
    <row r="609" spans="55:55" ht="15.75" customHeight="1">
      <c r="BC609" s="37"/>
    </row>
    <row r="610" spans="55:55" ht="15.75" customHeight="1">
      <c r="BC610" s="37"/>
    </row>
    <row r="611" spans="55:55" ht="15.75" customHeight="1">
      <c r="BC611" s="37"/>
    </row>
    <row r="612" spans="55:55" ht="15.75" customHeight="1">
      <c r="BC612" s="37"/>
    </row>
    <row r="613" spans="55:55" ht="15.75" customHeight="1">
      <c r="BC613" s="37"/>
    </row>
    <row r="614" spans="55:55" ht="15.75" customHeight="1">
      <c r="BC614" s="37"/>
    </row>
    <row r="615" spans="55:55" ht="15.75" customHeight="1">
      <c r="BC615" s="37"/>
    </row>
    <row r="616" spans="55:55" ht="15.75" customHeight="1">
      <c r="BC616" s="37"/>
    </row>
    <row r="617" spans="55:55" ht="15.75" customHeight="1">
      <c r="BC617" s="37"/>
    </row>
    <row r="618" spans="55:55" ht="15.75" customHeight="1">
      <c r="BC618" s="37"/>
    </row>
    <row r="619" spans="55:55" ht="15.75" customHeight="1">
      <c r="BC619" s="37"/>
    </row>
    <row r="620" spans="55:55" ht="15.75" customHeight="1">
      <c r="BC620" s="37"/>
    </row>
    <row r="621" spans="55:55" ht="15.75" customHeight="1">
      <c r="BC621" s="37"/>
    </row>
    <row r="622" spans="55:55" ht="15.75" customHeight="1">
      <c r="BC622" s="37"/>
    </row>
    <row r="623" spans="55:55" ht="15.75" customHeight="1">
      <c r="BC623" s="37"/>
    </row>
    <row r="624" spans="55:55" ht="15.75" customHeight="1">
      <c r="BC624" s="37"/>
    </row>
    <row r="625" spans="55:55" ht="15.75" customHeight="1">
      <c r="BC625" s="37"/>
    </row>
    <row r="626" spans="55:55" ht="15.75" customHeight="1">
      <c r="BC626" s="37"/>
    </row>
    <row r="627" spans="55:55" ht="15.75" customHeight="1">
      <c r="BC627" s="37"/>
    </row>
    <row r="628" spans="55:55" ht="15.75" customHeight="1">
      <c r="BC628" s="37"/>
    </row>
    <row r="629" spans="55:55" ht="15.75" customHeight="1">
      <c r="BC629" s="37"/>
    </row>
    <row r="630" spans="55:55" ht="15.75" customHeight="1">
      <c r="BC630" s="37"/>
    </row>
    <row r="631" spans="55:55" ht="15.75" customHeight="1">
      <c r="BC631" s="37"/>
    </row>
    <row r="632" spans="55:55" ht="15.75" customHeight="1">
      <c r="BC632" s="37"/>
    </row>
    <row r="633" spans="55:55" ht="15.75" customHeight="1">
      <c r="BC633" s="37"/>
    </row>
    <row r="634" spans="55:55" ht="15.75" customHeight="1">
      <c r="BC634" s="37"/>
    </row>
    <row r="635" spans="55:55" ht="15.75" customHeight="1">
      <c r="BC635" s="37"/>
    </row>
    <row r="636" spans="55:55" ht="15.75" customHeight="1">
      <c r="BC636" s="37"/>
    </row>
    <row r="637" spans="55:55" ht="15.75" customHeight="1">
      <c r="BC637" s="37"/>
    </row>
    <row r="638" spans="55:55" ht="15.75" customHeight="1">
      <c r="BC638" s="37"/>
    </row>
    <row r="639" spans="55:55" ht="15.75" customHeight="1">
      <c r="BC639" s="37"/>
    </row>
    <row r="640" spans="55:55" ht="15.75" customHeight="1">
      <c r="BC640" s="37"/>
    </row>
    <row r="641" spans="55:55" ht="15.75" customHeight="1">
      <c r="BC641" s="37"/>
    </row>
    <row r="642" spans="55:55" ht="15.75" customHeight="1">
      <c r="BC642" s="37"/>
    </row>
    <row r="643" spans="55:55" ht="15.75" customHeight="1">
      <c r="BC643" s="37"/>
    </row>
    <row r="644" spans="55:55" ht="15.75" customHeight="1">
      <c r="BC644" s="37"/>
    </row>
    <row r="645" spans="55:55" ht="15.75" customHeight="1">
      <c r="BC645" s="37"/>
    </row>
    <row r="646" spans="55:55" ht="15.75" customHeight="1">
      <c r="BC646" s="37"/>
    </row>
    <row r="647" spans="55:55" ht="15.75" customHeight="1">
      <c r="BC647" s="37"/>
    </row>
    <row r="648" spans="55:55" ht="15.75" customHeight="1">
      <c r="BC648" s="37"/>
    </row>
    <row r="649" spans="55:55" ht="15.75" customHeight="1">
      <c r="BC649" s="37"/>
    </row>
    <row r="650" spans="55:55" ht="15.75" customHeight="1">
      <c r="BC650" s="37"/>
    </row>
    <row r="651" spans="55:55" ht="15.75" customHeight="1">
      <c r="BC651" s="37"/>
    </row>
    <row r="652" spans="55:55" ht="15.75" customHeight="1">
      <c r="BC652" s="37"/>
    </row>
    <row r="653" spans="55:55" ht="15.75" customHeight="1">
      <c r="BC653" s="37"/>
    </row>
    <row r="654" spans="55:55" ht="15.75" customHeight="1">
      <c r="BC654" s="37"/>
    </row>
    <row r="655" spans="55:55" ht="15.75" customHeight="1">
      <c r="BC655" s="37"/>
    </row>
    <row r="656" spans="55:55" ht="15.75" customHeight="1">
      <c r="BC656" s="37"/>
    </row>
    <row r="657" spans="55:55" ht="15.75" customHeight="1">
      <c r="BC657" s="37"/>
    </row>
    <row r="658" spans="55:55" ht="15.75" customHeight="1">
      <c r="BC658" s="37"/>
    </row>
    <row r="659" spans="55:55" ht="15.75" customHeight="1">
      <c r="BC659" s="37"/>
    </row>
    <row r="660" spans="55:55" ht="15.75" customHeight="1">
      <c r="BC660" s="37"/>
    </row>
    <row r="661" spans="55:55" ht="15.75" customHeight="1">
      <c r="BC661" s="37"/>
    </row>
    <row r="662" spans="55:55" ht="15.75" customHeight="1">
      <c r="BC662" s="37"/>
    </row>
    <row r="663" spans="55:55" ht="15.75" customHeight="1">
      <c r="BC663" s="37"/>
    </row>
    <row r="664" spans="55:55" ht="15.75" customHeight="1">
      <c r="BC664" s="37"/>
    </row>
    <row r="665" spans="55:55" ht="15.75" customHeight="1">
      <c r="BC665" s="37"/>
    </row>
    <row r="666" spans="55:55" ht="15.75" customHeight="1">
      <c r="BC666" s="37"/>
    </row>
    <row r="667" spans="55:55" ht="15.75" customHeight="1">
      <c r="BC667" s="37"/>
    </row>
    <row r="668" spans="55:55" ht="15.75" customHeight="1">
      <c r="BC668" s="37"/>
    </row>
    <row r="669" spans="55:55" ht="15.75" customHeight="1">
      <c r="BC669" s="37"/>
    </row>
    <row r="670" spans="55:55" ht="15.75" customHeight="1">
      <c r="BC670" s="37"/>
    </row>
    <row r="671" spans="55:55" ht="15.75" customHeight="1">
      <c r="BC671" s="37"/>
    </row>
    <row r="672" spans="55:55" ht="15.75" customHeight="1">
      <c r="BC672" s="37"/>
    </row>
    <row r="673" spans="55:55" ht="15.75" customHeight="1">
      <c r="BC673" s="37"/>
    </row>
    <row r="674" spans="55:55" ht="15.75" customHeight="1">
      <c r="BC674" s="37"/>
    </row>
    <row r="675" spans="55:55" ht="15.75" customHeight="1">
      <c r="BC675" s="37"/>
    </row>
    <row r="676" spans="55:55" ht="15.75" customHeight="1">
      <c r="BC676" s="37"/>
    </row>
    <row r="677" spans="55:55" ht="15.75" customHeight="1">
      <c r="BC677" s="37"/>
    </row>
    <row r="678" spans="55:55" ht="15.75" customHeight="1">
      <c r="BC678" s="37"/>
    </row>
    <row r="679" spans="55:55" ht="15.75" customHeight="1">
      <c r="BC679" s="37"/>
    </row>
    <row r="680" spans="55:55" ht="15.75" customHeight="1">
      <c r="BC680" s="37"/>
    </row>
    <row r="681" spans="55:55" ht="15.75" customHeight="1">
      <c r="BC681" s="37"/>
    </row>
    <row r="682" spans="55:55" ht="15.75" customHeight="1">
      <c r="BC682" s="37"/>
    </row>
    <row r="683" spans="55:55" ht="15.75" customHeight="1">
      <c r="BC683" s="37"/>
    </row>
    <row r="684" spans="55:55" ht="15.75" customHeight="1">
      <c r="BC684" s="37"/>
    </row>
    <row r="685" spans="55:55" ht="15.75" customHeight="1">
      <c r="BC685" s="37"/>
    </row>
    <row r="686" spans="55:55" ht="15.75" customHeight="1">
      <c r="BC686" s="37"/>
    </row>
    <row r="687" spans="55:55" ht="15.75" customHeight="1">
      <c r="BC687" s="37"/>
    </row>
    <row r="688" spans="55:55" ht="15.75" customHeight="1">
      <c r="BC688" s="37"/>
    </row>
    <row r="689" spans="55:55" ht="15.75" customHeight="1">
      <c r="BC689" s="37"/>
    </row>
    <row r="690" spans="55:55" ht="15.75" customHeight="1">
      <c r="BC690" s="37"/>
    </row>
    <row r="691" spans="55:55" ht="15.75" customHeight="1">
      <c r="BC691" s="37"/>
    </row>
    <row r="692" spans="55:55" ht="15.75" customHeight="1">
      <c r="BC692" s="37"/>
    </row>
    <row r="693" spans="55:55" ht="15.75" customHeight="1">
      <c r="BC693" s="37"/>
    </row>
    <row r="694" spans="55:55" ht="15.75" customHeight="1">
      <c r="BC694" s="37"/>
    </row>
    <row r="695" spans="55:55" ht="15.75" customHeight="1">
      <c r="BC695" s="37"/>
    </row>
    <row r="696" spans="55:55" ht="15.75" customHeight="1">
      <c r="BC696" s="37"/>
    </row>
    <row r="697" spans="55:55" ht="15.75" customHeight="1">
      <c r="BC697" s="37"/>
    </row>
    <row r="698" spans="55:55" ht="15.75" customHeight="1">
      <c r="BC698" s="37"/>
    </row>
    <row r="699" spans="55:55" ht="15.75" customHeight="1">
      <c r="BC699" s="37"/>
    </row>
    <row r="700" spans="55:55" ht="15.75" customHeight="1">
      <c r="BC700" s="37"/>
    </row>
    <row r="701" spans="55:55" ht="15.75" customHeight="1">
      <c r="BC701" s="37"/>
    </row>
    <row r="702" spans="55:55" ht="15.75" customHeight="1">
      <c r="BC702" s="37"/>
    </row>
    <row r="703" spans="55:55" ht="15.75" customHeight="1">
      <c r="BC703" s="37"/>
    </row>
    <row r="704" spans="55:55" ht="15.75" customHeight="1">
      <c r="BC704" s="37"/>
    </row>
    <row r="705" spans="55:55" ht="15.75" customHeight="1">
      <c r="BC705" s="37"/>
    </row>
    <row r="706" spans="55:55" ht="15.75" customHeight="1">
      <c r="BC706" s="37"/>
    </row>
    <row r="707" spans="55:55" ht="15.75" customHeight="1">
      <c r="BC707" s="37"/>
    </row>
    <row r="708" spans="55:55" ht="15.75" customHeight="1">
      <c r="BC708" s="37"/>
    </row>
    <row r="709" spans="55:55" ht="15.75" customHeight="1">
      <c r="BC709" s="37"/>
    </row>
    <row r="710" spans="55:55" ht="15.75" customHeight="1">
      <c r="BC710" s="37"/>
    </row>
    <row r="711" spans="55:55" ht="15.75" customHeight="1">
      <c r="BC711" s="37"/>
    </row>
    <row r="712" spans="55:55" ht="15.75" customHeight="1">
      <c r="BC712" s="37"/>
    </row>
    <row r="713" spans="55:55" ht="15.75" customHeight="1">
      <c r="BC713" s="37"/>
    </row>
    <row r="714" spans="55:55" ht="15.75" customHeight="1">
      <c r="BC714" s="37"/>
    </row>
    <row r="715" spans="55:55" ht="15.75" customHeight="1">
      <c r="BC715" s="37"/>
    </row>
    <row r="716" spans="55:55" ht="15.75" customHeight="1">
      <c r="BC716" s="37"/>
    </row>
    <row r="717" spans="55:55" ht="15.75" customHeight="1">
      <c r="BC717" s="37"/>
    </row>
    <row r="718" spans="55:55" ht="15.75" customHeight="1">
      <c r="BC718" s="37"/>
    </row>
    <row r="719" spans="55:55" ht="15.75" customHeight="1">
      <c r="BC719" s="37"/>
    </row>
    <row r="720" spans="55:55" ht="15.75" customHeight="1">
      <c r="BC720" s="37"/>
    </row>
    <row r="721" spans="55:55" ht="15.75" customHeight="1">
      <c r="BC721" s="37"/>
    </row>
    <row r="722" spans="55:55" ht="15.75" customHeight="1">
      <c r="BC722" s="37"/>
    </row>
    <row r="723" spans="55:55" ht="15.75" customHeight="1">
      <c r="BC723" s="37"/>
    </row>
    <row r="724" spans="55:55" ht="15.75" customHeight="1">
      <c r="BC724" s="37"/>
    </row>
    <row r="725" spans="55:55" ht="15.75" customHeight="1">
      <c r="BC725" s="37"/>
    </row>
    <row r="726" spans="55:55" ht="15.75" customHeight="1">
      <c r="BC726" s="37"/>
    </row>
    <row r="727" spans="55:55" ht="15.75" customHeight="1">
      <c r="BC727" s="37"/>
    </row>
    <row r="728" spans="55:55" ht="15.75" customHeight="1">
      <c r="BC728" s="37"/>
    </row>
    <row r="729" spans="55:55" ht="15.75" customHeight="1">
      <c r="BC729" s="37"/>
    </row>
    <row r="730" spans="55:55" ht="15.75" customHeight="1">
      <c r="BC730" s="37"/>
    </row>
    <row r="731" spans="55:55" ht="15.75" customHeight="1">
      <c r="BC731" s="37"/>
    </row>
    <row r="732" spans="55:55" ht="15.75" customHeight="1">
      <c r="BC732" s="37"/>
    </row>
    <row r="733" spans="55:55" ht="15.75" customHeight="1">
      <c r="BC733" s="37"/>
    </row>
    <row r="734" spans="55:55" ht="15.75" customHeight="1">
      <c r="BC734" s="37"/>
    </row>
    <row r="735" spans="55:55" ht="15.75" customHeight="1">
      <c r="BC735" s="37"/>
    </row>
    <row r="736" spans="55:55" ht="15.75" customHeight="1">
      <c r="BC736" s="37"/>
    </row>
    <row r="737" spans="55:55" ht="15.75" customHeight="1">
      <c r="BC737" s="37"/>
    </row>
    <row r="738" spans="55:55" ht="15.75" customHeight="1">
      <c r="BC738" s="37"/>
    </row>
    <row r="739" spans="55:55" ht="15.75" customHeight="1">
      <c r="BC739" s="37"/>
    </row>
    <row r="740" spans="55:55" ht="15.75" customHeight="1">
      <c r="BC740" s="37"/>
    </row>
    <row r="741" spans="55:55" ht="15.75" customHeight="1">
      <c r="BC741" s="37"/>
    </row>
    <row r="742" spans="55:55" ht="15.75" customHeight="1">
      <c r="BC742" s="37"/>
    </row>
    <row r="743" spans="55:55" ht="15.75" customHeight="1">
      <c r="BC743" s="37"/>
    </row>
    <row r="744" spans="55:55" ht="15.75" customHeight="1">
      <c r="BC744" s="37"/>
    </row>
    <row r="745" spans="55:55" ht="15.75" customHeight="1">
      <c r="BC745" s="37"/>
    </row>
    <row r="746" spans="55:55" ht="15.75" customHeight="1">
      <c r="BC746" s="37"/>
    </row>
    <row r="747" spans="55:55" ht="15.75" customHeight="1">
      <c r="BC747" s="37"/>
    </row>
    <row r="748" spans="55:55" ht="15.75" customHeight="1">
      <c r="BC748" s="37"/>
    </row>
    <row r="749" spans="55:55" ht="15.75" customHeight="1">
      <c r="BC749" s="37"/>
    </row>
    <row r="750" spans="55:55" ht="15.75" customHeight="1">
      <c r="BC750" s="37"/>
    </row>
    <row r="751" spans="55:55" ht="15.75" customHeight="1">
      <c r="BC751" s="37"/>
    </row>
    <row r="752" spans="55:55" ht="15.75" customHeight="1">
      <c r="BC752" s="37"/>
    </row>
    <row r="753" spans="55:55" ht="15.75" customHeight="1">
      <c r="BC753" s="37"/>
    </row>
    <row r="754" spans="55:55" ht="15.75" customHeight="1">
      <c r="BC754" s="37"/>
    </row>
    <row r="755" spans="55:55" ht="15.75" customHeight="1">
      <c r="BC755" s="37"/>
    </row>
    <row r="756" spans="55:55" ht="15.75" customHeight="1">
      <c r="BC756" s="37"/>
    </row>
    <row r="757" spans="55:55" ht="15.75" customHeight="1">
      <c r="BC757" s="37"/>
    </row>
    <row r="758" spans="55:55" ht="15.75" customHeight="1">
      <c r="BC758" s="37"/>
    </row>
    <row r="759" spans="55:55" ht="15.75" customHeight="1">
      <c r="BC759" s="37"/>
    </row>
    <row r="760" spans="55:55" ht="15.75" customHeight="1">
      <c r="BC760" s="37"/>
    </row>
    <row r="761" spans="55:55" ht="15.75" customHeight="1">
      <c r="BC761" s="37"/>
    </row>
    <row r="762" spans="55:55" ht="15.75" customHeight="1">
      <c r="BC762" s="37"/>
    </row>
    <row r="763" spans="55:55" ht="15.75" customHeight="1">
      <c r="BC763" s="37"/>
    </row>
    <row r="764" spans="55:55" ht="15.75" customHeight="1">
      <c r="BC764" s="37"/>
    </row>
    <row r="765" spans="55:55" ht="15.75" customHeight="1">
      <c r="BC765" s="37"/>
    </row>
    <row r="766" spans="55:55" ht="15.75" customHeight="1">
      <c r="BC766" s="37"/>
    </row>
    <row r="767" spans="55:55" ht="15.75" customHeight="1">
      <c r="BC767" s="37"/>
    </row>
    <row r="768" spans="55:55" ht="15.75" customHeight="1">
      <c r="BC768" s="37"/>
    </row>
    <row r="769" spans="55:55" ht="15.75" customHeight="1">
      <c r="BC769" s="37"/>
    </row>
    <row r="770" spans="55:55" ht="15.75" customHeight="1">
      <c r="BC770" s="37"/>
    </row>
    <row r="771" spans="55:55" ht="15.75" customHeight="1">
      <c r="BC771" s="37"/>
    </row>
    <row r="772" spans="55:55" ht="15.75" customHeight="1">
      <c r="BC772" s="37"/>
    </row>
    <row r="773" spans="55:55" ht="15.75" customHeight="1">
      <c r="BC773" s="37"/>
    </row>
    <row r="774" spans="55:55" ht="15.75" customHeight="1">
      <c r="BC774" s="37"/>
    </row>
    <row r="775" spans="55:55" ht="15.75" customHeight="1">
      <c r="BC775" s="37"/>
    </row>
    <row r="776" spans="55:55" ht="15.75" customHeight="1">
      <c r="BC776" s="37"/>
    </row>
    <row r="777" spans="55:55" ht="15.75" customHeight="1">
      <c r="BC777" s="37"/>
    </row>
    <row r="778" spans="55:55" ht="15.75" customHeight="1">
      <c r="BC778" s="37"/>
    </row>
    <row r="779" spans="55:55" ht="15.75" customHeight="1">
      <c r="BC779" s="37"/>
    </row>
    <row r="780" spans="55:55" ht="15.75" customHeight="1">
      <c r="BC780" s="37"/>
    </row>
    <row r="781" spans="55:55" ht="15.75" customHeight="1">
      <c r="BC781" s="37"/>
    </row>
    <row r="782" spans="55:55" ht="15.75" customHeight="1">
      <c r="BC782" s="37"/>
    </row>
    <row r="783" spans="55:55" ht="15.75" customHeight="1">
      <c r="BC783" s="37"/>
    </row>
    <row r="784" spans="55:55" ht="15.75" customHeight="1">
      <c r="BC784" s="37"/>
    </row>
    <row r="785" spans="55:55" ht="15.75" customHeight="1">
      <c r="BC785" s="37"/>
    </row>
    <row r="786" spans="55:55" ht="15.75" customHeight="1">
      <c r="BC786" s="37"/>
    </row>
    <row r="787" spans="55:55" ht="15.75" customHeight="1">
      <c r="BC787" s="37"/>
    </row>
    <row r="788" spans="55:55" ht="15.75" customHeight="1">
      <c r="BC788" s="37"/>
    </row>
    <row r="789" spans="55:55" ht="15.75" customHeight="1">
      <c r="BC789" s="37"/>
    </row>
    <row r="790" spans="55:55" ht="15.75" customHeight="1">
      <c r="BC790" s="37"/>
    </row>
    <row r="791" spans="55:55" ht="15.75" customHeight="1">
      <c r="BC791" s="37"/>
    </row>
    <row r="792" spans="55:55" ht="15.75" customHeight="1">
      <c r="BC792" s="37"/>
    </row>
    <row r="793" spans="55:55" ht="15.75" customHeight="1">
      <c r="BC793" s="37"/>
    </row>
    <row r="794" spans="55:55" ht="15.75" customHeight="1">
      <c r="BC794" s="37"/>
    </row>
    <row r="795" spans="55:55" ht="15.75" customHeight="1">
      <c r="BC795" s="37"/>
    </row>
    <row r="796" spans="55:55" ht="15.75" customHeight="1">
      <c r="BC796" s="37"/>
    </row>
    <row r="797" spans="55:55" ht="15.75" customHeight="1">
      <c r="BC797" s="37"/>
    </row>
    <row r="798" spans="55:55" ht="15.75" customHeight="1">
      <c r="BC798" s="37"/>
    </row>
    <row r="799" spans="55:55" ht="15.75" customHeight="1">
      <c r="BC799" s="37"/>
    </row>
    <row r="800" spans="55:55" ht="15.75" customHeight="1">
      <c r="BC800" s="37"/>
    </row>
    <row r="801" spans="55:55" ht="15.75" customHeight="1">
      <c r="BC801" s="37"/>
    </row>
    <row r="802" spans="55:55" ht="15.75" customHeight="1">
      <c r="BC802" s="37"/>
    </row>
    <row r="803" spans="55:55" ht="15.75" customHeight="1">
      <c r="BC803" s="37"/>
    </row>
    <row r="804" spans="55:55" ht="15.75" customHeight="1">
      <c r="BC804" s="37"/>
    </row>
    <row r="805" spans="55:55" ht="15.75" customHeight="1">
      <c r="BC805" s="37"/>
    </row>
    <row r="806" spans="55:55" ht="15.75" customHeight="1">
      <c r="BC806" s="37"/>
    </row>
    <row r="807" spans="55:55" ht="15.75" customHeight="1">
      <c r="BC807" s="37"/>
    </row>
    <row r="808" spans="55:55" ht="15.75" customHeight="1">
      <c r="BC808" s="37"/>
    </row>
    <row r="809" spans="55:55" ht="15.75" customHeight="1">
      <c r="BC809" s="37"/>
    </row>
    <row r="810" spans="55:55" ht="15.75" customHeight="1">
      <c r="BC810" s="37"/>
    </row>
    <row r="811" spans="55:55" ht="15.75" customHeight="1">
      <c r="BC811" s="37"/>
    </row>
    <row r="812" spans="55:55" ht="15.75" customHeight="1">
      <c r="BC812" s="37"/>
    </row>
    <row r="813" spans="55:55" ht="15.75" customHeight="1">
      <c r="BC813" s="37"/>
    </row>
    <row r="814" spans="55:55" ht="15.75" customHeight="1">
      <c r="BC814" s="37"/>
    </row>
    <row r="815" spans="55:55" ht="15.75" customHeight="1">
      <c r="BC815" s="37"/>
    </row>
    <row r="816" spans="55:55" ht="15.75" customHeight="1">
      <c r="BC816" s="37"/>
    </row>
    <row r="817" spans="55:55" ht="15.75" customHeight="1">
      <c r="BC817" s="37"/>
    </row>
    <row r="818" spans="55:55" ht="15.75" customHeight="1">
      <c r="BC818" s="37"/>
    </row>
    <row r="819" spans="55:55" ht="15.75" customHeight="1">
      <c r="BC819" s="37"/>
    </row>
    <row r="820" spans="55:55" ht="15.75" customHeight="1">
      <c r="BC820" s="37"/>
    </row>
    <row r="821" spans="55:55" ht="15.75" customHeight="1">
      <c r="BC821" s="37"/>
    </row>
    <row r="822" spans="55:55" ht="15.75" customHeight="1">
      <c r="BC822" s="37"/>
    </row>
    <row r="823" spans="55:55" ht="15.75" customHeight="1">
      <c r="BC823" s="37"/>
    </row>
    <row r="824" spans="55:55" ht="15.75" customHeight="1">
      <c r="BC824" s="37"/>
    </row>
    <row r="825" spans="55:55" ht="15.75" customHeight="1">
      <c r="BC825" s="37"/>
    </row>
    <row r="826" spans="55:55" ht="15.75" customHeight="1">
      <c r="BC826" s="37"/>
    </row>
    <row r="827" spans="55:55" ht="15.75" customHeight="1">
      <c r="BC827" s="37"/>
    </row>
    <row r="828" spans="55:55" ht="15.75" customHeight="1">
      <c r="BC828" s="37"/>
    </row>
    <row r="829" spans="55:55" ht="15.75" customHeight="1">
      <c r="BC829" s="37"/>
    </row>
    <row r="830" spans="55:55" ht="15.75" customHeight="1">
      <c r="BC830" s="37"/>
    </row>
    <row r="831" spans="55:55" ht="15.75" customHeight="1">
      <c r="BC831" s="37"/>
    </row>
    <row r="832" spans="55:55" ht="15.75" customHeight="1">
      <c r="BC832" s="37"/>
    </row>
    <row r="833" spans="55:55" ht="15.75" customHeight="1">
      <c r="BC833" s="37"/>
    </row>
    <row r="834" spans="55:55" ht="15.75" customHeight="1">
      <c r="BC834" s="37"/>
    </row>
    <row r="835" spans="55:55" ht="15.75" customHeight="1">
      <c r="BC835" s="37"/>
    </row>
    <row r="836" spans="55:55" ht="15.75" customHeight="1">
      <c r="BC836" s="37"/>
    </row>
    <row r="837" spans="55:55" ht="15.75" customHeight="1">
      <c r="BC837" s="37"/>
    </row>
    <row r="838" spans="55:55" ht="15.75" customHeight="1">
      <c r="BC838" s="37"/>
    </row>
    <row r="839" spans="55:55" ht="15.75" customHeight="1">
      <c r="BC839" s="37"/>
    </row>
    <row r="840" spans="55:55" ht="15.75" customHeight="1">
      <c r="BC840" s="37"/>
    </row>
    <row r="841" spans="55:55" ht="15.75" customHeight="1">
      <c r="BC841" s="37"/>
    </row>
    <row r="842" spans="55:55" ht="15.75" customHeight="1">
      <c r="BC842" s="37"/>
    </row>
    <row r="843" spans="55:55" ht="15.75" customHeight="1">
      <c r="BC843" s="37"/>
    </row>
    <row r="844" spans="55:55" ht="15.75" customHeight="1">
      <c r="BC844" s="37"/>
    </row>
    <row r="845" spans="55:55" ht="15.75" customHeight="1">
      <c r="BC845" s="37"/>
    </row>
    <row r="846" spans="55:55" ht="15.75" customHeight="1">
      <c r="BC846" s="37"/>
    </row>
    <row r="847" spans="55:55" ht="15.75" customHeight="1">
      <c r="BC847" s="37"/>
    </row>
    <row r="848" spans="55:55" ht="15.75" customHeight="1">
      <c r="BC848" s="37"/>
    </row>
    <row r="849" spans="55:55" ht="15.75" customHeight="1">
      <c r="BC849" s="37"/>
    </row>
    <row r="850" spans="55:55" ht="15.75" customHeight="1">
      <c r="BC850" s="37"/>
    </row>
    <row r="851" spans="55:55" ht="15.75" customHeight="1">
      <c r="BC851" s="37"/>
    </row>
    <row r="852" spans="55:55" ht="15.75" customHeight="1">
      <c r="BC852" s="37"/>
    </row>
    <row r="853" spans="55:55" ht="15.75" customHeight="1">
      <c r="BC853" s="37"/>
    </row>
    <row r="854" spans="55:55" ht="15.75" customHeight="1">
      <c r="BC854" s="37"/>
    </row>
    <row r="855" spans="55:55" ht="15.75" customHeight="1">
      <c r="BC855" s="37"/>
    </row>
    <row r="856" spans="55:55" ht="15.75" customHeight="1">
      <c r="BC856" s="37"/>
    </row>
    <row r="857" spans="55:55" ht="15.75" customHeight="1">
      <c r="BC857" s="37"/>
    </row>
    <row r="858" spans="55:55" ht="15.75" customHeight="1">
      <c r="BC858" s="37"/>
    </row>
    <row r="859" spans="55:55" ht="15.75" customHeight="1">
      <c r="BC859" s="37"/>
    </row>
    <row r="860" spans="55:55" ht="15.75" customHeight="1">
      <c r="BC860" s="37"/>
    </row>
    <row r="861" spans="55:55" ht="15.75" customHeight="1">
      <c r="BC861" s="37"/>
    </row>
    <row r="862" spans="55:55" ht="15.75" customHeight="1">
      <c r="BC862" s="37"/>
    </row>
    <row r="863" spans="55:55" ht="15.75" customHeight="1">
      <c r="BC863" s="37"/>
    </row>
    <row r="864" spans="55:55" ht="15.75" customHeight="1">
      <c r="BC864" s="37"/>
    </row>
    <row r="865" spans="55:55" ht="15.75" customHeight="1">
      <c r="BC865" s="37"/>
    </row>
    <row r="866" spans="55:55" ht="15.75" customHeight="1">
      <c r="BC866" s="37"/>
    </row>
    <row r="867" spans="55:55" ht="15.75" customHeight="1">
      <c r="BC867" s="37"/>
    </row>
    <row r="868" spans="55:55" ht="15.75" customHeight="1">
      <c r="BC868" s="37"/>
    </row>
    <row r="869" spans="55:55" ht="15.75" customHeight="1">
      <c r="BC869" s="37"/>
    </row>
    <row r="870" spans="55:55" ht="15.75" customHeight="1">
      <c r="BC870" s="37"/>
    </row>
    <row r="871" spans="55:55" ht="15.75" customHeight="1">
      <c r="BC871" s="37"/>
    </row>
    <row r="872" spans="55:55" ht="15.75" customHeight="1">
      <c r="BC872" s="37"/>
    </row>
    <row r="873" spans="55:55" ht="15.75" customHeight="1">
      <c r="BC873" s="37"/>
    </row>
    <row r="874" spans="55:55" ht="15.75" customHeight="1">
      <c r="BC874" s="37"/>
    </row>
    <row r="875" spans="55:55" ht="15.75" customHeight="1">
      <c r="BC875" s="37"/>
    </row>
    <row r="876" spans="55:55" ht="15.75" customHeight="1">
      <c r="BC876" s="37"/>
    </row>
    <row r="877" spans="55:55" ht="15.75" customHeight="1">
      <c r="BC877" s="37"/>
    </row>
    <row r="878" spans="55:55" ht="15.75" customHeight="1">
      <c r="BC878" s="37"/>
    </row>
    <row r="879" spans="55:55" ht="15.75" customHeight="1">
      <c r="BC879" s="37"/>
    </row>
    <row r="880" spans="55:55" ht="15.75" customHeight="1">
      <c r="BC880" s="37"/>
    </row>
    <row r="881" spans="55:55" ht="15.75" customHeight="1">
      <c r="BC881" s="37"/>
    </row>
    <row r="882" spans="55:55" ht="15.75" customHeight="1">
      <c r="BC882" s="37"/>
    </row>
    <row r="883" spans="55:55" ht="15.75" customHeight="1">
      <c r="BC883" s="37"/>
    </row>
    <row r="884" spans="55:55" ht="15.75" customHeight="1">
      <c r="BC884" s="37"/>
    </row>
    <row r="885" spans="55:55" ht="15.75" customHeight="1">
      <c r="BC885" s="37"/>
    </row>
    <row r="886" spans="55:55" ht="15.75" customHeight="1">
      <c r="BC886" s="37"/>
    </row>
    <row r="887" spans="55:55" ht="15.75" customHeight="1">
      <c r="BC887" s="37"/>
    </row>
    <row r="888" spans="55:55" ht="15.75" customHeight="1">
      <c r="BC888" s="37"/>
    </row>
    <row r="889" spans="55:55" ht="15.75" customHeight="1">
      <c r="BC889" s="37"/>
    </row>
    <row r="890" spans="55:55" ht="15.75" customHeight="1">
      <c r="BC890" s="37"/>
    </row>
    <row r="891" spans="55:55" ht="15.75" customHeight="1">
      <c r="BC891" s="37"/>
    </row>
    <row r="892" spans="55:55" ht="15.75" customHeight="1">
      <c r="BC892" s="37"/>
    </row>
    <row r="893" spans="55:55" ht="15.75" customHeight="1">
      <c r="BC893" s="37"/>
    </row>
    <row r="894" spans="55:55" ht="15.75" customHeight="1">
      <c r="BC894" s="37"/>
    </row>
    <row r="895" spans="55:55" ht="15.75" customHeight="1">
      <c r="BC895" s="37"/>
    </row>
    <row r="896" spans="55:55" ht="15.75" customHeight="1">
      <c r="BC896" s="37"/>
    </row>
    <row r="897" spans="55:55" ht="15.75" customHeight="1">
      <c r="BC897" s="37"/>
    </row>
    <row r="898" spans="55:55" ht="15.75" customHeight="1">
      <c r="BC898" s="37"/>
    </row>
    <row r="899" spans="55:55" ht="15.75" customHeight="1">
      <c r="BC899" s="37"/>
    </row>
    <row r="900" spans="55:55" ht="15.75" customHeight="1">
      <c r="BC900" s="37"/>
    </row>
    <row r="901" spans="55:55" ht="15.75" customHeight="1">
      <c r="BC901" s="37"/>
    </row>
    <row r="902" spans="55:55" ht="15.75" customHeight="1">
      <c r="BC902" s="37"/>
    </row>
    <row r="903" spans="55:55" ht="15.75" customHeight="1">
      <c r="BC903" s="37"/>
    </row>
    <row r="904" spans="55:55" ht="15.75" customHeight="1">
      <c r="BC904" s="37"/>
    </row>
    <row r="905" spans="55:55" ht="15.75" customHeight="1">
      <c r="BC905" s="37"/>
    </row>
    <row r="906" spans="55:55" ht="15.75" customHeight="1">
      <c r="BC906" s="37"/>
    </row>
    <row r="907" spans="55:55" ht="15.75" customHeight="1">
      <c r="BC907" s="37"/>
    </row>
    <row r="908" spans="55:55" ht="15.75" customHeight="1">
      <c r="BC908" s="37"/>
    </row>
    <row r="909" spans="55:55" ht="15.75" customHeight="1">
      <c r="BC909" s="37"/>
    </row>
    <row r="910" spans="55:55" ht="15.75" customHeight="1">
      <c r="BC910" s="37"/>
    </row>
    <row r="911" spans="55:55" ht="15.75" customHeight="1">
      <c r="BC911" s="37"/>
    </row>
    <row r="912" spans="55:55" ht="15.75" customHeight="1">
      <c r="BC912" s="37"/>
    </row>
    <row r="913" spans="55:55" ht="15.75" customHeight="1">
      <c r="BC913" s="37"/>
    </row>
    <row r="914" spans="55:55" ht="15.75" customHeight="1">
      <c r="BC914" s="37"/>
    </row>
    <row r="915" spans="55:55" ht="15.75" customHeight="1">
      <c r="BC915" s="37"/>
    </row>
    <row r="916" spans="55:55" ht="15.75" customHeight="1">
      <c r="BC916" s="37"/>
    </row>
    <row r="917" spans="55:55" ht="15.75" customHeight="1">
      <c r="BC917" s="37"/>
    </row>
    <row r="918" spans="55:55" ht="15.75" customHeight="1">
      <c r="BC918" s="37"/>
    </row>
    <row r="919" spans="55:55" ht="15.75" customHeight="1">
      <c r="BC919" s="37"/>
    </row>
    <row r="920" spans="55:55" ht="15.75" customHeight="1">
      <c r="BC920" s="37"/>
    </row>
    <row r="921" spans="55:55" ht="15.75" customHeight="1">
      <c r="BC921" s="37"/>
    </row>
    <row r="922" spans="55:55" ht="15.75" customHeight="1">
      <c r="BC922" s="37"/>
    </row>
    <row r="923" spans="55:55" ht="15.75" customHeight="1">
      <c r="BC923" s="37"/>
    </row>
    <row r="924" spans="55:55" ht="15.75" customHeight="1">
      <c r="BC924" s="37"/>
    </row>
    <row r="925" spans="55:55" ht="15.75" customHeight="1">
      <c r="BC925" s="37"/>
    </row>
    <row r="926" spans="55:55" ht="15.75" customHeight="1">
      <c r="BC926" s="37"/>
    </row>
    <row r="927" spans="55:55" ht="15.75" customHeight="1">
      <c r="BC927" s="37"/>
    </row>
    <row r="928" spans="55:55" ht="15.75" customHeight="1">
      <c r="BC928" s="37"/>
    </row>
    <row r="929" spans="55:55" ht="15.75" customHeight="1">
      <c r="BC929" s="37"/>
    </row>
    <row r="930" spans="55:55" ht="15.75" customHeight="1">
      <c r="BC930" s="37"/>
    </row>
    <row r="931" spans="55:55" ht="15.75" customHeight="1">
      <c r="BC931" s="37"/>
    </row>
    <row r="932" spans="55:55" ht="15.75" customHeight="1">
      <c r="BC932" s="37"/>
    </row>
    <row r="933" spans="55:55" ht="15.75" customHeight="1">
      <c r="BC933" s="37"/>
    </row>
    <row r="934" spans="55:55" ht="15.75" customHeight="1">
      <c r="BC934" s="37"/>
    </row>
    <row r="935" spans="55:55" ht="15.75" customHeight="1">
      <c r="BC935" s="37"/>
    </row>
    <row r="936" spans="55:55" ht="15.75" customHeight="1">
      <c r="BC936" s="37"/>
    </row>
    <row r="937" spans="55:55" ht="15.75" customHeight="1">
      <c r="BC937" s="37"/>
    </row>
    <row r="938" spans="55:55" ht="15.75" customHeight="1">
      <c r="BC938" s="37"/>
    </row>
    <row r="939" spans="55:55" ht="15.75" customHeight="1">
      <c r="BC939" s="37"/>
    </row>
    <row r="940" spans="55:55" ht="15.75" customHeight="1">
      <c r="BC940" s="37"/>
    </row>
    <row r="941" spans="55:55" ht="15.75" customHeight="1">
      <c r="BC941" s="37"/>
    </row>
    <row r="942" spans="55:55" ht="15.75" customHeight="1">
      <c r="BC942" s="37"/>
    </row>
    <row r="943" spans="55:55" ht="15.75" customHeight="1">
      <c r="BC943" s="37"/>
    </row>
    <row r="944" spans="55:55" ht="15.75" customHeight="1">
      <c r="BC944" s="37"/>
    </row>
    <row r="945" spans="55:55" ht="15.75" customHeight="1">
      <c r="BC945" s="37"/>
    </row>
    <row r="946" spans="55:55" ht="15.75" customHeight="1">
      <c r="BC946" s="37"/>
    </row>
    <row r="947" spans="55:55" ht="15.75" customHeight="1">
      <c r="BC947" s="37"/>
    </row>
    <row r="948" spans="55:55" ht="15.75" customHeight="1">
      <c r="BC948" s="37"/>
    </row>
    <row r="949" spans="55:55" ht="15.75" customHeight="1">
      <c r="BC949" s="37"/>
    </row>
    <row r="950" spans="55:55" ht="15.75" customHeight="1">
      <c r="BC950" s="37"/>
    </row>
    <row r="951" spans="55:55" ht="15.75" customHeight="1">
      <c r="BC951" s="37"/>
    </row>
    <row r="952" spans="55:55" ht="15.75" customHeight="1">
      <c r="BC952" s="37"/>
    </row>
    <row r="953" spans="55:55" ht="15.75" customHeight="1">
      <c r="BC953" s="37"/>
    </row>
    <row r="954" spans="55:55" ht="15.75" customHeight="1">
      <c r="BC954" s="37"/>
    </row>
    <row r="955" spans="55:55" ht="15.75" customHeight="1">
      <c r="BC955" s="37"/>
    </row>
    <row r="956" spans="55:55" ht="15.75" customHeight="1">
      <c r="BC956" s="37"/>
    </row>
    <row r="957" spans="55:55" ht="15.75" customHeight="1">
      <c r="BC957" s="37"/>
    </row>
    <row r="958" spans="55:55" ht="15.75" customHeight="1">
      <c r="BC958" s="37"/>
    </row>
    <row r="959" spans="55:55" ht="15.75" customHeight="1">
      <c r="BC959" s="37"/>
    </row>
    <row r="960" spans="55:55" ht="15.75" customHeight="1">
      <c r="BC960" s="37"/>
    </row>
    <row r="961" spans="55:55" ht="15.75" customHeight="1">
      <c r="BC961" s="37"/>
    </row>
    <row r="962" spans="55:55" ht="15.75" customHeight="1">
      <c r="BC962" s="37"/>
    </row>
    <row r="963" spans="55:55" ht="15.75" customHeight="1">
      <c r="BC963" s="37"/>
    </row>
    <row r="964" spans="55:55" ht="15.75" customHeight="1">
      <c r="BC964" s="37"/>
    </row>
    <row r="965" spans="55:55" ht="15.75" customHeight="1">
      <c r="BC965" s="37"/>
    </row>
    <row r="966" spans="55:55" ht="15.75" customHeight="1">
      <c r="BC966" s="37"/>
    </row>
    <row r="967" spans="55:55" ht="15.75" customHeight="1">
      <c r="BC967" s="37"/>
    </row>
    <row r="968" spans="55:55" ht="15.75" customHeight="1">
      <c r="BC968" s="37"/>
    </row>
    <row r="969" spans="55:55" ht="15.75" customHeight="1">
      <c r="BC969" s="37"/>
    </row>
    <row r="970" spans="55:55" ht="15.75" customHeight="1">
      <c r="BC970" s="37"/>
    </row>
    <row r="971" spans="55:55" ht="15.75" customHeight="1">
      <c r="BC971" s="37"/>
    </row>
    <row r="972" spans="55:55" ht="15.75" customHeight="1">
      <c r="BC972" s="37"/>
    </row>
    <row r="973" spans="55:55" ht="15.75" customHeight="1">
      <c r="BC973" s="37"/>
    </row>
    <row r="974" spans="55:55" ht="15.75" customHeight="1">
      <c r="BC974" s="37"/>
    </row>
    <row r="975" spans="55:55" ht="15.75" customHeight="1">
      <c r="BC975" s="37"/>
    </row>
    <row r="976" spans="55:55" ht="15.75" customHeight="1">
      <c r="BC976" s="37"/>
    </row>
    <row r="977" spans="55:55" ht="15.75" customHeight="1">
      <c r="BC977" s="37"/>
    </row>
    <row r="978" spans="55:55" ht="15.75" customHeight="1">
      <c r="BC978" s="37"/>
    </row>
    <row r="979" spans="55:55" ht="15.75" customHeight="1">
      <c r="BC979" s="37"/>
    </row>
    <row r="980" spans="55:55" ht="15.75" customHeight="1">
      <c r="BC980" s="37"/>
    </row>
    <row r="981" spans="55:55" ht="15.75" customHeight="1">
      <c r="BC981" s="37"/>
    </row>
    <row r="982" spans="55:55" ht="15.75" customHeight="1">
      <c r="BC982" s="37"/>
    </row>
    <row r="983" spans="55:55" ht="15.75" customHeight="1">
      <c r="BC983" s="37"/>
    </row>
    <row r="984" spans="55:55" ht="15.75" customHeight="1">
      <c r="BC984" s="37"/>
    </row>
    <row r="985" spans="55:55" ht="15.75" customHeight="1">
      <c r="BC985" s="37"/>
    </row>
    <row r="986" spans="55:55" ht="15.75" customHeight="1">
      <c r="BC986" s="37"/>
    </row>
    <row r="987" spans="55:55" ht="15.75" customHeight="1">
      <c r="BC987" s="37"/>
    </row>
    <row r="988" spans="55:55" ht="15.75" customHeight="1">
      <c r="BC988" s="37"/>
    </row>
    <row r="989" spans="55:55" ht="15.75" customHeight="1">
      <c r="BC989" s="37"/>
    </row>
    <row r="990" spans="55:55" ht="15.75" customHeight="1">
      <c r="BC990" s="37"/>
    </row>
    <row r="991" spans="55:55" ht="15.75" customHeight="1">
      <c r="BC991" s="37"/>
    </row>
    <row r="992" spans="55:55" ht="15.75" customHeight="1">
      <c r="BC992" s="37"/>
    </row>
    <row r="993" spans="55:55" ht="15.75" customHeight="1">
      <c r="BC993" s="37"/>
    </row>
    <row r="994" spans="55:55" ht="15.75" customHeight="1">
      <c r="BC994" s="37"/>
    </row>
    <row r="995" spans="55:55" ht="15.75" customHeight="1">
      <c r="BC995" s="37"/>
    </row>
    <row r="996" spans="55:55" ht="15.75" customHeight="1">
      <c r="BC996" s="37"/>
    </row>
    <row r="997" spans="55:55" ht="15.75" customHeight="1">
      <c r="BC997" s="37"/>
    </row>
    <row r="998" spans="55:55" ht="15.75" customHeight="1">
      <c r="BC998" s="37"/>
    </row>
    <row r="999" spans="55:55" ht="15.75" customHeight="1">
      <c r="BC999" s="37"/>
    </row>
    <row r="1000" spans="55:55" ht="15.75" customHeight="1">
      <c r="BC1000" s="37"/>
    </row>
  </sheetData>
  <mergeCells count="34">
    <mergeCell ref="B2:BF2"/>
    <mergeCell ref="B5:F5"/>
    <mergeCell ref="I5:K5"/>
    <mergeCell ref="O5:BE5"/>
    <mergeCell ref="B7:C8"/>
    <mergeCell ref="D7:F7"/>
    <mergeCell ref="O7:T7"/>
    <mergeCell ref="AY7:BE7"/>
    <mergeCell ref="AY8:BE10"/>
    <mergeCell ref="B9:B11"/>
    <mergeCell ref="AY23:BE27"/>
    <mergeCell ref="M30:BB31"/>
    <mergeCell ref="AY11:BE14"/>
    <mergeCell ref="AY15:BE22"/>
    <mergeCell ref="V7:AX7"/>
    <mergeCell ref="U8:U14"/>
    <mergeCell ref="V8:AX14"/>
    <mergeCell ref="V15:AX22"/>
    <mergeCell ref="U15:U22"/>
    <mergeCell ref="O8:T14"/>
    <mergeCell ref="O15:T22"/>
    <mergeCell ref="O23:T27"/>
    <mergeCell ref="U23:U27"/>
    <mergeCell ref="V23:AX27"/>
    <mergeCell ref="B17:F35"/>
    <mergeCell ref="I19:I28"/>
    <mergeCell ref="J19:J28"/>
    <mergeCell ref="K19:K28"/>
    <mergeCell ref="I29:I39"/>
    <mergeCell ref="J29:J39"/>
    <mergeCell ref="K29:K39"/>
    <mergeCell ref="I8:I18"/>
    <mergeCell ref="J8:J18"/>
    <mergeCell ref="K8:K18"/>
  </mergeCells>
  <pageMargins left="0.7" right="0.7" top="0.75" bottom="0.75" header="0" footer="0"/>
  <pageSetup orientation="portrait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1000"/>
  <sheetViews>
    <sheetView workbookViewId="0"/>
  </sheetViews>
  <sheetFormatPr baseColWidth="10" defaultColWidth="14.5" defaultRowHeight="15" customHeight="1"/>
  <cols>
    <col min="1" max="1" width="29.5" customWidth="1"/>
    <col min="2" max="26" width="8.83203125" customWidth="1"/>
  </cols>
  <sheetData>
    <row r="1" spans="1:2">
      <c r="A1" s="6" t="s">
        <v>1275</v>
      </c>
      <c r="B1" s="6" t="s">
        <v>1276</v>
      </c>
    </row>
    <row r="2" spans="1:2">
      <c r="A2" s="6" t="s">
        <v>897</v>
      </c>
      <c r="B2" s="6" t="s">
        <v>898</v>
      </c>
    </row>
    <row r="3" spans="1:2">
      <c r="A3" s="6" t="s">
        <v>548</v>
      </c>
    </row>
    <row r="4" spans="1:2">
      <c r="A4" s="6" t="s">
        <v>549</v>
      </c>
    </row>
    <row r="5" spans="1:2">
      <c r="A5" s="6" t="s">
        <v>550</v>
      </c>
    </row>
    <row r="6" spans="1:2">
      <c r="A6" s="6" t="s">
        <v>551</v>
      </c>
    </row>
    <row r="8" spans="1:2">
      <c r="A8" s="54" t="s">
        <v>1277</v>
      </c>
    </row>
    <row r="9" spans="1:2">
      <c r="A9" s="5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31A3F-7344-F943-9500-FED6E2A3926E}">
  <sheetPr>
    <tabColor theme="7"/>
  </sheetPr>
  <dimension ref="A1:U82"/>
  <sheetViews>
    <sheetView topLeftCell="A22" workbookViewId="0">
      <selection activeCell="G26" sqref="G26:J28"/>
    </sheetView>
  </sheetViews>
  <sheetFormatPr baseColWidth="10" defaultRowHeight="24"/>
  <cols>
    <col min="1" max="1" width="5.33203125" style="271" customWidth="1"/>
    <col min="2" max="2" width="5" style="271" customWidth="1"/>
    <col min="3" max="19" width="10.83203125" style="271"/>
    <col min="20" max="20" width="6.6640625" style="271" customWidth="1"/>
    <col min="21" max="21" width="5.33203125" style="271" customWidth="1"/>
    <col min="22" max="16384" width="10.83203125" style="271"/>
  </cols>
  <sheetData>
    <row r="1" spans="1:21" ht="49" customHeight="1">
      <c r="J1" s="920" t="s">
        <v>1297</v>
      </c>
    </row>
    <row r="2" spans="1:21" ht="32" customHeight="1">
      <c r="A2" s="921"/>
      <c r="B2" s="921"/>
      <c r="C2" s="921"/>
      <c r="D2" s="921"/>
      <c r="E2" s="921"/>
      <c r="F2" s="921"/>
      <c r="G2" s="921"/>
      <c r="H2" s="921"/>
      <c r="I2" s="921"/>
      <c r="J2" s="921"/>
      <c r="K2" s="921"/>
      <c r="L2" s="921"/>
      <c r="M2" s="921"/>
      <c r="N2" s="921"/>
      <c r="O2" s="921"/>
      <c r="P2" s="921"/>
      <c r="Q2" s="921"/>
      <c r="R2" s="921"/>
      <c r="S2" s="921"/>
      <c r="T2" s="921"/>
      <c r="U2" s="921"/>
    </row>
    <row r="3" spans="1:21" ht="28" customHeight="1" thickBot="1">
      <c r="A3" s="921"/>
      <c r="B3" s="620"/>
      <c r="C3" s="620"/>
      <c r="D3" s="620"/>
      <c r="E3" s="620"/>
      <c r="F3" s="620"/>
      <c r="G3" s="620"/>
      <c r="H3" s="620"/>
      <c r="I3" s="620"/>
      <c r="J3" s="620"/>
      <c r="K3" s="620"/>
      <c r="L3" s="620"/>
      <c r="M3" s="620"/>
      <c r="N3" s="620"/>
      <c r="O3" s="620"/>
      <c r="P3" s="620"/>
      <c r="Q3" s="620"/>
      <c r="R3" s="620"/>
      <c r="S3" s="620"/>
      <c r="T3" s="620"/>
      <c r="U3" s="921"/>
    </row>
    <row r="4" spans="1:21">
      <c r="A4" s="921"/>
      <c r="B4" s="620"/>
      <c r="C4" s="925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9"/>
      <c r="T4" s="620"/>
      <c r="U4" s="921"/>
    </row>
    <row r="5" spans="1:21" ht="43" customHeight="1">
      <c r="A5" s="921"/>
      <c r="B5" s="620"/>
      <c r="C5" s="390"/>
      <c r="D5" s="275"/>
      <c r="E5" s="275"/>
      <c r="F5" s="275"/>
      <c r="G5" s="1332" t="s">
        <v>1298</v>
      </c>
      <c r="H5" s="1333"/>
      <c r="I5" s="1333"/>
      <c r="J5" s="1333"/>
      <c r="K5" s="1333"/>
      <c r="L5" s="1333"/>
      <c r="M5" s="1333"/>
      <c r="N5" s="1334"/>
      <c r="O5" s="275"/>
      <c r="P5" s="275"/>
      <c r="Q5" s="275"/>
      <c r="R5" s="275"/>
      <c r="S5" s="391"/>
      <c r="T5" s="620"/>
      <c r="U5" s="921"/>
    </row>
    <row r="6" spans="1:21">
      <c r="A6" s="921"/>
      <c r="B6" s="620"/>
      <c r="C6" s="390"/>
      <c r="D6" s="275"/>
      <c r="E6" s="275"/>
      <c r="F6" s="275"/>
      <c r="G6" s="1335" t="s">
        <v>1299</v>
      </c>
      <c r="H6" s="1335"/>
      <c r="I6" s="1335"/>
      <c r="J6" s="1335"/>
      <c r="K6" s="1335" t="s">
        <v>1300</v>
      </c>
      <c r="L6" s="1335"/>
      <c r="M6" s="1335"/>
      <c r="N6" s="1335"/>
      <c r="O6" s="275"/>
      <c r="P6" s="275"/>
      <c r="Q6" s="275"/>
      <c r="R6" s="275"/>
      <c r="S6" s="391"/>
      <c r="T6" s="620"/>
      <c r="U6" s="921"/>
    </row>
    <row r="7" spans="1:21">
      <c r="A7" s="921"/>
      <c r="B7" s="620"/>
      <c r="C7" s="390"/>
      <c r="D7" s="275"/>
      <c r="E7" s="275"/>
      <c r="F7" s="275"/>
      <c r="G7" s="1336" t="s">
        <v>1301</v>
      </c>
      <c r="H7" s="1336"/>
      <c r="I7" s="1336"/>
      <c r="J7" s="1336"/>
      <c r="K7" s="1336"/>
      <c r="L7" s="1336"/>
      <c r="M7" s="1336"/>
      <c r="N7" s="1336"/>
      <c r="O7" s="275"/>
      <c r="P7" s="272"/>
      <c r="Q7" s="272"/>
      <c r="R7" s="275"/>
      <c r="S7" s="391"/>
      <c r="T7" s="620"/>
      <c r="U7" s="921"/>
    </row>
    <row r="8" spans="1:21">
      <c r="A8" s="921"/>
      <c r="B8" s="620"/>
      <c r="C8" s="390"/>
      <c r="D8" s="275"/>
      <c r="E8" s="275"/>
      <c r="F8" s="275"/>
      <c r="G8" s="1336"/>
      <c r="H8" s="1336"/>
      <c r="I8" s="1336"/>
      <c r="J8" s="1336"/>
      <c r="K8" s="1336"/>
      <c r="L8" s="1336"/>
      <c r="M8" s="1336"/>
      <c r="N8" s="1336"/>
      <c r="O8" s="275"/>
      <c r="P8" s="272"/>
      <c r="Q8" s="272"/>
      <c r="R8" s="275"/>
      <c r="S8" s="391"/>
      <c r="T8" s="620"/>
      <c r="U8" s="921"/>
    </row>
    <row r="9" spans="1:21">
      <c r="A9" s="921"/>
      <c r="B9" s="620"/>
      <c r="C9" s="390"/>
      <c r="D9" s="275"/>
      <c r="E9" s="275"/>
      <c r="F9" s="275"/>
      <c r="G9" s="1336"/>
      <c r="H9" s="1336"/>
      <c r="I9" s="1336"/>
      <c r="J9" s="1336"/>
      <c r="K9" s="1336"/>
      <c r="L9" s="1336"/>
      <c r="M9" s="1336"/>
      <c r="N9" s="1336"/>
      <c r="O9" s="275"/>
      <c r="P9" s="275"/>
      <c r="Q9" s="275"/>
      <c r="R9" s="275"/>
      <c r="S9" s="391"/>
      <c r="T9" s="620"/>
      <c r="U9" s="921"/>
    </row>
    <row r="10" spans="1:21">
      <c r="A10" s="921"/>
      <c r="B10" s="620"/>
      <c r="C10" s="390"/>
      <c r="D10" s="275"/>
      <c r="E10" s="275"/>
      <c r="F10" s="275"/>
      <c r="G10" s="1347" t="s">
        <v>1310</v>
      </c>
      <c r="H10" s="1348"/>
      <c r="I10" s="1348"/>
      <c r="J10" s="1349"/>
      <c r="K10" s="1337">
        <f>SUM(K7:N9)</f>
        <v>0</v>
      </c>
      <c r="L10" s="1338"/>
      <c r="M10" s="1338"/>
      <c r="N10" s="1339"/>
      <c r="O10" s="275"/>
      <c r="P10" s="275"/>
      <c r="Q10" s="275"/>
      <c r="R10" s="275"/>
      <c r="S10" s="391"/>
      <c r="T10" s="620"/>
      <c r="U10" s="921"/>
    </row>
    <row r="11" spans="1:21">
      <c r="A11" s="921"/>
      <c r="B11" s="620"/>
      <c r="C11" s="390"/>
      <c r="D11" s="275"/>
      <c r="E11" s="275"/>
      <c r="F11" s="275"/>
      <c r="G11" s="471"/>
      <c r="H11" s="471"/>
      <c r="I11" s="471"/>
      <c r="J11" s="471"/>
      <c r="K11" s="471"/>
      <c r="L11" s="471"/>
      <c r="M11" s="471"/>
      <c r="N11" s="471"/>
      <c r="O11" s="275"/>
      <c r="P11" s="275"/>
      <c r="Q11" s="275"/>
      <c r="R11" s="275"/>
      <c r="S11" s="391"/>
      <c r="T11" s="620"/>
      <c r="U11" s="921"/>
    </row>
    <row r="12" spans="1:21" s="628" customFormat="1" ht="45" customHeight="1">
      <c r="A12" s="932"/>
      <c r="B12" s="933"/>
      <c r="C12" s="626"/>
      <c r="D12" s="537"/>
      <c r="E12" s="537"/>
      <c r="F12" s="537"/>
      <c r="G12" s="1344" t="s">
        <v>1307</v>
      </c>
      <c r="H12" s="1344"/>
      <c r="I12" s="1344"/>
      <c r="J12" s="1344"/>
      <c r="K12" s="1344"/>
      <c r="L12" s="1344"/>
      <c r="M12" s="1344"/>
      <c r="N12" s="1344"/>
      <c r="O12" s="537"/>
      <c r="P12" s="537"/>
      <c r="Q12" s="537"/>
      <c r="R12" s="537"/>
      <c r="S12" s="627"/>
      <c r="T12" s="933"/>
      <c r="U12" s="932"/>
    </row>
    <row r="13" spans="1:21">
      <c r="A13" s="921"/>
      <c r="B13" s="620"/>
      <c r="C13" s="390"/>
      <c r="D13" s="275"/>
      <c r="E13" s="275"/>
      <c r="F13" s="275"/>
      <c r="G13" s="1345" t="s">
        <v>1308</v>
      </c>
      <c r="H13" s="1345"/>
      <c r="I13" s="1345"/>
      <c r="J13" s="1345"/>
      <c r="K13" s="1345" t="s">
        <v>1311</v>
      </c>
      <c r="L13" s="1345"/>
      <c r="M13" s="1345"/>
      <c r="N13" s="1345"/>
      <c r="O13" s="275"/>
      <c r="P13" s="275"/>
      <c r="Q13" s="275"/>
      <c r="R13" s="275"/>
      <c r="S13" s="391"/>
      <c r="T13" s="620"/>
      <c r="U13" s="921"/>
    </row>
    <row r="14" spans="1:21">
      <c r="A14" s="921"/>
      <c r="B14" s="620"/>
      <c r="C14" s="390"/>
      <c r="D14" s="275"/>
      <c r="E14" s="275"/>
      <c r="F14" s="275"/>
      <c r="G14" s="1351" t="s">
        <v>1312</v>
      </c>
      <c r="H14" s="1351"/>
      <c r="I14" s="1351"/>
      <c r="J14" s="1351"/>
      <c r="K14" s="1351"/>
      <c r="L14" s="1351"/>
      <c r="M14" s="1351"/>
      <c r="N14" s="1351"/>
      <c r="O14" s="275"/>
      <c r="P14" s="275"/>
      <c r="Q14" s="275"/>
      <c r="R14" s="275"/>
      <c r="S14" s="391"/>
      <c r="T14" s="620"/>
      <c r="U14" s="921"/>
    </row>
    <row r="15" spans="1:21">
      <c r="A15" s="921"/>
      <c r="B15" s="620"/>
      <c r="C15" s="390"/>
      <c r="D15" s="275"/>
      <c r="E15" s="275"/>
      <c r="F15" s="275"/>
      <c r="G15" s="1351" t="s">
        <v>1313</v>
      </c>
      <c r="H15" s="1351"/>
      <c r="I15" s="1351"/>
      <c r="J15" s="1351"/>
      <c r="K15" s="1351"/>
      <c r="L15" s="1351"/>
      <c r="M15" s="1351"/>
      <c r="N15" s="1351"/>
      <c r="O15" s="275"/>
      <c r="P15" s="275"/>
      <c r="Q15" s="275"/>
      <c r="R15" s="275"/>
      <c r="S15" s="391"/>
      <c r="T15" s="620"/>
      <c r="U15" s="921"/>
    </row>
    <row r="16" spans="1:21">
      <c r="A16" s="921"/>
      <c r="B16" s="620"/>
      <c r="C16" s="390"/>
      <c r="D16" s="275"/>
      <c r="E16" s="275"/>
      <c r="F16" s="275"/>
      <c r="G16" s="1351"/>
      <c r="H16" s="1351"/>
      <c r="I16" s="1351"/>
      <c r="J16" s="1351"/>
      <c r="K16" s="1351"/>
      <c r="L16" s="1351"/>
      <c r="M16" s="1351"/>
      <c r="N16" s="1351"/>
      <c r="O16" s="472"/>
      <c r="P16" s="275"/>
      <c r="Q16" s="275"/>
      <c r="R16" s="275"/>
      <c r="S16" s="391"/>
      <c r="T16" s="620"/>
      <c r="U16" s="921"/>
    </row>
    <row r="17" spans="1:21">
      <c r="A17" s="921"/>
      <c r="B17" s="620"/>
      <c r="C17" s="390"/>
      <c r="D17" s="275"/>
      <c r="E17" s="275"/>
      <c r="F17" s="275"/>
      <c r="G17" s="1345" t="s">
        <v>1309</v>
      </c>
      <c r="H17" s="1345"/>
      <c r="I17" s="1345"/>
      <c r="J17" s="1345"/>
      <c r="K17" s="1346">
        <f>SUM(K14:N16)</f>
        <v>0</v>
      </c>
      <c r="L17" s="1346"/>
      <c r="M17" s="1346"/>
      <c r="N17" s="1346"/>
      <c r="O17" s="275"/>
      <c r="P17" s="275"/>
      <c r="Q17" s="275"/>
      <c r="R17" s="275"/>
      <c r="S17" s="391"/>
      <c r="T17" s="620"/>
      <c r="U17" s="921"/>
    </row>
    <row r="18" spans="1:21">
      <c r="A18" s="921"/>
      <c r="B18" s="620"/>
      <c r="C18" s="390"/>
      <c r="D18" s="275"/>
      <c r="E18" s="275"/>
      <c r="F18" s="275"/>
      <c r="G18" s="471"/>
      <c r="H18" s="471"/>
      <c r="I18" s="471"/>
      <c r="J18" s="471"/>
      <c r="K18" s="471"/>
      <c r="L18" s="471"/>
      <c r="M18" s="471"/>
      <c r="N18" s="471"/>
      <c r="O18" s="275"/>
      <c r="P18" s="275"/>
      <c r="Q18" s="275"/>
      <c r="R18" s="275"/>
      <c r="S18" s="391"/>
      <c r="T18" s="620"/>
      <c r="U18" s="921"/>
    </row>
    <row r="19" spans="1:21">
      <c r="A19" s="921"/>
      <c r="B19" s="620"/>
      <c r="C19" s="390"/>
      <c r="D19" s="275"/>
      <c r="E19" s="275"/>
      <c r="F19" s="275"/>
      <c r="G19" s="277"/>
      <c r="H19" s="1340" t="s">
        <v>1330</v>
      </c>
      <c r="I19" s="1340"/>
      <c r="J19" s="1350"/>
      <c r="K19" s="1337">
        <f>K10-K17</f>
        <v>0</v>
      </c>
      <c r="L19" s="1338"/>
      <c r="M19" s="1338"/>
      <c r="N19" s="1339"/>
      <c r="O19" s="275"/>
      <c r="P19" s="275"/>
      <c r="Q19" s="275"/>
      <c r="R19" s="275"/>
      <c r="S19" s="391"/>
      <c r="T19" s="620"/>
      <c r="U19" s="921"/>
    </row>
    <row r="20" spans="1:21">
      <c r="A20" s="921"/>
      <c r="B20" s="620"/>
      <c r="C20" s="390"/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391"/>
      <c r="T20" s="620"/>
      <c r="U20" s="921"/>
    </row>
    <row r="21" spans="1:21">
      <c r="A21" s="921"/>
      <c r="B21" s="620"/>
      <c r="C21" s="390"/>
      <c r="D21" s="275"/>
      <c r="E21" s="275"/>
      <c r="F21" s="275"/>
      <c r="G21" s="275"/>
      <c r="H21" s="1340" t="s">
        <v>1302</v>
      </c>
      <c r="I21" s="1340"/>
      <c r="J21" s="1340"/>
      <c r="K21" s="1341"/>
      <c r="L21" s="1342"/>
      <c r="M21" s="1342"/>
      <c r="N21" s="1343"/>
      <c r="O21" s="275"/>
      <c r="P21" s="275"/>
      <c r="Q21" s="275"/>
      <c r="R21" s="275"/>
      <c r="S21" s="391"/>
      <c r="T21" s="620"/>
      <c r="U21" s="921"/>
    </row>
    <row r="22" spans="1:21">
      <c r="A22" s="921"/>
      <c r="B22" s="620"/>
      <c r="C22" s="392"/>
      <c r="D22" s="279"/>
      <c r="E22" s="279"/>
      <c r="F22" s="279"/>
      <c r="G22" s="279"/>
      <c r="H22" s="279"/>
      <c r="I22" s="279"/>
      <c r="J22" s="279"/>
      <c r="K22" s="279"/>
      <c r="L22" s="279"/>
      <c r="M22" s="279"/>
      <c r="N22" s="279"/>
      <c r="O22" s="279"/>
      <c r="P22" s="279"/>
      <c r="Q22" s="279"/>
      <c r="R22" s="279"/>
      <c r="S22" s="393"/>
      <c r="T22" s="620"/>
      <c r="U22" s="921"/>
    </row>
    <row r="23" spans="1:21">
      <c r="A23" s="921"/>
      <c r="B23" s="620"/>
      <c r="C23" s="390"/>
      <c r="D23" s="275"/>
      <c r="E23" s="275"/>
      <c r="F23" s="275"/>
      <c r="G23" s="275"/>
      <c r="H23" s="275"/>
      <c r="I23" s="275"/>
      <c r="J23" s="275"/>
      <c r="K23" s="275"/>
      <c r="L23" s="275"/>
      <c r="M23" s="275"/>
      <c r="N23" s="275"/>
      <c r="O23" s="275"/>
      <c r="P23" s="275"/>
      <c r="Q23" s="275"/>
      <c r="R23" s="275"/>
      <c r="S23" s="391"/>
      <c r="T23" s="620"/>
      <c r="U23" s="921"/>
    </row>
    <row r="24" spans="1:21" ht="48" customHeight="1">
      <c r="A24" s="921"/>
      <c r="B24" s="620"/>
      <c r="C24" s="390"/>
      <c r="D24" s="275"/>
      <c r="E24" s="275"/>
      <c r="F24" s="275"/>
      <c r="G24" s="1329" t="s">
        <v>1424</v>
      </c>
      <c r="H24" s="1330"/>
      <c r="I24" s="1330"/>
      <c r="J24" s="1330"/>
      <c r="K24" s="1330"/>
      <c r="L24" s="1330"/>
      <c r="M24" s="1330"/>
      <c r="N24" s="1331"/>
      <c r="O24" s="275"/>
      <c r="P24" s="275"/>
      <c r="Q24" s="275"/>
      <c r="R24" s="275"/>
      <c r="S24" s="391"/>
      <c r="T24" s="620"/>
      <c r="U24" s="921"/>
    </row>
    <row r="25" spans="1:21">
      <c r="A25" s="921"/>
      <c r="B25" s="620"/>
      <c r="C25" s="390"/>
      <c r="D25" s="275"/>
      <c r="E25" s="275"/>
      <c r="F25" s="275"/>
      <c r="G25" s="1335" t="s">
        <v>1299</v>
      </c>
      <c r="H25" s="1335"/>
      <c r="I25" s="1335"/>
      <c r="J25" s="1335"/>
      <c r="K25" s="1335" t="s">
        <v>1300</v>
      </c>
      <c r="L25" s="1335"/>
      <c r="M25" s="1335"/>
      <c r="N25" s="1335"/>
      <c r="O25" s="275"/>
      <c r="P25" s="275"/>
      <c r="Q25" s="275"/>
      <c r="R25" s="275"/>
      <c r="S25" s="391"/>
      <c r="T25" s="620"/>
      <c r="U25" s="921"/>
    </row>
    <row r="26" spans="1:21">
      <c r="A26" s="921"/>
      <c r="B26" s="620"/>
      <c r="C26" s="390"/>
      <c r="D26" s="275"/>
      <c r="E26" s="275"/>
      <c r="F26" s="275"/>
      <c r="G26" s="1336" t="s">
        <v>1301</v>
      </c>
      <c r="H26" s="1336"/>
      <c r="I26" s="1336"/>
      <c r="J26" s="1336"/>
      <c r="K26" s="1336"/>
      <c r="L26" s="1336"/>
      <c r="M26" s="1336"/>
      <c r="N26" s="1336"/>
      <c r="O26" s="275"/>
      <c r="P26" s="275"/>
      <c r="Q26" s="275"/>
      <c r="R26" s="275"/>
      <c r="S26" s="391"/>
      <c r="T26" s="620"/>
      <c r="U26" s="921"/>
    </row>
    <row r="27" spans="1:21">
      <c r="A27" s="921"/>
      <c r="B27" s="620"/>
      <c r="C27" s="390"/>
      <c r="D27" s="275"/>
      <c r="E27" s="275"/>
      <c r="F27" s="275"/>
      <c r="G27" s="1336"/>
      <c r="H27" s="1336"/>
      <c r="I27" s="1336"/>
      <c r="J27" s="1336"/>
      <c r="K27" s="1336"/>
      <c r="L27" s="1336"/>
      <c r="M27" s="1336"/>
      <c r="N27" s="1336"/>
      <c r="O27" s="275"/>
      <c r="P27" s="275"/>
      <c r="Q27" s="275"/>
      <c r="R27" s="275"/>
      <c r="S27" s="391"/>
      <c r="T27" s="620"/>
      <c r="U27" s="921"/>
    </row>
    <row r="28" spans="1:21">
      <c r="A28" s="921"/>
      <c r="B28" s="620"/>
      <c r="C28" s="390"/>
      <c r="D28" s="275"/>
      <c r="E28" s="275"/>
      <c r="F28" s="275"/>
      <c r="G28" s="1341"/>
      <c r="H28" s="1342"/>
      <c r="I28" s="1342"/>
      <c r="J28" s="1343"/>
      <c r="K28" s="1341"/>
      <c r="L28" s="1342"/>
      <c r="M28" s="1342"/>
      <c r="N28" s="1343"/>
      <c r="O28" s="275"/>
      <c r="P28" s="953"/>
      <c r="Q28" s="275"/>
      <c r="R28" s="275"/>
      <c r="S28" s="391"/>
      <c r="T28" s="620"/>
      <c r="U28" s="921"/>
    </row>
    <row r="29" spans="1:21">
      <c r="A29" s="921"/>
      <c r="B29" s="620"/>
      <c r="C29" s="390"/>
      <c r="D29" s="275"/>
      <c r="E29" s="275"/>
      <c r="F29" s="275"/>
      <c r="G29" s="1347" t="s">
        <v>1310</v>
      </c>
      <c r="H29" s="1348"/>
      <c r="I29" s="1348"/>
      <c r="J29" s="1349"/>
      <c r="K29" s="1336">
        <f>SUM(K26:N28)</f>
        <v>0</v>
      </c>
      <c r="L29" s="1336"/>
      <c r="M29" s="1336"/>
      <c r="N29" s="1336"/>
      <c r="O29" s="275"/>
      <c r="P29" s="275"/>
      <c r="Q29" s="275"/>
      <c r="R29" s="275"/>
      <c r="S29" s="391"/>
      <c r="T29" s="620"/>
      <c r="U29" s="921"/>
    </row>
    <row r="30" spans="1:21">
      <c r="A30" s="921"/>
      <c r="B30" s="620"/>
      <c r="C30" s="390"/>
      <c r="D30" s="275"/>
      <c r="E30" s="275"/>
      <c r="F30" s="275"/>
      <c r="G30" s="471"/>
      <c r="H30" s="471"/>
      <c r="I30" s="471"/>
      <c r="J30" s="471"/>
      <c r="K30" s="471"/>
      <c r="L30" s="471"/>
      <c r="M30" s="471"/>
      <c r="N30" s="471"/>
      <c r="O30" s="275"/>
      <c r="P30" s="275"/>
      <c r="Q30" s="275"/>
      <c r="R30" s="275"/>
      <c r="S30" s="391"/>
      <c r="T30" s="620"/>
      <c r="U30" s="921"/>
    </row>
    <row r="31" spans="1:21" ht="43" customHeight="1">
      <c r="A31" s="921"/>
      <c r="B31" s="620"/>
      <c r="C31" s="390"/>
      <c r="D31" s="275"/>
      <c r="E31" s="275"/>
      <c r="F31" s="275"/>
      <c r="G31" s="1344" t="s">
        <v>1425</v>
      </c>
      <c r="H31" s="1344"/>
      <c r="I31" s="1344"/>
      <c r="J31" s="1344"/>
      <c r="K31" s="1344"/>
      <c r="L31" s="1344"/>
      <c r="M31" s="1344"/>
      <c r="N31" s="1344"/>
      <c r="O31" s="275"/>
      <c r="P31" s="275"/>
      <c r="Q31" s="275"/>
      <c r="R31" s="275"/>
      <c r="S31" s="391"/>
      <c r="T31" s="620"/>
      <c r="U31" s="921"/>
    </row>
    <row r="32" spans="1:21">
      <c r="A32" s="921"/>
      <c r="B32" s="620"/>
      <c r="C32" s="390"/>
      <c r="D32" s="275"/>
      <c r="E32" s="275"/>
      <c r="F32" s="275"/>
      <c r="G32" s="1345" t="s">
        <v>1308</v>
      </c>
      <c r="H32" s="1345"/>
      <c r="I32" s="1345"/>
      <c r="J32" s="1345"/>
      <c r="K32" s="1345" t="s">
        <v>1311</v>
      </c>
      <c r="L32" s="1345"/>
      <c r="M32" s="1345"/>
      <c r="N32" s="1345"/>
      <c r="O32" s="275"/>
      <c r="P32" s="275"/>
      <c r="Q32" s="275"/>
      <c r="R32" s="275"/>
      <c r="S32" s="391"/>
      <c r="T32" s="620"/>
      <c r="U32" s="921"/>
    </row>
    <row r="33" spans="1:21">
      <c r="A33" s="921"/>
      <c r="B33" s="620"/>
      <c r="C33" s="390"/>
      <c r="D33" s="275"/>
      <c r="E33" s="275"/>
      <c r="F33" s="275"/>
      <c r="G33" s="1351" t="s">
        <v>1312</v>
      </c>
      <c r="H33" s="1351"/>
      <c r="I33" s="1351"/>
      <c r="J33" s="1351"/>
      <c r="K33" s="1351"/>
      <c r="L33" s="1351"/>
      <c r="M33" s="1351"/>
      <c r="N33" s="1351"/>
      <c r="O33" s="275"/>
      <c r="P33" s="275"/>
      <c r="Q33" s="275"/>
      <c r="R33" s="275"/>
      <c r="S33" s="391"/>
      <c r="T33" s="620"/>
      <c r="U33" s="921"/>
    </row>
    <row r="34" spans="1:21">
      <c r="A34" s="921"/>
      <c r="B34" s="620"/>
      <c r="C34" s="390"/>
      <c r="D34" s="275"/>
      <c r="E34" s="275"/>
      <c r="F34" s="275"/>
      <c r="G34" s="1351" t="s">
        <v>1313</v>
      </c>
      <c r="H34" s="1351"/>
      <c r="I34" s="1351"/>
      <c r="J34" s="1351"/>
      <c r="K34" s="1351"/>
      <c r="L34" s="1351"/>
      <c r="M34" s="1351"/>
      <c r="N34" s="1351"/>
      <c r="O34" s="275"/>
      <c r="P34" s="275"/>
      <c r="Q34" s="275"/>
      <c r="R34" s="275"/>
      <c r="S34" s="391"/>
      <c r="T34" s="620"/>
      <c r="U34" s="921"/>
    </row>
    <row r="35" spans="1:21">
      <c r="A35" s="921"/>
      <c r="B35" s="620"/>
      <c r="C35" s="390"/>
      <c r="D35" s="275"/>
      <c r="E35" s="275"/>
      <c r="F35" s="275"/>
      <c r="G35" s="1351"/>
      <c r="H35" s="1351"/>
      <c r="I35" s="1351"/>
      <c r="J35" s="1351"/>
      <c r="K35" s="1351"/>
      <c r="L35" s="1351"/>
      <c r="M35" s="1351"/>
      <c r="N35" s="1351"/>
      <c r="O35" s="275"/>
      <c r="P35" s="275"/>
      <c r="Q35" s="275"/>
      <c r="R35" s="275"/>
      <c r="S35" s="391"/>
      <c r="T35" s="620"/>
      <c r="U35" s="921"/>
    </row>
    <row r="36" spans="1:21">
      <c r="A36" s="921"/>
      <c r="B36" s="620"/>
      <c r="C36" s="390"/>
      <c r="D36" s="275"/>
      <c r="E36" s="275"/>
      <c r="F36" s="275"/>
      <c r="G36" s="1345" t="s">
        <v>1309</v>
      </c>
      <c r="H36" s="1345"/>
      <c r="I36" s="1345"/>
      <c r="J36" s="1345"/>
      <c r="K36" s="1346">
        <f>SUM(K33:N35)</f>
        <v>0</v>
      </c>
      <c r="L36" s="1346"/>
      <c r="M36" s="1346"/>
      <c r="N36" s="1346"/>
      <c r="O36" s="275"/>
      <c r="P36" s="275"/>
      <c r="Q36" s="275"/>
      <c r="R36" s="275"/>
      <c r="S36" s="391"/>
      <c r="T36" s="620"/>
      <c r="U36" s="921"/>
    </row>
    <row r="37" spans="1:21">
      <c r="A37" s="921"/>
      <c r="B37" s="620"/>
      <c r="C37" s="390"/>
      <c r="D37" s="275"/>
      <c r="E37" s="275"/>
      <c r="F37" s="275"/>
      <c r="G37" s="471"/>
      <c r="H37" s="471"/>
      <c r="I37" s="471"/>
      <c r="J37" s="471"/>
      <c r="K37" s="471"/>
      <c r="L37" s="471"/>
      <c r="M37" s="471"/>
      <c r="N37" s="471"/>
      <c r="O37" s="275"/>
      <c r="P37" s="275"/>
      <c r="Q37" s="275"/>
      <c r="R37" s="275"/>
      <c r="S37" s="391"/>
      <c r="T37" s="620"/>
      <c r="U37" s="921"/>
    </row>
    <row r="38" spans="1:21">
      <c r="A38" s="921"/>
      <c r="B38" s="620"/>
      <c r="C38" s="390"/>
      <c r="D38" s="275"/>
      <c r="E38" s="277"/>
      <c r="F38" s="277"/>
      <c r="G38" s="277"/>
      <c r="H38" s="1340" t="s">
        <v>1330</v>
      </c>
      <c r="I38" s="1340"/>
      <c r="J38" s="1350"/>
      <c r="K38" s="1337">
        <f>K29-K36</f>
        <v>0</v>
      </c>
      <c r="L38" s="1338"/>
      <c r="M38" s="1338"/>
      <c r="N38" s="1339"/>
      <c r="O38" s="275"/>
      <c r="P38" s="275"/>
      <c r="Q38" s="275"/>
      <c r="R38" s="275"/>
      <c r="S38" s="391"/>
      <c r="T38" s="620"/>
      <c r="U38" s="921"/>
    </row>
    <row r="39" spans="1:21">
      <c r="A39" s="921"/>
      <c r="B39" s="620"/>
      <c r="C39" s="390"/>
      <c r="D39" s="275"/>
      <c r="E39" s="275"/>
      <c r="F39" s="275"/>
      <c r="G39" s="275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391"/>
      <c r="T39" s="620"/>
      <c r="U39" s="921"/>
    </row>
    <row r="40" spans="1:21">
      <c r="A40" s="921"/>
      <c r="B40" s="620"/>
      <c r="C40" s="390"/>
      <c r="D40" s="275"/>
      <c r="E40" s="275"/>
      <c r="F40" s="275"/>
      <c r="G40" s="275"/>
      <c r="H40" s="1340" t="s">
        <v>1302</v>
      </c>
      <c r="I40" s="1340"/>
      <c r="J40" s="1340"/>
      <c r="K40" s="1341"/>
      <c r="L40" s="1342"/>
      <c r="M40" s="1342"/>
      <c r="N40" s="1343"/>
      <c r="O40" s="275"/>
      <c r="P40" s="275"/>
      <c r="Q40" s="275"/>
      <c r="R40" s="275"/>
      <c r="S40" s="391"/>
      <c r="T40" s="620"/>
      <c r="U40" s="921"/>
    </row>
    <row r="41" spans="1:21">
      <c r="A41" s="921"/>
      <c r="B41" s="620"/>
      <c r="C41" s="392"/>
      <c r="D41" s="279"/>
      <c r="E41" s="279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R41" s="279"/>
      <c r="S41" s="393"/>
      <c r="T41" s="620"/>
      <c r="U41" s="921"/>
    </row>
    <row r="42" spans="1:21">
      <c r="A42" s="921"/>
      <c r="B42" s="620"/>
      <c r="C42" s="390"/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391"/>
      <c r="T42" s="620"/>
      <c r="U42" s="921"/>
    </row>
    <row r="43" spans="1:21" ht="54" customHeight="1">
      <c r="A43" s="921"/>
      <c r="B43" s="620"/>
      <c r="C43" s="390"/>
      <c r="D43" s="275"/>
      <c r="E43" s="275"/>
      <c r="F43" s="275"/>
      <c r="G43" s="1329" t="s">
        <v>1427</v>
      </c>
      <c r="H43" s="1330"/>
      <c r="I43" s="1330"/>
      <c r="J43" s="1330"/>
      <c r="K43" s="1330"/>
      <c r="L43" s="1330"/>
      <c r="M43" s="1330"/>
      <c r="N43" s="1331"/>
      <c r="O43" s="275"/>
      <c r="P43" s="275"/>
      <c r="Q43" s="275"/>
      <c r="R43" s="275"/>
      <c r="S43" s="391"/>
      <c r="T43" s="620"/>
      <c r="U43" s="921"/>
    </row>
    <row r="44" spans="1:21">
      <c r="A44" s="921"/>
      <c r="B44" s="620"/>
      <c r="C44" s="390"/>
      <c r="D44" s="275"/>
      <c r="E44" s="275"/>
      <c r="F44" s="275"/>
      <c r="G44" s="1335" t="s">
        <v>1299</v>
      </c>
      <c r="H44" s="1335"/>
      <c r="I44" s="1335"/>
      <c r="J44" s="1335"/>
      <c r="K44" s="1335" t="s">
        <v>1300</v>
      </c>
      <c r="L44" s="1335"/>
      <c r="M44" s="1335"/>
      <c r="N44" s="1335"/>
      <c r="O44" s="953"/>
      <c r="P44" s="275"/>
      <c r="Q44" s="275"/>
      <c r="R44" s="275"/>
      <c r="S44" s="391"/>
      <c r="T44" s="620"/>
      <c r="U44" s="921"/>
    </row>
    <row r="45" spans="1:21">
      <c r="A45" s="921"/>
      <c r="B45" s="620"/>
      <c r="C45" s="390"/>
      <c r="D45" s="275"/>
      <c r="E45" s="275"/>
      <c r="F45" s="275"/>
      <c r="G45" s="1336" t="s">
        <v>1301</v>
      </c>
      <c r="H45" s="1336"/>
      <c r="I45" s="1336"/>
      <c r="J45" s="1336"/>
      <c r="K45" s="1336"/>
      <c r="L45" s="1336"/>
      <c r="M45" s="1336"/>
      <c r="N45" s="1336"/>
      <c r="O45" s="275"/>
      <c r="P45" s="275"/>
      <c r="Q45" s="275"/>
      <c r="R45" s="275"/>
      <c r="S45" s="391"/>
      <c r="T45" s="620"/>
      <c r="U45" s="921"/>
    </row>
    <row r="46" spans="1:21">
      <c r="A46" s="921"/>
      <c r="B46" s="620"/>
      <c r="C46" s="390"/>
      <c r="D46" s="275"/>
      <c r="E46" s="275"/>
      <c r="F46" s="275"/>
      <c r="G46" s="1336"/>
      <c r="H46" s="1336"/>
      <c r="I46" s="1336"/>
      <c r="J46" s="1336"/>
      <c r="K46" s="1336"/>
      <c r="L46" s="1336"/>
      <c r="M46" s="1336"/>
      <c r="N46" s="1336"/>
      <c r="O46" s="275"/>
      <c r="P46" s="275"/>
      <c r="Q46" s="275"/>
      <c r="R46" s="275"/>
      <c r="S46" s="391"/>
      <c r="T46" s="620"/>
      <c r="U46" s="921"/>
    </row>
    <row r="47" spans="1:21">
      <c r="A47" s="921"/>
      <c r="B47" s="620"/>
      <c r="C47" s="390"/>
      <c r="D47" s="275"/>
      <c r="E47" s="275"/>
      <c r="F47" s="275"/>
      <c r="G47" s="1336"/>
      <c r="H47" s="1336"/>
      <c r="I47" s="1336"/>
      <c r="J47" s="1336"/>
      <c r="K47" s="1336"/>
      <c r="L47" s="1336"/>
      <c r="M47" s="1336"/>
      <c r="N47" s="1336"/>
      <c r="O47" s="275"/>
      <c r="P47" s="275"/>
      <c r="Q47" s="275"/>
      <c r="R47" s="275"/>
      <c r="S47" s="391"/>
      <c r="T47" s="620"/>
      <c r="U47" s="921"/>
    </row>
    <row r="48" spans="1:21">
      <c r="A48" s="921"/>
      <c r="B48" s="620"/>
      <c r="C48" s="390"/>
      <c r="D48" s="275"/>
      <c r="E48" s="275"/>
      <c r="F48" s="275"/>
      <c r="G48" s="1347" t="s">
        <v>1310</v>
      </c>
      <c r="H48" s="1348"/>
      <c r="I48" s="1348"/>
      <c r="J48" s="1349"/>
      <c r="K48" s="1336">
        <f>SUM(K45:N47)</f>
        <v>0</v>
      </c>
      <c r="L48" s="1336"/>
      <c r="M48" s="1336"/>
      <c r="N48" s="1336"/>
      <c r="O48" s="275"/>
      <c r="P48" s="275"/>
      <c r="Q48" s="275"/>
      <c r="R48" s="275"/>
      <c r="S48" s="391"/>
      <c r="T48" s="620"/>
      <c r="U48" s="921"/>
    </row>
    <row r="49" spans="1:21">
      <c r="A49" s="921"/>
      <c r="B49" s="620"/>
      <c r="C49" s="390"/>
      <c r="D49" s="275"/>
      <c r="E49" s="275"/>
      <c r="F49" s="275"/>
      <c r="G49" s="471"/>
      <c r="H49" s="471"/>
      <c r="I49" s="471"/>
      <c r="J49" s="471"/>
      <c r="K49" s="471"/>
      <c r="L49" s="471"/>
      <c r="M49" s="471"/>
      <c r="N49" s="471"/>
      <c r="O49" s="275"/>
      <c r="P49" s="275"/>
      <c r="Q49" s="275"/>
      <c r="R49" s="275"/>
      <c r="S49" s="391"/>
      <c r="T49" s="620"/>
      <c r="U49" s="921"/>
    </row>
    <row r="50" spans="1:21" ht="49" customHeight="1">
      <c r="A50" s="921"/>
      <c r="B50" s="620"/>
      <c r="C50" s="390"/>
      <c r="D50" s="275"/>
      <c r="E50" s="275"/>
      <c r="F50" s="275"/>
      <c r="G50" s="1344" t="s">
        <v>1428</v>
      </c>
      <c r="H50" s="1344"/>
      <c r="I50" s="1344"/>
      <c r="J50" s="1344"/>
      <c r="K50" s="1344"/>
      <c r="L50" s="1344"/>
      <c r="M50" s="1344"/>
      <c r="N50" s="1344"/>
      <c r="O50" s="275"/>
      <c r="P50" s="275"/>
      <c r="Q50" s="275"/>
      <c r="R50" s="275"/>
      <c r="S50" s="391"/>
      <c r="T50" s="620"/>
      <c r="U50" s="921"/>
    </row>
    <row r="51" spans="1:21">
      <c r="A51" s="921"/>
      <c r="B51" s="620"/>
      <c r="C51" s="390"/>
      <c r="D51" s="275"/>
      <c r="E51" s="275"/>
      <c r="F51" s="275"/>
      <c r="G51" s="1345" t="s">
        <v>1308</v>
      </c>
      <c r="H51" s="1345"/>
      <c r="I51" s="1345"/>
      <c r="J51" s="1345"/>
      <c r="K51" s="1345" t="s">
        <v>1311</v>
      </c>
      <c r="L51" s="1345"/>
      <c r="M51" s="1345"/>
      <c r="N51" s="1345"/>
      <c r="O51" s="275"/>
      <c r="P51" s="275"/>
      <c r="Q51" s="275"/>
      <c r="R51" s="275"/>
      <c r="S51" s="391"/>
      <c r="T51" s="620"/>
      <c r="U51" s="921"/>
    </row>
    <row r="52" spans="1:21">
      <c r="A52" s="921"/>
      <c r="B52" s="620"/>
      <c r="C52" s="390"/>
      <c r="D52" s="275"/>
      <c r="E52" s="275"/>
      <c r="F52" s="275"/>
      <c r="G52" s="1351" t="s">
        <v>1312</v>
      </c>
      <c r="H52" s="1351"/>
      <c r="I52" s="1351"/>
      <c r="J52" s="1351"/>
      <c r="K52" s="1351"/>
      <c r="L52" s="1351"/>
      <c r="M52" s="1351"/>
      <c r="N52" s="1351"/>
      <c r="O52" s="275"/>
      <c r="P52" s="275"/>
      <c r="Q52" s="275"/>
      <c r="R52" s="275"/>
      <c r="S52" s="391"/>
      <c r="T52" s="620"/>
      <c r="U52" s="921"/>
    </row>
    <row r="53" spans="1:21">
      <c r="A53" s="921"/>
      <c r="B53" s="620"/>
      <c r="C53" s="390"/>
      <c r="D53" s="275"/>
      <c r="E53" s="275"/>
      <c r="F53" s="275"/>
      <c r="G53" s="1351" t="s">
        <v>1313</v>
      </c>
      <c r="H53" s="1351"/>
      <c r="I53" s="1351"/>
      <c r="J53" s="1351"/>
      <c r="K53" s="1351"/>
      <c r="L53" s="1351"/>
      <c r="M53" s="1351"/>
      <c r="N53" s="1351"/>
      <c r="O53" s="275"/>
      <c r="P53" s="275"/>
      <c r="Q53" s="275"/>
      <c r="R53" s="275"/>
      <c r="S53" s="391"/>
      <c r="T53" s="620"/>
      <c r="U53" s="921"/>
    </row>
    <row r="54" spans="1:21">
      <c r="A54" s="921"/>
      <c r="B54" s="620"/>
      <c r="C54" s="390"/>
      <c r="D54" s="275"/>
      <c r="E54" s="275"/>
      <c r="F54" s="275"/>
      <c r="G54" s="1351"/>
      <c r="H54" s="1351"/>
      <c r="I54" s="1351"/>
      <c r="J54" s="1351"/>
      <c r="K54" s="1351"/>
      <c r="L54" s="1351"/>
      <c r="M54" s="1351"/>
      <c r="N54" s="1351"/>
      <c r="O54" s="275"/>
      <c r="P54" s="275"/>
      <c r="Q54" s="275"/>
      <c r="R54" s="275"/>
      <c r="S54" s="391"/>
      <c r="T54" s="620"/>
      <c r="U54" s="921"/>
    </row>
    <row r="55" spans="1:21">
      <c r="A55" s="921"/>
      <c r="B55" s="620"/>
      <c r="C55" s="390"/>
      <c r="D55" s="275"/>
      <c r="E55" s="275"/>
      <c r="F55" s="275"/>
      <c r="G55" s="1345" t="s">
        <v>1309</v>
      </c>
      <c r="H55" s="1345"/>
      <c r="I55" s="1345"/>
      <c r="J55" s="1345"/>
      <c r="K55" s="1346">
        <f>SUM(K52:N54)</f>
        <v>0</v>
      </c>
      <c r="L55" s="1346"/>
      <c r="M55" s="1346"/>
      <c r="N55" s="1346"/>
      <c r="O55" s="275"/>
      <c r="P55" s="275"/>
      <c r="Q55" s="275"/>
      <c r="R55" s="275"/>
      <c r="S55" s="391"/>
      <c r="T55" s="620"/>
      <c r="U55" s="921"/>
    </row>
    <row r="56" spans="1:21">
      <c r="A56" s="921"/>
      <c r="B56" s="620"/>
      <c r="C56" s="390"/>
      <c r="D56" s="275"/>
      <c r="E56" s="275"/>
      <c r="F56" s="275"/>
      <c r="G56" s="285"/>
      <c r="H56" s="285"/>
      <c r="I56" s="285"/>
      <c r="J56" s="285"/>
      <c r="K56" s="285"/>
      <c r="L56" s="285"/>
      <c r="M56" s="285"/>
      <c r="N56" s="285"/>
      <c r="O56" s="275"/>
      <c r="P56" s="275"/>
      <c r="Q56" s="275"/>
      <c r="R56" s="275"/>
      <c r="S56" s="391"/>
      <c r="T56" s="620"/>
      <c r="U56" s="921"/>
    </row>
    <row r="57" spans="1:21">
      <c r="A57" s="921"/>
      <c r="B57" s="620"/>
      <c r="C57" s="390"/>
      <c r="D57" s="275"/>
      <c r="E57" s="275"/>
      <c r="F57" s="275"/>
      <c r="G57" s="277"/>
      <c r="H57" s="1340" t="s">
        <v>1330</v>
      </c>
      <c r="I57" s="1340"/>
      <c r="J57" s="1350"/>
      <c r="K57" s="1352">
        <f>K48-K55</f>
        <v>0</v>
      </c>
      <c r="L57" s="1352"/>
      <c r="M57" s="1352"/>
      <c r="N57" s="1352"/>
      <c r="O57" s="275"/>
      <c r="P57" s="275"/>
      <c r="Q57" s="275"/>
      <c r="R57" s="275"/>
      <c r="S57" s="391"/>
      <c r="T57" s="620"/>
      <c r="U57" s="921"/>
    </row>
    <row r="58" spans="1:21">
      <c r="A58" s="921"/>
      <c r="B58" s="620"/>
      <c r="C58" s="390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391"/>
      <c r="T58" s="620"/>
      <c r="U58" s="921"/>
    </row>
    <row r="59" spans="1:21">
      <c r="A59" s="921"/>
      <c r="B59" s="620"/>
      <c r="C59" s="390"/>
      <c r="D59" s="275"/>
      <c r="E59" s="275"/>
      <c r="F59" s="275"/>
      <c r="G59" s="275"/>
      <c r="H59" s="1340" t="s">
        <v>1302</v>
      </c>
      <c r="I59" s="1340"/>
      <c r="J59" s="1340"/>
      <c r="K59" s="1341"/>
      <c r="L59" s="1342"/>
      <c r="M59" s="1342"/>
      <c r="N59" s="1343"/>
      <c r="O59" s="275"/>
      <c r="P59" s="275"/>
      <c r="Q59" s="275"/>
      <c r="R59" s="275"/>
      <c r="S59" s="391"/>
      <c r="T59" s="620"/>
      <c r="U59" s="921"/>
    </row>
    <row r="60" spans="1:21">
      <c r="A60" s="921"/>
      <c r="B60" s="620"/>
      <c r="C60" s="392"/>
      <c r="D60" s="279"/>
      <c r="E60" s="279"/>
      <c r="F60" s="279"/>
      <c r="G60" s="279"/>
      <c r="H60" s="279"/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393"/>
      <c r="T60" s="620"/>
      <c r="U60" s="921"/>
    </row>
    <row r="61" spans="1:21">
      <c r="A61" s="921"/>
      <c r="B61" s="620"/>
      <c r="C61" s="390"/>
      <c r="D61" s="275"/>
      <c r="E61" s="275"/>
      <c r="F61" s="275"/>
      <c r="G61" s="275"/>
      <c r="H61" s="275"/>
      <c r="I61" s="275"/>
      <c r="J61" s="275"/>
      <c r="K61" s="275"/>
      <c r="L61" s="275"/>
      <c r="M61" s="275"/>
      <c r="N61" s="275"/>
      <c r="O61" s="275"/>
      <c r="P61" s="275"/>
      <c r="Q61" s="275"/>
      <c r="R61" s="275"/>
      <c r="S61" s="391"/>
      <c r="T61" s="620"/>
      <c r="U61" s="921"/>
    </row>
    <row r="62" spans="1:21" ht="55" customHeight="1">
      <c r="A62" s="921"/>
      <c r="B62" s="620"/>
      <c r="C62" s="390"/>
      <c r="D62" s="275"/>
      <c r="E62" s="275"/>
      <c r="F62" s="275"/>
      <c r="G62" s="1329" t="s">
        <v>1426</v>
      </c>
      <c r="H62" s="1330"/>
      <c r="I62" s="1330"/>
      <c r="J62" s="1330"/>
      <c r="K62" s="1330"/>
      <c r="L62" s="1330"/>
      <c r="M62" s="1330"/>
      <c r="N62" s="1331"/>
      <c r="O62" s="275"/>
      <c r="P62" s="953"/>
      <c r="Q62" s="275"/>
      <c r="R62" s="275"/>
      <c r="S62" s="391"/>
      <c r="T62" s="620"/>
      <c r="U62" s="921"/>
    </row>
    <row r="63" spans="1:21">
      <c r="A63" s="921"/>
      <c r="B63" s="620"/>
      <c r="C63" s="390"/>
      <c r="D63" s="275"/>
      <c r="E63" s="275"/>
      <c r="F63" s="275"/>
      <c r="G63" s="1335" t="s">
        <v>1299</v>
      </c>
      <c r="H63" s="1335"/>
      <c r="I63" s="1335"/>
      <c r="J63" s="1335"/>
      <c r="K63" s="1335" t="s">
        <v>1300</v>
      </c>
      <c r="L63" s="1335"/>
      <c r="M63" s="1335"/>
      <c r="N63" s="1335"/>
      <c r="O63" s="275"/>
      <c r="P63" s="275"/>
      <c r="Q63" s="275"/>
      <c r="R63" s="275"/>
      <c r="S63" s="391"/>
      <c r="T63" s="620"/>
      <c r="U63" s="921"/>
    </row>
    <row r="64" spans="1:21">
      <c r="A64" s="921"/>
      <c r="B64" s="620"/>
      <c r="C64" s="390"/>
      <c r="D64" s="275"/>
      <c r="E64" s="275"/>
      <c r="F64" s="275"/>
      <c r="G64" s="1336" t="s">
        <v>1301</v>
      </c>
      <c r="H64" s="1336"/>
      <c r="I64" s="1336"/>
      <c r="J64" s="1336"/>
      <c r="K64" s="1336"/>
      <c r="L64" s="1336"/>
      <c r="M64" s="1336"/>
      <c r="N64" s="1336"/>
      <c r="O64" s="275"/>
      <c r="P64" s="275"/>
      <c r="Q64" s="275"/>
      <c r="R64" s="275"/>
      <c r="S64" s="391"/>
      <c r="T64" s="620"/>
      <c r="U64" s="921"/>
    </row>
    <row r="65" spans="1:21">
      <c r="A65" s="921"/>
      <c r="B65" s="620"/>
      <c r="C65" s="390"/>
      <c r="D65" s="275"/>
      <c r="E65" s="275"/>
      <c r="F65" s="275"/>
      <c r="G65" s="1336"/>
      <c r="H65" s="1336"/>
      <c r="I65" s="1336"/>
      <c r="J65" s="1336"/>
      <c r="K65" s="1336"/>
      <c r="L65" s="1336"/>
      <c r="M65" s="1336"/>
      <c r="N65" s="1336"/>
      <c r="O65" s="275"/>
      <c r="P65" s="275"/>
      <c r="Q65" s="275"/>
      <c r="R65" s="275"/>
      <c r="S65" s="391"/>
      <c r="T65" s="620"/>
      <c r="U65" s="921"/>
    </row>
    <row r="66" spans="1:21">
      <c r="A66" s="921"/>
      <c r="B66" s="620"/>
      <c r="C66" s="390"/>
      <c r="D66" s="275"/>
      <c r="E66" s="275"/>
      <c r="F66" s="275"/>
      <c r="G66" s="1341"/>
      <c r="H66" s="1342"/>
      <c r="I66" s="1342"/>
      <c r="J66" s="1343"/>
      <c r="K66" s="1341"/>
      <c r="L66" s="1342"/>
      <c r="M66" s="1342"/>
      <c r="N66" s="1343"/>
      <c r="O66" s="275"/>
      <c r="P66" s="275"/>
      <c r="Q66" s="275"/>
      <c r="R66" s="275"/>
      <c r="S66" s="391"/>
      <c r="T66" s="620"/>
      <c r="U66" s="921"/>
    </row>
    <row r="67" spans="1:21">
      <c r="A67" s="921"/>
      <c r="B67" s="620"/>
      <c r="C67" s="390"/>
      <c r="D67" s="275"/>
      <c r="E67" s="275"/>
      <c r="F67" s="275"/>
      <c r="G67" s="1335" t="s">
        <v>1310</v>
      </c>
      <c r="H67" s="1335"/>
      <c r="I67" s="1335"/>
      <c r="J67" s="1335"/>
      <c r="K67" s="1352">
        <f>SUM(K64:N66)</f>
        <v>0</v>
      </c>
      <c r="L67" s="1352"/>
      <c r="M67" s="1352"/>
      <c r="N67" s="1352"/>
      <c r="O67" s="275"/>
      <c r="P67" s="275"/>
      <c r="Q67" s="275"/>
      <c r="R67" s="275"/>
      <c r="S67" s="391"/>
      <c r="T67" s="620"/>
      <c r="U67" s="921"/>
    </row>
    <row r="68" spans="1:21">
      <c r="A68" s="921"/>
      <c r="B68" s="620"/>
      <c r="C68" s="390"/>
      <c r="D68" s="275"/>
      <c r="E68" s="275"/>
      <c r="F68" s="275"/>
      <c r="G68" s="471"/>
      <c r="H68" s="471"/>
      <c r="I68" s="471"/>
      <c r="J68" s="471"/>
      <c r="K68" s="471"/>
      <c r="L68" s="471"/>
      <c r="M68" s="471"/>
      <c r="N68" s="471"/>
      <c r="O68" s="275"/>
      <c r="P68" s="275"/>
      <c r="Q68" s="275"/>
      <c r="R68" s="275"/>
      <c r="S68" s="391"/>
      <c r="T68" s="620"/>
      <c r="U68" s="921"/>
    </row>
    <row r="69" spans="1:21" ht="47" customHeight="1">
      <c r="A69" s="921"/>
      <c r="B69" s="620"/>
      <c r="C69" s="390"/>
      <c r="D69" s="275"/>
      <c r="E69" s="275"/>
      <c r="F69" s="275"/>
      <c r="G69" s="1344" t="s">
        <v>1429</v>
      </c>
      <c r="H69" s="1344"/>
      <c r="I69" s="1344"/>
      <c r="J69" s="1344"/>
      <c r="K69" s="1344"/>
      <c r="L69" s="1344"/>
      <c r="M69" s="1344"/>
      <c r="N69" s="1344"/>
      <c r="O69" s="275"/>
      <c r="P69" s="472"/>
      <c r="Q69" s="275"/>
      <c r="R69" s="275"/>
      <c r="S69" s="391"/>
      <c r="T69" s="620"/>
      <c r="U69" s="921"/>
    </row>
    <row r="70" spans="1:21">
      <c r="A70" s="921"/>
      <c r="B70" s="620"/>
      <c r="C70" s="390"/>
      <c r="D70" s="275"/>
      <c r="E70" s="275"/>
      <c r="F70" s="275"/>
      <c r="G70" s="1345" t="s">
        <v>1308</v>
      </c>
      <c r="H70" s="1345"/>
      <c r="I70" s="1345"/>
      <c r="J70" s="1345"/>
      <c r="K70" s="1345" t="s">
        <v>1311</v>
      </c>
      <c r="L70" s="1345"/>
      <c r="M70" s="1345"/>
      <c r="N70" s="1345"/>
      <c r="O70" s="275"/>
      <c r="P70" s="472"/>
      <c r="Q70" s="275"/>
      <c r="R70" s="275"/>
      <c r="S70" s="391"/>
      <c r="T70" s="620"/>
      <c r="U70" s="921"/>
    </row>
    <row r="71" spans="1:21">
      <c r="A71" s="921"/>
      <c r="B71" s="620"/>
      <c r="C71" s="390"/>
      <c r="D71" s="275"/>
      <c r="E71" s="275"/>
      <c r="F71" s="275"/>
      <c r="G71" s="1351" t="s">
        <v>1312</v>
      </c>
      <c r="H71" s="1351"/>
      <c r="I71" s="1351"/>
      <c r="J71" s="1351"/>
      <c r="K71" s="1351"/>
      <c r="L71" s="1351"/>
      <c r="M71" s="1351"/>
      <c r="N71" s="1351"/>
      <c r="O71" s="275"/>
      <c r="P71" s="275"/>
      <c r="Q71" s="275"/>
      <c r="R71" s="275"/>
      <c r="S71" s="391"/>
      <c r="T71" s="620"/>
      <c r="U71" s="921"/>
    </row>
    <row r="72" spans="1:21">
      <c r="A72" s="921"/>
      <c r="B72" s="620"/>
      <c r="C72" s="390"/>
      <c r="D72" s="275"/>
      <c r="E72" s="275"/>
      <c r="F72" s="275"/>
      <c r="G72" s="1351" t="s">
        <v>1313</v>
      </c>
      <c r="H72" s="1351"/>
      <c r="I72" s="1351"/>
      <c r="J72" s="1351"/>
      <c r="K72" s="1351"/>
      <c r="L72" s="1351"/>
      <c r="M72" s="1351"/>
      <c r="N72" s="1351"/>
      <c r="O72" s="275"/>
      <c r="P72" s="275"/>
      <c r="Q72" s="275"/>
      <c r="R72" s="275"/>
      <c r="S72" s="391"/>
      <c r="T72" s="620"/>
      <c r="U72" s="921"/>
    </row>
    <row r="73" spans="1:21">
      <c r="A73" s="921"/>
      <c r="B73" s="620"/>
      <c r="C73" s="390"/>
      <c r="D73" s="275"/>
      <c r="E73" s="275"/>
      <c r="F73" s="275"/>
      <c r="G73" s="1351"/>
      <c r="H73" s="1351"/>
      <c r="I73" s="1351"/>
      <c r="J73" s="1351"/>
      <c r="K73" s="1351"/>
      <c r="L73" s="1351"/>
      <c r="M73" s="1351"/>
      <c r="N73" s="1351"/>
      <c r="O73" s="275"/>
      <c r="P73" s="275"/>
      <c r="Q73" s="275"/>
      <c r="R73" s="275"/>
      <c r="S73" s="391"/>
      <c r="T73" s="620"/>
      <c r="U73" s="921"/>
    </row>
    <row r="74" spans="1:21">
      <c r="A74" s="921"/>
      <c r="B74" s="620"/>
      <c r="C74" s="390"/>
      <c r="D74" s="275"/>
      <c r="E74" s="275"/>
      <c r="F74" s="275"/>
      <c r="G74" s="1345" t="s">
        <v>1309</v>
      </c>
      <c r="H74" s="1345"/>
      <c r="I74" s="1345"/>
      <c r="J74" s="1345"/>
      <c r="K74" s="1346">
        <f>SUM(K71:N73)</f>
        <v>0</v>
      </c>
      <c r="L74" s="1346"/>
      <c r="M74" s="1346"/>
      <c r="N74" s="1346"/>
      <c r="O74" s="275"/>
      <c r="P74" s="275"/>
      <c r="Q74" s="275"/>
      <c r="R74" s="275"/>
      <c r="S74" s="391"/>
      <c r="T74" s="620"/>
      <c r="U74" s="921"/>
    </row>
    <row r="75" spans="1:21">
      <c r="A75" s="921"/>
      <c r="B75" s="620"/>
      <c r="C75" s="390"/>
      <c r="D75" s="275"/>
      <c r="E75" s="275"/>
      <c r="F75" s="275"/>
      <c r="G75" s="471"/>
      <c r="H75" s="471"/>
      <c r="I75" s="471"/>
      <c r="J75" s="471"/>
      <c r="K75" s="471"/>
      <c r="L75" s="471"/>
      <c r="M75" s="471"/>
      <c r="N75" s="471"/>
      <c r="O75" s="275"/>
      <c r="P75" s="275"/>
      <c r="Q75" s="275"/>
      <c r="R75" s="275"/>
      <c r="S75" s="391"/>
      <c r="T75" s="620"/>
      <c r="U75" s="921"/>
    </row>
    <row r="76" spans="1:21">
      <c r="A76" s="921"/>
      <c r="B76" s="620"/>
      <c r="C76" s="390"/>
      <c r="D76" s="275"/>
      <c r="E76" s="275"/>
      <c r="F76" s="275"/>
      <c r="G76" s="275"/>
      <c r="H76" s="275"/>
      <c r="I76" s="275"/>
      <c r="J76" s="275"/>
      <c r="K76" s="275"/>
      <c r="L76" s="275"/>
      <c r="M76" s="275"/>
      <c r="N76" s="275"/>
      <c r="O76" s="275"/>
      <c r="P76" s="275"/>
      <c r="Q76" s="275"/>
      <c r="R76" s="275"/>
      <c r="S76" s="391"/>
      <c r="T76" s="620"/>
      <c r="U76" s="921"/>
    </row>
    <row r="77" spans="1:21">
      <c r="A77" s="921"/>
      <c r="B77" s="620"/>
      <c r="C77" s="390"/>
      <c r="D77" s="275"/>
      <c r="E77" s="275"/>
      <c r="F77" s="275"/>
      <c r="G77" s="275"/>
      <c r="H77" s="1340" t="s">
        <v>1330</v>
      </c>
      <c r="I77" s="1340"/>
      <c r="J77" s="1350"/>
      <c r="K77" s="1337">
        <f>K67-K74</f>
        <v>0</v>
      </c>
      <c r="L77" s="1338"/>
      <c r="M77" s="1338"/>
      <c r="N77" s="1339"/>
      <c r="O77" s="275"/>
      <c r="P77" s="275"/>
      <c r="Q77" s="275"/>
      <c r="R77" s="275"/>
      <c r="S77" s="391"/>
      <c r="T77" s="620"/>
      <c r="U77" s="921"/>
    </row>
    <row r="78" spans="1:21">
      <c r="A78" s="921"/>
      <c r="B78" s="620"/>
      <c r="C78" s="390"/>
      <c r="D78" s="275"/>
      <c r="E78" s="275"/>
      <c r="F78" s="275"/>
      <c r="G78" s="275"/>
      <c r="H78" s="275"/>
      <c r="I78" s="275"/>
      <c r="J78" s="275"/>
      <c r="K78" s="275"/>
      <c r="L78" s="275"/>
      <c r="M78" s="275"/>
      <c r="N78" s="275"/>
      <c r="O78" s="275"/>
      <c r="P78" s="275"/>
      <c r="Q78" s="275"/>
      <c r="R78" s="275"/>
      <c r="S78" s="391"/>
      <c r="T78" s="620"/>
      <c r="U78" s="921"/>
    </row>
    <row r="79" spans="1:21">
      <c r="A79" s="921"/>
      <c r="B79" s="620"/>
      <c r="C79" s="390"/>
      <c r="D79" s="275"/>
      <c r="E79" s="275"/>
      <c r="F79" s="275"/>
      <c r="G79" s="275"/>
      <c r="H79" s="1340" t="s">
        <v>1302</v>
      </c>
      <c r="I79" s="1340"/>
      <c r="J79" s="1340"/>
      <c r="K79" s="1341"/>
      <c r="L79" s="1342"/>
      <c r="M79" s="1342"/>
      <c r="N79" s="1343"/>
      <c r="O79" s="275"/>
      <c r="P79" s="275"/>
      <c r="Q79" s="275"/>
      <c r="R79" s="275"/>
      <c r="S79" s="391"/>
      <c r="T79" s="620"/>
      <c r="U79" s="921"/>
    </row>
    <row r="80" spans="1:21" ht="25" thickBot="1">
      <c r="A80" s="921"/>
      <c r="B80" s="620"/>
      <c r="C80" s="399"/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1"/>
      <c r="T80" s="620"/>
      <c r="U80" s="921"/>
    </row>
    <row r="81" spans="1:21" ht="34" customHeight="1">
      <c r="A81" s="921"/>
      <c r="B81" s="620"/>
      <c r="C81" s="620"/>
      <c r="D81" s="620"/>
      <c r="E81" s="620"/>
      <c r="F81" s="620"/>
      <c r="G81" s="620"/>
      <c r="H81" s="620"/>
      <c r="I81" s="620"/>
      <c r="J81" s="620"/>
      <c r="K81" s="620"/>
      <c r="L81" s="620"/>
      <c r="M81" s="620"/>
      <c r="N81" s="620"/>
      <c r="O81" s="620"/>
      <c r="P81" s="620"/>
      <c r="Q81" s="620"/>
      <c r="R81" s="620"/>
      <c r="S81" s="620"/>
      <c r="T81" s="620"/>
      <c r="U81" s="921"/>
    </row>
    <row r="82" spans="1:21" ht="30" customHeight="1">
      <c r="A82" s="921"/>
      <c r="B82" s="921"/>
      <c r="C82" s="921"/>
      <c r="D82" s="921"/>
      <c r="E82" s="921"/>
      <c r="F82" s="921"/>
      <c r="G82" s="921"/>
      <c r="H82" s="921"/>
      <c r="I82" s="921"/>
      <c r="J82" s="921"/>
      <c r="K82" s="921"/>
      <c r="L82" s="921"/>
      <c r="M82" s="921"/>
      <c r="N82" s="921"/>
      <c r="O82" s="921"/>
      <c r="P82" s="921"/>
      <c r="Q82" s="921"/>
      <c r="R82" s="921"/>
      <c r="S82" s="921"/>
      <c r="T82" s="921"/>
      <c r="U82" s="921"/>
    </row>
  </sheetData>
  <mergeCells count="104">
    <mergeCell ref="G66:J66"/>
    <mergeCell ref="K66:N66"/>
    <mergeCell ref="H77:J77"/>
    <mergeCell ref="H57:J57"/>
    <mergeCell ref="G53:J53"/>
    <mergeCell ref="K53:N53"/>
    <mergeCell ref="G54:J54"/>
    <mergeCell ref="K54:N54"/>
    <mergeCell ref="G55:J55"/>
    <mergeCell ref="K55:N55"/>
    <mergeCell ref="G67:J67"/>
    <mergeCell ref="K67:N67"/>
    <mergeCell ref="K77:N77"/>
    <mergeCell ref="G63:J63"/>
    <mergeCell ref="K63:N63"/>
    <mergeCell ref="G64:J64"/>
    <mergeCell ref="K64:N64"/>
    <mergeCell ref="G65:J65"/>
    <mergeCell ref="K65:N65"/>
    <mergeCell ref="G62:N62"/>
    <mergeCell ref="K14:N14"/>
    <mergeCell ref="K15:N15"/>
    <mergeCell ref="K16:N16"/>
    <mergeCell ref="K48:N48"/>
    <mergeCell ref="G50:N50"/>
    <mergeCell ref="G51:J51"/>
    <mergeCell ref="K51:N51"/>
    <mergeCell ref="G52:J52"/>
    <mergeCell ref="K52:N52"/>
    <mergeCell ref="G36:J36"/>
    <mergeCell ref="K36:N36"/>
    <mergeCell ref="G28:J28"/>
    <mergeCell ref="K28:N28"/>
    <mergeCell ref="K38:N38"/>
    <mergeCell ref="H38:J38"/>
    <mergeCell ref="K33:N33"/>
    <mergeCell ref="G34:J34"/>
    <mergeCell ref="K34:N34"/>
    <mergeCell ref="G35:J35"/>
    <mergeCell ref="K35:N35"/>
    <mergeCell ref="G44:J44"/>
    <mergeCell ref="K44:N44"/>
    <mergeCell ref="G45:J45"/>
    <mergeCell ref="K45:N45"/>
    <mergeCell ref="H79:J79"/>
    <mergeCell ref="K79:N79"/>
    <mergeCell ref="G69:N69"/>
    <mergeCell ref="G70:J70"/>
    <mergeCell ref="K70:N70"/>
    <mergeCell ref="G71:J71"/>
    <mergeCell ref="K71:N71"/>
    <mergeCell ref="G72:J72"/>
    <mergeCell ref="K72:N72"/>
    <mergeCell ref="G73:J73"/>
    <mergeCell ref="K73:N73"/>
    <mergeCell ref="G74:J74"/>
    <mergeCell ref="K74:N74"/>
    <mergeCell ref="K47:N47"/>
    <mergeCell ref="K57:N57"/>
    <mergeCell ref="H59:J59"/>
    <mergeCell ref="K59:N59"/>
    <mergeCell ref="G48:J48"/>
    <mergeCell ref="G43:N43"/>
    <mergeCell ref="G25:J25"/>
    <mergeCell ref="K25:N25"/>
    <mergeCell ref="G26:J26"/>
    <mergeCell ref="K26:N26"/>
    <mergeCell ref="G27:J27"/>
    <mergeCell ref="K27:N27"/>
    <mergeCell ref="G29:J29"/>
    <mergeCell ref="K29:N29"/>
    <mergeCell ref="H40:J40"/>
    <mergeCell ref="K40:N40"/>
    <mergeCell ref="G31:N31"/>
    <mergeCell ref="G32:J32"/>
    <mergeCell ref="K32:N32"/>
    <mergeCell ref="G33:J33"/>
    <mergeCell ref="G46:J46"/>
    <mergeCell ref="K46:N46"/>
    <mergeCell ref="G47:J47"/>
    <mergeCell ref="G24:N24"/>
    <mergeCell ref="G5:N5"/>
    <mergeCell ref="G6:J6"/>
    <mergeCell ref="K6:N6"/>
    <mergeCell ref="G7:J7"/>
    <mergeCell ref="K7:N7"/>
    <mergeCell ref="G8:J8"/>
    <mergeCell ref="K8:N8"/>
    <mergeCell ref="G9:J9"/>
    <mergeCell ref="K9:N9"/>
    <mergeCell ref="K19:N19"/>
    <mergeCell ref="H21:J21"/>
    <mergeCell ref="K21:N21"/>
    <mergeCell ref="G12:N12"/>
    <mergeCell ref="K13:N13"/>
    <mergeCell ref="G17:J17"/>
    <mergeCell ref="K17:N17"/>
    <mergeCell ref="G10:J10"/>
    <mergeCell ref="K10:N10"/>
    <mergeCell ref="H19:J19"/>
    <mergeCell ref="G13:J13"/>
    <mergeCell ref="G14:J14"/>
    <mergeCell ref="G15:J15"/>
    <mergeCell ref="G16:J16"/>
  </mergeCell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" id="{4956931F-BCA0-224B-B8B9-3DE73D087A76}">
            <xm:f>OR('Operational Information'!$J$33="&gt;&gt;เลือก&lt;&lt;",'Operational Information'!$J$35="&gt;&gt;เลือก&lt;&lt;",'Operational Information'!$J$37="&gt;&gt;เลือก&lt;&lt;",'Operational Information'!$J$39="&gt;&gt;เลือก&lt;&lt;")</xm:f>
            <x14:dxf>
              <fill>
                <patternFill patternType="darkGray"/>
              </fill>
            </x14:dxf>
          </x14:cfRule>
          <xm:sqref>A1:XFD1048576</xm:sqref>
        </x14:conditionalFormatting>
        <x14:conditionalFormatting xmlns:xm="http://schemas.microsoft.com/office/excel/2006/main">
          <x14:cfRule type="expression" priority="7" id="{9EC39185-0843-6B41-94F9-1318B0616FBF}">
            <xm:f>AND('Operational Information'!$J$33="Y",'Operational Information'!$J$35="Y",'Operational Information'!$J$37="Y")</xm:f>
            <x14:dxf>
              <fill>
                <patternFill patternType="darkGray"/>
              </fill>
            </x14:dxf>
          </x14:cfRule>
          <x14:cfRule type="expression" priority="10" id="{635DC534-0BD6-B940-ADEC-4DC2F2CE0195}">
            <xm:f>'Operational Information'!$J$33="N"</xm:f>
            <x14:dxf>
              <fill>
                <patternFill patternType="darkGray"/>
              </fill>
            </x14:dxf>
          </x14:cfRule>
          <x14:cfRule type="expression" priority="11" id="{6DEF8CAC-1A8D-FF4C-A020-D3BA9513B0F0}">
            <xm:f>'Operational Information'!$J$33="Y"</xm:f>
            <x14:dxf/>
          </x14:cfRule>
          <xm:sqref>C4:S22</xm:sqref>
        </x14:conditionalFormatting>
        <x14:conditionalFormatting xmlns:xm="http://schemas.microsoft.com/office/excel/2006/main">
          <x14:cfRule type="expression" priority="8" id="{A6829192-7C6D-3340-A811-CBD3EF557901}">
            <xm:f>OR('Operational Information'!$J$33="N",'Operational Information'!$J$35="N",'Operational Information'!$J$37="N")</xm:f>
            <x14:dxf>
              <fill>
                <patternFill patternType="darkGray"/>
              </fill>
            </x14:dxf>
          </x14:cfRule>
          <x14:cfRule type="expression" priority="9" id="{2187D81A-AB4B-BD49-AF4C-6EF50FC37385}">
            <xm:f>AND('Operational Information'!$J$33="Y",'Operational Information'!$J$35="Y",'Operational Information'!$J$37="Y")</xm:f>
            <x14:dxf/>
          </x14:cfRule>
          <xm:sqref>C23:S41</xm:sqref>
        </x14:conditionalFormatting>
        <x14:conditionalFormatting xmlns:xm="http://schemas.microsoft.com/office/excel/2006/main">
          <x14:cfRule type="expression" priority="5" id="{A9463748-8909-4549-9F66-D7DC78ED4AFD}">
            <xm:f>'Operational Information'!$J$39="Proxy"</xm:f>
            <x14:dxf>
              <fill>
                <patternFill patternType="darkGray"/>
              </fill>
            </x14:dxf>
          </x14:cfRule>
          <x14:cfRule type="expression" priority="6" id="{D51FA252-10E6-D345-8EDC-2530A8B2401B}">
            <xm:f>'Operational Information'!$J$39="Exchange"</xm:f>
            <x14:dxf/>
          </x14:cfRule>
          <xm:sqref>C42:S60</xm:sqref>
        </x14:conditionalFormatting>
        <x14:conditionalFormatting xmlns:xm="http://schemas.microsoft.com/office/excel/2006/main">
          <x14:cfRule type="expression" priority="1" id="{621CDB90-E7D8-F143-94B2-6EEAF7E7108F}">
            <xm:f>'Operational Information'!$J$39="N"</xm:f>
            <x14:dxf>
              <fill>
                <patternFill patternType="darkGray"/>
              </fill>
            </x14:dxf>
          </x14:cfRule>
          <xm:sqref>C42:S80</xm:sqref>
        </x14:conditionalFormatting>
        <x14:conditionalFormatting xmlns:xm="http://schemas.microsoft.com/office/excel/2006/main">
          <x14:cfRule type="expression" priority="2" id="{16C9A068-A400-3C46-A565-EA786CF53DC3}">
            <xm:f>'Operational Information'!$J$39="Exchange"</xm:f>
            <x14:dxf>
              <fill>
                <patternFill patternType="darkGray"/>
              </fill>
            </x14:dxf>
          </x14:cfRule>
          <x14:cfRule type="expression" priority="3" id="{1B33FDAB-F9D9-4A40-9E70-16252691AEAC}">
            <xm:f>'Operational Information'!$J$39="Proxy"</xm:f>
            <x14:dxf/>
          </x14:cfRule>
          <xm:sqref>C61:S80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D50D3-E76B-564D-8576-782A3976882D}">
  <sheetPr>
    <tabColor rgb="FFFF7E79"/>
  </sheetPr>
  <dimension ref="A1:EH196"/>
  <sheetViews>
    <sheetView showGridLines="0" zoomScale="65" zoomScaleNormal="60" workbookViewId="0">
      <pane ySplit="1" topLeftCell="A2" activePane="bottomLeft" state="frozen"/>
      <selection pane="bottomLeft" activeCell="I108" sqref="I108:I117"/>
    </sheetView>
  </sheetViews>
  <sheetFormatPr baseColWidth="10" defaultColWidth="10.83203125" defaultRowHeight="24"/>
  <cols>
    <col min="1" max="1" width="6.33203125" style="275" customWidth="1"/>
    <col min="2" max="2" width="7" style="271" customWidth="1"/>
    <col min="3" max="3" width="19.1640625" style="271" customWidth="1"/>
    <col min="4" max="4" width="46.83203125" style="271" customWidth="1"/>
    <col min="5" max="5" width="38.5" style="271" customWidth="1"/>
    <col min="6" max="6" width="41.5" style="271" customWidth="1"/>
    <col min="7" max="7" width="39.5" style="271" customWidth="1"/>
    <col min="8" max="8" width="40.83203125" style="271" customWidth="1"/>
    <col min="9" max="9" width="53.33203125" style="271" customWidth="1"/>
    <col min="10" max="10" width="52.6640625" style="271" customWidth="1"/>
    <col min="11" max="11" width="50.6640625" style="271" customWidth="1"/>
    <col min="12" max="12" width="41.1640625" style="271" customWidth="1"/>
    <col min="13" max="13" width="49.6640625" style="271" customWidth="1"/>
    <col min="14" max="14" width="33.5" style="271" customWidth="1"/>
    <col min="15" max="15" width="31.5" style="271" customWidth="1"/>
    <col min="16" max="16" width="31" style="271" customWidth="1"/>
    <col min="17" max="17" width="30.1640625" style="271" customWidth="1"/>
    <col min="18" max="18" width="12.83203125" style="271" customWidth="1"/>
    <col min="19" max="19" width="9.83203125" style="254" customWidth="1"/>
    <col min="20" max="20" width="10.83203125" style="523"/>
    <col min="21" max="16384" width="10.83203125" style="271"/>
  </cols>
  <sheetData>
    <row r="1" spans="1:48" ht="70" customHeight="1">
      <c r="G1" s="416" t="s">
        <v>152</v>
      </c>
      <c r="H1" s="416"/>
      <c r="I1" s="416"/>
    </row>
    <row r="2" spans="1:48" ht="42" customHeight="1">
      <c r="A2" s="665"/>
      <c r="B2" s="668" t="s">
        <v>153</v>
      </c>
      <c r="C2" s="664"/>
      <c r="D2" s="664"/>
      <c r="E2" s="664"/>
      <c r="F2" s="664"/>
      <c r="G2" s="666"/>
      <c r="H2" s="666"/>
      <c r="I2" s="666"/>
      <c r="J2" s="664"/>
      <c r="K2" s="664"/>
      <c r="L2" s="664"/>
      <c r="M2" s="664"/>
      <c r="N2" s="664"/>
      <c r="O2" s="664"/>
      <c r="P2" s="664"/>
      <c r="Q2" s="664"/>
      <c r="R2" s="664"/>
      <c r="S2" s="667"/>
    </row>
    <row r="3" spans="1:48" ht="40" customHeight="1" thickBot="1">
      <c r="A3" s="273"/>
      <c r="B3" s="1381"/>
      <c r="C3" s="1381"/>
      <c r="D3" s="1381"/>
      <c r="E3" s="1381"/>
      <c r="F3" s="1381"/>
      <c r="G3" s="1381"/>
      <c r="H3" s="1381"/>
      <c r="I3" s="1381"/>
      <c r="J3" s="1381"/>
      <c r="K3" s="1381"/>
      <c r="L3" s="1381"/>
      <c r="M3" s="1381"/>
      <c r="N3" s="1381"/>
      <c r="O3" s="1381"/>
      <c r="P3" s="1381"/>
      <c r="Q3" s="1381"/>
      <c r="R3" s="1381"/>
      <c r="S3" s="274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275"/>
      <c r="AS3" s="275"/>
      <c r="AT3" s="275"/>
      <c r="AU3" s="275"/>
      <c r="AV3" s="275"/>
    </row>
    <row r="4" spans="1:48" ht="30">
      <c r="A4" s="273"/>
      <c r="B4" s="385"/>
      <c r="C4" s="386"/>
      <c r="D4" s="387"/>
      <c r="E4" s="388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9"/>
      <c r="S4" s="274"/>
    </row>
    <row r="5" spans="1:48" ht="30">
      <c r="A5" s="273"/>
      <c r="B5" s="540"/>
      <c r="C5" s="541" t="s">
        <v>263</v>
      </c>
      <c r="D5" s="275"/>
      <c r="E5" s="542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391"/>
      <c r="S5" s="274"/>
    </row>
    <row r="6" spans="1:48" ht="30">
      <c r="A6" s="273"/>
      <c r="B6" s="540"/>
      <c r="C6" s="541"/>
      <c r="D6" s="275"/>
      <c r="E6" s="542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391"/>
      <c r="S6" s="274"/>
    </row>
    <row r="7" spans="1:48" ht="30">
      <c r="A7" s="273"/>
      <c r="B7" s="540"/>
      <c r="C7" s="541" t="s">
        <v>1366</v>
      </c>
      <c r="D7" s="275"/>
      <c r="E7" s="542"/>
      <c r="F7" s="275"/>
      <c r="G7" s="275"/>
      <c r="H7" s="472"/>
      <c r="I7" s="275"/>
      <c r="J7" s="275"/>
      <c r="K7" s="275"/>
      <c r="L7" s="275"/>
      <c r="M7" s="275"/>
      <c r="N7" s="275"/>
      <c r="O7" s="275"/>
      <c r="P7" s="275"/>
      <c r="Q7" s="275"/>
      <c r="R7" s="391"/>
      <c r="S7" s="274"/>
    </row>
    <row r="8" spans="1:48" ht="30">
      <c r="A8" s="273"/>
      <c r="B8" s="540"/>
      <c r="C8" s="541"/>
      <c r="D8" s="275"/>
      <c r="E8" s="542"/>
      <c r="F8" s="275"/>
      <c r="G8" s="275"/>
      <c r="I8" s="275"/>
      <c r="J8" s="275"/>
      <c r="K8" s="275"/>
      <c r="L8" s="275"/>
      <c r="M8" s="275"/>
      <c r="N8" s="275"/>
      <c r="O8" s="275"/>
      <c r="P8" s="275"/>
      <c r="Q8" s="275"/>
      <c r="R8" s="391"/>
      <c r="S8" s="274"/>
    </row>
    <row r="9" spans="1:48" ht="30">
      <c r="A9" s="273"/>
      <c r="B9" s="540"/>
      <c r="C9" s="541"/>
      <c r="D9" s="275"/>
      <c r="E9" s="902"/>
      <c r="F9" s="686"/>
      <c r="G9" s="686"/>
      <c r="H9" s="1382"/>
      <c r="I9" s="1382"/>
      <c r="J9" s="1382"/>
      <c r="K9" s="275"/>
      <c r="L9" s="275"/>
      <c r="M9" s="275"/>
      <c r="N9" s="275"/>
      <c r="O9" s="275"/>
      <c r="P9" s="275"/>
      <c r="Q9" s="275"/>
      <c r="R9" s="391"/>
      <c r="S9" s="274"/>
    </row>
    <row r="10" spans="1:48" ht="30">
      <c r="A10" s="273"/>
      <c r="B10" s="540"/>
      <c r="C10" s="541"/>
      <c r="D10" s="275"/>
      <c r="E10" s="969" t="s">
        <v>1327</v>
      </c>
      <c r="F10" s="969" t="s">
        <v>1324</v>
      </c>
      <c r="G10" s="902"/>
      <c r="H10" s="902"/>
      <c r="I10" s="902"/>
      <c r="J10" s="902"/>
      <c r="K10" s="275"/>
      <c r="L10" s="275"/>
      <c r="M10" s="275"/>
      <c r="N10" s="275"/>
      <c r="O10" s="275"/>
      <c r="P10" s="275"/>
      <c r="Q10" s="275"/>
      <c r="R10" s="391"/>
      <c r="S10" s="274"/>
    </row>
    <row r="11" spans="1:48" ht="30">
      <c r="A11" s="273"/>
      <c r="B11" s="540"/>
      <c r="C11" s="541"/>
      <c r="D11" s="896" t="s">
        <v>93</v>
      </c>
      <c r="E11" s="648"/>
      <c r="F11" s="648"/>
      <c r="G11" s="563"/>
      <c r="H11" s="948"/>
      <c r="I11" s="563"/>
      <c r="J11" s="537"/>
      <c r="K11" s="275"/>
      <c r="L11" s="275"/>
      <c r="M11" s="275"/>
      <c r="N11" s="275"/>
      <c r="O11" s="275"/>
      <c r="P11" s="275"/>
      <c r="Q11" s="275"/>
      <c r="R11" s="391"/>
      <c r="S11" s="274"/>
    </row>
    <row r="12" spans="1:48" ht="30">
      <c r="A12" s="273"/>
      <c r="B12" s="540"/>
      <c r="C12" s="541"/>
      <c r="D12" s="896" t="s">
        <v>94</v>
      </c>
      <c r="E12" s="648"/>
      <c r="F12" s="648"/>
      <c r="G12" s="563"/>
      <c r="H12" s="948"/>
      <c r="I12" s="563"/>
      <c r="J12" s="537"/>
      <c r="K12" s="275"/>
      <c r="L12" s="275"/>
      <c r="M12" s="275"/>
      <c r="N12" s="275"/>
      <c r="O12" s="275"/>
      <c r="P12" s="275"/>
      <c r="Q12" s="275"/>
      <c r="R12" s="391"/>
      <c r="S12" s="274"/>
    </row>
    <row r="13" spans="1:48" ht="30">
      <c r="A13" s="273"/>
      <c r="B13" s="540"/>
      <c r="C13" s="541"/>
      <c r="D13" s="896" t="s">
        <v>95</v>
      </c>
      <c r="E13" s="648"/>
      <c r="F13" s="648"/>
      <c r="G13" s="563"/>
      <c r="H13" s="948"/>
      <c r="I13" s="563"/>
      <c r="J13" s="537"/>
      <c r="K13" s="275"/>
      <c r="L13" s="275"/>
      <c r="M13" s="275"/>
      <c r="N13" s="275"/>
      <c r="O13" s="275"/>
      <c r="P13" s="275"/>
      <c r="Q13" s="275"/>
      <c r="R13" s="391"/>
      <c r="S13" s="274"/>
    </row>
    <row r="14" spans="1:48" ht="30">
      <c r="A14" s="273"/>
      <c r="B14" s="540"/>
      <c r="C14" s="541"/>
      <c r="D14" s="896" t="s">
        <v>96</v>
      </c>
      <c r="E14" s="648"/>
      <c r="F14" s="648"/>
      <c r="G14" s="563"/>
      <c r="H14" s="948"/>
      <c r="I14" s="563"/>
      <c r="J14" s="537"/>
      <c r="K14" s="275"/>
      <c r="L14" s="275"/>
      <c r="M14" s="275"/>
      <c r="N14" s="275"/>
      <c r="O14" s="275"/>
      <c r="P14" s="275"/>
      <c r="Q14" s="275"/>
      <c r="R14" s="391"/>
      <c r="S14" s="274"/>
    </row>
    <row r="15" spans="1:48" ht="30">
      <c r="A15" s="273"/>
      <c r="B15" s="540"/>
      <c r="C15" s="541"/>
      <c r="D15" s="896" t="s">
        <v>97</v>
      </c>
      <c r="E15" s="648"/>
      <c r="F15" s="648"/>
      <c r="G15" s="563"/>
      <c r="H15" s="948"/>
      <c r="I15" s="563"/>
      <c r="J15" s="537"/>
      <c r="K15" s="275"/>
      <c r="L15" s="275"/>
      <c r="M15" s="275"/>
      <c r="N15" s="275"/>
      <c r="O15" s="275"/>
      <c r="P15" s="275"/>
      <c r="Q15" s="275"/>
      <c r="R15" s="391"/>
      <c r="S15" s="274"/>
    </row>
    <row r="16" spans="1:48" ht="30">
      <c r="A16" s="273"/>
      <c r="B16" s="540"/>
      <c r="C16" s="541"/>
      <c r="D16" s="896" t="s">
        <v>98</v>
      </c>
      <c r="E16" s="648"/>
      <c r="F16" s="648"/>
      <c r="G16" s="563"/>
      <c r="H16" s="948"/>
      <c r="I16" s="563"/>
      <c r="J16" s="537"/>
      <c r="K16" s="275"/>
      <c r="L16" s="275"/>
      <c r="M16" s="275"/>
      <c r="N16" s="275"/>
      <c r="O16" s="275"/>
      <c r="P16" s="275"/>
      <c r="Q16" s="275"/>
      <c r="R16" s="391"/>
      <c r="S16" s="274"/>
    </row>
    <row r="17" spans="1:75" ht="30">
      <c r="A17" s="273"/>
      <c r="B17" s="540"/>
      <c r="C17" s="541"/>
      <c r="D17" s="896" t="s">
        <v>99</v>
      </c>
      <c r="E17" s="648"/>
      <c r="F17" s="648"/>
      <c r="G17" s="563"/>
      <c r="H17" s="948"/>
      <c r="I17" s="563"/>
      <c r="J17" s="537"/>
      <c r="K17" s="275"/>
      <c r="L17" s="275"/>
      <c r="M17" s="275"/>
      <c r="N17" s="275"/>
      <c r="O17" s="275"/>
      <c r="P17" s="275"/>
      <c r="Q17" s="275"/>
      <c r="R17" s="391"/>
      <c r="S17" s="274"/>
    </row>
    <row r="18" spans="1:75" ht="30">
      <c r="A18" s="273"/>
      <c r="B18" s="540"/>
      <c r="C18" s="541"/>
      <c r="D18" s="896" t="s">
        <v>100</v>
      </c>
      <c r="E18" s="648"/>
      <c r="F18" s="648"/>
      <c r="G18" s="563"/>
      <c r="H18" s="948"/>
      <c r="I18" s="563"/>
      <c r="J18" s="537"/>
      <c r="K18" s="275"/>
      <c r="L18" s="275"/>
      <c r="M18" s="275"/>
      <c r="N18" s="275"/>
      <c r="O18" s="275"/>
      <c r="P18" s="275"/>
      <c r="Q18" s="275"/>
      <c r="R18" s="391"/>
      <c r="S18" s="274"/>
    </row>
    <row r="19" spans="1:75" ht="30">
      <c r="A19" s="273"/>
      <c r="B19" s="540"/>
      <c r="C19" s="541"/>
      <c r="D19" s="896" t="s">
        <v>101</v>
      </c>
      <c r="E19" s="648"/>
      <c r="F19" s="648"/>
      <c r="G19" s="563"/>
      <c r="H19" s="948"/>
      <c r="I19" s="563"/>
      <c r="J19" s="537"/>
      <c r="K19" s="275"/>
      <c r="L19" s="275"/>
      <c r="M19" s="275"/>
      <c r="N19" s="275"/>
      <c r="O19" s="275"/>
      <c r="P19" s="275"/>
      <c r="Q19" s="275"/>
      <c r="R19" s="391"/>
      <c r="S19" s="274"/>
    </row>
    <row r="20" spans="1:75" ht="30">
      <c r="A20" s="273"/>
      <c r="B20" s="540"/>
      <c r="C20" s="541"/>
      <c r="D20" s="896" t="s">
        <v>102</v>
      </c>
      <c r="E20" s="648"/>
      <c r="F20" s="648"/>
      <c r="G20" s="563"/>
      <c r="H20" s="948"/>
      <c r="I20" s="563"/>
      <c r="J20" s="537"/>
      <c r="K20" s="275"/>
      <c r="L20" s="275"/>
      <c r="M20" s="275"/>
      <c r="N20" s="275"/>
      <c r="O20" s="275"/>
      <c r="P20" s="275"/>
      <c r="Q20" s="275"/>
      <c r="R20" s="391"/>
      <c r="S20" s="274"/>
    </row>
    <row r="21" spans="1:75" ht="30">
      <c r="A21" s="273"/>
      <c r="B21" s="540"/>
      <c r="C21" s="541"/>
      <c r="D21" s="896" t="s">
        <v>103</v>
      </c>
      <c r="E21" s="648"/>
      <c r="F21" s="648"/>
      <c r="G21" s="563"/>
      <c r="H21" s="948"/>
      <c r="I21" s="563"/>
      <c r="J21" s="537"/>
      <c r="K21" s="275"/>
      <c r="L21" s="275"/>
      <c r="M21" s="275"/>
      <c r="N21" s="275"/>
      <c r="O21" s="275"/>
      <c r="P21" s="275"/>
      <c r="Q21" s="275"/>
      <c r="R21" s="391"/>
      <c r="S21" s="274"/>
    </row>
    <row r="22" spans="1:75" ht="30">
      <c r="A22" s="273"/>
      <c r="B22" s="540"/>
      <c r="C22" s="541"/>
      <c r="D22" s="896" t="s">
        <v>104</v>
      </c>
      <c r="E22" s="648"/>
      <c r="F22" s="648"/>
      <c r="G22" s="563"/>
      <c r="H22" s="948"/>
      <c r="I22" s="563"/>
      <c r="J22" s="537"/>
      <c r="K22" s="275"/>
      <c r="L22" s="275"/>
      <c r="M22" s="275"/>
      <c r="N22" s="275"/>
      <c r="O22" s="275"/>
      <c r="P22" s="275"/>
      <c r="Q22" s="275"/>
      <c r="R22" s="391"/>
      <c r="S22" s="274"/>
    </row>
    <row r="23" spans="1:75" ht="30">
      <c r="A23" s="273"/>
      <c r="B23" s="540"/>
      <c r="C23" s="541"/>
      <c r="D23" s="950" t="s">
        <v>92</v>
      </c>
      <c r="E23" s="1127">
        <f>SUM(E11:E22)</f>
        <v>0</v>
      </c>
      <c r="F23" s="1127">
        <f>SUM(F11:F22)</f>
        <v>0</v>
      </c>
      <c r="G23" s="563"/>
      <c r="H23" s="563"/>
      <c r="I23" s="563"/>
      <c r="J23" s="563"/>
      <c r="K23" s="275"/>
      <c r="L23" s="275"/>
      <c r="M23" s="275"/>
      <c r="N23" s="275"/>
      <c r="O23" s="275"/>
      <c r="P23" s="275"/>
      <c r="Q23" s="275"/>
      <c r="R23" s="391"/>
      <c r="S23" s="274"/>
    </row>
    <row r="24" spans="1:75" ht="30">
      <c r="A24" s="273"/>
      <c r="B24" s="540"/>
      <c r="C24" s="541"/>
      <c r="D24" s="275"/>
      <c r="E24" s="542"/>
      <c r="F24" s="275"/>
      <c r="G24" s="275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391"/>
      <c r="S24" s="274"/>
    </row>
    <row r="25" spans="1:75" ht="27">
      <c r="A25" s="273"/>
      <c r="B25" s="390"/>
      <c r="C25" s="275"/>
      <c r="D25" s="275"/>
      <c r="E25" s="309"/>
      <c r="F25" s="463"/>
      <c r="G25" s="463"/>
      <c r="H25" s="463"/>
      <c r="I25" s="463"/>
      <c r="J25" s="463"/>
      <c r="K25" s="275"/>
      <c r="L25" s="275"/>
      <c r="M25" s="275"/>
      <c r="N25" s="275"/>
      <c r="O25" s="275"/>
      <c r="P25" s="275"/>
      <c r="Q25" s="275"/>
      <c r="R25" s="391"/>
      <c r="S25" s="274"/>
    </row>
    <row r="26" spans="1:75" ht="30">
      <c r="A26" s="273"/>
      <c r="B26" s="390"/>
      <c r="C26" s="275"/>
      <c r="D26" s="1383" t="s">
        <v>264</v>
      </c>
      <c r="E26" s="1383">
        <f>E23+F23</f>
        <v>0</v>
      </c>
      <c r="F26" s="1134" t="s">
        <v>154</v>
      </c>
      <c r="G26" s="1129">
        <f>E23</f>
        <v>0</v>
      </c>
      <c r="H26" s="463"/>
      <c r="I26" s="463"/>
      <c r="J26" s="463"/>
      <c r="K26" s="275"/>
      <c r="L26" s="275"/>
      <c r="M26" s="275"/>
      <c r="N26" s="275"/>
      <c r="O26" s="275"/>
      <c r="P26" s="275"/>
      <c r="Q26" s="275"/>
      <c r="R26" s="391"/>
      <c r="S26" s="274"/>
    </row>
    <row r="27" spans="1:75" ht="30">
      <c r="A27" s="273"/>
      <c r="B27" s="390"/>
      <c r="C27" s="275"/>
      <c r="D27" s="1384"/>
      <c r="E27" s="1384"/>
      <c r="F27" s="1129" t="s">
        <v>155</v>
      </c>
      <c r="G27" s="1129">
        <f>F23</f>
        <v>0</v>
      </c>
      <c r="H27" s="463"/>
      <c r="I27" s="463"/>
      <c r="J27" s="463"/>
      <c r="K27" s="275"/>
      <c r="L27" s="275"/>
      <c r="M27" s="275"/>
      <c r="N27" s="275"/>
      <c r="O27" s="275"/>
      <c r="P27" s="275"/>
      <c r="Q27" s="275"/>
      <c r="R27" s="391"/>
      <c r="S27" s="274"/>
    </row>
    <row r="28" spans="1:75" ht="30">
      <c r="A28" s="273"/>
      <c r="B28" s="390"/>
      <c r="C28" s="275"/>
      <c r="D28" s="583"/>
      <c r="E28" s="613"/>
      <c r="F28" s="603"/>
      <c r="G28" s="603"/>
      <c r="H28" s="463"/>
      <c r="I28" s="463"/>
      <c r="J28" s="463"/>
      <c r="K28" s="275"/>
      <c r="L28" s="275"/>
      <c r="M28" s="275"/>
      <c r="N28" s="275"/>
      <c r="O28" s="275"/>
      <c r="P28" s="275"/>
      <c r="Q28" s="275"/>
      <c r="R28" s="391"/>
      <c r="S28" s="274"/>
    </row>
    <row r="29" spans="1:75" ht="46" customHeight="1">
      <c r="A29" s="273"/>
      <c r="B29" s="390"/>
      <c r="C29" s="275"/>
      <c r="D29" s="902" t="s">
        <v>1346</v>
      </c>
      <c r="E29" s="963" t="e">
        <f>G26/E26</f>
        <v>#DIV/0!</v>
      </c>
      <c r="F29" s="603"/>
      <c r="G29" s="603"/>
      <c r="H29" s="463"/>
      <c r="I29" s="463"/>
      <c r="J29" s="463"/>
      <c r="K29" s="275"/>
      <c r="L29" s="275"/>
      <c r="M29" s="275"/>
      <c r="N29" s="275"/>
      <c r="O29" s="275"/>
      <c r="P29" s="275"/>
      <c r="Q29" s="275"/>
      <c r="R29" s="391"/>
      <c r="S29" s="274"/>
    </row>
    <row r="30" spans="1:75" s="523" customFormat="1" ht="27">
      <c r="A30" s="273"/>
      <c r="B30" s="390"/>
      <c r="C30" s="275"/>
      <c r="D30" s="275"/>
      <c r="E30" s="647"/>
      <c r="F30" s="463"/>
      <c r="G30" s="463"/>
      <c r="H30" s="463"/>
      <c r="I30" s="463"/>
      <c r="J30" s="463"/>
      <c r="K30" s="275"/>
      <c r="L30" s="275"/>
      <c r="M30" s="275"/>
      <c r="N30" s="275"/>
      <c r="O30" s="275"/>
      <c r="P30" s="275"/>
      <c r="Q30" s="275"/>
      <c r="R30" s="391"/>
      <c r="S30" s="274"/>
      <c r="U30" s="271"/>
      <c r="V30" s="271"/>
      <c r="W30" s="271"/>
      <c r="X30" s="271"/>
      <c r="Y30" s="271"/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71"/>
      <c r="AS30" s="271"/>
      <c r="AT30" s="271"/>
      <c r="AU30" s="271"/>
      <c r="AV30" s="271"/>
      <c r="AW30" s="271"/>
      <c r="AX30" s="271"/>
      <c r="AY30" s="271"/>
      <c r="AZ30" s="271"/>
      <c r="BA30" s="271"/>
      <c r="BB30" s="271"/>
      <c r="BC30" s="271"/>
      <c r="BD30" s="271"/>
      <c r="BE30" s="271"/>
      <c r="BF30" s="271"/>
      <c r="BG30" s="271"/>
      <c r="BH30" s="271"/>
      <c r="BI30" s="271"/>
      <c r="BJ30" s="271"/>
      <c r="BK30" s="271"/>
      <c r="BL30" s="271"/>
      <c r="BM30" s="271"/>
      <c r="BN30" s="271"/>
      <c r="BO30" s="271"/>
      <c r="BP30" s="271"/>
      <c r="BQ30" s="271"/>
      <c r="BR30" s="271"/>
      <c r="BS30" s="271"/>
      <c r="BT30" s="271"/>
      <c r="BU30" s="271"/>
      <c r="BV30" s="271"/>
      <c r="BW30" s="271"/>
    </row>
    <row r="31" spans="1:75" s="523" customFormat="1" ht="30">
      <c r="A31" s="273"/>
      <c r="B31" s="390"/>
      <c r="C31" s="548" t="s">
        <v>1420</v>
      </c>
      <c r="D31" s="275"/>
      <c r="E31" s="647"/>
      <c r="F31" s="463"/>
      <c r="G31" s="463"/>
      <c r="H31" s="463"/>
      <c r="I31" s="463"/>
      <c r="J31" s="463"/>
      <c r="K31" s="275"/>
      <c r="L31" s="275"/>
      <c r="M31" s="275"/>
      <c r="N31" s="275"/>
      <c r="O31" s="275"/>
      <c r="P31" s="275"/>
      <c r="Q31" s="275"/>
      <c r="R31" s="391"/>
      <c r="S31" s="274"/>
      <c r="U31" s="271"/>
      <c r="V31" s="271"/>
      <c r="W31" s="271"/>
      <c r="X31" s="271"/>
      <c r="Y31" s="271"/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1"/>
      <c r="AS31" s="271"/>
      <c r="AT31" s="271"/>
      <c r="AU31" s="271"/>
      <c r="AV31" s="271"/>
      <c r="AW31" s="271"/>
      <c r="AX31" s="271"/>
      <c r="AY31" s="271"/>
      <c r="AZ31" s="271"/>
      <c r="BA31" s="271"/>
      <c r="BB31" s="271"/>
      <c r="BC31" s="271"/>
      <c r="BD31" s="271"/>
      <c r="BE31" s="271"/>
      <c r="BF31" s="271"/>
      <c r="BG31" s="271"/>
      <c r="BH31" s="271"/>
      <c r="BI31" s="271"/>
      <c r="BJ31" s="271"/>
      <c r="BK31" s="271"/>
      <c r="BL31" s="271"/>
      <c r="BM31" s="271"/>
      <c r="BN31" s="271"/>
      <c r="BO31" s="271"/>
      <c r="BP31" s="271"/>
      <c r="BQ31" s="271"/>
      <c r="BR31" s="271"/>
      <c r="BS31" s="271"/>
      <c r="BT31" s="271"/>
      <c r="BU31" s="271"/>
      <c r="BV31" s="271"/>
      <c r="BW31" s="271"/>
    </row>
    <row r="32" spans="1:75" s="523" customFormat="1" ht="27">
      <c r="A32" s="273"/>
      <c r="B32" s="390"/>
      <c r="C32" s="275"/>
      <c r="D32" s="275"/>
      <c r="E32" s="647"/>
      <c r="F32" s="463"/>
      <c r="G32" s="463"/>
      <c r="H32" s="463"/>
      <c r="I32" s="463"/>
      <c r="J32" s="463"/>
      <c r="K32" s="275"/>
      <c r="L32" s="275"/>
      <c r="M32" s="275"/>
      <c r="N32" s="275"/>
      <c r="O32" s="275"/>
      <c r="P32" s="275"/>
      <c r="Q32" s="275"/>
      <c r="R32" s="391"/>
      <c r="S32" s="274"/>
      <c r="U32" s="271"/>
      <c r="V32" s="271"/>
      <c r="W32" s="271"/>
      <c r="X32" s="271"/>
      <c r="Y32" s="271"/>
      <c r="Z32" s="271"/>
      <c r="AA32" s="271"/>
      <c r="AB32" s="271"/>
      <c r="AC32" s="271"/>
      <c r="AD32" s="271"/>
      <c r="AE32" s="271"/>
      <c r="AF32" s="271"/>
      <c r="AG32" s="271"/>
      <c r="AH32" s="271"/>
      <c r="AI32" s="271"/>
      <c r="AJ32" s="271"/>
      <c r="AK32" s="271"/>
      <c r="AL32" s="271"/>
      <c r="AM32" s="271"/>
      <c r="AN32" s="271"/>
      <c r="AO32" s="271"/>
      <c r="AP32" s="271"/>
      <c r="AQ32" s="271"/>
      <c r="AR32" s="271"/>
      <c r="AS32" s="271"/>
      <c r="AT32" s="271"/>
      <c r="AU32" s="271"/>
      <c r="AV32" s="271"/>
      <c r="AW32" s="271"/>
      <c r="AX32" s="271"/>
      <c r="AY32" s="271"/>
      <c r="AZ32" s="271"/>
      <c r="BA32" s="271"/>
      <c r="BB32" s="271"/>
      <c r="BC32" s="271"/>
      <c r="BD32" s="271"/>
      <c r="BE32" s="271"/>
      <c r="BF32" s="271"/>
      <c r="BG32" s="271"/>
      <c r="BH32" s="271"/>
      <c r="BI32" s="271"/>
      <c r="BJ32" s="271"/>
      <c r="BK32" s="271"/>
      <c r="BL32" s="271"/>
      <c r="BM32" s="271"/>
      <c r="BN32" s="271"/>
      <c r="BO32" s="271"/>
      <c r="BP32" s="271"/>
      <c r="BQ32" s="271"/>
      <c r="BR32" s="271"/>
      <c r="BS32" s="271"/>
      <c r="BT32" s="271"/>
      <c r="BU32" s="271"/>
      <c r="BV32" s="271"/>
      <c r="BW32" s="271"/>
    </row>
    <row r="33" spans="1:75" s="523" customFormat="1" ht="35" customHeight="1">
      <c r="A33" s="273"/>
      <c r="B33" s="390"/>
      <c r="C33" s="275"/>
      <c r="D33" s="1385" t="s">
        <v>1347</v>
      </c>
      <c r="E33" s="964" t="s">
        <v>156</v>
      </c>
      <c r="F33" s="896" t="s">
        <v>157</v>
      </c>
      <c r="G33" s="368" t="s">
        <v>158</v>
      </c>
      <c r="H33" s="463"/>
      <c r="I33" s="1388" t="s">
        <v>159</v>
      </c>
      <c r="J33" s="1389"/>
      <c r="K33" s="1389"/>
      <c r="L33" s="1390"/>
      <c r="M33" s="275"/>
      <c r="N33" s="275"/>
      <c r="O33" s="275"/>
      <c r="P33" s="275"/>
      <c r="Q33" s="275"/>
      <c r="R33" s="391"/>
      <c r="S33" s="274"/>
      <c r="U33" s="271"/>
      <c r="V33" s="271"/>
      <c r="W33" s="271"/>
      <c r="X33" s="271"/>
      <c r="Y33" s="271"/>
      <c r="Z33" s="271"/>
      <c r="AA33" s="271"/>
      <c r="AB33" s="271"/>
      <c r="AC33" s="271"/>
      <c r="AD33" s="271"/>
      <c r="AE33" s="271"/>
      <c r="AF33" s="271"/>
      <c r="AG33" s="271"/>
      <c r="AH33" s="271"/>
      <c r="AI33" s="271"/>
      <c r="AJ33" s="271"/>
      <c r="AK33" s="271"/>
      <c r="AL33" s="271"/>
      <c r="AM33" s="271"/>
      <c r="AN33" s="271"/>
      <c r="AO33" s="271"/>
      <c r="AP33" s="271"/>
      <c r="AQ33" s="271"/>
      <c r="AR33" s="271"/>
      <c r="AS33" s="271"/>
      <c r="AT33" s="271"/>
      <c r="AU33" s="271"/>
      <c r="AV33" s="271"/>
      <c r="AW33" s="271"/>
      <c r="AX33" s="271"/>
      <c r="AY33" s="271"/>
      <c r="AZ33" s="271"/>
      <c r="BA33" s="271"/>
      <c r="BB33" s="271"/>
      <c r="BC33" s="271"/>
      <c r="BD33" s="271"/>
      <c r="BE33" s="271"/>
      <c r="BF33" s="271"/>
      <c r="BG33" s="271"/>
      <c r="BH33" s="271"/>
      <c r="BI33" s="271"/>
      <c r="BJ33" s="271"/>
      <c r="BK33" s="271"/>
      <c r="BL33" s="271"/>
      <c r="BM33" s="271"/>
      <c r="BN33" s="271"/>
      <c r="BO33" s="271"/>
      <c r="BP33" s="271"/>
      <c r="BQ33" s="271"/>
      <c r="BR33" s="271"/>
      <c r="BS33" s="271"/>
      <c r="BT33" s="271"/>
      <c r="BU33" s="271"/>
      <c r="BV33" s="271"/>
      <c r="BW33" s="271"/>
    </row>
    <row r="34" spans="1:75" s="523" customFormat="1" ht="27">
      <c r="A34" s="273"/>
      <c r="B34" s="390"/>
      <c r="C34" s="275"/>
      <c r="D34" s="1386"/>
      <c r="E34" s="579" t="s">
        <v>160</v>
      </c>
      <c r="F34" s="465"/>
      <c r="G34" s="705" t="e">
        <f>F34/$G$27</f>
        <v>#DIV/0!</v>
      </c>
      <c r="H34" s="463"/>
      <c r="I34" s="1391" t="s">
        <v>161</v>
      </c>
      <c r="J34" s="1391"/>
      <c r="K34" s="1391"/>
      <c r="L34" s="1392"/>
      <c r="M34" s="275"/>
      <c r="N34" s="275"/>
      <c r="O34" s="275"/>
      <c r="P34" s="275"/>
      <c r="Q34" s="275"/>
      <c r="R34" s="391"/>
      <c r="S34" s="274"/>
      <c r="U34" s="271"/>
      <c r="V34" s="271"/>
      <c r="W34" s="271"/>
      <c r="X34" s="271"/>
      <c r="Y34" s="271"/>
      <c r="Z34" s="271"/>
      <c r="AA34" s="271"/>
      <c r="AB34" s="271"/>
      <c r="AC34" s="271"/>
      <c r="AD34" s="271"/>
      <c r="AE34" s="271"/>
      <c r="AF34" s="271"/>
      <c r="AG34" s="271"/>
      <c r="AH34" s="271"/>
      <c r="AI34" s="271"/>
      <c r="AJ34" s="271"/>
      <c r="AK34" s="271"/>
      <c r="AL34" s="271"/>
      <c r="AM34" s="271"/>
      <c r="AN34" s="271"/>
      <c r="AO34" s="271"/>
      <c r="AP34" s="271"/>
      <c r="AQ34" s="271"/>
      <c r="AR34" s="271"/>
      <c r="AS34" s="271"/>
      <c r="AT34" s="271"/>
      <c r="AU34" s="271"/>
      <c r="AV34" s="271"/>
      <c r="AW34" s="271"/>
      <c r="AX34" s="271"/>
      <c r="AY34" s="271"/>
      <c r="AZ34" s="271"/>
      <c r="BA34" s="271"/>
      <c r="BB34" s="271"/>
      <c r="BC34" s="271"/>
      <c r="BD34" s="271"/>
      <c r="BE34" s="271"/>
      <c r="BF34" s="271"/>
      <c r="BG34" s="271"/>
      <c r="BH34" s="271"/>
      <c r="BI34" s="271"/>
      <c r="BJ34" s="271"/>
      <c r="BK34" s="271"/>
      <c r="BL34" s="271"/>
      <c r="BM34" s="271"/>
      <c r="BN34" s="271"/>
      <c r="BO34" s="271"/>
      <c r="BP34" s="271"/>
      <c r="BQ34" s="271"/>
      <c r="BR34" s="271"/>
      <c r="BS34" s="271"/>
      <c r="BT34" s="271"/>
      <c r="BU34" s="271"/>
      <c r="BV34" s="271"/>
      <c r="BW34" s="271"/>
    </row>
    <row r="35" spans="1:75" s="523" customFormat="1" ht="27">
      <c r="A35" s="273"/>
      <c r="B35" s="390"/>
      <c r="C35" s="275"/>
      <c r="D35" s="1386"/>
      <c r="E35" s="579" t="s">
        <v>162</v>
      </c>
      <c r="F35" s="465"/>
      <c r="G35" s="705" t="e">
        <f t="shared" ref="G35:G52" si="0">F35/$G$27</f>
        <v>#DIV/0!</v>
      </c>
      <c r="H35" s="463"/>
      <c r="I35" s="1393" t="s">
        <v>163</v>
      </c>
      <c r="J35" s="1393"/>
      <c r="K35" s="1393"/>
      <c r="L35" s="1394"/>
      <c r="M35" s="275"/>
      <c r="N35" s="275"/>
      <c r="O35" s="275"/>
      <c r="P35" s="275"/>
      <c r="Q35" s="275"/>
      <c r="R35" s="391"/>
      <c r="S35" s="274"/>
      <c r="U35" s="271"/>
      <c r="V35" s="271"/>
      <c r="W35" s="271"/>
      <c r="X35" s="271"/>
      <c r="Y35" s="271"/>
      <c r="Z35" s="271"/>
      <c r="AA35" s="271"/>
      <c r="AB35" s="271"/>
      <c r="AC35" s="271"/>
      <c r="AD35" s="271"/>
      <c r="AE35" s="271"/>
      <c r="AF35" s="271"/>
      <c r="AG35" s="271"/>
      <c r="AH35" s="271"/>
      <c r="AI35" s="271"/>
      <c r="AJ35" s="271"/>
      <c r="AK35" s="271"/>
      <c r="AL35" s="271"/>
      <c r="AM35" s="271"/>
      <c r="AN35" s="271"/>
      <c r="AO35" s="271"/>
      <c r="AP35" s="271"/>
      <c r="AQ35" s="271"/>
      <c r="AR35" s="271"/>
      <c r="AS35" s="271"/>
      <c r="AT35" s="271"/>
      <c r="AU35" s="271"/>
      <c r="AV35" s="271"/>
      <c r="AW35" s="271"/>
      <c r="AX35" s="271"/>
      <c r="AY35" s="271"/>
      <c r="AZ35" s="271"/>
      <c r="BA35" s="271"/>
      <c r="BB35" s="271"/>
      <c r="BC35" s="271"/>
      <c r="BD35" s="271"/>
      <c r="BE35" s="271"/>
      <c r="BF35" s="271"/>
      <c r="BG35" s="271"/>
      <c r="BH35" s="271"/>
      <c r="BI35" s="271"/>
      <c r="BJ35" s="271"/>
      <c r="BK35" s="271"/>
      <c r="BL35" s="271"/>
      <c r="BM35" s="271"/>
      <c r="BN35" s="271"/>
      <c r="BO35" s="271"/>
      <c r="BP35" s="271"/>
      <c r="BQ35" s="271"/>
      <c r="BR35" s="271"/>
      <c r="BS35" s="271"/>
      <c r="BT35" s="271"/>
      <c r="BU35" s="271"/>
      <c r="BV35" s="271"/>
      <c r="BW35" s="271"/>
    </row>
    <row r="36" spans="1:75" s="523" customFormat="1" ht="27">
      <c r="A36" s="273"/>
      <c r="B36" s="390"/>
      <c r="C36" s="275"/>
      <c r="D36" s="1386"/>
      <c r="E36" s="579" t="s">
        <v>164</v>
      </c>
      <c r="F36" s="465"/>
      <c r="G36" s="705" t="e">
        <f t="shared" si="0"/>
        <v>#DIV/0!</v>
      </c>
      <c r="H36" s="463"/>
      <c r="I36" s="1393" t="s">
        <v>165</v>
      </c>
      <c r="J36" s="1393"/>
      <c r="K36" s="1393"/>
      <c r="L36" s="1394"/>
      <c r="M36" s="275"/>
      <c r="N36" s="275"/>
      <c r="O36" s="275"/>
      <c r="P36" s="275"/>
      <c r="Q36" s="275"/>
      <c r="R36" s="391"/>
      <c r="S36" s="274"/>
      <c r="U36" s="271"/>
      <c r="V36" s="271"/>
      <c r="W36" s="271"/>
      <c r="X36" s="271"/>
      <c r="Y36" s="271"/>
      <c r="Z36" s="271"/>
      <c r="AA36" s="271"/>
      <c r="AB36" s="271"/>
      <c r="AC36" s="271"/>
      <c r="AD36" s="271"/>
      <c r="AE36" s="271"/>
      <c r="AF36" s="271"/>
      <c r="AG36" s="271"/>
      <c r="AH36" s="271"/>
      <c r="AI36" s="271"/>
      <c r="AJ36" s="271"/>
      <c r="AK36" s="271"/>
      <c r="AL36" s="271"/>
      <c r="AM36" s="271"/>
      <c r="AN36" s="271"/>
      <c r="AO36" s="271"/>
      <c r="AP36" s="271"/>
      <c r="AQ36" s="271"/>
      <c r="AR36" s="271"/>
      <c r="AS36" s="271"/>
      <c r="AT36" s="271"/>
      <c r="AU36" s="271"/>
      <c r="AV36" s="271"/>
      <c r="AW36" s="271"/>
      <c r="AX36" s="271"/>
      <c r="AY36" s="271"/>
      <c r="AZ36" s="271"/>
      <c r="BA36" s="271"/>
      <c r="BB36" s="271"/>
      <c r="BC36" s="271"/>
      <c r="BD36" s="271"/>
      <c r="BE36" s="271"/>
      <c r="BF36" s="271"/>
      <c r="BG36" s="271"/>
      <c r="BH36" s="271"/>
      <c r="BI36" s="271"/>
      <c r="BJ36" s="271"/>
      <c r="BK36" s="271"/>
      <c r="BL36" s="271"/>
      <c r="BM36" s="271"/>
      <c r="BN36" s="271"/>
      <c r="BO36" s="271"/>
      <c r="BP36" s="271"/>
      <c r="BQ36" s="271"/>
      <c r="BR36" s="271"/>
      <c r="BS36" s="271"/>
      <c r="BT36" s="271"/>
      <c r="BU36" s="271"/>
      <c r="BV36" s="271"/>
      <c r="BW36" s="271"/>
    </row>
    <row r="37" spans="1:75" s="523" customFormat="1" ht="27">
      <c r="A37" s="273"/>
      <c r="B37" s="390"/>
      <c r="C37" s="275"/>
      <c r="D37" s="1386"/>
      <c r="E37" s="579" t="s">
        <v>166</v>
      </c>
      <c r="F37" s="465"/>
      <c r="G37" s="705" t="e">
        <f t="shared" si="0"/>
        <v>#DIV/0!</v>
      </c>
      <c r="H37" s="463"/>
      <c r="I37" s="1393" t="s">
        <v>167</v>
      </c>
      <c r="J37" s="1393"/>
      <c r="K37" s="1393"/>
      <c r="L37" s="1394"/>
      <c r="M37" s="275"/>
      <c r="N37" s="275"/>
      <c r="O37" s="275"/>
      <c r="P37" s="275"/>
      <c r="Q37" s="275"/>
      <c r="R37" s="391"/>
      <c r="S37" s="274"/>
      <c r="U37" s="271"/>
      <c r="V37" s="271"/>
      <c r="W37" s="271"/>
      <c r="X37" s="271"/>
      <c r="Y37" s="271"/>
      <c r="Z37" s="271"/>
      <c r="AA37" s="271"/>
      <c r="AB37" s="271"/>
      <c r="AC37" s="271"/>
      <c r="AD37" s="271"/>
      <c r="AE37" s="271"/>
      <c r="AF37" s="271"/>
      <c r="AG37" s="271"/>
      <c r="AH37" s="271"/>
      <c r="AI37" s="271"/>
      <c r="AJ37" s="271"/>
      <c r="AK37" s="271"/>
      <c r="AL37" s="271"/>
      <c r="AM37" s="271"/>
      <c r="AN37" s="271"/>
      <c r="AO37" s="271"/>
      <c r="AP37" s="271"/>
      <c r="AQ37" s="271"/>
      <c r="AR37" s="271"/>
      <c r="AS37" s="271"/>
      <c r="AT37" s="271"/>
      <c r="AU37" s="271"/>
      <c r="AV37" s="271"/>
      <c r="AW37" s="271"/>
      <c r="AX37" s="271"/>
      <c r="AY37" s="271"/>
      <c r="AZ37" s="271"/>
      <c r="BA37" s="271"/>
      <c r="BB37" s="271"/>
      <c r="BC37" s="271"/>
      <c r="BD37" s="271"/>
      <c r="BE37" s="271"/>
      <c r="BF37" s="271"/>
      <c r="BG37" s="271"/>
      <c r="BH37" s="271"/>
      <c r="BI37" s="271"/>
      <c r="BJ37" s="271"/>
      <c r="BK37" s="271"/>
      <c r="BL37" s="271"/>
      <c r="BM37" s="271"/>
      <c r="BN37" s="271"/>
      <c r="BO37" s="271"/>
      <c r="BP37" s="271"/>
      <c r="BQ37" s="271"/>
      <c r="BR37" s="271"/>
      <c r="BS37" s="271"/>
      <c r="BT37" s="271"/>
      <c r="BU37" s="271"/>
      <c r="BV37" s="271"/>
      <c r="BW37" s="271"/>
    </row>
    <row r="38" spans="1:75" s="523" customFormat="1" ht="29" customHeight="1">
      <c r="A38" s="273"/>
      <c r="B38" s="390"/>
      <c r="C38" s="275"/>
      <c r="D38" s="1386"/>
      <c r="E38" s="580" t="s">
        <v>168</v>
      </c>
      <c r="F38" s="465"/>
      <c r="G38" s="705" t="e">
        <f t="shared" si="0"/>
        <v>#DIV/0!</v>
      </c>
      <c r="H38" s="463"/>
      <c r="I38" s="1393" t="s">
        <v>169</v>
      </c>
      <c r="J38" s="1393"/>
      <c r="K38" s="1393"/>
      <c r="L38" s="1394"/>
      <c r="M38" s="275"/>
      <c r="N38" s="275"/>
      <c r="O38" s="275"/>
      <c r="P38" s="275"/>
      <c r="Q38" s="275"/>
      <c r="R38" s="391"/>
      <c r="S38" s="274"/>
      <c r="U38" s="271"/>
      <c r="V38" s="271"/>
      <c r="W38" s="271"/>
      <c r="X38" s="271"/>
      <c r="Y38" s="271"/>
      <c r="Z38" s="271"/>
      <c r="AA38" s="271"/>
      <c r="AB38" s="271"/>
      <c r="AC38" s="271"/>
      <c r="AD38" s="271"/>
      <c r="AE38" s="271"/>
      <c r="AF38" s="271"/>
      <c r="AG38" s="271"/>
      <c r="AH38" s="271"/>
      <c r="AI38" s="271"/>
      <c r="AJ38" s="271"/>
      <c r="AK38" s="271"/>
      <c r="AL38" s="271"/>
      <c r="AM38" s="271"/>
      <c r="AN38" s="271"/>
      <c r="AO38" s="271"/>
      <c r="AP38" s="271"/>
      <c r="AQ38" s="271"/>
      <c r="AR38" s="271"/>
      <c r="AS38" s="271"/>
      <c r="AT38" s="271"/>
      <c r="AU38" s="271"/>
      <c r="AV38" s="271"/>
      <c r="AW38" s="271"/>
      <c r="AX38" s="271"/>
      <c r="AY38" s="271"/>
      <c r="AZ38" s="271"/>
      <c r="BA38" s="271"/>
      <c r="BB38" s="271"/>
      <c r="BC38" s="271"/>
      <c r="BD38" s="271"/>
      <c r="BE38" s="271"/>
      <c r="BF38" s="271"/>
      <c r="BG38" s="271"/>
      <c r="BH38" s="271"/>
      <c r="BI38" s="271"/>
      <c r="BJ38" s="271"/>
      <c r="BK38" s="271"/>
      <c r="BL38" s="271"/>
      <c r="BM38" s="271"/>
      <c r="BN38" s="271"/>
      <c r="BO38" s="271"/>
      <c r="BP38" s="271"/>
      <c r="BQ38" s="271"/>
      <c r="BR38" s="271"/>
      <c r="BS38" s="271"/>
      <c r="BT38" s="271"/>
      <c r="BU38" s="271"/>
      <c r="BV38" s="271"/>
      <c r="BW38" s="271"/>
    </row>
    <row r="39" spans="1:75" s="523" customFormat="1" ht="53" customHeight="1">
      <c r="A39" s="273"/>
      <c r="B39" s="390"/>
      <c r="C39" s="275"/>
      <c r="D39" s="1386"/>
      <c r="E39" s="606" t="s">
        <v>170</v>
      </c>
      <c r="F39" s="465"/>
      <c r="G39" s="705" t="e">
        <f t="shared" si="0"/>
        <v>#DIV/0!</v>
      </c>
      <c r="H39" s="463"/>
      <c r="I39" s="1393" t="s">
        <v>1348</v>
      </c>
      <c r="J39" s="1393"/>
      <c r="K39" s="1393"/>
      <c r="L39" s="1394"/>
      <c r="M39" s="275"/>
      <c r="N39" s="275"/>
      <c r="O39" s="275"/>
      <c r="P39" s="275"/>
      <c r="Q39" s="275"/>
      <c r="R39" s="391"/>
      <c r="S39" s="274"/>
      <c r="U39" s="271"/>
      <c r="V39" s="271"/>
      <c r="W39" s="271"/>
      <c r="X39" s="271"/>
      <c r="Y39" s="271"/>
      <c r="Z39" s="271"/>
      <c r="AA39" s="271"/>
      <c r="AB39" s="271"/>
      <c r="AC39" s="271"/>
      <c r="AD39" s="271"/>
      <c r="AE39" s="271"/>
      <c r="AF39" s="271"/>
      <c r="AG39" s="271"/>
      <c r="AH39" s="271"/>
      <c r="AI39" s="271"/>
      <c r="AJ39" s="271"/>
      <c r="AK39" s="271"/>
      <c r="AL39" s="271"/>
      <c r="AM39" s="271"/>
      <c r="AN39" s="271"/>
      <c r="AO39" s="271"/>
      <c r="AP39" s="271"/>
      <c r="AQ39" s="271"/>
      <c r="AR39" s="271"/>
      <c r="AS39" s="271"/>
      <c r="AT39" s="271"/>
      <c r="AU39" s="271"/>
      <c r="AV39" s="271"/>
      <c r="AW39" s="271"/>
      <c r="AX39" s="271"/>
      <c r="AY39" s="271"/>
      <c r="AZ39" s="271"/>
      <c r="BA39" s="271"/>
      <c r="BB39" s="271"/>
      <c r="BC39" s="271"/>
      <c r="BD39" s="271"/>
      <c r="BE39" s="271"/>
      <c r="BF39" s="271"/>
      <c r="BG39" s="271"/>
      <c r="BH39" s="271"/>
      <c r="BI39" s="271"/>
      <c r="BJ39" s="271"/>
      <c r="BK39" s="271"/>
      <c r="BL39" s="271"/>
      <c r="BM39" s="271"/>
      <c r="BN39" s="271"/>
      <c r="BO39" s="271"/>
      <c r="BP39" s="271"/>
      <c r="BQ39" s="271"/>
      <c r="BR39" s="271"/>
      <c r="BS39" s="271"/>
      <c r="BT39" s="271"/>
      <c r="BU39" s="271"/>
      <c r="BV39" s="271"/>
      <c r="BW39" s="271"/>
    </row>
    <row r="40" spans="1:75" s="523" customFormat="1" ht="56" customHeight="1">
      <c r="A40" s="273"/>
      <c r="B40" s="390"/>
      <c r="C40" s="275"/>
      <c r="D40" s="1386"/>
      <c r="E40" s="580" t="s">
        <v>171</v>
      </c>
      <c r="F40" s="465"/>
      <c r="G40" s="705" t="e">
        <f t="shared" si="0"/>
        <v>#DIV/0!</v>
      </c>
      <c r="H40" s="463"/>
      <c r="I40" s="1393" t="s">
        <v>172</v>
      </c>
      <c r="J40" s="1393"/>
      <c r="K40" s="1393"/>
      <c r="L40" s="1394"/>
      <c r="M40" s="275"/>
      <c r="N40" s="275"/>
      <c r="O40" s="275"/>
      <c r="P40" s="275"/>
      <c r="Q40" s="275"/>
      <c r="R40" s="391"/>
      <c r="S40" s="274"/>
      <c r="U40" s="271"/>
      <c r="V40" s="271"/>
      <c r="W40" s="271"/>
      <c r="X40" s="271"/>
      <c r="Y40" s="271"/>
      <c r="Z40" s="271"/>
      <c r="AA40" s="271"/>
      <c r="AB40" s="271"/>
      <c r="AC40" s="271"/>
      <c r="AD40" s="271"/>
      <c r="AE40" s="271"/>
      <c r="AF40" s="271"/>
      <c r="AG40" s="271"/>
      <c r="AH40" s="271"/>
      <c r="AI40" s="271"/>
      <c r="AJ40" s="271"/>
      <c r="AK40" s="271"/>
      <c r="AL40" s="271"/>
      <c r="AM40" s="271"/>
      <c r="AN40" s="271"/>
      <c r="AO40" s="271"/>
      <c r="AP40" s="271"/>
      <c r="AQ40" s="271"/>
      <c r="AR40" s="271"/>
      <c r="AS40" s="271"/>
      <c r="AT40" s="271"/>
      <c r="AU40" s="271"/>
      <c r="AV40" s="271"/>
      <c r="AW40" s="271"/>
      <c r="AX40" s="271"/>
      <c r="AY40" s="271"/>
      <c r="AZ40" s="271"/>
      <c r="BA40" s="271"/>
      <c r="BB40" s="271"/>
      <c r="BC40" s="271"/>
      <c r="BD40" s="271"/>
      <c r="BE40" s="271"/>
      <c r="BF40" s="271"/>
      <c r="BG40" s="271"/>
      <c r="BH40" s="271"/>
      <c r="BI40" s="271"/>
      <c r="BJ40" s="271"/>
      <c r="BK40" s="271"/>
      <c r="BL40" s="271"/>
      <c r="BM40" s="271"/>
      <c r="BN40" s="271"/>
      <c r="BO40" s="271"/>
      <c r="BP40" s="271"/>
      <c r="BQ40" s="271"/>
      <c r="BR40" s="271"/>
      <c r="BS40" s="271"/>
      <c r="BT40" s="271"/>
      <c r="BU40" s="271"/>
      <c r="BV40" s="271"/>
      <c r="BW40" s="271"/>
    </row>
    <row r="41" spans="1:75" s="523" customFormat="1" ht="60" customHeight="1">
      <c r="A41" s="273"/>
      <c r="B41" s="390"/>
      <c r="C41" s="275"/>
      <c r="D41" s="1386"/>
      <c r="E41" s="580" t="s">
        <v>173</v>
      </c>
      <c r="F41" s="465"/>
      <c r="G41" s="705" t="e">
        <f t="shared" si="0"/>
        <v>#DIV/0!</v>
      </c>
      <c r="H41" s="463"/>
      <c r="I41" s="1393" t="s">
        <v>174</v>
      </c>
      <c r="J41" s="1393"/>
      <c r="K41" s="1393"/>
      <c r="L41" s="1394"/>
      <c r="M41" s="275"/>
      <c r="N41" s="275"/>
      <c r="O41" s="275"/>
      <c r="P41" s="275"/>
      <c r="Q41" s="275"/>
      <c r="R41" s="391"/>
      <c r="S41" s="274"/>
      <c r="U41" s="271"/>
      <c r="V41" s="271"/>
      <c r="W41" s="271"/>
      <c r="X41" s="271"/>
      <c r="Y41" s="271"/>
      <c r="Z41" s="271"/>
      <c r="AA41" s="271"/>
      <c r="AB41" s="271"/>
      <c r="AC41" s="271"/>
      <c r="AD41" s="271"/>
      <c r="AE41" s="271"/>
      <c r="AF41" s="271"/>
      <c r="AG41" s="271"/>
      <c r="AH41" s="271"/>
      <c r="AI41" s="271"/>
      <c r="AJ41" s="271"/>
      <c r="AK41" s="271"/>
      <c r="AL41" s="271"/>
      <c r="AM41" s="271"/>
      <c r="AN41" s="271"/>
      <c r="AO41" s="271"/>
      <c r="AP41" s="271"/>
      <c r="AQ41" s="271"/>
      <c r="AR41" s="271"/>
      <c r="AS41" s="271"/>
      <c r="AT41" s="271"/>
      <c r="AU41" s="271"/>
      <c r="AV41" s="271"/>
      <c r="AW41" s="271"/>
      <c r="AX41" s="271"/>
      <c r="AY41" s="271"/>
      <c r="AZ41" s="271"/>
      <c r="BA41" s="271"/>
      <c r="BB41" s="271"/>
      <c r="BC41" s="271"/>
      <c r="BD41" s="271"/>
      <c r="BE41" s="271"/>
      <c r="BF41" s="271"/>
      <c r="BG41" s="271"/>
      <c r="BH41" s="271"/>
      <c r="BI41" s="271"/>
      <c r="BJ41" s="271"/>
      <c r="BK41" s="271"/>
      <c r="BL41" s="271"/>
      <c r="BM41" s="271"/>
      <c r="BN41" s="271"/>
      <c r="BO41" s="271"/>
      <c r="BP41" s="271"/>
      <c r="BQ41" s="271"/>
      <c r="BR41" s="271"/>
      <c r="BS41" s="271"/>
      <c r="BT41" s="271"/>
      <c r="BU41" s="271"/>
      <c r="BV41" s="271"/>
      <c r="BW41" s="271"/>
    </row>
    <row r="42" spans="1:75" s="523" customFormat="1" ht="27">
      <c r="A42" s="273"/>
      <c r="B42" s="390"/>
      <c r="C42" s="275"/>
      <c r="D42" s="1386"/>
      <c r="E42" s="596" t="s">
        <v>175</v>
      </c>
      <c r="F42" s="465"/>
      <c r="G42" s="705" t="e">
        <f t="shared" si="0"/>
        <v>#DIV/0!</v>
      </c>
      <c r="H42" s="463"/>
      <c r="I42" s="1393" t="s">
        <v>176</v>
      </c>
      <c r="J42" s="1393"/>
      <c r="K42" s="1393"/>
      <c r="L42" s="1394"/>
      <c r="M42" s="275"/>
      <c r="N42" s="275"/>
      <c r="O42" s="275"/>
      <c r="P42" s="275"/>
      <c r="Q42" s="275"/>
      <c r="R42" s="391"/>
      <c r="S42" s="274"/>
      <c r="U42" s="271"/>
      <c r="V42" s="271"/>
      <c r="W42" s="271"/>
      <c r="X42" s="271"/>
      <c r="Y42" s="271"/>
      <c r="Z42" s="271"/>
      <c r="AA42" s="271"/>
      <c r="AB42" s="271"/>
      <c r="AC42" s="271"/>
      <c r="AD42" s="271"/>
      <c r="AE42" s="271"/>
      <c r="AF42" s="271"/>
      <c r="AG42" s="271"/>
      <c r="AH42" s="271"/>
      <c r="AI42" s="271"/>
      <c r="AJ42" s="271"/>
      <c r="AK42" s="271"/>
      <c r="AL42" s="271"/>
      <c r="AM42" s="271"/>
      <c r="AN42" s="271"/>
      <c r="AO42" s="271"/>
      <c r="AP42" s="271"/>
      <c r="AQ42" s="271"/>
      <c r="AR42" s="271"/>
      <c r="AS42" s="271"/>
      <c r="AT42" s="271"/>
      <c r="AU42" s="271"/>
      <c r="AV42" s="271"/>
      <c r="AW42" s="271"/>
      <c r="AX42" s="271"/>
      <c r="AY42" s="271"/>
      <c r="AZ42" s="271"/>
      <c r="BA42" s="271"/>
      <c r="BB42" s="271"/>
      <c r="BC42" s="271"/>
      <c r="BD42" s="271"/>
      <c r="BE42" s="271"/>
      <c r="BF42" s="271"/>
      <c r="BG42" s="271"/>
      <c r="BH42" s="271"/>
      <c r="BI42" s="271"/>
      <c r="BJ42" s="271"/>
      <c r="BK42" s="271"/>
      <c r="BL42" s="271"/>
      <c r="BM42" s="271"/>
      <c r="BN42" s="271"/>
      <c r="BO42" s="271"/>
      <c r="BP42" s="271"/>
      <c r="BQ42" s="271"/>
      <c r="BR42" s="271"/>
      <c r="BS42" s="271"/>
      <c r="BT42" s="271"/>
      <c r="BU42" s="271"/>
      <c r="BV42" s="271"/>
      <c r="BW42" s="271"/>
    </row>
    <row r="43" spans="1:75" s="523" customFormat="1" ht="27">
      <c r="A43" s="273"/>
      <c r="B43" s="390"/>
      <c r="C43" s="275"/>
      <c r="D43" s="1386"/>
      <c r="E43" s="579" t="s">
        <v>177</v>
      </c>
      <c r="F43" s="465"/>
      <c r="G43" s="705" t="e">
        <f t="shared" si="0"/>
        <v>#DIV/0!</v>
      </c>
      <c r="H43" s="463"/>
      <c r="I43" s="1395" t="s">
        <v>178</v>
      </c>
      <c r="J43" s="1395"/>
      <c r="K43" s="1395"/>
      <c r="L43" s="1396"/>
      <c r="M43" s="275"/>
      <c r="N43" s="275"/>
      <c r="O43" s="275"/>
      <c r="P43" s="275"/>
      <c r="Q43" s="275"/>
      <c r="R43" s="391"/>
      <c r="S43" s="274"/>
      <c r="U43" s="271"/>
      <c r="V43" s="271"/>
      <c r="W43" s="271"/>
      <c r="X43" s="271"/>
      <c r="Y43" s="271"/>
      <c r="Z43" s="271"/>
      <c r="AA43" s="271"/>
      <c r="AB43" s="271"/>
      <c r="AC43" s="271"/>
      <c r="AD43" s="271"/>
      <c r="AE43" s="271"/>
      <c r="AF43" s="271"/>
      <c r="AG43" s="271"/>
      <c r="AH43" s="271"/>
      <c r="AI43" s="271"/>
      <c r="AJ43" s="271"/>
      <c r="AK43" s="271"/>
      <c r="AL43" s="271"/>
      <c r="AM43" s="271"/>
      <c r="AN43" s="271"/>
      <c r="AO43" s="271"/>
      <c r="AP43" s="271"/>
      <c r="AQ43" s="271"/>
      <c r="AR43" s="271"/>
      <c r="AS43" s="271"/>
      <c r="AT43" s="271"/>
      <c r="AU43" s="271"/>
      <c r="AV43" s="271"/>
      <c r="AW43" s="271"/>
      <c r="AX43" s="271"/>
      <c r="AY43" s="271"/>
      <c r="AZ43" s="271"/>
      <c r="BA43" s="271"/>
      <c r="BB43" s="271"/>
      <c r="BC43" s="271"/>
      <c r="BD43" s="271"/>
      <c r="BE43" s="271"/>
      <c r="BF43" s="271"/>
      <c r="BG43" s="271"/>
      <c r="BH43" s="271"/>
      <c r="BI43" s="271"/>
      <c r="BJ43" s="271"/>
      <c r="BK43" s="271"/>
      <c r="BL43" s="271"/>
      <c r="BM43" s="271"/>
      <c r="BN43" s="271"/>
      <c r="BO43" s="271"/>
      <c r="BP43" s="271"/>
      <c r="BQ43" s="271"/>
      <c r="BR43" s="271"/>
      <c r="BS43" s="271"/>
      <c r="BT43" s="271"/>
      <c r="BU43" s="271"/>
      <c r="BV43" s="271"/>
      <c r="BW43" s="271"/>
    </row>
    <row r="44" spans="1:75" s="523" customFormat="1" ht="27">
      <c r="A44" s="273"/>
      <c r="B44" s="390"/>
      <c r="C44" s="275"/>
      <c r="D44" s="1386"/>
      <c r="E44" s="579" t="s">
        <v>179</v>
      </c>
      <c r="F44" s="465"/>
      <c r="G44" s="705" t="e">
        <f t="shared" si="0"/>
        <v>#DIV/0!</v>
      </c>
      <c r="H44" s="463"/>
      <c r="I44" s="1393" t="s">
        <v>180</v>
      </c>
      <c r="J44" s="1393"/>
      <c r="K44" s="1393"/>
      <c r="L44" s="1394"/>
      <c r="M44" s="275"/>
      <c r="N44" s="275"/>
      <c r="O44" s="275"/>
      <c r="P44" s="275"/>
      <c r="Q44" s="275"/>
      <c r="R44" s="391"/>
      <c r="S44" s="274"/>
      <c r="U44" s="271"/>
      <c r="V44" s="271"/>
      <c r="W44" s="271"/>
      <c r="X44" s="271"/>
      <c r="Y44" s="271"/>
      <c r="Z44" s="271"/>
      <c r="AA44" s="271"/>
      <c r="AB44" s="271"/>
      <c r="AC44" s="271"/>
      <c r="AD44" s="271"/>
      <c r="AE44" s="271"/>
      <c r="AF44" s="271"/>
      <c r="AG44" s="271"/>
      <c r="AH44" s="271"/>
      <c r="AI44" s="271"/>
      <c r="AJ44" s="271"/>
      <c r="AK44" s="271"/>
      <c r="AL44" s="271"/>
      <c r="AM44" s="271"/>
      <c r="AN44" s="271"/>
      <c r="AO44" s="271"/>
      <c r="AP44" s="271"/>
      <c r="AQ44" s="271"/>
      <c r="AR44" s="271"/>
      <c r="AS44" s="271"/>
      <c r="AT44" s="271"/>
      <c r="AU44" s="271"/>
      <c r="AV44" s="271"/>
      <c r="AW44" s="271"/>
      <c r="AX44" s="271"/>
      <c r="AY44" s="271"/>
      <c r="AZ44" s="271"/>
      <c r="BA44" s="271"/>
      <c r="BB44" s="271"/>
      <c r="BC44" s="271"/>
      <c r="BD44" s="271"/>
      <c r="BE44" s="271"/>
      <c r="BF44" s="271"/>
      <c r="BG44" s="271"/>
      <c r="BH44" s="271"/>
      <c r="BI44" s="271"/>
      <c r="BJ44" s="271"/>
      <c r="BK44" s="271"/>
      <c r="BL44" s="271"/>
      <c r="BM44" s="271"/>
      <c r="BN44" s="271"/>
      <c r="BO44" s="271"/>
      <c r="BP44" s="271"/>
      <c r="BQ44" s="271"/>
      <c r="BR44" s="271"/>
      <c r="BS44" s="271"/>
      <c r="BT44" s="271"/>
      <c r="BU44" s="271"/>
      <c r="BV44" s="271"/>
      <c r="BW44" s="271"/>
    </row>
    <row r="45" spans="1:75" s="523" customFormat="1" ht="27">
      <c r="A45" s="273"/>
      <c r="B45" s="390"/>
      <c r="C45" s="275"/>
      <c r="D45" s="1386"/>
      <c r="E45" s="579" t="s">
        <v>181</v>
      </c>
      <c r="F45" s="465"/>
      <c r="G45" s="705" t="e">
        <f t="shared" si="0"/>
        <v>#DIV/0!</v>
      </c>
      <c r="H45" s="463"/>
      <c r="I45" s="1393" t="s">
        <v>182</v>
      </c>
      <c r="J45" s="1393"/>
      <c r="K45" s="1393"/>
      <c r="L45" s="1394"/>
      <c r="M45" s="275"/>
      <c r="N45" s="275"/>
      <c r="O45" s="275"/>
      <c r="P45" s="275"/>
      <c r="Q45" s="275"/>
      <c r="R45" s="391"/>
      <c r="S45" s="274"/>
      <c r="U45" s="271"/>
      <c r="V45" s="271"/>
      <c r="W45" s="271"/>
      <c r="X45" s="271"/>
      <c r="Y45" s="271"/>
      <c r="Z45" s="271"/>
      <c r="AA45" s="271"/>
      <c r="AB45" s="271"/>
      <c r="AC45" s="271"/>
      <c r="AD45" s="271"/>
      <c r="AE45" s="271"/>
      <c r="AF45" s="271"/>
      <c r="AG45" s="271"/>
      <c r="AH45" s="271"/>
      <c r="AI45" s="271"/>
      <c r="AJ45" s="271"/>
      <c r="AK45" s="271"/>
      <c r="AL45" s="271"/>
      <c r="AM45" s="271"/>
      <c r="AN45" s="271"/>
      <c r="AO45" s="271"/>
      <c r="AP45" s="271"/>
      <c r="AQ45" s="271"/>
      <c r="AR45" s="271"/>
      <c r="AS45" s="271"/>
      <c r="AT45" s="271"/>
      <c r="AU45" s="271"/>
      <c r="AV45" s="271"/>
      <c r="AW45" s="271"/>
      <c r="AX45" s="271"/>
      <c r="AY45" s="271"/>
      <c r="AZ45" s="271"/>
      <c r="BA45" s="271"/>
      <c r="BB45" s="271"/>
      <c r="BC45" s="271"/>
      <c r="BD45" s="271"/>
      <c r="BE45" s="271"/>
      <c r="BF45" s="271"/>
      <c r="BG45" s="271"/>
      <c r="BH45" s="271"/>
      <c r="BI45" s="271"/>
      <c r="BJ45" s="271"/>
      <c r="BK45" s="271"/>
      <c r="BL45" s="271"/>
      <c r="BM45" s="271"/>
      <c r="BN45" s="271"/>
      <c r="BO45" s="271"/>
      <c r="BP45" s="271"/>
      <c r="BQ45" s="271"/>
      <c r="BR45" s="271"/>
      <c r="BS45" s="271"/>
      <c r="BT45" s="271"/>
      <c r="BU45" s="271"/>
      <c r="BV45" s="271"/>
      <c r="BW45" s="271"/>
    </row>
    <row r="46" spans="1:75" s="523" customFormat="1" ht="27">
      <c r="A46" s="273"/>
      <c r="B46" s="390"/>
      <c r="C46" s="275"/>
      <c r="D46" s="1386"/>
      <c r="E46" s="582" t="s">
        <v>183</v>
      </c>
      <c r="F46" s="465"/>
      <c r="G46" s="705" t="e">
        <f t="shared" si="0"/>
        <v>#DIV/0!</v>
      </c>
      <c r="H46" s="463"/>
      <c r="I46" s="1393" t="s">
        <v>184</v>
      </c>
      <c r="J46" s="1393"/>
      <c r="K46" s="1393"/>
      <c r="L46" s="1394"/>
      <c r="M46" s="275"/>
      <c r="N46" s="275"/>
      <c r="O46" s="275"/>
      <c r="P46" s="275"/>
      <c r="Q46" s="275"/>
      <c r="R46" s="391"/>
      <c r="S46" s="274"/>
      <c r="U46" s="271"/>
      <c r="V46" s="271"/>
      <c r="W46" s="271"/>
      <c r="X46" s="271"/>
      <c r="Y46" s="271"/>
      <c r="Z46" s="271"/>
      <c r="AA46" s="271"/>
      <c r="AB46" s="271"/>
      <c r="AC46" s="271"/>
      <c r="AD46" s="271"/>
      <c r="AE46" s="271"/>
      <c r="AF46" s="271"/>
      <c r="AG46" s="271"/>
      <c r="AH46" s="271"/>
      <c r="AI46" s="271"/>
      <c r="AJ46" s="271"/>
      <c r="AK46" s="271"/>
      <c r="AL46" s="271"/>
      <c r="AM46" s="271"/>
      <c r="AN46" s="271"/>
      <c r="AO46" s="271"/>
      <c r="AP46" s="271"/>
      <c r="AQ46" s="271"/>
      <c r="AR46" s="271"/>
      <c r="AS46" s="271"/>
      <c r="AT46" s="271"/>
      <c r="AU46" s="271"/>
      <c r="AV46" s="271"/>
      <c r="AW46" s="271"/>
      <c r="AX46" s="271"/>
      <c r="AY46" s="271"/>
      <c r="AZ46" s="271"/>
      <c r="BA46" s="271"/>
      <c r="BB46" s="271"/>
      <c r="BC46" s="271"/>
      <c r="BD46" s="271"/>
      <c r="BE46" s="271"/>
      <c r="BF46" s="271"/>
      <c r="BG46" s="271"/>
      <c r="BH46" s="271"/>
      <c r="BI46" s="271"/>
      <c r="BJ46" s="271"/>
      <c r="BK46" s="271"/>
      <c r="BL46" s="271"/>
      <c r="BM46" s="271"/>
      <c r="BN46" s="271"/>
      <c r="BO46" s="271"/>
      <c r="BP46" s="271"/>
      <c r="BQ46" s="271"/>
      <c r="BR46" s="271"/>
      <c r="BS46" s="271"/>
      <c r="BT46" s="271"/>
      <c r="BU46" s="271"/>
      <c r="BV46" s="271"/>
      <c r="BW46" s="271"/>
    </row>
    <row r="47" spans="1:75" s="523" customFormat="1" ht="27">
      <c r="A47" s="273"/>
      <c r="B47" s="390"/>
      <c r="C47" s="275"/>
      <c r="D47" s="1386"/>
      <c r="E47" s="582" t="s">
        <v>185</v>
      </c>
      <c r="F47" s="465"/>
      <c r="G47" s="705" t="e">
        <f t="shared" si="0"/>
        <v>#DIV/0!</v>
      </c>
      <c r="H47" s="463"/>
      <c r="I47" s="1393" t="s">
        <v>186</v>
      </c>
      <c r="J47" s="1393"/>
      <c r="K47" s="1393"/>
      <c r="L47" s="1394"/>
      <c r="M47" s="275"/>
      <c r="N47" s="275"/>
      <c r="O47" s="275"/>
      <c r="P47" s="275"/>
      <c r="Q47" s="275"/>
      <c r="R47" s="391"/>
      <c r="S47" s="274"/>
      <c r="U47" s="271"/>
      <c r="V47" s="271"/>
      <c r="W47" s="271"/>
      <c r="X47" s="271"/>
      <c r="Y47" s="271"/>
      <c r="Z47" s="271"/>
      <c r="AA47" s="271"/>
      <c r="AB47" s="271"/>
      <c r="AC47" s="271"/>
      <c r="AD47" s="271"/>
      <c r="AE47" s="271"/>
      <c r="AF47" s="271"/>
      <c r="AG47" s="271"/>
      <c r="AH47" s="271"/>
      <c r="AI47" s="271"/>
      <c r="AJ47" s="271"/>
      <c r="AK47" s="271"/>
      <c r="AL47" s="271"/>
      <c r="AM47" s="271"/>
      <c r="AN47" s="271"/>
      <c r="AO47" s="271"/>
      <c r="AP47" s="271"/>
      <c r="AQ47" s="271"/>
      <c r="AR47" s="271"/>
      <c r="AS47" s="271"/>
      <c r="AT47" s="271"/>
      <c r="AU47" s="271"/>
      <c r="AV47" s="271"/>
      <c r="AW47" s="271"/>
      <c r="AX47" s="271"/>
      <c r="AY47" s="271"/>
      <c r="AZ47" s="271"/>
      <c r="BA47" s="271"/>
      <c r="BB47" s="271"/>
      <c r="BC47" s="271"/>
      <c r="BD47" s="271"/>
      <c r="BE47" s="271"/>
      <c r="BF47" s="271"/>
      <c r="BG47" s="271"/>
      <c r="BH47" s="271"/>
      <c r="BI47" s="271"/>
      <c r="BJ47" s="271"/>
      <c r="BK47" s="271"/>
      <c r="BL47" s="271"/>
      <c r="BM47" s="271"/>
      <c r="BN47" s="271"/>
      <c r="BO47" s="271"/>
      <c r="BP47" s="271"/>
      <c r="BQ47" s="271"/>
      <c r="BR47" s="271"/>
      <c r="BS47" s="271"/>
      <c r="BT47" s="271"/>
      <c r="BU47" s="271"/>
      <c r="BV47" s="271"/>
      <c r="BW47" s="271"/>
    </row>
    <row r="48" spans="1:75" s="523" customFormat="1" ht="27">
      <c r="A48" s="273"/>
      <c r="B48" s="390"/>
      <c r="C48" s="275"/>
      <c r="D48" s="1386"/>
      <c r="E48" s="582" t="s">
        <v>187</v>
      </c>
      <c r="F48" s="465"/>
      <c r="G48" s="705" t="e">
        <f t="shared" si="0"/>
        <v>#DIV/0!</v>
      </c>
      <c r="H48" s="463"/>
      <c r="I48" s="607" t="s">
        <v>188</v>
      </c>
      <c r="J48" s="608"/>
      <c r="K48" s="608"/>
      <c r="L48" s="609"/>
      <c r="M48" s="275"/>
      <c r="N48" s="275"/>
      <c r="O48" s="275"/>
      <c r="P48" s="275"/>
      <c r="Q48" s="275"/>
      <c r="R48" s="391"/>
      <c r="S48" s="274"/>
      <c r="U48" s="271"/>
      <c r="V48" s="271"/>
      <c r="W48" s="271"/>
      <c r="X48" s="271"/>
      <c r="Y48" s="271"/>
      <c r="Z48" s="271"/>
      <c r="AA48" s="271"/>
      <c r="AB48" s="271"/>
      <c r="AC48" s="271"/>
      <c r="AD48" s="271"/>
      <c r="AE48" s="271"/>
      <c r="AF48" s="271"/>
      <c r="AG48" s="271"/>
      <c r="AH48" s="271"/>
      <c r="AI48" s="271"/>
      <c r="AJ48" s="271"/>
      <c r="AK48" s="271"/>
      <c r="AL48" s="271"/>
      <c r="AM48" s="271"/>
      <c r="AN48" s="271"/>
      <c r="AO48" s="271"/>
      <c r="AP48" s="271"/>
      <c r="AQ48" s="271"/>
      <c r="AR48" s="271"/>
      <c r="AS48" s="271"/>
      <c r="AT48" s="271"/>
      <c r="AU48" s="271"/>
      <c r="AV48" s="271"/>
      <c r="AW48" s="271"/>
      <c r="AX48" s="271"/>
      <c r="AY48" s="271"/>
      <c r="AZ48" s="271"/>
      <c r="BA48" s="271"/>
      <c r="BB48" s="271"/>
      <c r="BC48" s="271"/>
      <c r="BD48" s="271"/>
      <c r="BE48" s="271"/>
      <c r="BF48" s="271"/>
      <c r="BG48" s="271"/>
      <c r="BH48" s="271"/>
      <c r="BI48" s="271"/>
      <c r="BJ48" s="271"/>
      <c r="BK48" s="271"/>
      <c r="BL48" s="271"/>
      <c r="BM48" s="271"/>
      <c r="BN48" s="271"/>
      <c r="BO48" s="271"/>
      <c r="BP48" s="271"/>
      <c r="BQ48" s="271"/>
      <c r="BR48" s="271"/>
      <c r="BS48" s="271"/>
      <c r="BT48" s="271"/>
      <c r="BU48" s="271"/>
      <c r="BV48" s="271"/>
      <c r="BW48" s="271"/>
    </row>
    <row r="49" spans="1:75" s="523" customFormat="1" ht="27">
      <c r="A49" s="273"/>
      <c r="B49" s="390"/>
      <c r="C49" s="275"/>
      <c r="D49" s="1386"/>
      <c r="E49" s="582" t="s">
        <v>189</v>
      </c>
      <c r="F49" s="465"/>
      <c r="G49" s="705" t="e">
        <f t="shared" si="0"/>
        <v>#DIV/0!</v>
      </c>
      <c r="H49" s="463"/>
      <c r="I49" s="1393" t="s">
        <v>190</v>
      </c>
      <c r="J49" s="1393"/>
      <c r="K49" s="1393"/>
      <c r="L49" s="1394"/>
      <c r="M49" s="275"/>
      <c r="N49" s="275"/>
      <c r="O49" s="275"/>
      <c r="P49" s="275"/>
      <c r="Q49" s="275"/>
      <c r="R49" s="391"/>
      <c r="S49" s="274"/>
      <c r="U49" s="271"/>
      <c r="V49" s="271"/>
      <c r="W49" s="271"/>
      <c r="X49" s="271"/>
      <c r="Y49" s="271"/>
      <c r="Z49" s="271"/>
      <c r="AA49" s="271"/>
      <c r="AB49" s="271"/>
      <c r="AC49" s="271"/>
      <c r="AD49" s="271"/>
      <c r="AE49" s="271"/>
      <c r="AF49" s="271"/>
      <c r="AG49" s="271"/>
      <c r="AH49" s="271"/>
      <c r="AI49" s="271"/>
      <c r="AJ49" s="271"/>
      <c r="AK49" s="271"/>
      <c r="AL49" s="271"/>
      <c r="AM49" s="271"/>
      <c r="AN49" s="271"/>
      <c r="AO49" s="271"/>
      <c r="AP49" s="271"/>
      <c r="AQ49" s="271"/>
      <c r="AR49" s="271"/>
      <c r="AS49" s="271"/>
      <c r="AT49" s="271"/>
      <c r="AU49" s="271"/>
      <c r="AV49" s="271"/>
      <c r="AW49" s="271"/>
      <c r="AX49" s="271"/>
      <c r="AY49" s="271"/>
      <c r="AZ49" s="271"/>
      <c r="BA49" s="271"/>
      <c r="BB49" s="271"/>
      <c r="BC49" s="271"/>
      <c r="BD49" s="271"/>
      <c r="BE49" s="271"/>
      <c r="BF49" s="271"/>
      <c r="BG49" s="271"/>
      <c r="BH49" s="271"/>
      <c r="BI49" s="271"/>
      <c r="BJ49" s="271"/>
      <c r="BK49" s="271"/>
      <c r="BL49" s="271"/>
      <c r="BM49" s="271"/>
      <c r="BN49" s="271"/>
      <c r="BO49" s="271"/>
      <c r="BP49" s="271"/>
      <c r="BQ49" s="271"/>
      <c r="BR49" s="271"/>
      <c r="BS49" s="271"/>
      <c r="BT49" s="271"/>
      <c r="BU49" s="271"/>
      <c r="BV49" s="271"/>
      <c r="BW49" s="271"/>
    </row>
    <row r="50" spans="1:75" s="523" customFormat="1" ht="27">
      <c r="A50" s="273"/>
      <c r="B50" s="390"/>
      <c r="C50" s="275"/>
      <c r="D50" s="1386"/>
      <c r="E50" s="582" t="s">
        <v>191</v>
      </c>
      <c r="F50" s="465"/>
      <c r="G50" s="705" t="e">
        <f t="shared" si="0"/>
        <v>#DIV/0!</v>
      </c>
      <c r="H50" s="463"/>
      <c r="I50" s="607" t="s">
        <v>192</v>
      </c>
      <c r="J50" s="608"/>
      <c r="K50" s="608"/>
      <c r="L50" s="609"/>
      <c r="M50" s="275"/>
      <c r="N50" s="275"/>
      <c r="O50" s="275"/>
      <c r="P50" s="275"/>
      <c r="Q50" s="275"/>
      <c r="R50" s="391"/>
      <c r="S50" s="274"/>
      <c r="U50" s="271"/>
      <c r="V50" s="271"/>
      <c r="W50" s="271"/>
      <c r="X50" s="271"/>
      <c r="Y50" s="271"/>
      <c r="Z50" s="271"/>
      <c r="AA50" s="271"/>
      <c r="AB50" s="271"/>
      <c r="AC50" s="271"/>
      <c r="AD50" s="271"/>
      <c r="AE50" s="271"/>
      <c r="AF50" s="271"/>
      <c r="AG50" s="271"/>
      <c r="AH50" s="271"/>
      <c r="AI50" s="271"/>
      <c r="AJ50" s="271"/>
      <c r="AK50" s="271"/>
      <c r="AL50" s="271"/>
      <c r="AM50" s="271"/>
      <c r="AN50" s="271"/>
      <c r="AO50" s="271"/>
      <c r="AP50" s="271"/>
      <c r="AQ50" s="271"/>
      <c r="AR50" s="271"/>
      <c r="AS50" s="271"/>
      <c r="AT50" s="271"/>
      <c r="AU50" s="271"/>
      <c r="AV50" s="271"/>
      <c r="AW50" s="271"/>
      <c r="AX50" s="271"/>
      <c r="AY50" s="271"/>
      <c r="AZ50" s="271"/>
      <c r="BA50" s="271"/>
      <c r="BB50" s="271"/>
      <c r="BC50" s="271"/>
      <c r="BD50" s="271"/>
      <c r="BE50" s="271"/>
      <c r="BF50" s="271"/>
      <c r="BG50" s="271"/>
      <c r="BH50" s="271"/>
      <c r="BI50" s="271"/>
      <c r="BJ50" s="271"/>
      <c r="BK50" s="271"/>
      <c r="BL50" s="271"/>
      <c r="BM50" s="271"/>
      <c r="BN50" s="271"/>
      <c r="BO50" s="271"/>
      <c r="BP50" s="271"/>
      <c r="BQ50" s="271"/>
      <c r="BR50" s="271"/>
      <c r="BS50" s="271"/>
      <c r="BT50" s="271"/>
      <c r="BU50" s="271"/>
      <c r="BV50" s="271"/>
      <c r="BW50" s="271"/>
    </row>
    <row r="51" spans="1:75" s="523" customFormat="1" ht="27">
      <c r="A51" s="273"/>
      <c r="B51" s="390"/>
      <c r="C51" s="275"/>
      <c r="D51" s="1386"/>
      <c r="E51" s="582" t="s">
        <v>193</v>
      </c>
      <c r="F51" s="465"/>
      <c r="G51" s="705" t="e">
        <f t="shared" si="0"/>
        <v>#DIV/0!</v>
      </c>
      <c r="H51" s="463"/>
      <c r="I51" s="1393" t="s">
        <v>194</v>
      </c>
      <c r="J51" s="1393"/>
      <c r="K51" s="1393"/>
      <c r="L51" s="1394"/>
      <c r="M51" s="275"/>
      <c r="N51" s="275"/>
      <c r="O51" s="275"/>
      <c r="P51" s="275"/>
      <c r="Q51" s="275"/>
      <c r="R51" s="391"/>
      <c r="S51" s="274"/>
      <c r="U51" s="271"/>
      <c r="V51" s="271"/>
      <c r="W51" s="271"/>
      <c r="X51" s="271"/>
      <c r="Y51" s="271"/>
      <c r="Z51" s="271"/>
      <c r="AA51" s="271"/>
      <c r="AB51" s="271"/>
      <c r="AC51" s="271"/>
      <c r="AD51" s="271"/>
      <c r="AE51" s="271"/>
      <c r="AF51" s="271"/>
      <c r="AG51" s="271"/>
      <c r="AH51" s="271"/>
      <c r="AI51" s="271"/>
      <c r="AJ51" s="271"/>
      <c r="AK51" s="271"/>
      <c r="AL51" s="271"/>
      <c r="AM51" s="271"/>
      <c r="AN51" s="271"/>
      <c r="AO51" s="271"/>
      <c r="AP51" s="271"/>
      <c r="AQ51" s="271"/>
      <c r="AR51" s="271"/>
      <c r="AS51" s="271"/>
      <c r="AT51" s="271"/>
      <c r="AU51" s="271"/>
      <c r="AV51" s="271"/>
      <c r="AW51" s="271"/>
      <c r="AX51" s="271"/>
      <c r="AY51" s="271"/>
      <c r="AZ51" s="271"/>
      <c r="BA51" s="271"/>
      <c r="BB51" s="271"/>
      <c r="BC51" s="271"/>
      <c r="BD51" s="271"/>
      <c r="BE51" s="271"/>
      <c r="BF51" s="271"/>
      <c r="BG51" s="271"/>
      <c r="BH51" s="271"/>
      <c r="BI51" s="271"/>
      <c r="BJ51" s="271"/>
      <c r="BK51" s="271"/>
      <c r="BL51" s="271"/>
      <c r="BM51" s="271"/>
      <c r="BN51" s="271"/>
      <c r="BO51" s="271"/>
      <c r="BP51" s="271"/>
      <c r="BQ51" s="271"/>
      <c r="BR51" s="271"/>
      <c r="BS51" s="271"/>
      <c r="BT51" s="271"/>
      <c r="BU51" s="271"/>
      <c r="BV51" s="271"/>
      <c r="BW51" s="271"/>
    </row>
    <row r="52" spans="1:75" s="523" customFormat="1" ht="27">
      <c r="A52" s="273"/>
      <c r="B52" s="390"/>
      <c r="C52" s="275"/>
      <c r="D52" s="1387"/>
      <c r="E52" s="581" t="s">
        <v>195</v>
      </c>
      <c r="F52" s="465"/>
      <c r="G52" s="705" t="e">
        <f t="shared" si="0"/>
        <v>#DIV/0!</v>
      </c>
      <c r="H52" s="463"/>
      <c r="I52" s="604" t="s">
        <v>196</v>
      </c>
      <c r="J52" s="417"/>
      <c r="K52" s="610"/>
      <c r="L52" s="312"/>
      <c r="M52" s="275"/>
      <c r="N52" s="275"/>
      <c r="O52" s="275"/>
      <c r="P52" s="275"/>
      <c r="Q52" s="275"/>
      <c r="R52" s="391"/>
      <c r="S52" s="274"/>
      <c r="U52" s="271"/>
      <c r="V52" s="271"/>
      <c r="W52" s="271"/>
      <c r="X52" s="271"/>
      <c r="Y52" s="271"/>
      <c r="Z52" s="271"/>
      <c r="AA52" s="271"/>
      <c r="AB52" s="271"/>
      <c r="AC52" s="271"/>
      <c r="AD52" s="271"/>
      <c r="AE52" s="271"/>
      <c r="AF52" s="271"/>
      <c r="AG52" s="271"/>
      <c r="AH52" s="271"/>
      <c r="AI52" s="271"/>
      <c r="AJ52" s="271"/>
      <c r="AK52" s="271"/>
      <c r="AL52" s="271"/>
      <c r="AM52" s="271"/>
      <c r="AN52" s="271"/>
      <c r="AO52" s="271"/>
      <c r="AP52" s="271"/>
      <c r="AQ52" s="271"/>
      <c r="AR52" s="271"/>
      <c r="AS52" s="271"/>
      <c r="AT52" s="271"/>
      <c r="AU52" s="271"/>
      <c r="AV52" s="271"/>
      <c r="AW52" s="271"/>
      <c r="AX52" s="271"/>
      <c r="AY52" s="271"/>
      <c r="AZ52" s="271"/>
      <c r="BA52" s="271"/>
      <c r="BB52" s="271"/>
      <c r="BC52" s="271"/>
      <c r="BD52" s="271"/>
      <c r="BE52" s="271"/>
      <c r="BF52" s="271"/>
      <c r="BG52" s="271"/>
      <c r="BH52" s="271"/>
      <c r="BI52" s="271"/>
      <c r="BJ52" s="271"/>
      <c r="BK52" s="271"/>
      <c r="BL52" s="271"/>
      <c r="BM52" s="271"/>
      <c r="BN52" s="271"/>
      <c r="BO52" s="271"/>
      <c r="BP52" s="271"/>
      <c r="BQ52" s="271"/>
      <c r="BR52" s="271"/>
      <c r="BS52" s="271"/>
      <c r="BT52" s="271"/>
      <c r="BU52" s="271"/>
      <c r="BV52" s="271"/>
      <c r="BW52" s="271"/>
    </row>
    <row r="53" spans="1:75" s="523" customFormat="1" ht="27">
      <c r="A53" s="273"/>
      <c r="B53" s="390"/>
      <c r="C53" s="275"/>
      <c r="D53" s="902"/>
      <c r="E53" s="902"/>
      <c r="F53" s="464"/>
      <c r="G53" s="463"/>
      <c r="H53" s="463"/>
      <c r="I53" s="463"/>
      <c r="J53" s="463"/>
      <c r="K53" s="275"/>
      <c r="L53" s="275"/>
      <c r="M53" s="275"/>
      <c r="N53" s="275"/>
      <c r="O53" s="275"/>
      <c r="P53" s="275"/>
      <c r="Q53" s="275"/>
      <c r="R53" s="391"/>
      <c r="S53" s="274"/>
      <c r="U53" s="271"/>
      <c r="V53" s="271"/>
      <c r="W53" s="271"/>
      <c r="X53" s="271"/>
      <c r="Y53" s="271"/>
      <c r="Z53" s="271"/>
      <c r="AA53" s="271"/>
      <c r="AB53" s="271"/>
      <c r="AC53" s="271"/>
      <c r="AD53" s="271"/>
      <c r="AE53" s="271"/>
      <c r="AF53" s="271"/>
      <c r="AG53" s="271"/>
      <c r="AH53" s="271"/>
      <c r="AI53" s="271"/>
      <c r="AJ53" s="271"/>
      <c r="AK53" s="271"/>
      <c r="AL53" s="271"/>
      <c r="AM53" s="271"/>
      <c r="AN53" s="271"/>
      <c r="AO53" s="271"/>
      <c r="AP53" s="271"/>
      <c r="AQ53" s="271"/>
      <c r="AR53" s="271"/>
      <c r="AS53" s="271"/>
      <c r="AT53" s="271"/>
      <c r="AU53" s="271"/>
      <c r="AV53" s="271"/>
      <c r="AW53" s="271"/>
      <c r="AX53" s="271"/>
      <c r="AY53" s="271"/>
      <c r="AZ53" s="271"/>
      <c r="BA53" s="271"/>
      <c r="BB53" s="271"/>
      <c r="BC53" s="271"/>
      <c r="BD53" s="271"/>
      <c r="BE53" s="271"/>
      <c r="BF53" s="271"/>
      <c r="BG53" s="271"/>
      <c r="BH53" s="271"/>
      <c r="BI53" s="271"/>
      <c r="BJ53" s="271"/>
      <c r="BK53" s="271"/>
      <c r="BL53" s="271"/>
      <c r="BM53" s="271"/>
      <c r="BN53" s="271"/>
      <c r="BO53" s="271"/>
      <c r="BP53" s="271"/>
      <c r="BQ53" s="271"/>
      <c r="BR53" s="271"/>
      <c r="BS53" s="271"/>
      <c r="BT53" s="271"/>
      <c r="BU53" s="271"/>
      <c r="BV53" s="271"/>
      <c r="BW53" s="271"/>
    </row>
    <row r="54" spans="1:75" s="523" customFormat="1" ht="30">
      <c r="A54" s="273"/>
      <c r="B54" s="375"/>
      <c r="C54" s="367" t="s">
        <v>273</v>
      </c>
      <c r="D54" s="271"/>
      <c r="E54" s="382"/>
      <c r="F54" s="383"/>
      <c r="G54" s="383"/>
      <c r="H54" s="383"/>
      <c r="I54" s="293"/>
      <c r="J54" s="293"/>
      <c r="K54" s="293"/>
      <c r="L54" s="293"/>
      <c r="M54" s="293"/>
      <c r="N54" s="293"/>
      <c r="O54" s="293"/>
      <c r="P54" s="293"/>
      <c r="Q54" s="294"/>
      <c r="R54" s="391"/>
      <c r="S54" s="274"/>
      <c r="U54" s="271"/>
      <c r="V54" s="271"/>
      <c r="W54" s="271"/>
      <c r="X54" s="271"/>
      <c r="Y54" s="271"/>
      <c r="Z54" s="271"/>
      <c r="AA54" s="271"/>
      <c r="AB54" s="271"/>
      <c r="AC54" s="271"/>
      <c r="AD54" s="271"/>
      <c r="AE54" s="271"/>
      <c r="AF54" s="271"/>
      <c r="AG54" s="271"/>
      <c r="AH54" s="271"/>
      <c r="AI54" s="271"/>
      <c r="AJ54" s="271"/>
      <c r="AK54" s="271"/>
      <c r="AL54" s="271"/>
      <c r="AM54" s="271"/>
      <c r="AN54" s="271"/>
      <c r="AO54" s="271"/>
      <c r="AP54" s="271"/>
      <c r="AQ54" s="271"/>
      <c r="AR54" s="271"/>
      <c r="AS54" s="271"/>
      <c r="AT54" s="271"/>
      <c r="AU54" s="271"/>
      <c r="AV54" s="271"/>
      <c r="AW54" s="271"/>
      <c r="AX54" s="271"/>
      <c r="AY54" s="271"/>
      <c r="AZ54" s="271"/>
      <c r="BA54" s="271"/>
      <c r="BB54" s="271"/>
      <c r="BC54" s="271"/>
      <c r="BD54" s="271"/>
      <c r="BE54" s="271"/>
      <c r="BF54" s="271"/>
      <c r="BG54" s="271"/>
      <c r="BH54" s="271"/>
      <c r="BI54" s="271"/>
      <c r="BJ54" s="271"/>
      <c r="BK54" s="271"/>
      <c r="BL54" s="271"/>
      <c r="BM54" s="271"/>
      <c r="BN54" s="271"/>
      <c r="BO54" s="271"/>
      <c r="BP54" s="271"/>
      <c r="BQ54" s="271"/>
      <c r="BR54" s="271"/>
      <c r="BS54" s="271"/>
      <c r="BT54" s="271"/>
      <c r="BU54" s="271"/>
      <c r="BV54" s="271"/>
      <c r="BW54" s="271"/>
    </row>
    <row r="55" spans="1:75" s="523" customFormat="1" ht="30">
      <c r="A55" s="273"/>
      <c r="B55" s="375"/>
      <c r="C55" s="367"/>
      <c r="D55" s="271"/>
      <c r="E55" s="382"/>
      <c r="F55" s="383"/>
      <c r="G55" s="383"/>
      <c r="H55" s="383"/>
      <c r="I55" s="293"/>
      <c r="J55" s="293"/>
      <c r="K55" s="293"/>
      <c r="L55" s="293"/>
      <c r="M55" s="293"/>
      <c r="N55" s="293"/>
      <c r="O55" s="293"/>
      <c r="P55" s="293"/>
      <c r="Q55" s="294"/>
      <c r="R55" s="391"/>
      <c r="S55" s="274"/>
      <c r="U55" s="271"/>
      <c r="V55" s="271"/>
      <c r="W55" s="271"/>
      <c r="X55" s="271"/>
      <c r="Y55" s="271"/>
      <c r="Z55" s="271"/>
      <c r="AA55" s="271"/>
      <c r="AB55" s="271"/>
      <c r="AC55" s="271"/>
      <c r="AD55" s="271"/>
      <c r="AE55" s="271"/>
      <c r="AF55" s="271"/>
      <c r="AG55" s="271"/>
      <c r="AH55" s="271"/>
      <c r="AI55" s="271"/>
      <c r="AJ55" s="271"/>
      <c r="AK55" s="271"/>
      <c r="AL55" s="271"/>
      <c r="AM55" s="271"/>
      <c r="AN55" s="271"/>
      <c r="AO55" s="271"/>
      <c r="AP55" s="271"/>
      <c r="AQ55" s="271"/>
      <c r="AR55" s="271"/>
      <c r="AS55" s="271"/>
      <c r="AT55" s="271"/>
      <c r="AU55" s="271"/>
      <c r="AV55" s="271"/>
      <c r="AW55" s="271"/>
      <c r="AX55" s="271"/>
      <c r="AY55" s="271"/>
      <c r="AZ55" s="271"/>
      <c r="BA55" s="271"/>
      <c r="BB55" s="271"/>
      <c r="BC55" s="271"/>
      <c r="BD55" s="271"/>
      <c r="BE55" s="271"/>
      <c r="BF55" s="271"/>
      <c r="BG55" s="271"/>
      <c r="BH55" s="271"/>
      <c r="BI55" s="271"/>
      <c r="BJ55" s="271"/>
      <c r="BK55" s="271"/>
      <c r="BL55" s="271"/>
      <c r="BM55" s="271"/>
      <c r="BN55" s="271"/>
      <c r="BO55" s="271"/>
      <c r="BP55" s="271"/>
      <c r="BQ55" s="271"/>
      <c r="BR55" s="271"/>
      <c r="BS55" s="271"/>
      <c r="BT55" s="271"/>
      <c r="BU55" s="271"/>
      <c r="BV55" s="271"/>
      <c r="BW55" s="271"/>
    </row>
    <row r="56" spans="1:75" s="523" customFormat="1" ht="30">
      <c r="A56" s="273"/>
      <c r="B56" s="375"/>
      <c r="C56" s="367" t="s">
        <v>1421</v>
      </c>
      <c r="D56" s="367"/>
      <c r="E56" s="643"/>
      <c r="F56" s="383"/>
      <c r="G56" s="383"/>
      <c r="H56" s="383"/>
      <c r="I56" s="293"/>
      <c r="J56" s="293"/>
      <c r="K56" s="293"/>
      <c r="L56" s="293"/>
      <c r="M56" s="293"/>
      <c r="N56" s="293"/>
      <c r="O56" s="293"/>
      <c r="P56" s="293"/>
      <c r="Q56" s="294"/>
      <c r="R56" s="391"/>
      <c r="S56" s="274"/>
      <c r="U56" s="271"/>
      <c r="V56" s="271"/>
      <c r="W56" s="271"/>
      <c r="X56" s="271"/>
      <c r="Y56" s="271"/>
      <c r="Z56" s="271"/>
      <c r="AA56" s="271"/>
      <c r="AB56" s="271"/>
      <c r="AC56" s="271"/>
      <c r="AD56" s="271"/>
      <c r="AE56" s="271"/>
      <c r="AF56" s="271"/>
      <c r="AG56" s="271"/>
      <c r="AH56" s="271"/>
      <c r="AI56" s="271"/>
      <c r="AJ56" s="271"/>
      <c r="AK56" s="271"/>
      <c r="AL56" s="271"/>
      <c r="AM56" s="271"/>
      <c r="AN56" s="271"/>
      <c r="AO56" s="271"/>
      <c r="AP56" s="271"/>
      <c r="AQ56" s="271"/>
      <c r="AR56" s="271"/>
      <c r="AS56" s="271"/>
      <c r="AT56" s="271"/>
      <c r="AU56" s="271"/>
      <c r="AV56" s="271"/>
      <c r="AW56" s="271"/>
      <c r="AX56" s="271"/>
      <c r="AY56" s="271"/>
      <c r="AZ56" s="271"/>
      <c r="BA56" s="271"/>
      <c r="BB56" s="271"/>
      <c r="BC56" s="271"/>
      <c r="BD56" s="271"/>
      <c r="BE56" s="271"/>
      <c r="BF56" s="271"/>
      <c r="BG56" s="271"/>
      <c r="BH56" s="271"/>
      <c r="BI56" s="271"/>
      <c r="BJ56" s="271"/>
      <c r="BK56" s="271"/>
      <c r="BL56" s="271"/>
      <c r="BM56" s="271"/>
      <c r="BN56" s="271"/>
      <c r="BO56" s="271"/>
      <c r="BP56" s="271"/>
      <c r="BQ56" s="271"/>
      <c r="BR56" s="271"/>
      <c r="BS56" s="271"/>
      <c r="BT56" s="271"/>
      <c r="BU56" s="271"/>
      <c r="BV56" s="271"/>
      <c r="BW56" s="271"/>
    </row>
    <row r="57" spans="1:75" s="523" customFormat="1" ht="30">
      <c r="A57" s="273"/>
      <c r="B57" s="375"/>
      <c r="C57" s="367"/>
      <c r="D57" s="367"/>
      <c r="E57" s="382"/>
      <c r="F57" s="383"/>
      <c r="G57" s="383"/>
      <c r="H57" s="383"/>
      <c r="I57" s="293"/>
      <c r="J57" s="293"/>
      <c r="K57" s="293"/>
      <c r="L57" s="293"/>
      <c r="M57" s="293"/>
      <c r="N57" s="293"/>
      <c r="O57" s="293"/>
      <c r="P57" s="293"/>
      <c r="Q57" s="294"/>
      <c r="R57" s="391"/>
      <c r="S57" s="274"/>
      <c r="U57" s="271"/>
      <c r="V57" s="271"/>
      <c r="W57" s="271"/>
      <c r="X57" s="271"/>
      <c r="Y57" s="271"/>
      <c r="Z57" s="271"/>
      <c r="AA57" s="271"/>
      <c r="AB57" s="271"/>
      <c r="AC57" s="271"/>
      <c r="AD57" s="271"/>
      <c r="AE57" s="271"/>
      <c r="AF57" s="271"/>
      <c r="AG57" s="271"/>
      <c r="AH57" s="271"/>
      <c r="AI57" s="271"/>
      <c r="AJ57" s="271"/>
      <c r="AK57" s="271"/>
      <c r="AL57" s="271"/>
      <c r="AM57" s="271"/>
      <c r="AN57" s="271"/>
      <c r="AO57" s="271"/>
      <c r="AP57" s="271"/>
      <c r="AQ57" s="271"/>
      <c r="AR57" s="271"/>
      <c r="AS57" s="271"/>
      <c r="AT57" s="271"/>
      <c r="AU57" s="271"/>
      <c r="AV57" s="271"/>
      <c r="AW57" s="271"/>
      <c r="AX57" s="271"/>
      <c r="AY57" s="271"/>
      <c r="AZ57" s="271"/>
      <c r="BA57" s="271"/>
      <c r="BB57" s="271"/>
      <c r="BC57" s="271"/>
      <c r="BD57" s="271"/>
      <c r="BE57" s="271"/>
      <c r="BF57" s="271"/>
      <c r="BG57" s="271"/>
      <c r="BH57" s="271"/>
      <c r="BI57" s="271"/>
      <c r="BJ57" s="271"/>
      <c r="BK57" s="271"/>
      <c r="BL57" s="271"/>
      <c r="BM57" s="271"/>
      <c r="BN57" s="271"/>
      <c r="BO57" s="271"/>
      <c r="BP57" s="271"/>
      <c r="BQ57" s="271"/>
      <c r="BR57" s="271"/>
      <c r="BS57" s="271"/>
      <c r="BT57" s="271"/>
      <c r="BU57" s="271"/>
      <c r="BV57" s="271"/>
      <c r="BW57" s="271"/>
    </row>
    <row r="58" spans="1:75" s="523" customFormat="1" ht="30">
      <c r="A58" s="273"/>
      <c r="B58" s="375"/>
      <c r="C58" s="271"/>
      <c r="D58" s="271"/>
      <c r="E58" s="1401"/>
      <c r="F58" s="1402" t="s">
        <v>197</v>
      </c>
      <c r="G58" s="1397" t="s">
        <v>130</v>
      </c>
      <c r="H58" s="1397" t="s">
        <v>131</v>
      </c>
      <c r="I58" s="1397" t="s">
        <v>132</v>
      </c>
      <c r="J58" s="1397" t="s">
        <v>133</v>
      </c>
      <c r="K58" s="1397" t="s">
        <v>1314</v>
      </c>
      <c r="L58" s="1397" t="s">
        <v>1315</v>
      </c>
      <c r="M58" s="1397" t="s">
        <v>70</v>
      </c>
      <c r="N58" s="1397" t="s">
        <v>70</v>
      </c>
      <c r="O58" s="1398" t="s">
        <v>92</v>
      </c>
      <c r="P58" s="293"/>
      <c r="Q58" s="294"/>
      <c r="R58" s="391"/>
      <c r="S58" s="274"/>
      <c r="U58" s="271"/>
      <c r="V58" s="271"/>
      <c r="W58" s="271"/>
      <c r="X58" s="271"/>
      <c r="Y58" s="271"/>
      <c r="Z58" s="271"/>
      <c r="AA58" s="271"/>
      <c r="AB58" s="271"/>
      <c r="AC58" s="271"/>
      <c r="AD58" s="271"/>
      <c r="AE58" s="271"/>
      <c r="AF58" s="271"/>
      <c r="AG58" s="271"/>
      <c r="AH58" s="271"/>
      <c r="AI58" s="271"/>
      <c r="AJ58" s="271"/>
      <c r="AK58" s="271"/>
      <c r="AL58" s="271"/>
      <c r="AM58" s="271"/>
      <c r="AN58" s="271"/>
      <c r="AO58" s="271"/>
      <c r="AP58" s="271"/>
      <c r="AQ58" s="271"/>
      <c r="AR58" s="271"/>
      <c r="AS58" s="271"/>
      <c r="AT58" s="271"/>
      <c r="AU58" s="271"/>
      <c r="AV58" s="271"/>
      <c r="AW58" s="271"/>
      <c r="AX58" s="271"/>
      <c r="AY58" s="271"/>
      <c r="AZ58" s="271"/>
      <c r="BA58" s="271"/>
      <c r="BB58" s="271"/>
      <c r="BC58" s="271"/>
      <c r="BD58" s="271"/>
      <c r="BE58" s="271"/>
      <c r="BF58" s="271"/>
      <c r="BG58" s="271"/>
      <c r="BH58" s="271"/>
      <c r="BI58" s="271"/>
      <c r="BJ58" s="271"/>
      <c r="BK58" s="271"/>
      <c r="BL58" s="271"/>
      <c r="BM58" s="271"/>
      <c r="BN58" s="271"/>
      <c r="BO58" s="271"/>
      <c r="BP58" s="271"/>
      <c r="BQ58" s="271"/>
      <c r="BR58" s="271"/>
      <c r="BS58" s="271"/>
      <c r="BT58" s="271"/>
      <c r="BU58" s="271"/>
      <c r="BV58" s="271"/>
      <c r="BW58" s="271"/>
    </row>
    <row r="59" spans="1:75" s="523" customFormat="1" ht="27" customHeight="1">
      <c r="A59" s="524"/>
      <c r="B59" s="271"/>
      <c r="C59" s="271"/>
      <c r="D59" s="295"/>
      <c r="E59" s="1401"/>
      <c r="F59" s="1402"/>
      <c r="G59" s="1397"/>
      <c r="H59" s="1397"/>
      <c r="I59" s="1397"/>
      <c r="J59" s="1397"/>
      <c r="K59" s="1397"/>
      <c r="L59" s="1397"/>
      <c r="M59" s="1397"/>
      <c r="N59" s="1397"/>
      <c r="O59" s="1398"/>
      <c r="P59" s="293"/>
      <c r="Q59" s="294"/>
      <c r="R59" s="391"/>
      <c r="S59" s="274"/>
      <c r="U59" s="271"/>
      <c r="V59" s="271"/>
      <c r="W59" s="271"/>
      <c r="X59" s="271"/>
      <c r="Y59" s="271"/>
      <c r="Z59" s="271"/>
      <c r="AA59" s="271"/>
      <c r="AB59" s="271"/>
      <c r="AC59" s="271"/>
      <c r="AD59" s="271"/>
      <c r="AE59" s="271"/>
      <c r="AF59" s="271"/>
      <c r="AG59" s="271"/>
      <c r="AH59" s="271"/>
      <c r="AI59" s="271"/>
      <c r="AJ59" s="271"/>
      <c r="AK59" s="271"/>
      <c r="AL59" s="271"/>
      <c r="AM59" s="271"/>
      <c r="AN59" s="271"/>
      <c r="AO59" s="271"/>
      <c r="AP59" s="271"/>
      <c r="AQ59" s="271"/>
      <c r="AR59" s="271"/>
      <c r="AS59" s="271"/>
      <c r="AT59" s="271"/>
      <c r="AU59" s="271"/>
      <c r="AV59" s="271"/>
      <c r="AW59" s="271"/>
      <c r="AX59" s="271"/>
      <c r="AY59" s="271"/>
      <c r="AZ59" s="271"/>
      <c r="BA59" s="271"/>
      <c r="BB59" s="271"/>
      <c r="BC59" s="271"/>
      <c r="BD59" s="271"/>
      <c r="BE59" s="271"/>
      <c r="BF59" s="271"/>
      <c r="BG59" s="271"/>
      <c r="BH59" s="271"/>
      <c r="BI59" s="271"/>
      <c r="BJ59" s="271"/>
      <c r="BK59" s="271"/>
      <c r="BL59" s="271"/>
      <c r="BM59" s="271"/>
      <c r="BN59" s="271"/>
      <c r="BO59" s="271"/>
      <c r="BP59" s="271"/>
      <c r="BQ59" s="271"/>
      <c r="BR59" s="271"/>
      <c r="BS59" s="271"/>
      <c r="BT59" s="271"/>
      <c r="BU59" s="271"/>
      <c r="BV59" s="271"/>
      <c r="BW59" s="271"/>
    </row>
    <row r="60" spans="1:75" s="523" customFormat="1" ht="30">
      <c r="A60" s="273"/>
      <c r="B60" s="394"/>
      <c r="C60" s="367"/>
      <c r="D60" s="384"/>
      <c r="E60" s="1399" t="s">
        <v>93</v>
      </c>
      <c r="F60" s="1400"/>
      <c r="G60" s="1400"/>
      <c r="H60" s="1400"/>
      <c r="I60" s="1400"/>
      <c r="J60" s="1400"/>
      <c r="K60" s="1400"/>
      <c r="L60" s="1403"/>
      <c r="M60" s="1400"/>
      <c r="N60" s="1400"/>
      <c r="O60" s="1404">
        <f>SUM(F60:N61)</f>
        <v>0</v>
      </c>
      <c r="P60" s="293"/>
      <c r="Q60" s="294"/>
      <c r="R60" s="391"/>
      <c r="S60" s="274"/>
      <c r="U60" s="271"/>
      <c r="V60" s="271"/>
      <c r="W60" s="271"/>
      <c r="X60" s="271"/>
      <c r="Y60" s="271"/>
      <c r="Z60" s="271"/>
      <c r="AA60" s="271"/>
      <c r="AB60" s="271"/>
      <c r="AC60" s="271"/>
      <c r="AD60" s="271"/>
      <c r="AE60" s="271"/>
      <c r="AF60" s="271"/>
      <c r="AG60" s="271"/>
      <c r="AH60" s="271"/>
      <c r="AI60" s="271"/>
      <c r="AJ60" s="271"/>
      <c r="AK60" s="271"/>
      <c r="AL60" s="271"/>
      <c r="AM60" s="271"/>
      <c r="AN60" s="271"/>
      <c r="AO60" s="271"/>
      <c r="AP60" s="271"/>
      <c r="AQ60" s="271"/>
      <c r="AR60" s="271"/>
      <c r="AS60" s="271"/>
      <c r="AT60" s="271"/>
      <c r="AU60" s="271"/>
      <c r="AV60" s="271"/>
      <c r="AW60" s="271"/>
      <c r="AX60" s="271"/>
      <c r="AY60" s="271"/>
      <c r="AZ60" s="271"/>
      <c r="BA60" s="271"/>
      <c r="BB60" s="271"/>
      <c r="BC60" s="271"/>
      <c r="BD60" s="271"/>
      <c r="BE60" s="271"/>
      <c r="BF60" s="271"/>
      <c r="BG60" s="271"/>
      <c r="BH60" s="271"/>
      <c r="BI60" s="271"/>
      <c r="BJ60" s="271"/>
      <c r="BK60" s="271"/>
      <c r="BL60" s="271"/>
      <c r="BM60" s="271"/>
      <c r="BN60" s="271"/>
      <c r="BO60" s="271"/>
      <c r="BP60" s="271"/>
      <c r="BQ60" s="271"/>
      <c r="BR60" s="271"/>
      <c r="BS60" s="271"/>
      <c r="BT60" s="271"/>
      <c r="BU60" s="271"/>
      <c r="BV60" s="271"/>
      <c r="BW60" s="271"/>
    </row>
    <row r="61" spans="1:75" s="523" customFormat="1" ht="24" customHeight="1">
      <c r="A61" s="273"/>
      <c r="B61" s="395"/>
      <c r="C61" s="383"/>
      <c r="D61" s="384"/>
      <c r="E61" s="1399"/>
      <c r="F61" s="1400"/>
      <c r="G61" s="1400"/>
      <c r="H61" s="1400"/>
      <c r="I61" s="1400"/>
      <c r="J61" s="1400"/>
      <c r="K61" s="1400"/>
      <c r="L61" s="1403"/>
      <c r="M61" s="1400"/>
      <c r="N61" s="1400"/>
      <c r="O61" s="1404"/>
      <c r="P61" s="293"/>
      <c r="Q61" s="294"/>
      <c r="R61" s="391"/>
      <c r="S61" s="274"/>
      <c r="U61" s="271"/>
      <c r="V61" s="271"/>
      <c r="W61" s="271"/>
      <c r="X61" s="271"/>
      <c r="Y61" s="271"/>
      <c r="Z61" s="271"/>
      <c r="AA61" s="271"/>
      <c r="AB61" s="271"/>
      <c r="AC61" s="271"/>
      <c r="AD61" s="271"/>
      <c r="AE61" s="271"/>
      <c r="AF61" s="271"/>
      <c r="AG61" s="271"/>
      <c r="AH61" s="271"/>
      <c r="AI61" s="271"/>
      <c r="AJ61" s="271"/>
      <c r="AK61" s="271"/>
      <c r="AL61" s="271"/>
      <c r="AM61" s="271"/>
      <c r="AN61" s="271"/>
      <c r="AO61" s="271"/>
      <c r="AP61" s="271"/>
      <c r="AQ61" s="271"/>
      <c r="AR61" s="271"/>
      <c r="AS61" s="271"/>
      <c r="AT61" s="271"/>
      <c r="AU61" s="271"/>
      <c r="AV61" s="271"/>
      <c r="AW61" s="271"/>
      <c r="AX61" s="271"/>
      <c r="AY61" s="271"/>
      <c r="AZ61" s="271"/>
      <c r="BA61" s="271"/>
      <c r="BB61" s="271"/>
      <c r="BC61" s="271"/>
      <c r="BD61" s="271"/>
      <c r="BE61" s="271"/>
      <c r="BF61" s="271"/>
      <c r="BG61" s="271"/>
      <c r="BH61" s="271"/>
      <c r="BI61" s="271"/>
      <c r="BJ61" s="271"/>
      <c r="BK61" s="271"/>
      <c r="BL61" s="271"/>
      <c r="BM61" s="271"/>
      <c r="BN61" s="271"/>
      <c r="BO61" s="271"/>
      <c r="BP61" s="271"/>
      <c r="BQ61" s="271"/>
      <c r="BR61" s="271"/>
      <c r="BS61" s="271"/>
      <c r="BT61" s="271"/>
      <c r="BU61" s="271"/>
      <c r="BV61" s="271"/>
      <c r="BW61" s="271"/>
    </row>
    <row r="62" spans="1:75" s="523" customFormat="1" ht="24" customHeight="1">
      <c r="A62" s="273"/>
      <c r="B62" s="395"/>
      <c r="C62" s="383"/>
      <c r="D62" s="384"/>
      <c r="E62" s="1399" t="s">
        <v>94</v>
      </c>
      <c r="F62" s="1400"/>
      <c r="G62" s="1400"/>
      <c r="H62" s="1400"/>
      <c r="I62" s="1400"/>
      <c r="J62" s="1400"/>
      <c r="K62" s="1400"/>
      <c r="L62" s="1403"/>
      <c r="M62" s="1400"/>
      <c r="N62" s="1400"/>
      <c r="O62" s="1404">
        <f t="shared" ref="O62" si="1">SUM(F62:N63)</f>
        <v>0</v>
      </c>
      <c r="P62" s="293"/>
      <c r="Q62" s="294"/>
      <c r="R62" s="391"/>
      <c r="S62" s="274"/>
      <c r="U62" s="271"/>
      <c r="V62" s="271"/>
      <c r="W62" s="271"/>
      <c r="X62" s="271"/>
      <c r="Y62" s="271"/>
      <c r="Z62" s="271"/>
      <c r="AA62" s="271"/>
      <c r="AB62" s="271"/>
      <c r="AC62" s="271"/>
      <c r="AD62" s="271"/>
      <c r="AE62" s="271"/>
      <c r="AF62" s="271"/>
      <c r="AG62" s="271"/>
      <c r="AH62" s="271"/>
      <c r="AI62" s="271"/>
      <c r="AJ62" s="271"/>
      <c r="AK62" s="271"/>
      <c r="AL62" s="271"/>
      <c r="AM62" s="271"/>
      <c r="AN62" s="271"/>
      <c r="AO62" s="271"/>
      <c r="AP62" s="271"/>
      <c r="AQ62" s="271"/>
      <c r="AR62" s="271"/>
      <c r="AS62" s="271"/>
      <c r="AT62" s="271"/>
      <c r="AU62" s="271"/>
      <c r="AV62" s="271"/>
      <c r="AW62" s="271"/>
      <c r="AX62" s="271"/>
      <c r="AY62" s="271"/>
      <c r="AZ62" s="271"/>
      <c r="BA62" s="271"/>
      <c r="BB62" s="271"/>
      <c r="BC62" s="271"/>
      <c r="BD62" s="271"/>
      <c r="BE62" s="271"/>
      <c r="BF62" s="271"/>
      <c r="BG62" s="271"/>
      <c r="BH62" s="271"/>
      <c r="BI62" s="271"/>
      <c r="BJ62" s="271"/>
      <c r="BK62" s="271"/>
      <c r="BL62" s="271"/>
      <c r="BM62" s="271"/>
      <c r="BN62" s="271"/>
      <c r="BO62" s="271"/>
      <c r="BP62" s="271"/>
      <c r="BQ62" s="271"/>
      <c r="BR62" s="271"/>
      <c r="BS62" s="271"/>
      <c r="BT62" s="271"/>
      <c r="BU62" s="271"/>
      <c r="BV62" s="271"/>
      <c r="BW62" s="271"/>
    </row>
    <row r="63" spans="1:75" s="523" customFormat="1" ht="24" customHeight="1">
      <c r="A63" s="273"/>
      <c r="B63" s="395"/>
      <c r="C63" s="383"/>
      <c r="D63" s="384"/>
      <c r="E63" s="1399"/>
      <c r="F63" s="1400"/>
      <c r="G63" s="1400"/>
      <c r="H63" s="1400"/>
      <c r="I63" s="1400"/>
      <c r="J63" s="1400"/>
      <c r="K63" s="1400"/>
      <c r="L63" s="1403"/>
      <c r="M63" s="1400"/>
      <c r="N63" s="1400"/>
      <c r="O63" s="1404"/>
      <c r="P63" s="293"/>
      <c r="Q63" s="294"/>
      <c r="R63" s="391"/>
      <c r="S63" s="274"/>
      <c r="U63" s="271"/>
      <c r="V63" s="271"/>
      <c r="W63" s="271"/>
      <c r="X63" s="271"/>
      <c r="Y63" s="271"/>
      <c r="Z63" s="271"/>
      <c r="AA63" s="271"/>
      <c r="AB63" s="271"/>
      <c r="AC63" s="271"/>
      <c r="AD63" s="271"/>
      <c r="AE63" s="271"/>
      <c r="AF63" s="271"/>
      <c r="AG63" s="271"/>
      <c r="AH63" s="271"/>
      <c r="AI63" s="271"/>
      <c r="AJ63" s="271"/>
      <c r="AK63" s="271"/>
      <c r="AL63" s="271"/>
      <c r="AM63" s="271"/>
      <c r="AN63" s="271"/>
      <c r="AO63" s="271"/>
      <c r="AP63" s="271"/>
      <c r="AQ63" s="271"/>
      <c r="AR63" s="271"/>
      <c r="AS63" s="271"/>
      <c r="AT63" s="271"/>
      <c r="AU63" s="271"/>
      <c r="AV63" s="271"/>
      <c r="AW63" s="271"/>
      <c r="AX63" s="271"/>
      <c r="AY63" s="271"/>
      <c r="AZ63" s="271"/>
      <c r="BA63" s="271"/>
      <c r="BB63" s="271"/>
      <c r="BC63" s="271"/>
      <c r="BD63" s="271"/>
      <c r="BE63" s="271"/>
      <c r="BF63" s="271"/>
      <c r="BG63" s="271"/>
      <c r="BH63" s="271"/>
      <c r="BI63" s="271"/>
      <c r="BJ63" s="271"/>
      <c r="BK63" s="271"/>
      <c r="BL63" s="271"/>
      <c r="BM63" s="271"/>
      <c r="BN63" s="271"/>
      <c r="BO63" s="271"/>
      <c r="BP63" s="271"/>
      <c r="BQ63" s="271"/>
      <c r="BR63" s="271"/>
      <c r="BS63" s="271"/>
      <c r="BT63" s="271"/>
      <c r="BU63" s="271"/>
      <c r="BV63" s="271"/>
      <c r="BW63" s="271"/>
    </row>
    <row r="64" spans="1:75" s="523" customFormat="1" ht="24" customHeight="1">
      <c r="A64" s="273"/>
      <c r="B64" s="395"/>
      <c r="C64" s="383"/>
      <c r="D64" s="384"/>
      <c r="E64" s="1399" t="s">
        <v>95</v>
      </c>
      <c r="F64" s="1400"/>
      <c r="G64" s="1400"/>
      <c r="H64" s="1400"/>
      <c r="I64" s="1400"/>
      <c r="J64" s="1400"/>
      <c r="K64" s="1400"/>
      <c r="L64" s="1403"/>
      <c r="M64" s="1400"/>
      <c r="N64" s="1400"/>
      <c r="O64" s="1404">
        <f t="shared" ref="O64" si="2">SUM(F64:N65)</f>
        <v>0</v>
      </c>
      <c r="P64" s="293"/>
      <c r="Q64" s="294"/>
      <c r="R64" s="391"/>
      <c r="S64" s="274"/>
      <c r="U64" s="271"/>
      <c r="V64" s="271"/>
      <c r="W64" s="271"/>
      <c r="X64" s="271"/>
      <c r="Y64" s="271"/>
      <c r="Z64" s="271"/>
      <c r="AA64" s="271"/>
      <c r="AB64" s="271"/>
      <c r="AC64" s="271"/>
      <c r="AD64" s="271"/>
      <c r="AE64" s="271"/>
      <c r="AF64" s="271"/>
      <c r="AG64" s="271"/>
      <c r="AH64" s="271"/>
      <c r="AI64" s="271"/>
      <c r="AJ64" s="271"/>
      <c r="AK64" s="271"/>
      <c r="AL64" s="271"/>
      <c r="AM64" s="271"/>
      <c r="AN64" s="271"/>
      <c r="AO64" s="271"/>
      <c r="AP64" s="271"/>
      <c r="AQ64" s="271"/>
      <c r="AR64" s="271"/>
      <c r="AS64" s="271"/>
      <c r="AT64" s="271"/>
      <c r="AU64" s="271"/>
      <c r="AV64" s="271"/>
      <c r="AW64" s="271"/>
      <c r="AX64" s="271"/>
      <c r="AY64" s="271"/>
      <c r="AZ64" s="271"/>
      <c r="BA64" s="271"/>
      <c r="BB64" s="271"/>
      <c r="BC64" s="271"/>
      <c r="BD64" s="271"/>
      <c r="BE64" s="271"/>
      <c r="BF64" s="271"/>
      <c r="BG64" s="271"/>
      <c r="BH64" s="271"/>
      <c r="BI64" s="271"/>
      <c r="BJ64" s="271"/>
      <c r="BK64" s="271"/>
      <c r="BL64" s="271"/>
      <c r="BM64" s="271"/>
      <c r="BN64" s="271"/>
      <c r="BO64" s="271"/>
      <c r="BP64" s="271"/>
      <c r="BQ64" s="271"/>
      <c r="BR64" s="271"/>
      <c r="BS64" s="271"/>
      <c r="BT64" s="271"/>
      <c r="BU64" s="271"/>
      <c r="BV64" s="271"/>
      <c r="BW64" s="271"/>
    </row>
    <row r="65" spans="1:75" s="523" customFormat="1" ht="24" customHeight="1">
      <c r="A65" s="273"/>
      <c r="B65" s="395"/>
      <c r="C65" s="383"/>
      <c r="D65" s="384"/>
      <c r="E65" s="1399"/>
      <c r="F65" s="1400"/>
      <c r="G65" s="1400"/>
      <c r="H65" s="1400"/>
      <c r="I65" s="1400"/>
      <c r="J65" s="1400"/>
      <c r="K65" s="1400"/>
      <c r="L65" s="1403"/>
      <c r="M65" s="1400"/>
      <c r="N65" s="1400"/>
      <c r="O65" s="1404"/>
      <c r="P65" s="293"/>
      <c r="Q65" s="294"/>
      <c r="R65" s="391"/>
      <c r="S65" s="276"/>
      <c r="U65" s="271"/>
      <c r="V65" s="271"/>
      <c r="W65" s="271"/>
      <c r="X65" s="271"/>
      <c r="Y65" s="271"/>
      <c r="Z65" s="271"/>
      <c r="AA65" s="271"/>
      <c r="AB65" s="271"/>
      <c r="AC65" s="271"/>
      <c r="AD65" s="271"/>
      <c r="AE65" s="271"/>
      <c r="AF65" s="271"/>
      <c r="AG65" s="271"/>
      <c r="AH65" s="271"/>
      <c r="AI65" s="271"/>
      <c r="AJ65" s="271"/>
      <c r="AK65" s="271"/>
      <c r="AL65" s="271"/>
      <c r="AM65" s="271"/>
      <c r="AN65" s="271"/>
      <c r="AO65" s="271"/>
      <c r="AP65" s="271"/>
      <c r="AQ65" s="271"/>
      <c r="AR65" s="271"/>
      <c r="AS65" s="271"/>
      <c r="AT65" s="271"/>
      <c r="AU65" s="271"/>
      <c r="AV65" s="271"/>
      <c r="AW65" s="271"/>
      <c r="AX65" s="271"/>
      <c r="AY65" s="271"/>
      <c r="AZ65" s="271"/>
      <c r="BA65" s="271"/>
      <c r="BB65" s="271"/>
      <c r="BC65" s="271"/>
      <c r="BD65" s="271"/>
      <c r="BE65" s="271"/>
      <c r="BF65" s="271"/>
      <c r="BG65" s="271"/>
      <c r="BH65" s="271"/>
      <c r="BI65" s="271"/>
      <c r="BJ65" s="271"/>
      <c r="BK65" s="271"/>
      <c r="BL65" s="271"/>
      <c r="BM65" s="271"/>
      <c r="BN65" s="271"/>
      <c r="BO65" s="271"/>
      <c r="BP65" s="271"/>
      <c r="BQ65" s="271"/>
      <c r="BR65" s="271"/>
      <c r="BS65" s="271"/>
      <c r="BT65" s="271"/>
      <c r="BU65" s="271"/>
      <c r="BV65" s="271"/>
      <c r="BW65" s="271"/>
    </row>
    <row r="66" spans="1:75" s="523" customFormat="1" ht="24" customHeight="1">
      <c r="A66" s="273"/>
      <c r="B66" s="395"/>
      <c r="C66" s="383"/>
      <c r="D66" s="384"/>
      <c r="E66" s="1399" t="s">
        <v>96</v>
      </c>
      <c r="F66" s="1400"/>
      <c r="G66" s="1400"/>
      <c r="H66" s="1400"/>
      <c r="I66" s="1400"/>
      <c r="J66" s="1400"/>
      <c r="K66" s="1400"/>
      <c r="L66" s="1403"/>
      <c r="M66" s="1400"/>
      <c r="N66" s="1400"/>
      <c r="O66" s="1404">
        <f t="shared" ref="O66" si="3">SUM(F66:N67)</f>
        <v>0</v>
      </c>
      <c r="P66" s="293"/>
      <c r="Q66" s="294"/>
      <c r="R66" s="391"/>
      <c r="S66" s="276"/>
      <c r="U66" s="271"/>
      <c r="V66" s="271"/>
      <c r="W66" s="271"/>
      <c r="X66" s="271"/>
      <c r="Y66" s="271"/>
      <c r="Z66" s="271"/>
      <c r="AA66" s="271"/>
      <c r="AB66" s="271"/>
      <c r="AC66" s="271"/>
      <c r="AD66" s="271"/>
      <c r="AE66" s="271"/>
      <c r="AF66" s="271"/>
      <c r="AG66" s="271"/>
      <c r="AH66" s="271"/>
      <c r="AI66" s="271"/>
      <c r="AJ66" s="271"/>
      <c r="AK66" s="271"/>
      <c r="AL66" s="271"/>
      <c r="AM66" s="271"/>
      <c r="AN66" s="271"/>
      <c r="AO66" s="271"/>
      <c r="AP66" s="271"/>
      <c r="AQ66" s="271"/>
      <c r="AR66" s="271"/>
      <c r="AS66" s="271"/>
      <c r="AT66" s="271"/>
      <c r="AU66" s="271"/>
      <c r="AV66" s="271"/>
      <c r="AW66" s="271"/>
      <c r="AX66" s="271"/>
      <c r="AY66" s="271"/>
      <c r="AZ66" s="271"/>
      <c r="BA66" s="271"/>
      <c r="BB66" s="271"/>
      <c r="BC66" s="271"/>
      <c r="BD66" s="271"/>
      <c r="BE66" s="271"/>
      <c r="BF66" s="271"/>
      <c r="BG66" s="271"/>
      <c r="BH66" s="271"/>
      <c r="BI66" s="271"/>
      <c r="BJ66" s="271"/>
      <c r="BK66" s="271"/>
      <c r="BL66" s="271"/>
      <c r="BM66" s="271"/>
      <c r="BN66" s="271"/>
      <c r="BO66" s="271"/>
      <c r="BP66" s="271"/>
      <c r="BQ66" s="271"/>
      <c r="BR66" s="271"/>
      <c r="BS66" s="271"/>
      <c r="BT66" s="271"/>
      <c r="BU66" s="271"/>
      <c r="BV66" s="271"/>
      <c r="BW66" s="271"/>
    </row>
    <row r="67" spans="1:75" ht="24" customHeight="1">
      <c r="A67" s="273"/>
      <c r="B67" s="395"/>
      <c r="C67" s="383"/>
      <c r="D67" s="384"/>
      <c r="E67" s="1399"/>
      <c r="F67" s="1400"/>
      <c r="G67" s="1400"/>
      <c r="H67" s="1400"/>
      <c r="I67" s="1400"/>
      <c r="J67" s="1400"/>
      <c r="K67" s="1400"/>
      <c r="L67" s="1403"/>
      <c r="M67" s="1400"/>
      <c r="N67" s="1400"/>
      <c r="O67" s="1404"/>
      <c r="P67" s="293"/>
      <c r="Q67" s="294"/>
      <c r="R67" s="391"/>
      <c r="S67" s="276"/>
    </row>
    <row r="68" spans="1:75" ht="24" customHeight="1">
      <c r="A68" s="273"/>
      <c r="B68" s="395"/>
      <c r="C68" s="383"/>
      <c r="D68" s="384"/>
      <c r="E68" s="1399" t="s">
        <v>97</v>
      </c>
      <c r="F68" s="1400"/>
      <c r="G68" s="1400"/>
      <c r="H68" s="1400"/>
      <c r="I68" s="1400"/>
      <c r="J68" s="1400"/>
      <c r="K68" s="1400"/>
      <c r="L68" s="1403"/>
      <c r="M68" s="1400"/>
      <c r="N68" s="1400"/>
      <c r="O68" s="1404">
        <f t="shared" ref="O68" si="4">SUM(F68:N69)</f>
        <v>0</v>
      </c>
      <c r="P68" s="293"/>
      <c r="Q68" s="294"/>
      <c r="R68" s="391"/>
      <c r="S68" s="276"/>
    </row>
    <row r="69" spans="1:75" ht="24" customHeight="1">
      <c r="A69" s="273"/>
      <c r="B69" s="395"/>
      <c r="C69" s="383"/>
      <c r="D69" s="384"/>
      <c r="E69" s="1399"/>
      <c r="F69" s="1400"/>
      <c r="G69" s="1400"/>
      <c r="H69" s="1400"/>
      <c r="I69" s="1400"/>
      <c r="J69" s="1400"/>
      <c r="K69" s="1400"/>
      <c r="L69" s="1403"/>
      <c r="M69" s="1400"/>
      <c r="N69" s="1400"/>
      <c r="O69" s="1404"/>
      <c r="P69" s="293"/>
      <c r="Q69" s="294"/>
      <c r="R69" s="391"/>
      <c r="S69" s="276"/>
    </row>
    <row r="70" spans="1:75" ht="24" customHeight="1">
      <c r="A70" s="273"/>
      <c r="B70" s="395"/>
      <c r="C70" s="383"/>
      <c r="D70" s="384"/>
      <c r="E70" s="1399" t="s">
        <v>98</v>
      </c>
      <c r="F70" s="1400"/>
      <c r="G70" s="1400"/>
      <c r="H70" s="1400"/>
      <c r="I70" s="1400"/>
      <c r="J70" s="1400"/>
      <c r="K70" s="1400"/>
      <c r="L70" s="1403"/>
      <c r="M70" s="1400"/>
      <c r="N70" s="1400"/>
      <c r="O70" s="1404">
        <f t="shared" ref="O70" si="5">SUM(F70:N71)</f>
        <v>0</v>
      </c>
      <c r="P70" s="293"/>
      <c r="Q70" s="294"/>
      <c r="R70" s="391"/>
      <c r="S70" s="276"/>
    </row>
    <row r="71" spans="1:75" ht="24" customHeight="1">
      <c r="A71" s="273"/>
      <c r="B71" s="395"/>
      <c r="C71" s="383"/>
      <c r="D71" s="384"/>
      <c r="E71" s="1399"/>
      <c r="F71" s="1400"/>
      <c r="G71" s="1400"/>
      <c r="H71" s="1400"/>
      <c r="I71" s="1400"/>
      <c r="J71" s="1400"/>
      <c r="K71" s="1400"/>
      <c r="L71" s="1403"/>
      <c r="M71" s="1400"/>
      <c r="N71" s="1400"/>
      <c r="O71" s="1404"/>
      <c r="P71" s="293"/>
      <c r="Q71" s="294"/>
      <c r="R71" s="391"/>
      <c r="S71" s="276"/>
    </row>
    <row r="72" spans="1:75" ht="24" customHeight="1">
      <c r="A72" s="273"/>
      <c r="B72" s="395"/>
      <c r="C72" s="383"/>
      <c r="D72" s="384"/>
      <c r="E72" s="1399" t="s">
        <v>99</v>
      </c>
      <c r="F72" s="1400"/>
      <c r="G72" s="1400"/>
      <c r="H72" s="1400"/>
      <c r="I72" s="1400"/>
      <c r="J72" s="1400"/>
      <c r="K72" s="1400"/>
      <c r="L72" s="1403"/>
      <c r="M72" s="1400"/>
      <c r="N72" s="1400"/>
      <c r="O72" s="1404">
        <f t="shared" ref="O72" si="6">SUM(F72:N73)</f>
        <v>0</v>
      </c>
      <c r="P72" s="293"/>
      <c r="Q72" s="294"/>
      <c r="R72" s="391"/>
      <c r="S72" s="276"/>
    </row>
    <row r="73" spans="1:75" ht="24" customHeight="1">
      <c r="A73" s="273"/>
      <c r="B73" s="395"/>
      <c r="C73" s="383"/>
      <c r="D73" s="384"/>
      <c r="E73" s="1399"/>
      <c r="F73" s="1400"/>
      <c r="G73" s="1400"/>
      <c r="H73" s="1400"/>
      <c r="I73" s="1400"/>
      <c r="J73" s="1400"/>
      <c r="K73" s="1400"/>
      <c r="L73" s="1403"/>
      <c r="M73" s="1400"/>
      <c r="N73" s="1400"/>
      <c r="O73" s="1404"/>
      <c r="P73" s="293"/>
      <c r="Q73" s="294"/>
      <c r="R73" s="391"/>
      <c r="S73" s="276"/>
    </row>
    <row r="74" spans="1:75" ht="24" customHeight="1">
      <c r="A74" s="273"/>
      <c r="B74" s="395"/>
      <c r="C74" s="383"/>
      <c r="D74" s="384"/>
      <c r="E74" s="1399" t="s">
        <v>100</v>
      </c>
      <c r="F74" s="1400"/>
      <c r="G74" s="1400"/>
      <c r="H74" s="1400"/>
      <c r="I74" s="1400"/>
      <c r="J74" s="1400"/>
      <c r="K74" s="1400"/>
      <c r="L74" s="1403"/>
      <c r="M74" s="1400"/>
      <c r="N74" s="1400"/>
      <c r="O74" s="1404">
        <f t="shared" ref="O74" si="7">SUM(F74:N75)</f>
        <v>0</v>
      </c>
      <c r="P74" s="293"/>
      <c r="Q74" s="294"/>
      <c r="R74" s="391"/>
      <c r="S74" s="276"/>
    </row>
    <row r="75" spans="1:75" ht="24" customHeight="1">
      <c r="A75" s="273"/>
      <c r="B75" s="395"/>
      <c r="C75" s="383"/>
      <c r="D75" s="384"/>
      <c r="E75" s="1399"/>
      <c r="F75" s="1400"/>
      <c r="G75" s="1400"/>
      <c r="H75" s="1400"/>
      <c r="I75" s="1400"/>
      <c r="J75" s="1400"/>
      <c r="K75" s="1400"/>
      <c r="L75" s="1403"/>
      <c r="M75" s="1400"/>
      <c r="N75" s="1400"/>
      <c r="O75" s="1404"/>
      <c r="P75" s="293"/>
      <c r="Q75" s="294"/>
      <c r="R75" s="391"/>
      <c r="S75" s="276"/>
    </row>
    <row r="76" spans="1:75" ht="24" customHeight="1">
      <c r="A76" s="273"/>
      <c r="B76" s="395"/>
      <c r="C76" s="383"/>
      <c r="D76" s="384"/>
      <c r="E76" s="1399" t="s">
        <v>101</v>
      </c>
      <c r="F76" s="1400"/>
      <c r="G76" s="1400"/>
      <c r="H76" s="1400"/>
      <c r="I76" s="1400"/>
      <c r="J76" s="1400"/>
      <c r="K76" s="1400"/>
      <c r="L76" s="1403"/>
      <c r="M76" s="1400"/>
      <c r="N76" s="1400"/>
      <c r="O76" s="1404">
        <f t="shared" ref="O76" si="8">SUM(F76:N77)</f>
        <v>0</v>
      </c>
      <c r="P76" s="293"/>
      <c r="Q76" s="294"/>
      <c r="R76" s="391"/>
      <c r="S76" s="276"/>
    </row>
    <row r="77" spans="1:75" ht="24" customHeight="1">
      <c r="A77" s="273"/>
      <c r="B77" s="395"/>
      <c r="C77" s="383"/>
      <c r="D77" s="384"/>
      <c r="E77" s="1399"/>
      <c r="F77" s="1400"/>
      <c r="G77" s="1400"/>
      <c r="H77" s="1400"/>
      <c r="I77" s="1400"/>
      <c r="J77" s="1400"/>
      <c r="K77" s="1400"/>
      <c r="L77" s="1403"/>
      <c r="M77" s="1400"/>
      <c r="N77" s="1400"/>
      <c r="O77" s="1404"/>
      <c r="P77" s="293"/>
      <c r="Q77" s="294"/>
      <c r="R77" s="391"/>
      <c r="S77" s="276"/>
    </row>
    <row r="78" spans="1:75" ht="24" customHeight="1">
      <c r="A78" s="273"/>
      <c r="B78" s="395"/>
      <c r="C78" s="383"/>
      <c r="D78" s="384"/>
      <c r="E78" s="1399" t="s">
        <v>102</v>
      </c>
      <c r="F78" s="1400"/>
      <c r="G78" s="1400"/>
      <c r="H78" s="1400"/>
      <c r="I78" s="1400"/>
      <c r="J78" s="1400"/>
      <c r="K78" s="1400"/>
      <c r="L78" s="1403"/>
      <c r="M78" s="1400"/>
      <c r="N78" s="1400"/>
      <c r="O78" s="1404">
        <f t="shared" ref="O78" si="9">SUM(F78:N79)</f>
        <v>0</v>
      </c>
      <c r="P78" s="293"/>
      <c r="Q78" s="294"/>
      <c r="R78" s="391"/>
      <c r="S78" s="276"/>
      <c r="Z78" s="275"/>
      <c r="AA78" s="275"/>
      <c r="AB78" s="275"/>
      <c r="AC78" s="275"/>
      <c r="AD78" s="275"/>
      <c r="AE78" s="275"/>
      <c r="AF78" s="275"/>
      <c r="AG78" s="275"/>
      <c r="AH78" s="275"/>
      <c r="AI78" s="275"/>
      <c r="AJ78" s="275"/>
      <c r="AK78" s="275"/>
      <c r="AL78" s="275"/>
      <c r="AM78" s="275"/>
      <c r="AN78" s="275"/>
      <c r="AO78" s="275"/>
      <c r="AP78" s="275"/>
      <c r="AQ78" s="275"/>
      <c r="AR78" s="275"/>
      <c r="AS78" s="275"/>
      <c r="AT78" s="275"/>
      <c r="AU78" s="275"/>
      <c r="AV78" s="275"/>
      <c r="AW78" s="275"/>
      <c r="AX78" s="275"/>
      <c r="AY78" s="275"/>
      <c r="AZ78" s="275"/>
      <c r="BA78" s="275"/>
      <c r="BB78" s="275"/>
      <c r="BC78" s="275"/>
      <c r="BD78" s="275"/>
      <c r="BE78" s="275"/>
      <c r="BF78" s="275"/>
      <c r="BG78" s="275"/>
      <c r="BH78" s="275"/>
      <c r="BI78" s="275"/>
      <c r="BJ78" s="275"/>
      <c r="BK78" s="275"/>
      <c r="BL78" s="275"/>
      <c r="BM78" s="275"/>
      <c r="BN78" s="275"/>
      <c r="BO78" s="275"/>
      <c r="BP78" s="275"/>
      <c r="BQ78" s="275"/>
      <c r="BR78" s="275"/>
      <c r="BS78" s="275"/>
      <c r="BT78" s="275"/>
      <c r="BU78" s="275"/>
      <c r="BV78" s="275"/>
      <c r="BW78" s="275"/>
    </row>
    <row r="79" spans="1:75" ht="24" customHeight="1">
      <c r="A79" s="273"/>
      <c r="B79" s="395"/>
      <c r="C79" s="383"/>
      <c r="D79" s="384"/>
      <c r="E79" s="1399"/>
      <c r="F79" s="1400"/>
      <c r="G79" s="1400"/>
      <c r="H79" s="1400"/>
      <c r="I79" s="1400"/>
      <c r="J79" s="1400"/>
      <c r="K79" s="1400"/>
      <c r="L79" s="1403"/>
      <c r="M79" s="1400"/>
      <c r="N79" s="1400"/>
      <c r="O79" s="1404"/>
      <c r="P79" s="293"/>
      <c r="Q79" s="294"/>
      <c r="R79" s="391"/>
      <c r="S79" s="276"/>
      <c r="Z79" s="275"/>
      <c r="AA79" s="275"/>
      <c r="AB79" s="275"/>
      <c r="AC79" s="275"/>
      <c r="AD79" s="275"/>
      <c r="AE79" s="275"/>
      <c r="AF79" s="275"/>
      <c r="AG79" s="275"/>
      <c r="AH79" s="275"/>
      <c r="AI79" s="275"/>
      <c r="AJ79" s="275"/>
      <c r="AK79" s="275"/>
      <c r="AL79" s="275"/>
      <c r="AM79" s="275"/>
      <c r="AN79" s="275"/>
      <c r="AO79" s="275"/>
      <c r="AP79" s="275"/>
      <c r="AQ79" s="275"/>
      <c r="AR79" s="275"/>
      <c r="AS79" s="275"/>
      <c r="AT79" s="275"/>
      <c r="AU79" s="275"/>
      <c r="AV79" s="275"/>
      <c r="AW79" s="275"/>
      <c r="AX79" s="275"/>
      <c r="AY79" s="275"/>
      <c r="AZ79" s="275"/>
      <c r="BA79" s="275"/>
      <c r="BB79" s="275"/>
      <c r="BC79" s="275"/>
      <c r="BD79" s="275"/>
      <c r="BE79" s="275"/>
      <c r="BF79" s="275"/>
      <c r="BG79" s="275"/>
      <c r="BH79" s="275"/>
      <c r="BI79" s="275"/>
      <c r="BJ79" s="275"/>
      <c r="BK79" s="275"/>
      <c r="BL79" s="275"/>
      <c r="BM79" s="275"/>
      <c r="BN79" s="275"/>
      <c r="BO79" s="275"/>
      <c r="BP79" s="275"/>
      <c r="BQ79" s="275"/>
      <c r="BR79" s="275"/>
      <c r="BS79" s="275"/>
      <c r="BT79" s="275"/>
      <c r="BU79" s="275"/>
      <c r="BV79" s="275"/>
      <c r="BW79" s="275"/>
    </row>
    <row r="80" spans="1:75" ht="24" customHeight="1">
      <c r="A80" s="273"/>
      <c r="B80" s="395"/>
      <c r="C80" s="383"/>
      <c r="D80" s="384"/>
      <c r="E80" s="1399" t="s">
        <v>103</v>
      </c>
      <c r="F80" s="1400"/>
      <c r="G80" s="1400"/>
      <c r="H80" s="1400"/>
      <c r="I80" s="1400"/>
      <c r="J80" s="1400"/>
      <c r="K80" s="1400"/>
      <c r="L80" s="1403"/>
      <c r="M80" s="1400"/>
      <c r="N80" s="1400"/>
      <c r="O80" s="1404">
        <f t="shared" ref="O80" si="10">SUM(F80:N81)</f>
        <v>0</v>
      </c>
      <c r="P80" s="293"/>
      <c r="Q80" s="294"/>
      <c r="R80" s="391"/>
      <c r="S80" s="276"/>
      <c r="Z80" s="275"/>
      <c r="AA80" s="275"/>
      <c r="AB80" s="275"/>
      <c r="AC80" s="275"/>
      <c r="AD80" s="275"/>
      <c r="AE80" s="275"/>
      <c r="AF80" s="275"/>
      <c r="AG80" s="275"/>
      <c r="AH80" s="275"/>
      <c r="AI80" s="275"/>
      <c r="AJ80" s="275"/>
      <c r="AK80" s="275"/>
      <c r="AL80" s="275"/>
      <c r="AM80" s="275"/>
      <c r="AN80" s="275"/>
      <c r="AO80" s="275"/>
      <c r="AP80" s="275"/>
      <c r="AQ80" s="275"/>
      <c r="AR80" s="275"/>
      <c r="AS80" s="275"/>
      <c r="AT80" s="275"/>
      <c r="AU80" s="275"/>
      <c r="AV80" s="275"/>
      <c r="AW80" s="275"/>
      <c r="AX80" s="275"/>
      <c r="AY80" s="275"/>
      <c r="AZ80" s="275"/>
      <c r="BA80" s="275"/>
      <c r="BB80" s="275"/>
      <c r="BC80" s="275"/>
      <c r="BD80" s="275"/>
      <c r="BE80" s="275"/>
      <c r="BF80" s="275"/>
      <c r="BG80" s="275"/>
      <c r="BH80" s="275"/>
      <c r="BI80" s="275"/>
      <c r="BJ80" s="275"/>
      <c r="BK80" s="275"/>
      <c r="BL80" s="275"/>
      <c r="BM80" s="275"/>
      <c r="BN80" s="275"/>
      <c r="BO80" s="275"/>
      <c r="BP80" s="275"/>
      <c r="BQ80" s="275"/>
      <c r="BR80" s="275"/>
      <c r="BS80" s="275"/>
      <c r="BT80" s="275"/>
      <c r="BU80" s="275"/>
      <c r="BV80" s="275"/>
      <c r="BW80" s="275"/>
    </row>
    <row r="81" spans="1:75" ht="24" customHeight="1">
      <c r="A81" s="273"/>
      <c r="B81" s="395"/>
      <c r="C81" s="383"/>
      <c r="D81" s="384"/>
      <c r="E81" s="1399"/>
      <c r="F81" s="1400"/>
      <c r="G81" s="1400"/>
      <c r="H81" s="1400"/>
      <c r="I81" s="1400"/>
      <c r="J81" s="1400"/>
      <c r="K81" s="1400"/>
      <c r="L81" s="1403"/>
      <c r="M81" s="1400"/>
      <c r="N81" s="1400"/>
      <c r="O81" s="1404"/>
      <c r="P81" s="293"/>
      <c r="Q81" s="294"/>
      <c r="R81" s="391"/>
      <c r="S81" s="276"/>
      <c r="Z81" s="275"/>
      <c r="AA81" s="275"/>
      <c r="AB81" s="275"/>
      <c r="AC81" s="275"/>
      <c r="AD81" s="275"/>
      <c r="AE81" s="275"/>
      <c r="AF81" s="275"/>
      <c r="AG81" s="275"/>
      <c r="AH81" s="275"/>
      <c r="AI81" s="275"/>
      <c r="AJ81" s="275"/>
      <c r="AK81" s="275"/>
      <c r="AL81" s="275"/>
      <c r="AM81" s="275"/>
      <c r="AN81" s="275"/>
      <c r="AO81" s="275"/>
      <c r="AP81" s="275"/>
      <c r="AQ81" s="275"/>
      <c r="AR81" s="275"/>
      <c r="AS81" s="275"/>
      <c r="AT81" s="275"/>
      <c r="AU81" s="275"/>
      <c r="AV81" s="275"/>
      <c r="AW81" s="275"/>
      <c r="AX81" s="275"/>
      <c r="AY81" s="275"/>
      <c r="AZ81" s="275"/>
      <c r="BA81" s="275"/>
      <c r="BB81" s="275"/>
      <c r="BC81" s="275"/>
      <c r="BD81" s="275"/>
      <c r="BE81" s="275"/>
      <c r="BF81" s="275"/>
      <c r="BG81" s="275"/>
      <c r="BH81" s="275"/>
      <c r="BI81" s="275"/>
      <c r="BJ81" s="275"/>
      <c r="BK81" s="275"/>
      <c r="BL81" s="275"/>
      <c r="BM81" s="275"/>
      <c r="BN81" s="275"/>
      <c r="BO81" s="275"/>
      <c r="BP81" s="275"/>
      <c r="BQ81" s="275"/>
      <c r="BR81" s="275"/>
      <c r="BS81" s="275"/>
      <c r="BT81" s="275"/>
      <c r="BU81" s="275"/>
      <c r="BV81" s="275"/>
      <c r="BW81" s="275"/>
    </row>
    <row r="82" spans="1:75" ht="24" customHeight="1">
      <c r="A82" s="273"/>
      <c r="B82" s="395"/>
      <c r="C82" s="383"/>
      <c r="D82" s="384"/>
      <c r="E82" s="1408" t="s">
        <v>104</v>
      </c>
      <c r="F82" s="1400"/>
      <c r="G82" s="1400"/>
      <c r="H82" s="1400"/>
      <c r="I82" s="1400"/>
      <c r="J82" s="1400"/>
      <c r="K82" s="1400"/>
      <c r="L82" s="1403"/>
      <c r="M82" s="1400"/>
      <c r="N82" s="1400"/>
      <c r="O82" s="1404">
        <f t="shared" ref="O82" si="11">SUM(F82:N83)</f>
        <v>0</v>
      </c>
      <c r="P82" s="293"/>
      <c r="Q82" s="294"/>
      <c r="R82" s="391"/>
      <c r="S82" s="276"/>
      <c r="Z82" s="275"/>
      <c r="AA82" s="275"/>
      <c r="AB82" s="275"/>
      <c r="AC82" s="275"/>
      <c r="AD82" s="275"/>
      <c r="AE82" s="275"/>
      <c r="AF82" s="275"/>
      <c r="AG82" s="275"/>
      <c r="AH82" s="275"/>
      <c r="AI82" s="275"/>
      <c r="AJ82" s="275"/>
      <c r="AK82" s="275"/>
      <c r="AL82" s="275"/>
      <c r="AM82" s="275"/>
      <c r="AN82" s="275"/>
      <c r="AO82" s="275"/>
      <c r="AP82" s="275"/>
      <c r="AQ82" s="275"/>
      <c r="AR82" s="275"/>
      <c r="AS82" s="275"/>
      <c r="AT82" s="275"/>
      <c r="AU82" s="275"/>
      <c r="AV82" s="275"/>
      <c r="AW82" s="275"/>
      <c r="AX82" s="275"/>
      <c r="AY82" s="275"/>
      <c r="AZ82" s="275"/>
      <c r="BA82" s="275"/>
      <c r="BB82" s="275"/>
      <c r="BC82" s="275"/>
      <c r="BD82" s="275"/>
      <c r="BE82" s="275"/>
      <c r="BF82" s="275"/>
      <c r="BG82" s="275"/>
      <c r="BH82" s="275"/>
      <c r="BI82" s="275"/>
      <c r="BJ82" s="275"/>
      <c r="BK82" s="275"/>
      <c r="BL82" s="275"/>
      <c r="BM82" s="275"/>
      <c r="BN82" s="275"/>
      <c r="BO82" s="275"/>
      <c r="BP82" s="275"/>
      <c r="BQ82" s="275"/>
      <c r="BR82" s="275"/>
      <c r="BS82" s="275"/>
      <c r="BT82" s="275"/>
      <c r="BU82" s="275"/>
      <c r="BV82" s="275"/>
      <c r="BW82" s="275"/>
    </row>
    <row r="83" spans="1:75" ht="24" customHeight="1">
      <c r="A83" s="273"/>
      <c r="B83" s="395"/>
      <c r="C83" s="383"/>
      <c r="D83" s="384"/>
      <c r="E83" s="1408"/>
      <c r="F83" s="1400"/>
      <c r="G83" s="1400"/>
      <c r="H83" s="1400"/>
      <c r="I83" s="1400"/>
      <c r="J83" s="1400"/>
      <c r="K83" s="1400"/>
      <c r="L83" s="1403"/>
      <c r="M83" s="1400"/>
      <c r="N83" s="1400"/>
      <c r="O83" s="1404"/>
      <c r="P83" s="293"/>
      <c r="Q83" s="294"/>
      <c r="R83" s="391"/>
      <c r="S83" s="276"/>
      <c r="Z83" s="275"/>
      <c r="AA83" s="275"/>
      <c r="AB83" s="275"/>
      <c r="AC83" s="275"/>
      <c r="AD83" s="275"/>
      <c r="AE83" s="275"/>
      <c r="AF83" s="275"/>
      <c r="AG83" s="275"/>
      <c r="AH83" s="275"/>
      <c r="AI83" s="275"/>
      <c r="AJ83" s="275"/>
      <c r="AK83" s="275"/>
      <c r="AL83" s="275"/>
      <c r="AM83" s="275"/>
      <c r="AN83" s="275"/>
      <c r="AO83" s="275"/>
      <c r="AP83" s="275"/>
      <c r="AQ83" s="275"/>
      <c r="AR83" s="275"/>
      <c r="AS83" s="275"/>
      <c r="AT83" s="275"/>
      <c r="AU83" s="275"/>
      <c r="AV83" s="275"/>
      <c r="AW83" s="275"/>
      <c r="AX83" s="275"/>
      <c r="AY83" s="275"/>
      <c r="AZ83" s="275"/>
      <c r="BA83" s="275"/>
      <c r="BB83" s="275"/>
      <c r="BC83" s="275"/>
      <c r="BD83" s="275"/>
      <c r="BE83" s="275"/>
      <c r="BF83" s="275"/>
      <c r="BG83" s="275"/>
      <c r="BH83" s="275"/>
      <c r="BI83" s="275"/>
      <c r="BJ83" s="275"/>
      <c r="BK83" s="275"/>
      <c r="BL83" s="275"/>
      <c r="BM83" s="275"/>
      <c r="BN83" s="275"/>
      <c r="BO83" s="275"/>
      <c r="BP83" s="275"/>
      <c r="BQ83" s="275"/>
      <c r="BR83" s="275"/>
      <c r="BS83" s="275"/>
      <c r="BT83" s="275"/>
      <c r="BU83" s="275"/>
      <c r="BV83" s="275"/>
      <c r="BW83" s="275"/>
    </row>
    <row r="84" spans="1:75" ht="24" customHeight="1">
      <c r="A84" s="273"/>
      <c r="B84" s="395"/>
      <c r="C84" s="383"/>
      <c r="D84" s="384"/>
      <c r="E84" s="1405" t="s">
        <v>92</v>
      </c>
      <c r="F84" s="1406">
        <f>SUM(F60:F83)</f>
        <v>0</v>
      </c>
      <c r="G84" s="1406">
        <f>SUM(G60:G83)</f>
        <v>0</v>
      </c>
      <c r="H84" s="1406">
        <f t="shared" ref="H84:N84" si="12">SUM(H60:H83)</f>
        <v>0</v>
      </c>
      <c r="I84" s="1406">
        <f t="shared" si="12"/>
        <v>0</v>
      </c>
      <c r="J84" s="1406">
        <f t="shared" si="12"/>
        <v>0</v>
      </c>
      <c r="K84" s="1406">
        <f t="shared" si="12"/>
        <v>0</v>
      </c>
      <c r="L84" s="1406">
        <f t="shared" si="12"/>
        <v>0</v>
      </c>
      <c r="M84" s="1406">
        <f t="shared" si="12"/>
        <v>0</v>
      </c>
      <c r="N84" s="1406">
        <f t="shared" si="12"/>
        <v>0</v>
      </c>
      <c r="O84" s="1409">
        <f t="shared" ref="O84" si="13">SUM(F84:N85)</f>
        <v>0</v>
      </c>
      <c r="P84" s="293"/>
      <c r="Q84" s="294"/>
      <c r="R84" s="391"/>
      <c r="S84" s="276"/>
      <c r="Z84" s="275"/>
      <c r="AA84" s="275"/>
      <c r="AB84" s="275"/>
      <c r="AC84" s="275"/>
      <c r="AD84" s="275"/>
      <c r="AE84" s="275"/>
      <c r="AF84" s="275"/>
      <c r="AG84" s="275"/>
      <c r="AH84" s="275"/>
      <c r="AI84" s="275"/>
      <c r="AJ84" s="275"/>
      <c r="AK84" s="275"/>
      <c r="AL84" s="275"/>
      <c r="AM84" s="275"/>
      <c r="AN84" s="275"/>
      <c r="AO84" s="275"/>
      <c r="AP84" s="275"/>
      <c r="AQ84" s="275"/>
      <c r="AR84" s="275"/>
      <c r="AS84" s="275"/>
      <c r="AT84" s="275"/>
      <c r="AU84" s="275"/>
      <c r="AV84" s="275"/>
      <c r="AW84" s="275"/>
      <c r="AX84" s="275"/>
      <c r="AY84" s="275"/>
      <c r="AZ84" s="275"/>
      <c r="BA84" s="275"/>
      <c r="BB84" s="275"/>
      <c r="BC84" s="275"/>
      <c r="BD84" s="275"/>
      <c r="BE84" s="275"/>
      <c r="BF84" s="275"/>
      <c r="BG84" s="275"/>
      <c r="BH84" s="275"/>
      <c r="BI84" s="275"/>
      <c r="BJ84" s="275"/>
      <c r="BK84" s="275"/>
      <c r="BL84" s="275"/>
      <c r="BM84" s="275"/>
      <c r="BN84" s="275"/>
      <c r="BO84" s="275"/>
      <c r="BP84" s="275"/>
      <c r="BQ84" s="275"/>
      <c r="BR84" s="275"/>
      <c r="BS84" s="275"/>
      <c r="BT84" s="275"/>
      <c r="BU84" s="275"/>
      <c r="BV84" s="275"/>
      <c r="BW84" s="275"/>
    </row>
    <row r="85" spans="1:75" ht="24" customHeight="1">
      <c r="A85" s="273"/>
      <c r="B85" s="395"/>
      <c r="C85" s="383"/>
      <c r="D85" s="384"/>
      <c r="E85" s="1405"/>
      <c r="F85" s="1407"/>
      <c r="G85" s="1407"/>
      <c r="H85" s="1407"/>
      <c r="I85" s="1407"/>
      <c r="J85" s="1407"/>
      <c r="K85" s="1407"/>
      <c r="L85" s="1407"/>
      <c r="M85" s="1407"/>
      <c r="N85" s="1407"/>
      <c r="O85" s="1409"/>
      <c r="P85" s="293"/>
      <c r="Q85" s="294"/>
      <c r="R85" s="391"/>
      <c r="S85" s="274"/>
      <c r="T85" s="272"/>
      <c r="U85" s="275"/>
      <c r="V85" s="275"/>
      <c r="W85" s="275"/>
      <c r="X85" s="275"/>
      <c r="Y85" s="275"/>
      <c r="Z85" s="275"/>
      <c r="AA85" s="275"/>
      <c r="AB85" s="275"/>
      <c r="AC85" s="275"/>
      <c r="AD85" s="275"/>
      <c r="AE85" s="275"/>
      <c r="AF85" s="275"/>
      <c r="AG85" s="275"/>
      <c r="AH85" s="275"/>
      <c r="AI85" s="275"/>
      <c r="AJ85" s="275"/>
      <c r="AK85" s="275"/>
      <c r="AL85" s="275"/>
      <c r="AM85" s="275"/>
      <c r="AN85" s="275"/>
      <c r="AO85" s="275"/>
      <c r="AP85" s="275"/>
      <c r="AQ85" s="275"/>
      <c r="AR85" s="275"/>
      <c r="AS85" s="275"/>
      <c r="AT85" s="275"/>
      <c r="AU85" s="275"/>
      <c r="AV85" s="275"/>
      <c r="AW85" s="275"/>
      <c r="AX85" s="275"/>
      <c r="AY85" s="275"/>
      <c r="AZ85" s="275"/>
      <c r="BA85" s="275"/>
      <c r="BB85" s="275"/>
      <c r="BC85" s="275"/>
      <c r="BD85" s="275"/>
      <c r="BE85" s="275"/>
      <c r="BF85" s="275"/>
      <c r="BG85" s="275"/>
      <c r="BH85" s="275"/>
      <c r="BI85" s="275"/>
      <c r="BJ85" s="275"/>
      <c r="BK85" s="275"/>
      <c r="BL85" s="275"/>
      <c r="BM85" s="275"/>
      <c r="BN85" s="275"/>
      <c r="BO85" s="275"/>
      <c r="BP85" s="275"/>
      <c r="BQ85" s="275"/>
      <c r="BR85" s="275"/>
      <c r="BS85" s="275"/>
      <c r="BT85" s="275"/>
      <c r="BU85" s="275"/>
      <c r="BV85" s="275"/>
      <c r="BW85" s="275"/>
    </row>
    <row r="86" spans="1:75" ht="24" customHeight="1">
      <c r="A86" s="273"/>
      <c r="B86" s="395"/>
      <c r="C86" s="383"/>
      <c r="D86" s="384"/>
      <c r="E86" s="382"/>
      <c r="F86" s="383"/>
      <c r="G86" s="383"/>
      <c r="H86" s="383"/>
      <c r="I86" s="293"/>
      <c r="J86" s="293"/>
      <c r="K86" s="293"/>
      <c r="L86" s="293"/>
      <c r="M86" s="293"/>
      <c r="N86" s="293"/>
      <c r="O86" s="293"/>
      <c r="P86" s="293"/>
      <c r="Q86" s="294"/>
      <c r="R86" s="391"/>
      <c r="S86" s="274"/>
      <c r="T86" s="272"/>
      <c r="U86" s="275"/>
      <c r="V86" s="275"/>
      <c r="W86" s="275"/>
      <c r="X86" s="275"/>
      <c r="Y86" s="275"/>
      <c r="Z86" s="275"/>
      <c r="AA86" s="275"/>
      <c r="AB86" s="275"/>
      <c r="AC86" s="275"/>
      <c r="AD86" s="275"/>
      <c r="AE86" s="275"/>
      <c r="AF86" s="275"/>
      <c r="AG86" s="275"/>
      <c r="AH86" s="275"/>
      <c r="AI86" s="275"/>
      <c r="AJ86" s="275"/>
      <c r="AK86" s="275"/>
      <c r="AL86" s="275"/>
      <c r="AM86" s="275"/>
      <c r="AN86" s="275"/>
      <c r="AO86" s="275"/>
      <c r="AP86" s="275"/>
      <c r="AQ86" s="275"/>
      <c r="AR86" s="275"/>
      <c r="AS86" s="275"/>
      <c r="AT86" s="275"/>
      <c r="AU86" s="275"/>
      <c r="AV86" s="275"/>
      <c r="AW86" s="275"/>
      <c r="AX86" s="275"/>
      <c r="AY86" s="275"/>
      <c r="AZ86" s="275"/>
      <c r="BA86" s="275"/>
      <c r="BB86" s="275"/>
      <c r="BC86" s="275"/>
      <c r="BD86" s="275"/>
      <c r="BE86" s="275"/>
      <c r="BF86" s="275"/>
      <c r="BG86" s="275"/>
      <c r="BH86" s="275"/>
      <c r="BI86" s="275"/>
      <c r="BJ86" s="275"/>
      <c r="BK86" s="275"/>
      <c r="BL86" s="275"/>
      <c r="BM86" s="275"/>
      <c r="BN86" s="275"/>
      <c r="BO86" s="275"/>
      <c r="BP86" s="275"/>
      <c r="BQ86" s="275"/>
      <c r="BR86" s="275"/>
      <c r="BS86" s="275"/>
      <c r="BT86" s="275"/>
      <c r="BU86" s="275"/>
      <c r="BV86" s="275"/>
      <c r="BW86" s="275"/>
    </row>
    <row r="87" spans="1:75" s="275" customFormat="1" ht="24" customHeight="1">
      <c r="A87" s="273"/>
      <c r="B87" s="370"/>
      <c r="C87" s="546" t="s">
        <v>198</v>
      </c>
      <c r="D87" s="380"/>
      <c r="E87" s="381"/>
      <c r="F87" s="277"/>
      <c r="G87" s="277"/>
      <c r="H87" s="272"/>
      <c r="I87" s="272"/>
      <c r="J87" s="272"/>
      <c r="K87" s="272"/>
      <c r="L87" s="278"/>
      <c r="M87" s="278"/>
      <c r="N87" s="278"/>
      <c r="O87" s="278"/>
      <c r="P87" s="278"/>
      <c r="Q87" s="278"/>
      <c r="R87" s="391"/>
      <c r="S87" s="274"/>
      <c r="T87" s="272"/>
    </row>
    <row r="88" spans="1:75" s="275" customFormat="1" ht="24" customHeight="1">
      <c r="A88" s="273"/>
      <c r="B88" s="390"/>
      <c r="C88" s="277"/>
      <c r="D88" s="380"/>
      <c r="E88" s="381"/>
      <c r="F88" s="277"/>
      <c r="G88" s="277"/>
      <c r="H88" s="272"/>
      <c r="I88" s="272"/>
      <c r="J88" s="272"/>
      <c r="K88" s="272"/>
      <c r="L88" s="278"/>
      <c r="M88" s="278"/>
      <c r="N88" s="278"/>
      <c r="O88" s="278"/>
      <c r="P88" s="278"/>
      <c r="Q88" s="278"/>
      <c r="R88" s="391"/>
      <c r="S88" s="274"/>
      <c r="T88" s="272"/>
    </row>
    <row r="89" spans="1:75" s="275" customFormat="1" ht="24" customHeight="1">
      <c r="A89" s="273"/>
      <c r="B89" s="390"/>
      <c r="C89" s="277"/>
      <c r="D89" s="380"/>
      <c r="E89" s="966" t="s">
        <v>127</v>
      </c>
      <c r="F89" s="967" t="s">
        <v>199</v>
      </c>
      <c r="G89" s="968" t="s">
        <v>200</v>
      </c>
      <c r="H89" s="272"/>
      <c r="I89" s="272"/>
      <c r="J89" s="272"/>
      <c r="K89" s="272"/>
      <c r="L89" s="278"/>
      <c r="M89" s="278"/>
      <c r="N89" s="278"/>
      <c r="O89" s="278"/>
      <c r="P89" s="278"/>
      <c r="Q89" s="278"/>
      <c r="R89" s="391"/>
      <c r="S89" s="274"/>
      <c r="T89" s="272"/>
    </row>
    <row r="90" spans="1:75" s="275" customFormat="1" ht="24" customHeight="1">
      <c r="A90" s="273"/>
      <c r="B90" s="390"/>
      <c r="C90" s="277"/>
      <c r="D90" s="380"/>
      <c r="E90" s="543" t="s">
        <v>197</v>
      </c>
      <c r="F90" s="707">
        <f>F84</f>
        <v>0</v>
      </c>
      <c r="G90" s="703" t="e">
        <f t="shared" ref="G90:G96" si="14">F90/$F$99</f>
        <v>#DIV/0!</v>
      </c>
      <c r="H90" s="272"/>
      <c r="I90" s="272"/>
      <c r="J90" s="272"/>
      <c r="K90" s="272"/>
      <c r="L90" s="278"/>
      <c r="M90" s="278"/>
      <c r="N90" s="278"/>
      <c r="O90" s="278"/>
      <c r="P90" s="278"/>
      <c r="Q90" s="278"/>
      <c r="R90" s="391"/>
      <c r="S90" s="274"/>
      <c r="T90" s="272"/>
    </row>
    <row r="91" spans="1:75" s="275" customFormat="1" ht="24" customHeight="1">
      <c r="A91" s="273"/>
      <c r="B91" s="390"/>
      <c r="C91" s="277"/>
      <c r="D91" s="380"/>
      <c r="E91" s="545" t="s">
        <v>130</v>
      </c>
      <c r="F91" s="707">
        <f>G84</f>
        <v>0</v>
      </c>
      <c r="G91" s="703" t="e">
        <f t="shared" si="14"/>
        <v>#DIV/0!</v>
      </c>
      <c r="H91" s="272"/>
      <c r="I91" s="272"/>
      <c r="J91" s="272"/>
      <c r="K91" s="272"/>
      <c r="L91" s="278"/>
      <c r="M91" s="278"/>
      <c r="N91" s="278"/>
      <c r="O91" s="278"/>
      <c r="P91" s="278"/>
      <c r="Q91" s="278"/>
      <c r="R91" s="391"/>
      <c r="S91" s="274"/>
      <c r="T91" s="272"/>
    </row>
    <row r="92" spans="1:75" s="275" customFormat="1" ht="24" customHeight="1">
      <c r="A92" s="273"/>
      <c r="B92" s="390"/>
      <c r="C92" s="277"/>
      <c r="D92" s="380"/>
      <c r="E92" s="545" t="s">
        <v>131</v>
      </c>
      <c r="F92" s="707">
        <f>H84</f>
        <v>0</v>
      </c>
      <c r="G92" s="703" t="e">
        <f t="shared" si="14"/>
        <v>#DIV/0!</v>
      </c>
      <c r="H92" s="272"/>
      <c r="I92" s="272"/>
      <c r="J92" s="272"/>
      <c r="K92" s="272"/>
      <c r="L92" s="278"/>
      <c r="M92" s="278"/>
      <c r="N92" s="278"/>
      <c r="O92" s="278"/>
      <c r="P92" s="278"/>
      <c r="Q92" s="278"/>
      <c r="R92" s="391"/>
      <c r="S92" s="274"/>
      <c r="T92" s="272"/>
    </row>
    <row r="93" spans="1:75" s="275" customFormat="1" ht="24" customHeight="1">
      <c r="A93" s="273"/>
      <c r="B93" s="390"/>
      <c r="C93" s="277"/>
      <c r="D93" s="380"/>
      <c r="E93" s="545" t="s">
        <v>132</v>
      </c>
      <c r="F93" s="707">
        <f>I84</f>
        <v>0</v>
      </c>
      <c r="G93" s="703" t="e">
        <f t="shared" si="14"/>
        <v>#DIV/0!</v>
      </c>
      <c r="H93" s="272"/>
      <c r="I93" s="272"/>
      <c r="J93" s="272"/>
      <c r="K93" s="272"/>
      <c r="L93" s="278"/>
      <c r="M93" s="278"/>
      <c r="N93" s="278"/>
      <c r="O93" s="278"/>
      <c r="P93" s="278"/>
      <c r="Q93" s="278"/>
      <c r="R93" s="391"/>
      <c r="S93" s="274"/>
      <c r="T93" s="272"/>
    </row>
    <row r="94" spans="1:75" s="275" customFormat="1" ht="24" customHeight="1">
      <c r="A94" s="273"/>
      <c r="B94" s="390"/>
      <c r="C94" s="277"/>
      <c r="D94" s="380"/>
      <c r="E94" s="545" t="s">
        <v>201</v>
      </c>
      <c r="F94" s="707">
        <f>J84</f>
        <v>0</v>
      </c>
      <c r="G94" s="703" t="e">
        <f t="shared" si="14"/>
        <v>#DIV/0!</v>
      </c>
      <c r="H94" s="272"/>
      <c r="I94" s="272"/>
      <c r="J94" s="272"/>
      <c r="K94" s="272"/>
      <c r="L94" s="278"/>
      <c r="M94" s="278"/>
      <c r="N94" s="278"/>
      <c r="O94" s="278"/>
      <c r="P94" s="278"/>
      <c r="Q94" s="278"/>
      <c r="R94" s="391"/>
      <c r="S94" s="274"/>
      <c r="T94" s="272"/>
    </row>
    <row r="95" spans="1:75" s="275" customFormat="1" ht="24" customHeight="1">
      <c r="A95" s="273"/>
      <c r="B95" s="390"/>
      <c r="C95" s="277"/>
      <c r="D95" s="380"/>
      <c r="E95" s="545" t="s">
        <v>1314</v>
      </c>
      <c r="F95" s="707">
        <f>K84</f>
        <v>0</v>
      </c>
      <c r="G95" s="703" t="e">
        <f t="shared" si="14"/>
        <v>#DIV/0!</v>
      </c>
      <c r="H95" s="272"/>
      <c r="I95" s="272"/>
      <c r="J95" s="272"/>
      <c r="K95" s="272"/>
      <c r="L95" s="278"/>
      <c r="M95" s="278"/>
      <c r="N95" s="278"/>
      <c r="O95" s="278"/>
      <c r="P95" s="278"/>
      <c r="Q95" s="278"/>
      <c r="R95" s="391"/>
      <c r="S95" s="274"/>
      <c r="T95" s="272"/>
    </row>
    <row r="96" spans="1:75" s="275" customFormat="1" ht="24" customHeight="1">
      <c r="A96" s="273"/>
      <c r="B96" s="390"/>
      <c r="C96" s="277"/>
      <c r="D96" s="380"/>
      <c r="E96" s="545" t="s">
        <v>1315</v>
      </c>
      <c r="F96" s="707">
        <f>L84</f>
        <v>0</v>
      </c>
      <c r="G96" s="703" t="e">
        <f t="shared" si="14"/>
        <v>#DIV/0!</v>
      </c>
      <c r="H96" s="272"/>
      <c r="I96" s="272"/>
      <c r="J96" s="272"/>
      <c r="K96" s="272"/>
      <c r="L96" s="278"/>
      <c r="M96" s="278"/>
      <c r="N96" s="278"/>
      <c r="O96" s="278"/>
      <c r="P96" s="278"/>
      <c r="Q96" s="278"/>
      <c r="R96" s="391"/>
      <c r="S96" s="274"/>
      <c r="T96" s="272"/>
    </row>
    <row r="97" spans="1:28" s="275" customFormat="1" ht="24" customHeight="1">
      <c r="A97" s="273"/>
      <c r="B97" s="390"/>
      <c r="C97" s="277"/>
      <c r="D97" s="380"/>
      <c r="E97" s="545" t="s">
        <v>202</v>
      </c>
      <c r="F97" s="707">
        <f>M84</f>
        <v>0</v>
      </c>
      <c r="G97" s="703" t="e">
        <f t="shared" ref="G97:G99" si="15">F97/$F$99</f>
        <v>#DIV/0!</v>
      </c>
      <c r="H97" s="272"/>
      <c r="I97" s="272"/>
      <c r="J97" s="272"/>
      <c r="K97" s="272"/>
      <c r="L97" s="278"/>
      <c r="M97" s="278"/>
      <c r="N97" s="278"/>
      <c r="O97" s="278"/>
      <c r="P97" s="278"/>
      <c r="Q97" s="278"/>
      <c r="R97" s="391"/>
      <c r="S97" s="274"/>
      <c r="T97" s="272"/>
    </row>
    <row r="98" spans="1:28" s="275" customFormat="1" ht="24" customHeight="1">
      <c r="A98" s="273"/>
      <c r="B98" s="390"/>
      <c r="C98" s="277"/>
      <c r="D98" s="380"/>
      <c r="E98" s="545" t="s">
        <v>202</v>
      </c>
      <c r="F98" s="707">
        <f>N84</f>
        <v>0</v>
      </c>
      <c r="G98" s="703" t="e">
        <f t="shared" si="15"/>
        <v>#DIV/0!</v>
      </c>
      <c r="H98" s="272"/>
      <c r="I98" s="272"/>
      <c r="J98" s="272"/>
      <c r="K98" s="272"/>
      <c r="L98" s="278"/>
      <c r="M98" s="278"/>
      <c r="N98" s="278"/>
      <c r="O98" s="278"/>
      <c r="P98" s="278"/>
      <c r="Q98" s="278"/>
      <c r="R98" s="391"/>
      <c r="S98" s="274"/>
      <c r="T98" s="272"/>
    </row>
    <row r="99" spans="1:28" ht="24" customHeight="1">
      <c r="A99" s="273"/>
      <c r="B99" s="390"/>
      <c r="C99" s="277"/>
      <c r="D99" s="380"/>
      <c r="E99" s="965" t="s">
        <v>92</v>
      </c>
      <c r="F99" s="544">
        <f>SUM(F90:F98)</f>
        <v>0</v>
      </c>
      <c r="G99" s="706" t="e">
        <f t="shared" si="15"/>
        <v>#DIV/0!</v>
      </c>
      <c r="H99" s="272"/>
      <c r="I99" s="272"/>
      <c r="J99" s="272"/>
      <c r="K99" s="272"/>
      <c r="L99" s="278"/>
      <c r="M99" s="278"/>
      <c r="N99" s="278"/>
      <c r="O99" s="278"/>
      <c r="P99" s="278"/>
      <c r="Q99" s="278"/>
      <c r="R99" s="391"/>
      <c r="S99" s="274"/>
      <c r="T99" s="272"/>
      <c r="U99" s="275"/>
      <c r="V99" s="275"/>
      <c r="W99" s="275"/>
      <c r="X99" s="275"/>
      <c r="Y99" s="275"/>
      <c r="Z99" s="275"/>
      <c r="AA99" s="275"/>
      <c r="AB99" s="275"/>
    </row>
    <row r="100" spans="1:28" ht="24" customHeight="1">
      <c r="A100" s="620"/>
      <c r="B100" s="392"/>
      <c r="C100" s="279"/>
      <c r="D100" s="279"/>
      <c r="E100" s="279"/>
      <c r="F100" s="279"/>
      <c r="G100" s="279"/>
      <c r="H100" s="279"/>
      <c r="I100" s="279"/>
      <c r="J100" s="279"/>
      <c r="K100" s="279"/>
      <c r="L100" s="279"/>
      <c r="M100" s="279"/>
      <c r="N100" s="279"/>
      <c r="O100" s="279"/>
      <c r="P100" s="279"/>
      <c r="Q100" s="279"/>
      <c r="R100" s="393"/>
      <c r="S100" s="274"/>
    </row>
    <row r="101" spans="1:28" ht="19" customHeight="1">
      <c r="A101" s="273"/>
      <c r="B101" s="390"/>
      <c r="C101" s="275"/>
      <c r="D101" s="275"/>
      <c r="E101" s="275"/>
      <c r="F101" s="275"/>
      <c r="G101" s="275"/>
      <c r="H101" s="275"/>
      <c r="I101" s="275"/>
      <c r="J101" s="275"/>
      <c r="K101" s="275"/>
      <c r="L101" s="275"/>
      <c r="M101" s="275"/>
      <c r="N101" s="275"/>
      <c r="O101" s="275"/>
      <c r="P101" s="275"/>
      <c r="Q101" s="275"/>
      <c r="R101" s="391"/>
      <c r="S101" s="274"/>
    </row>
    <row r="102" spans="1:28" ht="28" customHeight="1">
      <c r="A102" s="273"/>
      <c r="B102" s="396"/>
      <c r="C102" s="548" t="s">
        <v>1400</v>
      </c>
      <c r="D102" s="583"/>
      <c r="E102" s="583"/>
      <c r="F102" s="583"/>
      <c r="G102" s="275"/>
      <c r="H102" s="275"/>
      <c r="I102" s="275"/>
      <c r="J102" s="275"/>
      <c r="K102" s="275"/>
      <c r="L102" s="275"/>
      <c r="M102" s="275"/>
      <c r="N102" s="275"/>
      <c r="O102" s="275"/>
      <c r="P102" s="275"/>
      <c r="Q102" s="275"/>
      <c r="R102" s="391"/>
      <c r="S102" s="274"/>
    </row>
    <row r="103" spans="1:28" ht="24" customHeight="1">
      <c r="A103" s="273"/>
      <c r="B103" s="390"/>
      <c r="C103" s="841" t="s">
        <v>203</v>
      </c>
      <c r="D103" s="583"/>
      <c r="E103" s="583"/>
      <c r="F103" s="583"/>
      <c r="G103" s="275"/>
      <c r="H103" s="275"/>
      <c r="I103" s="275"/>
      <c r="J103" s="275"/>
      <c r="K103" s="275"/>
      <c r="L103" s="275"/>
      <c r="M103" s="275"/>
      <c r="N103" s="275"/>
      <c r="O103" s="275"/>
      <c r="P103" s="275"/>
      <c r="Q103" s="275"/>
      <c r="R103" s="391"/>
      <c r="S103" s="274"/>
    </row>
    <row r="104" spans="1:28" ht="15" customHeight="1">
      <c r="A104" s="273"/>
      <c r="B104" s="390"/>
      <c r="C104" s="840"/>
      <c r="D104" s="583"/>
      <c r="E104" s="583"/>
      <c r="F104" s="583"/>
      <c r="G104" s="275"/>
      <c r="H104" s="275"/>
      <c r="I104" s="275"/>
      <c r="J104" s="275"/>
      <c r="K104" s="275"/>
      <c r="L104" s="275"/>
      <c r="M104" s="275"/>
      <c r="N104" s="275"/>
      <c r="O104" s="275"/>
      <c r="P104" s="275"/>
      <c r="Q104" s="275"/>
      <c r="R104" s="391"/>
      <c r="S104" s="274"/>
    </row>
    <row r="105" spans="1:28" ht="28" customHeight="1">
      <c r="A105" s="273"/>
      <c r="B105" s="390"/>
      <c r="C105" s="584" t="s">
        <v>204</v>
      </c>
      <c r="D105" s="585"/>
      <c r="E105" s="585"/>
      <c r="F105" s="585"/>
      <c r="G105" s="275"/>
      <c r="H105" s="586" t="s">
        <v>1395</v>
      </c>
      <c r="I105" s="585"/>
      <c r="J105" s="585"/>
      <c r="K105" s="585"/>
      <c r="L105" s="583"/>
      <c r="M105" s="275"/>
      <c r="N105" s="275"/>
      <c r="O105" s="275"/>
      <c r="P105" s="275"/>
      <c r="Q105" s="275"/>
      <c r="R105" s="391"/>
      <c r="S105" s="274"/>
    </row>
    <row r="106" spans="1:28" ht="24" customHeight="1">
      <c r="A106" s="273"/>
      <c r="B106" s="390"/>
      <c r="C106" s="584"/>
      <c r="D106" s="1422" t="s">
        <v>149</v>
      </c>
      <c r="E106" s="1422"/>
      <c r="F106" s="1422"/>
      <c r="G106" s="275"/>
      <c r="H106" s="586"/>
      <c r="I106" s="585"/>
      <c r="J106" s="585"/>
      <c r="K106" s="585"/>
      <c r="L106" s="583"/>
      <c r="M106" s="275"/>
      <c r="N106" s="275"/>
      <c r="O106" s="275"/>
      <c r="P106" s="275"/>
      <c r="Q106" s="275"/>
      <c r="R106" s="391"/>
      <c r="S106" s="274"/>
    </row>
    <row r="107" spans="1:28" ht="33" customHeight="1">
      <c r="A107" s="273"/>
      <c r="B107" s="390"/>
      <c r="C107" s="891" t="s">
        <v>205</v>
      </c>
      <c r="D107" s="1423" t="s">
        <v>206</v>
      </c>
      <c r="E107" s="1423"/>
      <c r="F107" s="1423"/>
      <c r="G107" s="275"/>
      <c r="H107" s="1428" t="s">
        <v>207</v>
      </c>
      <c r="I107" s="1428"/>
      <c r="J107" s="1428" t="s">
        <v>206</v>
      </c>
      <c r="K107" s="1428"/>
      <c r="L107" s="1428" t="s">
        <v>208</v>
      </c>
      <c r="M107" s="1428"/>
      <c r="N107" s="275"/>
      <c r="O107" s="275"/>
      <c r="P107" s="275"/>
      <c r="Q107" s="275"/>
      <c r="R107" s="391"/>
      <c r="S107" s="274"/>
    </row>
    <row r="108" spans="1:28" ht="24" customHeight="1">
      <c r="A108" s="273"/>
      <c r="B108" s="390"/>
      <c r="C108" s="1424" t="s">
        <v>209</v>
      </c>
      <c r="D108" s="1427" t="s">
        <v>210</v>
      </c>
      <c r="E108" s="1427"/>
      <c r="F108" s="1427"/>
      <c r="G108" s="275"/>
      <c r="H108" s="1365" t="s">
        <v>1369</v>
      </c>
      <c r="I108" s="1353" t="s">
        <v>211</v>
      </c>
      <c r="J108" s="1377" t="s">
        <v>212</v>
      </c>
      <c r="K108" s="1356"/>
      <c r="L108" s="1430" t="s">
        <v>213</v>
      </c>
      <c r="M108" s="1431"/>
      <c r="N108" s="275"/>
      <c r="O108" s="275"/>
      <c r="P108" s="275"/>
      <c r="Q108" s="275"/>
      <c r="R108" s="391"/>
      <c r="S108" s="274"/>
    </row>
    <row r="109" spans="1:28" ht="39" customHeight="1">
      <c r="A109" s="273"/>
      <c r="B109" s="390"/>
      <c r="C109" s="1425"/>
      <c r="D109" s="1427"/>
      <c r="E109" s="1427"/>
      <c r="F109" s="1427"/>
      <c r="G109" s="275"/>
      <c r="H109" s="1366"/>
      <c r="I109" s="1429"/>
      <c r="J109" s="1357"/>
      <c r="K109" s="1358"/>
      <c r="L109" s="1432"/>
      <c r="M109" s="1433"/>
      <c r="N109" s="275"/>
      <c r="O109" s="275"/>
      <c r="P109" s="275"/>
      <c r="Q109" s="275"/>
      <c r="R109" s="391"/>
      <c r="S109" s="274"/>
    </row>
    <row r="110" spans="1:28" ht="24" customHeight="1">
      <c r="A110" s="273"/>
      <c r="B110" s="390"/>
      <c r="C110" s="1426"/>
      <c r="D110" s="1427"/>
      <c r="E110" s="1427"/>
      <c r="F110" s="1427"/>
      <c r="G110" s="275"/>
      <c r="H110" s="1366"/>
      <c r="I110" s="1434" t="s">
        <v>214</v>
      </c>
      <c r="J110" s="1377" t="s">
        <v>215</v>
      </c>
      <c r="K110" s="1378"/>
      <c r="L110" s="1355" t="s">
        <v>216</v>
      </c>
      <c r="M110" s="1437"/>
      <c r="N110" s="275"/>
      <c r="O110" s="275"/>
      <c r="P110" s="275"/>
      <c r="Q110" s="275"/>
      <c r="R110" s="391"/>
      <c r="S110" s="274"/>
    </row>
    <row r="111" spans="1:28" ht="24" customHeight="1">
      <c r="A111" s="273"/>
      <c r="B111" s="390"/>
      <c r="C111" s="1410" t="s">
        <v>217</v>
      </c>
      <c r="D111" s="1413" t="s">
        <v>218</v>
      </c>
      <c r="E111" s="1414"/>
      <c r="F111" s="1415"/>
      <c r="G111" s="275"/>
      <c r="H111" s="1366"/>
      <c r="I111" s="1429"/>
      <c r="J111" s="1435"/>
      <c r="K111" s="1436"/>
      <c r="L111" s="1357"/>
      <c r="M111" s="1438"/>
      <c r="N111" s="275"/>
      <c r="O111" s="275"/>
      <c r="P111" s="275"/>
      <c r="Q111" s="275"/>
      <c r="R111" s="391"/>
      <c r="S111" s="274"/>
    </row>
    <row r="112" spans="1:28" ht="33" customHeight="1">
      <c r="A112" s="273"/>
      <c r="B112" s="390"/>
      <c r="C112" s="1411"/>
      <c r="D112" s="1416"/>
      <c r="E112" s="1417"/>
      <c r="F112" s="1418"/>
      <c r="G112" s="275"/>
      <c r="H112" s="1366"/>
      <c r="I112" s="1434" t="s">
        <v>219</v>
      </c>
      <c r="J112" s="1377" t="s">
        <v>220</v>
      </c>
      <c r="K112" s="1378"/>
      <c r="L112" s="1377" t="s">
        <v>221</v>
      </c>
      <c r="M112" s="1439"/>
      <c r="N112" s="275"/>
      <c r="O112" s="275"/>
      <c r="P112" s="275"/>
      <c r="Q112" s="275"/>
      <c r="R112" s="391"/>
      <c r="S112" s="274"/>
    </row>
    <row r="113" spans="1:19" ht="11" customHeight="1">
      <c r="A113" s="273"/>
      <c r="B113" s="390"/>
      <c r="C113" s="1412"/>
      <c r="D113" s="1419"/>
      <c r="E113" s="1420"/>
      <c r="F113" s="1421"/>
      <c r="G113" s="275"/>
      <c r="H113" s="1366"/>
      <c r="I113" s="1429"/>
      <c r="J113" s="1435"/>
      <c r="K113" s="1436"/>
      <c r="L113" s="1435"/>
      <c r="M113" s="1440"/>
      <c r="N113" s="1031"/>
      <c r="O113" s="275"/>
      <c r="P113" s="275"/>
      <c r="Q113" s="275"/>
      <c r="R113" s="391"/>
      <c r="S113" s="274"/>
    </row>
    <row r="114" spans="1:19" ht="30" customHeight="1">
      <c r="A114" s="273"/>
      <c r="B114" s="390"/>
      <c r="C114" s="1441" t="s">
        <v>222</v>
      </c>
      <c r="D114" s="1427" t="s">
        <v>275</v>
      </c>
      <c r="E114" s="1427"/>
      <c r="F114" s="1427"/>
      <c r="G114" s="275"/>
      <c r="H114" s="1366"/>
      <c r="I114" s="1434" t="s">
        <v>232</v>
      </c>
      <c r="J114" s="1355" t="s">
        <v>233</v>
      </c>
      <c r="K114" s="1356"/>
      <c r="L114" s="1377" t="s">
        <v>234</v>
      </c>
      <c r="M114" s="1439"/>
      <c r="N114" s="275"/>
      <c r="O114" s="275"/>
      <c r="P114" s="275"/>
      <c r="Q114" s="275"/>
      <c r="R114" s="391"/>
      <c r="S114" s="274"/>
    </row>
    <row r="115" spans="1:19" ht="30" customHeight="1">
      <c r="A115" s="273"/>
      <c r="B115" s="390"/>
      <c r="C115" s="1442"/>
      <c r="D115" s="1427"/>
      <c r="E115" s="1427"/>
      <c r="F115" s="1427"/>
      <c r="G115" s="275"/>
      <c r="H115" s="1366"/>
      <c r="I115" s="1429"/>
      <c r="J115" s="1357"/>
      <c r="K115" s="1358"/>
      <c r="L115" s="1435"/>
      <c r="M115" s="1440"/>
      <c r="N115" s="275"/>
      <c r="O115" s="275"/>
      <c r="P115" s="275"/>
      <c r="Q115" s="275"/>
      <c r="R115" s="391"/>
      <c r="S115" s="274"/>
    </row>
    <row r="116" spans="1:19" ht="32" customHeight="1">
      <c r="A116" s="273"/>
      <c r="B116" s="390"/>
      <c r="C116" s="1442"/>
      <c r="D116" s="1427"/>
      <c r="E116" s="1427"/>
      <c r="F116" s="1427"/>
      <c r="G116" s="275"/>
      <c r="H116" s="1366"/>
      <c r="I116" s="1434" t="s">
        <v>237</v>
      </c>
      <c r="J116" s="1355" t="s">
        <v>238</v>
      </c>
      <c r="K116" s="1356"/>
      <c r="L116" s="1430" t="s">
        <v>239</v>
      </c>
      <c r="M116" s="1431"/>
      <c r="N116" s="275"/>
      <c r="O116" s="275"/>
      <c r="P116" s="275"/>
      <c r="Q116" s="275"/>
      <c r="R116" s="391"/>
      <c r="S116" s="274"/>
    </row>
    <row r="117" spans="1:19" ht="32" customHeight="1">
      <c r="A117" s="273"/>
      <c r="B117" s="390"/>
      <c r="C117" s="1443" t="s">
        <v>227</v>
      </c>
      <c r="D117" s="1427" t="s">
        <v>228</v>
      </c>
      <c r="E117" s="1427"/>
      <c r="F117" s="1427"/>
      <c r="G117" s="275"/>
      <c r="H117" s="1367"/>
      <c r="I117" s="1429"/>
      <c r="J117" s="1357"/>
      <c r="K117" s="1358"/>
      <c r="L117" s="1432"/>
      <c r="M117" s="1433"/>
      <c r="N117" s="275"/>
      <c r="O117" s="275"/>
      <c r="P117" s="275"/>
      <c r="Q117" s="275"/>
      <c r="R117" s="391"/>
      <c r="S117" s="274"/>
    </row>
    <row r="118" spans="1:19" ht="32" customHeight="1">
      <c r="A118" s="273"/>
      <c r="B118" s="390"/>
      <c r="C118" s="1443"/>
      <c r="D118" s="1427"/>
      <c r="E118" s="1427"/>
      <c r="F118" s="1427"/>
      <c r="G118" s="275"/>
      <c r="H118" s="1365" t="s">
        <v>1373</v>
      </c>
      <c r="I118" s="1434" t="s">
        <v>1386</v>
      </c>
      <c r="J118" s="1377" t="s">
        <v>1391</v>
      </c>
      <c r="K118" s="1378"/>
      <c r="L118" s="1377" t="s">
        <v>1388</v>
      </c>
      <c r="M118" s="1439"/>
      <c r="N118" s="275"/>
      <c r="O118" s="275"/>
      <c r="P118" s="275"/>
      <c r="Q118" s="275"/>
      <c r="R118" s="391"/>
      <c r="S118" s="274"/>
    </row>
    <row r="119" spans="1:19" ht="26" customHeight="1">
      <c r="A119" s="273"/>
      <c r="B119" s="390"/>
      <c r="C119" s="587"/>
      <c r="D119" s="588"/>
      <c r="E119" s="589"/>
      <c r="F119" s="590"/>
      <c r="G119" s="275"/>
      <c r="H119" s="1366"/>
      <c r="I119" s="1429"/>
      <c r="J119" s="1435"/>
      <c r="K119" s="1436"/>
      <c r="L119" s="1435"/>
      <c r="M119" s="1440"/>
      <c r="N119" s="275"/>
      <c r="O119" s="275"/>
      <c r="P119" s="275"/>
      <c r="Q119" s="275"/>
      <c r="R119" s="391"/>
      <c r="S119" s="274"/>
    </row>
    <row r="120" spans="1:19" ht="26" customHeight="1">
      <c r="A120" s="273"/>
      <c r="B120" s="390"/>
      <c r="C120" s="513"/>
      <c r="D120" s="903"/>
      <c r="E120" s="553"/>
      <c r="F120" s="554"/>
      <c r="G120" s="275"/>
      <c r="H120" s="1366"/>
      <c r="I120" s="1434" t="s">
        <v>1387</v>
      </c>
      <c r="J120" s="1355" t="s">
        <v>1390</v>
      </c>
      <c r="K120" s="1356"/>
      <c r="L120" s="1355" t="s">
        <v>1389</v>
      </c>
      <c r="M120" s="1437"/>
      <c r="N120" s="275"/>
      <c r="O120" s="275"/>
      <c r="P120" s="275"/>
      <c r="Q120" s="275"/>
      <c r="R120" s="391"/>
      <c r="S120" s="274"/>
    </row>
    <row r="121" spans="1:19" ht="26" customHeight="1">
      <c r="A121" s="273"/>
      <c r="B121" s="390"/>
      <c r="C121" s="513"/>
      <c r="D121" s="903"/>
      <c r="E121" s="553"/>
      <c r="F121" s="554"/>
      <c r="G121" s="275"/>
      <c r="H121" s="1367"/>
      <c r="I121" s="1354"/>
      <c r="J121" s="1357"/>
      <c r="K121" s="1358"/>
      <c r="L121" s="1357"/>
      <c r="M121" s="1438"/>
      <c r="N121" s="275"/>
      <c r="O121" s="275"/>
      <c r="P121" s="275"/>
      <c r="Q121" s="275"/>
      <c r="R121" s="391"/>
      <c r="S121" s="274"/>
    </row>
    <row r="122" spans="1:19" ht="26" customHeight="1">
      <c r="A122" s="273"/>
      <c r="B122" s="390"/>
      <c r="C122" s="513"/>
      <c r="D122" s="903"/>
      <c r="E122" s="553"/>
      <c r="F122" s="554"/>
      <c r="G122" s="275"/>
      <c r="H122" s="1365" t="s">
        <v>1370</v>
      </c>
      <c r="I122" s="1353" t="s">
        <v>1383</v>
      </c>
      <c r="J122" s="1355" t="s">
        <v>1392</v>
      </c>
      <c r="K122" s="1356"/>
      <c r="L122" s="1359" t="s">
        <v>1384</v>
      </c>
      <c r="M122" s="1360"/>
      <c r="N122" s="275"/>
      <c r="O122" s="275"/>
      <c r="P122" s="275"/>
      <c r="Q122" s="275"/>
      <c r="R122" s="391"/>
      <c r="S122" s="274"/>
    </row>
    <row r="123" spans="1:19" ht="26" customHeight="1">
      <c r="A123" s="273"/>
      <c r="B123" s="390"/>
      <c r="C123" s="513"/>
      <c r="D123" s="903"/>
      <c r="E123" s="553"/>
      <c r="F123" s="554"/>
      <c r="G123" s="275"/>
      <c r="H123" s="1366"/>
      <c r="I123" s="1354"/>
      <c r="J123" s="1357"/>
      <c r="K123" s="1358"/>
      <c r="L123" s="1361"/>
      <c r="M123" s="1362"/>
      <c r="N123" s="275"/>
      <c r="O123" s="275"/>
      <c r="P123" s="275"/>
      <c r="Q123" s="275"/>
      <c r="R123" s="391"/>
      <c r="S123" s="274"/>
    </row>
    <row r="124" spans="1:19" ht="26" customHeight="1">
      <c r="A124" s="273"/>
      <c r="B124" s="390"/>
      <c r="C124" s="513"/>
      <c r="D124" s="903"/>
      <c r="E124" s="553"/>
      <c r="F124" s="554"/>
      <c r="G124" s="275"/>
      <c r="H124" s="1366"/>
      <c r="I124" s="1353" t="s">
        <v>1382</v>
      </c>
      <c r="J124" s="1364" t="s">
        <v>1393</v>
      </c>
      <c r="K124" s="1364"/>
      <c r="L124" s="1363" t="s">
        <v>1394</v>
      </c>
      <c r="M124" s="1364"/>
      <c r="N124" s="275"/>
      <c r="O124" s="275"/>
      <c r="P124" s="275"/>
      <c r="Q124" s="275"/>
      <c r="R124" s="391"/>
      <c r="S124" s="274"/>
    </row>
    <row r="125" spans="1:19" ht="26" customHeight="1">
      <c r="A125" s="273"/>
      <c r="B125" s="390"/>
      <c r="C125" s="513"/>
      <c r="D125" s="903"/>
      <c r="E125" s="553"/>
      <c r="F125" s="554"/>
      <c r="G125" s="275"/>
      <c r="H125" s="1366"/>
      <c r="I125" s="1354"/>
      <c r="J125" s="1364"/>
      <c r="K125" s="1364"/>
      <c r="L125" s="1364"/>
      <c r="M125" s="1364"/>
      <c r="N125" s="275"/>
      <c r="O125" s="275"/>
      <c r="P125" s="275"/>
      <c r="Q125" s="275"/>
      <c r="R125" s="391"/>
      <c r="S125" s="274"/>
    </row>
    <row r="126" spans="1:19" ht="34" customHeight="1">
      <c r="A126" s="273"/>
      <c r="B126" s="390"/>
      <c r="C126" s="513"/>
      <c r="D126" s="903"/>
      <c r="E126" s="553"/>
      <c r="F126" s="554"/>
      <c r="G126" s="275"/>
      <c r="H126" s="1366"/>
      <c r="I126" s="1446" t="s">
        <v>223</v>
      </c>
      <c r="J126" s="1447" t="s">
        <v>224</v>
      </c>
      <c r="K126" s="1448"/>
      <c r="L126" s="1447" t="s">
        <v>225</v>
      </c>
      <c r="M126" s="1448"/>
      <c r="N126" s="275"/>
      <c r="O126" s="275"/>
      <c r="P126" s="275"/>
      <c r="Q126" s="275"/>
      <c r="R126" s="391"/>
      <c r="S126" s="274"/>
    </row>
    <row r="127" spans="1:19" ht="26" customHeight="1">
      <c r="A127" s="273"/>
      <c r="B127" s="390"/>
      <c r="C127" s="513"/>
      <c r="D127" s="903"/>
      <c r="E127" s="553"/>
      <c r="F127" s="554"/>
      <c r="G127" s="275"/>
      <c r="H127" s="1366"/>
      <c r="I127" s="1446"/>
      <c r="J127" s="1449"/>
      <c r="K127" s="1450"/>
      <c r="L127" s="1449"/>
      <c r="M127" s="1450"/>
      <c r="N127" s="275"/>
      <c r="O127" s="275"/>
      <c r="P127" s="275"/>
      <c r="Q127" s="275"/>
      <c r="R127" s="391"/>
      <c r="S127" s="274"/>
    </row>
    <row r="128" spans="1:19" ht="58" customHeight="1">
      <c r="A128" s="273"/>
      <c r="B128" s="390"/>
      <c r="C128" s="513"/>
      <c r="D128" s="903"/>
      <c r="E128" s="553"/>
      <c r="F128" s="554"/>
      <c r="G128" s="275"/>
      <c r="H128" s="1366"/>
      <c r="I128" s="1036" t="s">
        <v>1379</v>
      </c>
      <c r="J128" s="1037" t="s">
        <v>226</v>
      </c>
      <c r="K128" s="1037"/>
      <c r="L128" s="1368" t="s">
        <v>1407</v>
      </c>
      <c r="M128" s="1369"/>
      <c r="N128" s="275"/>
      <c r="O128" s="275"/>
      <c r="P128" s="275"/>
      <c r="Q128" s="275"/>
      <c r="R128" s="391"/>
      <c r="S128" s="274"/>
    </row>
    <row r="129" spans="1:51" ht="26" customHeight="1">
      <c r="A129" s="273"/>
      <c r="B129" s="390"/>
      <c r="C129" s="513"/>
      <c r="D129" s="903"/>
      <c r="E129" s="553"/>
      <c r="F129" s="554"/>
      <c r="G129" s="275"/>
      <c r="H129" s="1366"/>
      <c r="I129" s="1353" t="s">
        <v>229</v>
      </c>
      <c r="J129" s="1447" t="s">
        <v>230</v>
      </c>
      <c r="K129" s="1448"/>
      <c r="L129" s="1370" t="s">
        <v>231</v>
      </c>
      <c r="M129" s="1370"/>
      <c r="N129" s="275"/>
      <c r="O129" s="275"/>
      <c r="P129" s="275"/>
      <c r="Q129" s="275"/>
      <c r="R129" s="391"/>
      <c r="S129" s="274"/>
      <c r="AU129" s="1032"/>
      <c r="AV129" s="1374"/>
      <c r="AW129" s="1374"/>
      <c r="AX129" s="1374"/>
      <c r="AY129" s="1374"/>
    </row>
    <row r="130" spans="1:51" ht="26" customHeight="1">
      <c r="A130" s="273"/>
      <c r="B130" s="390"/>
      <c r="C130" s="513"/>
      <c r="D130" s="903"/>
      <c r="E130" s="553"/>
      <c r="F130" s="554"/>
      <c r="G130" s="275"/>
      <c r="H130" s="1367"/>
      <c r="I130" s="1354"/>
      <c r="J130" s="1449"/>
      <c r="K130" s="1450"/>
      <c r="L130" s="1370"/>
      <c r="M130" s="1370"/>
      <c r="N130" s="275"/>
      <c r="O130" s="275"/>
      <c r="P130" s="275"/>
      <c r="Q130" s="275"/>
      <c r="R130" s="391"/>
      <c r="S130" s="274"/>
      <c r="AU130" s="1371"/>
      <c r="AV130" s="1372"/>
      <c r="AW130" s="1373"/>
      <c r="AX130" s="1373"/>
      <c r="AY130" s="1373"/>
    </row>
    <row r="131" spans="1:51" ht="34" customHeight="1">
      <c r="A131" s="273"/>
      <c r="B131" s="390"/>
      <c r="C131" s="513"/>
      <c r="D131" s="903"/>
      <c r="E131" s="553"/>
      <c r="F131" s="554"/>
      <c r="G131" s="275"/>
      <c r="H131" s="1365" t="s">
        <v>1371</v>
      </c>
      <c r="I131" s="1353" t="s">
        <v>235</v>
      </c>
      <c r="J131" s="1355" t="s">
        <v>236</v>
      </c>
      <c r="K131" s="1356"/>
      <c r="L131" s="1377" t="s">
        <v>1380</v>
      </c>
      <c r="M131" s="1378"/>
      <c r="N131" s="275"/>
      <c r="O131" s="275"/>
      <c r="P131" s="275"/>
      <c r="Q131" s="275"/>
      <c r="R131" s="391"/>
      <c r="S131" s="274"/>
      <c r="AU131" s="1371"/>
      <c r="AV131" s="1373"/>
      <c r="AW131" s="1373"/>
      <c r="AX131" s="1373"/>
      <c r="AY131" s="1373"/>
    </row>
    <row r="132" spans="1:51" ht="34" customHeight="1">
      <c r="A132" s="273"/>
      <c r="B132" s="390"/>
      <c r="C132" s="513"/>
      <c r="D132" s="903"/>
      <c r="E132" s="553"/>
      <c r="F132" s="554"/>
      <c r="G132" s="275"/>
      <c r="H132" s="1366"/>
      <c r="I132" s="1354"/>
      <c r="J132" s="1375"/>
      <c r="K132" s="1376"/>
      <c r="L132" s="1379"/>
      <c r="M132" s="1380"/>
      <c r="N132" s="275"/>
      <c r="O132" s="275"/>
      <c r="P132" s="275"/>
      <c r="Q132" s="275"/>
      <c r="R132" s="391"/>
      <c r="S132" s="274"/>
      <c r="AU132" s="1033"/>
      <c r="AV132" s="1034"/>
      <c r="AW132" s="1034"/>
      <c r="AX132" s="1034"/>
      <c r="AY132" s="1034"/>
    </row>
    <row r="133" spans="1:51" ht="26" customHeight="1">
      <c r="A133" s="273"/>
      <c r="B133" s="390"/>
      <c r="C133" s="513"/>
      <c r="D133" s="903"/>
      <c r="E133" s="553"/>
      <c r="F133" s="554"/>
      <c r="G133" s="275"/>
      <c r="H133" s="1365" t="s">
        <v>1374</v>
      </c>
      <c r="I133" s="1446" t="s">
        <v>1375</v>
      </c>
      <c r="J133" s="1364" t="s">
        <v>1381</v>
      </c>
      <c r="K133" s="1364"/>
      <c r="L133" s="1363" t="s">
        <v>1377</v>
      </c>
      <c r="M133" s="1363"/>
      <c r="N133" s="275"/>
      <c r="O133" s="275"/>
      <c r="P133" s="275"/>
      <c r="Q133" s="275"/>
      <c r="R133" s="391"/>
      <c r="S133" s="274"/>
      <c r="AU133" s="1371"/>
      <c r="AV133" s="1373"/>
      <c r="AW133" s="1373"/>
      <c r="AX133" s="1373"/>
      <c r="AY133" s="1373"/>
    </row>
    <row r="134" spans="1:51" ht="40" customHeight="1">
      <c r="A134" s="273"/>
      <c r="B134" s="390"/>
      <c r="C134" s="513"/>
      <c r="D134" s="903"/>
      <c r="E134" s="553"/>
      <c r="F134" s="554"/>
      <c r="G134" s="275"/>
      <c r="H134" s="1366"/>
      <c r="I134" s="1446"/>
      <c r="J134" s="1364"/>
      <c r="K134" s="1364"/>
      <c r="L134" s="1363"/>
      <c r="M134" s="1363"/>
      <c r="N134" s="275"/>
      <c r="O134" s="275"/>
      <c r="P134" s="275"/>
      <c r="Q134" s="275"/>
      <c r="R134" s="391"/>
      <c r="S134" s="274"/>
      <c r="AU134" s="1371"/>
      <c r="AV134" s="1373"/>
      <c r="AW134" s="1373"/>
      <c r="AX134" s="1373"/>
      <c r="AY134" s="1373"/>
    </row>
    <row r="135" spans="1:51" ht="26" customHeight="1">
      <c r="A135" s="273"/>
      <c r="B135" s="390"/>
      <c r="C135" s="513"/>
      <c r="D135" s="903"/>
      <c r="E135" s="553"/>
      <c r="F135" s="554"/>
      <c r="G135" s="275"/>
      <c r="H135" s="1366"/>
      <c r="I135" s="1446" t="s">
        <v>1376</v>
      </c>
      <c r="J135" s="1364" t="s">
        <v>1381</v>
      </c>
      <c r="K135" s="1364"/>
      <c r="L135" s="1363" t="s">
        <v>1378</v>
      </c>
      <c r="M135" s="1363"/>
      <c r="N135" s="275"/>
      <c r="O135" s="275"/>
      <c r="P135" s="275"/>
      <c r="Q135" s="275"/>
      <c r="R135" s="391"/>
      <c r="S135" s="274"/>
      <c r="AU135" s="1371"/>
      <c r="AV135" s="1373"/>
      <c r="AW135" s="1373"/>
      <c r="AX135" s="1373"/>
      <c r="AY135" s="1373"/>
    </row>
    <row r="136" spans="1:51" ht="42" customHeight="1">
      <c r="A136" s="273"/>
      <c r="B136" s="390"/>
      <c r="C136" s="513"/>
      <c r="D136" s="903"/>
      <c r="E136" s="553"/>
      <c r="F136" s="554"/>
      <c r="G136" s="275"/>
      <c r="H136" s="1367"/>
      <c r="I136" s="1446"/>
      <c r="J136" s="1364"/>
      <c r="K136" s="1364"/>
      <c r="L136" s="1363"/>
      <c r="M136" s="1363"/>
      <c r="N136" s="275"/>
      <c r="O136" s="275"/>
      <c r="P136" s="275"/>
      <c r="Q136" s="275"/>
      <c r="R136" s="391"/>
      <c r="S136" s="274"/>
      <c r="AU136" s="1371"/>
      <c r="AV136" s="1373"/>
      <c r="AW136" s="1373"/>
      <c r="AX136" s="1373"/>
      <c r="AY136" s="1373"/>
    </row>
    <row r="137" spans="1:51" ht="26" customHeight="1">
      <c r="A137" s="273"/>
      <c r="B137" s="390"/>
      <c r="C137" s="513"/>
      <c r="D137" s="903"/>
      <c r="E137" s="553"/>
      <c r="F137" s="554"/>
      <c r="G137" s="275"/>
      <c r="H137" s="1460" t="s">
        <v>202</v>
      </c>
      <c r="I137" s="1446" t="s">
        <v>202</v>
      </c>
      <c r="J137" s="1364" t="s">
        <v>240</v>
      </c>
      <c r="K137" s="1364"/>
      <c r="L137" s="1363" t="s">
        <v>1385</v>
      </c>
      <c r="M137" s="1363"/>
      <c r="N137" s="275"/>
      <c r="O137" s="275"/>
      <c r="P137" s="275"/>
      <c r="Q137" s="275"/>
      <c r="R137" s="391"/>
      <c r="S137" s="274"/>
      <c r="AU137" s="1371"/>
      <c r="AV137" s="1373"/>
      <c r="AW137" s="1373"/>
      <c r="AX137" s="1373"/>
      <c r="AY137" s="1373"/>
    </row>
    <row r="138" spans="1:51" ht="26" customHeight="1">
      <c r="A138" s="273"/>
      <c r="B138" s="390"/>
      <c r="C138" s="513"/>
      <c r="D138" s="903"/>
      <c r="E138" s="553"/>
      <c r="F138" s="554"/>
      <c r="G138" s="275"/>
      <c r="H138" s="1460"/>
      <c r="I138" s="1446"/>
      <c r="J138" s="1364"/>
      <c r="K138" s="1364"/>
      <c r="L138" s="1363"/>
      <c r="M138" s="1363"/>
      <c r="N138" s="275"/>
      <c r="O138" s="275"/>
      <c r="P138" s="275"/>
      <c r="Q138" s="275"/>
      <c r="R138" s="391"/>
      <c r="S138" s="274"/>
      <c r="AU138" s="1371"/>
      <c r="AV138" s="1373"/>
      <c r="AW138" s="1373"/>
      <c r="AX138" s="1373"/>
      <c r="AY138" s="1373"/>
    </row>
    <row r="139" spans="1:51" ht="32" customHeight="1" thickBot="1">
      <c r="A139" s="273"/>
      <c r="B139" s="390"/>
      <c r="C139" s="597"/>
      <c r="D139" s="598"/>
      <c r="E139" s="599"/>
      <c r="F139" s="558"/>
      <c r="G139" s="398"/>
      <c r="H139" s="398"/>
      <c r="I139" s="600"/>
      <c r="J139" s="600"/>
      <c r="K139" s="398"/>
      <c r="L139" s="398"/>
      <c r="M139" s="398"/>
      <c r="N139" s="275"/>
      <c r="O139" s="275"/>
      <c r="P139" s="275"/>
      <c r="Q139" s="275"/>
      <c r="R139" s="391"/>
      <c r="S139" s="274"/>
      <c r="AU139" s="1371"/>
      <c r="AV139" s="1373"/>
      <c r="AW139" s="1373"/>
      <c r="AX139" s="1373"/>
      <c r="AY139" s="1373"/>
    </row>
    <row r="140" spans="1:51" ht="26" customHeight="1" thickBot="1">
      <c r="A140" s="273"/>
      <c r="B140" s="390"/>
      <c r="D140" s="640" t="s">
        <v>241</v>
      </c>
      <c r="F140" s="860">
        <f>J151</f>
        <v>0</v>
      </c>
      <c r="G140" s="713"/>
      <c r="H140" s="861"/>
      <c r="I140" s="593"/>
      <c r="J140" s="593"/>
      <c r="K140" s="593"/>
      <c r="L140" s="593"/>
      <c r="M140" s="398"/>
      <c r="N140" s="275"/>
      <c r="O140" s="275"/>
      <c r="P140" s="275"/>
      <c r="Q140" s="275"/>
      <c r="R140" s="391"/>
      <c r="S140" s="274"/>
      <c r="AU140" s="1371"/>
      <c r="AV140" s="1372"/>
      <c r="AW140" s="1373"/>
      <c r="AX140" s="1372"/>
      <c r="AY140" s="1373"/>
    </row>
    <row r="141" spans="1:51" ht="26" customHeight="1">
      <c r="A141" s="273"/>
      <c r="B141" s="390"/>
      <c r="C141" s="640"/>
      <c r="D141" s="583"/>
      <c r="E141" s="463"/>
      <c r="F141" s="713"/>
      <c r="G141" s="713"/>
      <c r="H141" s="593"/>
      <c r="I141" s="593"/>
      <c r="J141" s="593"/>
      <c r="K141" s="593"/>
      <c r="L141" s="593"/>
      <c r="M141" s="398"/>
      <c r="N141" s="275"/>
      <c r="O141" s="275"/>
      <c r="P141" s="275"/>
      <c r="Q141" s="275"/>
      <c r="R141" s="391"/>
      <c r="S141" s="274"/>
      <c r="AU141" s="1371"/>
      <c r="AV141" s="1373"/>
      <c r="AW141" s="1373"/>
      <c r="AX141" s="1373"/>
      <c r="AY141" s="1373"/>
    </row>
    <row r="142" spans="1:51" ht="25" customHeight="1">
      <c r="A142" s="273"/>
      <c r="B142" s="390"/>
      <c r="D142" s="548" t="s">
        <v>246</v>
      </c>
      <c r="E142" s="398"/>
      <c r="F142" s="398"/>
      <c r="G142" s="593"/>
      <c r="H142" s="861" t="s">
        <v>1345</v>
      </c>
      <c r="I142" s="308"/>
      <c r="J142" s="902"/>
      <c r="K142" s="398"/>
      <c r="L142" s="948"/>
      <c r="M142" s="275"/>
      <c r="N142" s="948"/>
      <c r="O142" s="275"/>
      <c r="P142" s="275"/>
      <c r="Q142" s="275"/>
      <c r="R142" s="391"/>
      <c r="S142" s="274"/>
      <c r="AU142" s="1371"/>
      <c r="AV142" s="1373"/>
      <c r="AW142" s="1373"/>
      <c r="AX142" s="1373"/>
      <c r="AY142" s="1373"/>
    </row>
    <row r="143" spans="1:51" ht="27">
      <c r="A143" s="273"/>
      <c r="B143" s="390"/>
      <c r="C143" s="593"/>
      <c r="D143" s="398"/>
      <c r="E143" s="398"/>
      <c r="F143" s="308"/>
      <c r="G143" s="593"/>
      <c r="H143" s="902"/>
      <c r="I143" s="713"/>
      <c r="J143" s="902"/>
      <c r="K143" s="398"/>
      <c r="L143" s="948"/>
      <c r="N143" s="948"/>
      <c r="O143" s="275"/>
      <c r="P143" s="275"/>
      <c r="Q143" s="275"/>
      <c r="R143" s="391"/>
      <c r="S143" s="274"/>
      <c r="AU143" s="1371"/>
      <c r="AV143" s="1373"/>
      <c r="AW143" s="1373"/>
      <c r="AX143" s="1373"/>
      <c r="AY143" s="1373"/>
    </row>
    <row r="144" spans="1:51" ht="27">
      <c r="A144" s="273"/>
      <c r="B144" s="390"/>
      <c r="C144" s="398"/>
      <c r="D144" s="970" t="s">
        <v>205</v>
      </c>
      <c r="E144" s="970" t="s">
        <v>248</v>
      </c>
      <c r="F144" s="970" t="s">
        <v>249</v>
      </c>
      <c r="G144" s="593"/>
      <c r="H144" s="969" t="s">
        <v>1</v>
      </c>
      <c r="I144" s="969" t="s">
        <v>242</v>
      </c>
      <c r="J144" s="969" t="s">
        <v>243</v>
      </c>
      <c r="K144" s="970" t="s">
        <v>244</v>
      </c>
      <c r="L144" s="973" t="s">
        <v>245</v>
      </c>
      <c r="N144" s="948"/>
      <c r="O144" s="275"/>
      <c r="P144" s="275"/>
      <c r="Q144" s="275"/>
      <c r="R144" s="391"/>
      <c r="S144" s="274"/>
      <c r="AU144" s="1371"/>
      <c r="AV144" s="1372"/>
      <c r="AW144" s="1373"/>
      <c r="AX144" s="1372"/>
      <c r="AY144" s="1373"/>
    </row>
    <row r="145" spans="1:51" ht="27">
      <c r="A145" s="273"/>
      <c r="B145" s="390"/>
      <c r="C145" s="398"/>
      <c r="D145" s="1001" t="s">
        <v>209</v>
      </c>
      <c r="E145" s="896">
        <f>E163</f>
        <v>0</v>
      </c>
      <c r="F145" s="897" t="e">
        <f>G163/E163</f>
        <v>#DIV/0!</v>
      </c>
      <c r="G145" s="593"/>
      <c r="H145" s="896">
        <v>1</v>
      </c>
      <c r="I145" s="466" t="s">
        <v>1369</v>
      </c>
      <c r="J145" s="896">
        <f t="shared" ref="J145:J150" si="16">E157+H157+K157+N157</f>
        <v>0</v>
      </c>
      <c r="K145" s="296"/>
      <c r="L145" s="1000" t="s">
        <v>247</v>
      </c>
      <c r="N145" s="948"/>
      <c r="O145" s="275"/>
      <c r="P145" s="275"/>
      <c r="Q145" s="275"/>
      <c r="R145" s="391"/>
      <c r="S145" s="274"/>
      <c r="AU145" s="1371"/>
      <c r="AV145" s="1373"/>
      <c r="AW145" s="1373"/>
      <c r="AX145" s="1373"/>
      <c r="AY145" s="1373"/>
    </row>
    <row r="146" spans="1:51" ht="27">
      <c r="A146" s="273"/>
      <c r="B146" s="390"/>
      <c r="C146" s="398"/>
      <c r="D146" s="638" t="s">
        <v>217</v>
      </c>
      <c r="E146" s="896">
        <f>H163</f>
        <v>0</v>
      </c>
      <c r="F146" s="897" t="e">
        <f>J163/H163</f>
        <v>#DIV/0!</v>
      </c>
      <c r="G146" s="593"/>
      <c r="H146" s="896">
        <v>2</v>
      </c>
      <c r="I146" s="466" t="s">
        <v>1373</v>
      </c>
      <c r="J146" s="896">
        <f t="shared" si="16"/>
        <v>0</v>
      </c>
      <c r="K146" s="296"/>
      <c r="L146" s="1000" t="s">
        <v>247</v>
      </c>
      <c r="N146" s="948"/>
      <c r="O146" s="275"/>
      <c r="P146" s="275"/>
      <c r="Q146" s="275"/>
      <c r="R146" s="391"/>
      <c r="S146" s="274"/>
      <c r="AU146" s="1371"/>
      <c r="AV146" s="1373"/>
      <c r="AW146" s="1373"/>
      <c r="AX146" s="1372"/>
      <c r="AY146" s="1373"/>
    </row>
    <row r="147" spans="1:51" ht="27">
      <c r="A147" s="273"/>
      <c r="B147" s="390"/>
      <c r="C147" s="398"/>
      <c r="D147" s="1002" t="s">
        <v>222</v>
      </c>
      <c r="E147" s="896">
        <f>K163</f>
        <v>0</v>
      </c>
      <c r="F147" s="897" t="e">
        <f>M163/K163</f>
        <v>#DIV/0!</v>
      </c>
      <c r="G147" s="593"/>
      <c r="H147" s="896">
        <v>3</v>
      </c>
      <c r="I147" s="466" t="s">
        <v>1370</v>
      </c>
      <c r="J147" s="896">
        <f t="shared" si="16"/>
        <v>0</v>
      </c>
      <c r="K147" s="296"/>
      <c r="L147" s="1000" t="s">
        <v>247</v>
      </c>
      <c r="N147" s="948"/>
      <c r="O147" s="275"/>
      <c r="P147" s="275"/>
      <c r="Q147" s="275"/>
      <c r="R147" s="391"/>
      <c r="S147" s="274"/>
      <c r="AU147" s="1371"/>
      <c r="AV147" s="1373"/>
      <c r="AW147" s="1373"/>
      <c r="AX147" s="1373"/>
      <c r="AY147" s="1373"/>
    </row>
    <row r="148" spans="1:51" ht="27">
      <c r="A148" s="273"/>
      <c r="B148" s="390"/>
      <c r="C148" s="398"/>
      <c r="D148" s="1003" t="s">
        <v>227</v>
      </c>
      <c r="E148" s="896">
        <f>N163</f>
        <v>0</v>
      </c>
      <c r="F148" s="897" t="e">
        <f>P163/N163</f>
        <v>#DIV/0!</v>
      </c>
      <c r="G148" s="593"/>
      <c r="H148" s="896">
        <v>4</v>
      </c>
      <c r="I148" s="566" t="s">
        <v>1371</v>
      </c>
      <c r="J148" s="896">
        <f t="shared" si="16"/>
        <v>0</v>
      </c>
      <c r="K148" s="296"/>
      <c r="L148" s="1000" t="s">
        <v>247</v>
      </c>
      <c r="N148" s="948"/>
      <c r="O148" s="275"/>
      <c r="P148" s="275"/>
      <c r="Q148" s="275"/>
      <c r="R148" s="391"/>
      <c r="S148" s="274"/>
      <c r="AU148" s="1371"/>
      <c r="AV148" s="1373"/>
      <c r="AW148" s="1373"/>
      <c r="AX148" s="1373"/>
      <c r="AY148" s="1373"/>
    </row>
    <row r="149" spans="1:51" ht="27">
      <c r="A149" s="273"/>
      <c r="B149" s="390"/>
      <c r="C149" s="398"/>
      <c r="D149" s="972" t="s">
        <v>92</v>
      </c>
      <c r="E149" s="896">
        <f>SUM(E145:E148)</f>
        <v>0</v>
      </c>
      <c r="F149" s="713"/>
      <c r="G149" s="593"/>
      <c r="H149" s="896">
        <v>5</v>
      </c>
      <c r="I149" s="466" t="s">
        <v>1374</v>
      </c>
      <c r="J149" s="896">
        <f t="shared" si="16"/>
        <v>0</v>
      </c>
      <c r="K149" s="296"/>
      <c r="L149" s="1000" t="s">
        <v>247</v>
      </c>
      <c r="N149" s="948"/>
      <c r="O149" s="275"/>
      <c r="P149" s="275"/>
      <c r="Q149" s="275"/>
      <c r="R149" s="391"/>
      <c r="S149" s="274"/>
      <c r="AU149" s="1371"/>
      <c r="AV149" s="1373"/>
      <c r="AW149" s="1373"/>
      <c r="AX149" s="1373"/>
      <c r="AY149" s="1373"/>
    </row>
    <row r="150" spans="1:51" ht="27">
      <c r="A150" s="273"/>
      <c r="B150" s="390"/>
      <c r="C150" s="398"/>
      <c r="D150" s="902"/>
      <c r="E150" s="398"/>
      <c r="F150" s="713"/>
      <c r="G150" s="593"/>
      <c r="H150" s="896">
        <v>6</v>
      </c>
      <c r="I150" s="466" t="s">
        <v>202</v>
      </c>
      <c r="J150" s="896">
        <f t="shared" si="16"/>
        <v>0</v>
      </c>
      <c r="K150" s="296"/>
      <c r="L150" s="1000" t="s">
        <v>247</v>
      </c>
      <c r="N150" s="948"/>
      <c r="O150" s="275"/>
      <c r="P150" s="275"/>
      <c r="Q150" s="275"/>
      <c r="R150" s="391"/>
      <c r="S150" s="274"/>
      <c r="AU150" s="1371"/>
      <c r="AV150" s="1372"/>
      <c r="AW150" s="1373"/>
      <c r="AX150" s="1372"/>
      <c r="AY150" s="1373"/>
    </row>
    <row r="151" spans="1:51" ht="27">
      <c r="A151" s="273"/>
      <c r="B151" s="390"/>
      <c r="C151" s="398"/>
      <c r="D151" s="593"/>
      <c r="E151" s="593"/>
      <c r="F151" s="398"/>
      <c r="G151" s="593"/>
      <c r="H151" s="296"/>
      <c r="I151" s="972" t="s">
        <v>250</v>
      </c>
      <c r="J151" s="896">
        <f>SUM(J145:J150)</f>
        <v>0</v>
      </c>
      <c r="K151" s="296"/>
      <c r="L151" s="1000"/>
      <c r="N151" s="948"/>
      <c r="O151" s="275"/>
      <c r="P151" s="275"/>
      <c r="Q151" s="275"/>
      <c r="R151" s="391"/>
      <c r="S151" s="274"/>
      <c r="AU151" s="1371"/>
      <c r="AV151" s="1373"/>
      <c r="AW151" s="1373"/>
      <c r="AX151" s="1373"/>
      <c r="AY151" s="1373"/>
    </row>
    <row r="152" spans="1:51" ht="27">
      <c r="A152" s="273"/>
      <c r="B152" s="390"/>
      <c r="C152" s="593"/>
      <c r="D152" s="593"/>
      <c r="E152" s="593"/>
      <c r="F152" s="593"/>
      <c r="G152" s="713"/>
      <c r="H152" s="398"/>
      <c r="I152" s="593"/>
      <c r="J152" s="593"/>
      <c r="K152" s="593"/>
      <c r="L152" s="398"/>
      <c r="M152" s="398"/>
      <c r="N152" s="275"/>
      <c r="O152" s="275"/>
      <c r="P152" s="275"/>
      <c r="Q152" s="275"/>
      <c r="R152" s="391"/>
      <c r="S152" s="274"/>
      <c r="AU152" s="1371"/>
      <c r="AV152" s="1373"/>
      <c r="AW152" s="1373"/>
      <c r="AX152" s="1373"/>
      <c r="AY152" s="1373"/>
    </row>
    <row r="153" spans="1:51" ht="30">
      <c r="A153" s="273"/>
      <c r="B153" s="390"/>
      <c r="C153" s="463"/>
      <c r="D153" s="548" t="s">
        <v>1344</v>
      </c>
      <c r="E153" s="463"/>
      <c r="F153" s="463"/>
      <c r="G153" s="463"/>
      <c r="H153" s="398"/>
      <c r="I153" s="463"/>
      <c r="J153" s="463"/>
      <c r="K153" s="463"/>
      <c r="L153" s="463"/>
      <c r="M153" s="463"/>
      <c r="N153" s="275"/>
      <c r="O153" s="275"/>
      <c r="P153" s="275"/>
      <c r="Q153" s="275"/>
      <c r="R153" s="391"/>
      <c r="S153" s="274"/>
      <c r="AU153" s="1371"/>
      <c r="AV153" s="1373"/>
      <c r="AW153" s="1373"/>
      <c r="AX153" s="1372"/>
      <c r="AY153" s="1373"/>
    </row>
    <row r="154" spans="1:51" ht="27">
      <c r="A154" s="273"/>
      <c r="B154" s="390"/>
      <c r="C154" s="902"/>
      <c r="D154" s="308"/>
      <c r="E154" s="308"/>
      <c r="F154" s="308"/>
      <c r="G154" s="463"/>
      <c r="H154" s="398"/>
      <c r="I154" s="902"/>
      <c r="J154" s="308"/>
      <c r="K154" s="308"/>
      <c r="L154" s="308"/>
      <c r="M154" s="463"/>
      <c r="N154" s="275"/>
      <c r="O154" s="275"/>
      <c r="P154" s="275"/>
      <c r="Q154" s="275"/>
      <c r="R154" s="391"/>
      <c r="S154" s="274"/>
      <c r="AU154" s="1371"/>
      <c r="AV154" s="1373"/>
      <c r="AW154" s="1373"/>
      <c r="AX154" s="1373"/>
      <c r="AY154" s="1373"/>
    </row>
    <row r="155" spans="1:51" ht="27">
      <c r="A155" s="273"/>
      <c r="B155" s="390"/>
      <c r="C155" s="902"/>
      <c r="E155" s="1451" t="s">
        <v>209</v>
      </c>
      <c r="F155" s="1452"/>
      <c r="G155" s="1453"/>
      <c r="H155" s="1454" t="s">
        <v>217</v>
      </c>
      <c r="I155" s="1455"/>
      <c r="J155" s="1456"/>
      <c r="K155" s="1457" t="s">
        <v>222</v>
      </c>
      <c r="L155" s="1458"/>
      <c r="M155" s="1459"/>
      <c r="N155" s="1444" t="s">
        <v>227</v>
      </c>
      <c r="O155" s="1444"/>
      <c r="P155" s="1444"/>
      <c r="Q155" s="275"/>
      <c r="R155" s="391"/>
      <c r="S155" s="274"/>
    </row>
    <row r="156" spans="1:51" ht="27">
      <c r="A156" s="273"/>
      <c r="B156" s="390"/>
      <c r="C156" s="902"/>
      <c r="D156" s="969" t="s">
        <v>242</v>
      </c>
      <c r="E156" s="594" t="s">
        <v>248</v>
      </c>
      <c r="F156" s="594" t="s">
        <v>251</v>
      </c>
      <c r="G156" s="594" t="s">
        <v>252</v>
      </c>
      <c r="H156" s="594" t="s">
        <v>248</v>
      </c>
      <c r="I156" s="594" t="s">
        <v>251</v>
      </c>
      <c r="J156" s="594" t="s">
        <v>252</v>
      </c>
      <c r="K156" s="594" t="s">
        <v>248</v>
      </c>
      <c r="L156" s="594" t="s">
        <v>251</v>
      </c>
      <c r="M156" s="594" t="s">
        <v>252</v>
      </c>
      <c r="N156" s="594" t="s">
        <v>248</v>
      </c>
      <c r="O156" s="594" t="s">
        <v>251</v>
      </c>
      <c r="P156" s="594" t="s">
        <v>252</v>
      </c>
      <c r="Q156" s="275"/>
      <c r="R156" s="391"/>
      <c r="S156" s="274"/>
    </row>
    <row r="157" spans="1:51" ht="27">
      <c r="A157" s="273"/>
      <c r="B157" s="390"/>
      <c r="C157" s="902"/>
      <c r="D157" s="466" t="s">
        <v>1369</v>
      </c>
      <c r="E157" s="594"/>
      <c r="F157" s="594"/>
      <c r="G157" s="594"/>
      <c r="H157" s="592"/>
      <c r="I157" s="896"/>
      <c r="J157" s="592"/>
      <c r="K157" s="592"/>
      <c r="L157" s="592"/>
      <c r="M157" s="592"/>
      <c r="N157" s="648"/>
      <c r="O157" s="648"/>
      <c r="P157" s="648"/>
      <c r="Q157" s="275"/>
      <c r="R157" s="391"/>
      <c r="S157" s="274"/>
    </row>
    <row r="158" spans="1:51" ht="27">
      <c r="A158" s="273"/>
      <c r="B158" s="390"/>
      <c r="C158" s="463"/>
      <c r="D158" s="466" t="s">
        <v>1373</v>
      </c>
      <c r="E158" s="592"/>
      <c r="F158" s="592"/>
      <c r="G158" s="592"/>
      <c r="H158" s="592"/>
      <c r="I158" s="983"/>
      <c r="J158" s="984"/>
      <c r="K158" s="592"/>
      <c r="L158" s="592"/>
      <c r="M158" s="592"/>
      <c r="N158" s="648"/>
      <c r="O158" s="648"/>
      <c r="P158" s="648"/>
      <c r="Q158" s="275"/>
      <c r="R158" s="391"/>
      <c r="S158" s="274"/>
    </row>
    <row r="159" spans="1:51" ht="27">
      <c r="A159" s="273"/>
      <c r="B159" s="390"/>
      <c r="C159" s="398"/>
      <c r="D159" s="466" t="s">
        <v>1370</v>
      </c>
      <c r="E159" s="592"/>
      <c r="F159" s="592"/>
      <c r="G159" s="592"/>
      <c r="H159" s="592"/>
      <c r="I159" s="465"/>
      <c r="J159" s="592"/>
      <c r="K159" s="592"/>
      <c r="L159" s="592"/>
      <c r="M159" s="592"/>
      <c r="N159" s="648"/>
      <c r="O159" s="648"/>
      <c r="P159" s="648"/>
      <c r="Q159" s="275"/>
      <c r="R159" s="391"/>
      <c r="S159" s="274"/>
    </row>
    <row r="160" spans="1:51" ht="27">
      <c r="A160" s="273"/>
      <c r="B160" s="390"/>
      <c r="C160" s="686"/>
      <c r="D160" s="297" t="s">
        <v>1371</v>
      </c>
      <c r="E160" s="896"/>
      <c r="F160" s="896"/>
      <c r="G160" s="896"/>
      <c r="H160" s="592"/>
      <c r="I160" s="465"/>
      <c r="J160" s="465"/>
      <c r="K160" s="465"/>
      <c r="L160" s="465"/>
      <c r="M160" s="465"/>
      <c r="N160" s="648"/>
      <c r="O160" s="648"/>
      <c r="P160" s="648"/>
      <c r="Q160" s="275"/>
      <c r="R160" s="391"/>
      <c r="S160" s="274"/>
    </row>
    <row r="161" spans="1:138" ht="27">
      <c r="A161" s="273"/>
      <c r="B161" s="390"/>
      <c r="C161" s="902"/>
      <c r="D161" s="466" t="s">
        <v>1374</v>
      </c>
      <c r="E161" s="896"/>
      <c r="F161" s="896"/>
      <c r="G161" s="896"/>
      <c r="H161" s="592"/>
      <c r="I161" s="465"/>
      <c r="J161" s="465"/>
      <c r="K161" s="465"/>
      <c r="L161" s="465"/>
      <c r="M161" s="465"/>
      <c r="N161" s="648"/>
      <c r="O161" s="648"/>
      <c r="P161" s="648"/>
      <c r="Q161" s="275"/>
      <c r="R161" s="391"/>
      <c r="S161" s="274"/>
      <c r="BT161" s="275"/>
      <c r="BU161" s="275"/>
      <c r="BV161" s="275"/>
      <c r="BW161" s="275"/>
      <c r="BX161" s="275"/>
      <c r="BY161" s="275"/>
      <c r="BZ161" s="275"/>
      <c r="CA161" s="275"/>
      <c r="CB161" s="275"/>
      <c r="CC161" s="275"/>
      <c r="CD161" s="275"/>
      <c r="CE161" s="275"/>
      <c r="CF161" s="275"/>
      <c r="CG161" s="275"/>
      <c r="CH161" s="275"/>
      <c r="CI161" s="275"/>
      <c r="CJ161" s="275"/>
      <c r="CK161" s="275"/>
      <c r="CL161" s="275"/>
      <c r="CM161" s="275"/>
      <c r="CN161" s="275"/>
      <c r="CO161" s="275"/>
      <c r="CP161" s="275"/>
      <c r="CQ161" s="275"/>
      <c r="CR161" s="275"/>
      <c r="CS161" s="275"/>
      <c r="CT161" s="275"/>
      <c r="CU161" s="275"/>
      <c r="CV161" s="275"/>
      <c r="CW161" s="275"/>
      <c r="CX161" s="275"/>
      <c r="CY161" s="275"/>
      <c r="CZ161" s="275"/>
      <c r="DA161" s="275"/>
      <c r="DB161" s="275"/>
      <c r="DC161" s="275"/>
      <c r="DD161" s="275"/>
      <c r="DE161" s="275"/>
      <c r="DF161" s="275"/>
      <c r="DG161" s="275"/>
      <c r="DH161" s="275"/>
      <c r="DI161" s="275"/>
      <c r="DJ161" s="275"/>
      <c r="DK161" s="275"/>
      <c r="DL161" s="275"/>
      <c r="DM161" s="275"/>
      <c r="DN161" s="275"/>
      <c r="DO161" s="275"/>
      <c r="DP161" s="275"/>
      <c r="DQ161" s="275"/>
      <c r="DR161" s="275"/>
      <c r="DS161" s="275"/>
      <c r="DT161" s="275"/>
      <c r="DU161" s="275"/>
      <c r="DV161" s="275"/>
      <c r="DW161" s="275"/>
      <c r="DX161" s="275"/>
      <c r="DY161" s="275"/>
      <c r="DZ161" s="275"/>
      <c r="EA161" s="275"/>
      <c r="EB161" s="275"/>
      <c r="EC161" s="275"/>
      <c r="ED161" s="275"/>
      <c r="EE161" s="275"/>
      <c r="EF161" s="275"/>
      <c r="EG161" s="275"/>
      <c r="EH161" s="275"/>
    </row>
    <row r="162" spans="1:138" ht="27">
      <c r="A162" s="273"/>
      <c r="B162" s="390"/>
      <c r="C162" s="398"/>
      <c r="D162" s="466" t="s">
        <v>202</v>
      </c>
      <c r="E162" s="592"/>
      <c r="F162" s="592"/>
      <c r="G162" s="592"/>
      <c r="H162" s="592"/>
      <c r="I162" s="465"/>
      <c r="J162" s="592"/>
      <c r="K162" s="592"/>
      <c r="L162" s="592"/>
      <c r="M162" s="592"/>
      <c r="N162" s="648"/>
      <c r="O162" s="648"/>
      <c r="P162" s="648"/>
      <c r="Q162" s="275"/>
      <c r="R162" s="391"/>
      <c r="S162" s="274"/>
      <c r="BT162" s="275"/>
      <c r="BU162" s="275"/>
      <c r="BV162" s="275"/>
      <c r="BW162" s="275"/>
      <c r="BX162" s="275"/>
      <c r="BY162" s="275"/>
      <c r="BZ162" s="275"/>
      <c r="CA162" s="275"/>
      <c r="CB162" s="275"/>
      <c r="CC162" s="275"/>
      <c r="CD162" s="275"/>
      <c r="CE162" s="275"/>
      <c r="CF162" s="275"/>
      <c r="CG162" s="275"/>
      <c r="CH162" s="275"/>
      <c r="CI162" s="275"/>
      <c r="CJ162" s="275"/>
      <c r="CK162" s="275"/>
      <c r="CL162" s="275"/>
      <c r="CM162" s="275"/>
      <c r="CN162" s="275"/>
      <c r="CO162" s="275"/>
      <c r="CP162" s="275"/>
      <c r="CQ162" s="275"/>
      <c r="CR162" s="275"/>
      <c r="CS162" s="275"/>
      <c r="CT162" s="275"/>
      <c r="CU162" s="275"/>
      <c r="CV162" s="275"/>
      <c r="CW162" s="275"/>
      <c r="CX162" s="275"/>
      <c r="CY162" s="275"/>
      <c r="CZ162" s="275"/>
      <c r="DA162" s="275"/>
      <c r="DB162" s="275"/>
      <c r="DC162" s="275"/>
      <c r="DD162" s="275"/>
      <c r="DE162" s="275"/>
      <c r="DF162" s="275"/>
      <c r="DG162" s="275"/>
      <c r="DH162" s="275"/>
      <c r="DI162" s="275"/>
      <c r="DJ162" s="275"/>
      <c r="DK162" s="275"/>
      <c r="DL162" s="275"/>
      <c r="DM162" s="275"/>
      <c r="DN162" s="275"/>
      <c r="DO162" s="275"/>
      <c r="DP162" s="275"/>
      <c r="DQ162" s="275"/>
      <c r="DR162" s="275"/>
      <c r="DS162" s="275"/>
      <c r="DT162" s="275"/>
      <c r="DU162" s="275"/>
      <c r="DV162" s="275"/>
      <c r="DW162" s="275"/>
      <c r="DX162" s="275"/>
      <c r="DY162" s="275"/>
      <c r="DZ162" s="275"/>
      <c r="EA162" s="275"/>
      <c r="EB162" s="275"/>
      <c r="EC162" s="275"/>
      <c r="ED162" s="275"/>
      <c r="EE162" s="275"/>
      <c r="EF162" s="275"/>
      <c r="EG162" s="275"/>
      <c r="EH162" s="275"/>
    </row>
    <row r="163" spans="1:138" ht="27">
      <c r="A163" s="273"/>
      <c r="B163" s="390"/>
      <c r="C163" s="308"/>
      <c r="D163" s="972" t="s">
        <v>92</v>
      </c>
      <c r="E163" s="950">
        <f>SUM(E157:E162)</f>
        <v>0</v>
      </c>
      <c r="F163" s="1138"/>
      <c r="G163" s="950">
        <f>SUM(G157:G162)</f>
        <v>0</v>
      </c>
      <c r="H163" s="950">
        <f>SUM(H157:H162)</f>
        <v>0</v>
      </c>
      <c r="I163" s="1138"/>
      <c r="J163" s="950">
        <f>SUM(J157:J162)</f>
        <v>0</v>
      </c>
      <c r="K163" s="950">
        <f>SUM(K157:K162)</f>
        <v>0</v>
      </c>
      <c r="L163" s="1138"/>
      <c r="M163" s="1136">
        <f>SUM(M157:M162)</f>
        <v>0</v>
      </c>
      <c r="N163" s="1137">
        <f>SUM(N157:N162)</f>
        <v>0</v>
      </c>
      <c r="O163" s="1139"/>
      <c r="P163" s="1127">
        <f>SUM(P157:P162)</f>
        <v>0</v>
      </c>
      <c r="Q163" s="275"/>
      <c r="R163" s="391"/>
      <c r="S163" s="274"/>
      <c r="BT163" s="275"/>
      <c r="BU163" s="275"/>
      <c r="BV163" s="275"/>
      <c r="BW163" s="275"/>
      <c r="BX163" s="275"/>
      <c r="BY163" s="275"/>
      <c r="BZ163" s="275"/>
      <c r="CA163" s="275"/>
      <c r="CB163" s="275"/>
      <c r="CC163" s="275"/>
      <c r="CD163" s="275"/>
      <c r="CE163" s="275"/>
      <c r="CF163" s="275"/>
      <c r="CG163" s="275"/>
      <c r="CH163" s="275"/>
      <c r="CI163" s="275"/>
      <c r="CJ163" s="275"/>
      <c r="CK163" s="275"/>
      <c r="CL163" s="275"/>
      <c r="CM163" s="275"/>
      <c r="CN163" s="275"/>
      <c r="CO163" s="275"/>
      <c r="CP163" s="275"/>
      <c r="CQ163" s="275"/>
      <c r="CR163" s="275"/>
      <c r="CS163" s="275"/>
      <c r="CT163" s="275"/>
      <c r="CU163" s="275"/>
      <c r="CV163" s="275"/>
      <c r="CW163" s="275"/>
      <c r="CX163" s="275"/>
      <c r="CY163" s="275"/>
      <c r="CZ163" s="275"/>
      <c r="DA163" s="275"/>
      <c r="DB163" s="275"/>
      <c r="DC163" s="275"/>
      <c r="DD163" s="275"/>
      <c r="DE163" s="275"/>
      <c r="DF163" s="275"/>
      <c r="DG163" s="275"/>
      <c r="DH163" s="275"/>
      <c r="DI163" s="275"/>
      <c r="DJ163" s="275"/>
      <c r="DK163" s="275"/>
      <c r="DL163" s="275"/>
      <c r="DM163" s="275"/>
      <c r="DN163" s="275"/>
      <c r="DO163" s="275"/>
      <c r="DP163" s="275"/>
      <c r="DQ163" s="275"/>
      <c r="DR163" s="275"/>
      <c r="DS163" s="275"/>
      <c r="DT163" s="275"/>
      <c r="DU163" s="275"/>
      <c r="DV163" s="275"/>
      <c r="DW163" s="275"/>
      <c r="DX163" s="275"/>
      <c r="DY163" s="275"/>
      <c r="DZ163" s="275"/>
      <c r="EA163" s="275"/>
      <c r="EB163" s="275"/>
      <c r="EC163" s="275"/>
      <c r="ED163" s="275"/>
      <c r="EE163" s="275"/>
      <c r="EF163" s="275"/>
      <c r="EG163" s="275"/>
      <c r="EH163" s="275"/>
    </row>
    <row r="164" spans="1:138" s="279" customFormat="1">
      <c r="A164" s="273"/>
      <c r="B164" s="392"/>
      <c r="R164" s="393"/>
      <c r="S164" s="274"/>
      <c r="T164" s="272"/>
      <c r="U164" s="275"/>
      <c r="V164" s="275"/>
      <c r="W164" s="275"/>
      <c r="X164" s="275"/>
      <c r="Y164" s="275"/>
      <c r="Z164" s="275"/>
      <c r="AA164" s="275"/>
      <c r="AB164" s="275"/>
      <c r="AC164" s="275"/>
      <c r="AD164" s="275"/>
      <c r="AE164" s="275"/>
      <c r="AF164" s="275"/>
      <c r="AG164" s="275"/>
      <c r="AH164" s="275"/>
      <c r="AI164" s="275"/>
      <c r="AJ164" s="275"/>
      <c r="AK164" s="275"/>
      <c r="AL164" s="275"/>
      <c r="AM164" s="275"/>
      <c r="AN164" s="275"/>
      <c r="AO164" s="275"/>
      <c r="AP164" s="275"/>
      <c r="AQ164" s="275"/>
      <c r="AR164" s="275"/>
      <c r="AS164" s="275"/>
      <c r="AT164" s="275"/>
      <c r="AU164" s="275"/>
      <c r="AV164" s="275"/>
      <c r="AW164" s="275"/>
      <c r="AX164" s="275"/>
      <c r="AY164" s="275"/>
      <c r="AZ164" s="275"/>
      <c r="BA164" s="275"/>
      <c r="BB164" s="275"/>
      <c r="BC164" s="275"/>
      <c r="BD164" s="275"/>
      <c r="BE164" s="275"/>
      <c r="BF164" s="275"/>
      <c r="BG164" s="275"/>
      <c r="BH164" s="275"/>
      <c r="BI164" s="275"/>
      <c r="BJ164" s="275"/>
      <c r="BK164" s="275"/>
      <c r="BL164" s="275"/>
      <c r="BM164" s="275"/>
      <c r="BN164" s="275"/>
      <c r="BO164" s="275"/>
      <c r="BP164" s="275"/>
      <c r="BQ164" s="275"/>
      <c r="BR164" s="275"/>
      <c r="BS164" s="275"/>
      <c r="BT164" s="275"/>
      <c r="BU164" s="275"/>
      <c r="BV164" s="275"/>
      <c r="BW164" s="275"/>
      <c r="BX164" s="275"/>
      <c r="BY164" s="275"/>
      <c r="BZ164" s="275"/>
      <c r="CA164" s="275"/>
      <c r="CB164" s="275"/>
      <c r="CC164" s="275"/>
      <c r="CD164" s="275"/>
      <c r="CE164" s="275"/>
      <c r="CF164" s="275"/>
      <c r="CG164" s="275"/>
      <c r="CH164" s="275"/>
      <c r="CI164" s="275"/>
      <c r="CJ164" s="275"/>
      <c r="CK164" s="275"/>
      <c r="CL164" s="275"/>
      <c r="CM164" s="275"/>
      <c r="CN164" s="275"/>
      <c r="CO164" s="275"/>
      <c r="CP164" s="275"/>
      <c r="CQ164" s="275"/>
      <c r="CR164" s="275"/>
      <c r="CS164" s="275"/>
      <c r="CT164" s="275"/>
      <c r="CU164" s="275"/>
      <c r="CV164" s="275"/>
      <c r="CW164" s="275"/>
      <c r="CX164" s="275"/>
      <c r="CY164" s="275"/>
      <c r="CZ164" s="275"/>
      <c r="DA164" s="275"/>
      <c r="DB164" s="275"/>
      <c r="DC164" s="275"/>
      <c r="DD164" s="275"/>
      <c r="DE164" s="275"/>
      <c r="DF164" s="275"/>
      <c r="DG164" s="275"/>
      <c r="DH164" s="275"/>
      <c r="DI164" s="275"/>
      <c r="DJ164" s="275"/>
      <c r="DK164" s="275"/>
      <c r="DL164" s="275"/>
      <c r="DM164" s="275"/>
      <c r="DN164" s="275"/>
      <c r="DO164" s="275"/>
      <c r="DP164" s="275"/>
      <c r="DQ164" s="275"/>
      <c r="DR164" s="275"/>
      <c r="DS164" s="275"/>
      <c r="DT164" s="275"/>
      <c r="DU164" s="275"/>
      <c r="DV164" s="275"/>
      <c r="DW164" s="275"/>
      <c r="DX164" s="275"/>
      <c r="DY164" s="275"/>
      <c r="DZ164" s="275"/>
      <c r="EA164" s="275"/>
      <c r="EB164" s="275"/>
      <c r="EC164" s="275"/>
      <c r="ED164" s="275"/>
      <c r="EE164" s="275"/>
      <c r="EF164" s="275"/>
      <c r="EG164" s="275"/>
      <c r="EH164" s="275"/>
    </row>
    <row r="165" spans="1:138">
      <c r="A165" s="273"/>
      <c r="B165" s="390"/>
      <c r="C165" s="275"/>
      <c r="D165" s="275"/>
      <c r="E165" s="275"/>
      <c r="F165" s="471"/>
      <c r="G165" s="471"/>
      <c r="H165" s="471"/>
      <c r="I165" s="471"/>
      <c r="J165" s="464"/>
      <c r="K165" s="286"/>
      <c r="L165" s="286"/>
      <c r="M165" s="285"/>
      <c r="N165" s="285"/>
      <c r="O165" s="285"/>
      <c r="P165" s="285"/>
      <c r="Q165" s="464"/>
      <c r="R165" s="391"/>
      <c r="S165" s="274"/>
      <c r="BT165" s="275"/>
      <c r="BU165" s="275"/>
      <c r="BV165" s="275"/>
      <c r="BW165" s="275"/>
      <c r="BX165" s="275"/>
      <c r="BY165" s="275"/>
      <c r="BZ165" s="275"/>
      <c r="CA165" s="275"/>
      <c r="CB165" s="275"/>
      <c r="CC165" s="275"/>
      <c r="CD165" s="275"/>
      <c r="CE165" s="275"/>
      <c r="CF165" s="275"/>
      <c r="CG165" s="275"/>
      <c r="CH165" s="275"/>
      <c r="CI165" s="275"/>
      <c r="CJ165" s="275"/>
      <c r="CK165" s="275"/>
      <c r="CL165" s="275"/>
      <c r="CM165" s="275"/>
      <c r="CN165" s="275"/>
      <c r="CO165" s="275"/>
      <c r="CP165" s="275"/>
      <c r="CQ165" s="275"/>
      <c r="CR165" s="275"/>
      <c r="CS165" s="275"/>
      <c r="CT165" s="275"/>
      <c r="CU165" s="275"/>
      <c r="CV165" s="275"/>
      <c r="CW165" s="275"/>
      <c r="CX165" s="275"/>
      <c r="CY165" s="275"/>
      <c r="CZ165" s="275"/>
      <c r="DA165" s="275"/>
      <c r="DB165" s="275"/>
      <c r="DC165" s="275"/>
      <c r="DD165" s="275"/>
      <c r="DE165" s="275"/>
      <c r="DF165" s="275"/>
      <c r="DG165" s="275"/>
      <c r="DH165" s="275"/>
      <c r="DI165" s="275"/>
      <c r="DJ165" s="275"/>
      <c r="DK165" s="275"/>
      <c r="DL165" s="275"/>
      <c r="DM165" s="275"/>
      <c r="DN165" s="275"/>
      <c r="DO165" s="275"/>
      <c r="DP165" s="275"/>
      <c r="DQ165" s="275"/>
      <c r="DR165" s="275"/>
      <c r="DS165" s="275"/>
      <c r="DT165" s="275"/>
      <c r="DU165" s="275"/>
      <c r="DV165" s="275"/>
      <c r="DW165" s="275"/>
      <c r="DX165" s="275"/>
      <c r="DY165" s="275"/>
      <c r="DZ165" s="275"/>
      <c r="EA165" s="275"/>
      <c r="EB165" s="275"/>
      <c r="EC165" s="275"/>
      <c r="ED165" s="275"/>
      <c r="EE165" s="275"/>
      <c r="EF165" s="275"/>
      <c r="EG165" s="275"/>
      <c r="EH165" s="275"/>
    </row>
    <row r="166" spans="1:138" s="275" customFormat="1" ht="27">
      <c r="A166" s="273"/>
      <c r="B166" s="397"/>
      <c r="C166" s="704" t="s">
        <v>1343</v>
      </c>
      <c r="D166" s="704"/>
      <c r="E166" s="464"/>
      <c r="F166" s="277"/>
      <c r="G166" s="277"/>
      <c r="H166" s="464"/>
      <c r="I166" s="464"/>
      <c r="J166" s="464"/>
      <c r="K166" s="464"/>
      <c r="L166" s="285"/>
      <c r="M166" s="285"/>
      <c r="N166" s="285"/>
      <c r="O166" s="285"/>
      <c r="P166" s="285"/>
      <c r="R166" s="391"/>
      <c r="S166" s="274"/>
      <c r="T166" s="272"/>
    </row>
    <row r="167" spans="1:138" s="275" customFormat="1" ht="27">
      <c r="A167" s="273"/>
      <c r="B167" s="397"/>
      <c r="C167" s="308" t="s">
        <v>276</v>
      </c>
      <c r="D167" s="308"/>
      <c r="E167" s="287"/>
      <c r="F167" s="578"/>
      <c r="G167" s="578"/>
      <c r="H167" s="277"/>
      <c r="I167" s="277"/>
      <c r="J167" s="277"/>
      <c r="K167" s="315"/>
      <c r="L167" s="289"/>
      <c r="M167" s="290"/>
      <c r="N167" s="290"/>
      <c r="O167" s="290"/>
      <c r="P167" s="290"/>
      <c r="R167" s="391"/>
      <c r="S167" s="274"/>
      <c r="T167" s="272"/>
    </row>
    <row r="168" spans="1:138" s="275" customFormat="1">
      <c r="A168" s="273"/>
      <c r="B168" s="390"/>
      <c r="D168" s="287"/>
      <c r="E168" s="287"/>
      <c r="F168" s="1445"/>
      <c r="G168" s="1445"/>
      <c r="H168" s="277"/>
      <c r="I168" s="277"/>
      <c r="J168" s="277"/>
      <c r="K168" s="315"/>
      <c r="L168" s="290"/>
      <c r="M168" s="290"/>
      <c r="N168" s="290"/>
      <c r="O168" s="290"/>
      <c r="P168" s="290"/>
      <c r="R168" s="391"/>
      <c r="S168" s="274"/>
      <c r="T168" s="272"/>
    </row>
    <row r="169" spans="1:138" s="275" customFormat="1">
      <c r="A169" s="273"/>
      <c r="B169" s="390"/>
      <c r="D169" s="287"/>
      <c r="E169" s="287"/>
      <c r="F169" s="1445"/>
      <c r="G169" s="1445"/>
      <c r="H169" s="277"/>
      <c r="I169" s="277"/>
      <c r="J169" s="277"/>
      <c r="K169" s="315"/>
      <c r="L169" s="290"/>
      <c r="M169" s="290"/>
      <c r="N169" s="290"/>
      <c r="O169" s="290"/>
      <c r="P169" s="290"/>
      <c r="R169" s="391"/>
      <c r="S169" s="274"/>
      <c r="T169" s="272"/>
    </row>
    <row r="170" spans="1:138" s="275" customFormat="1" ht="27">
      <c r="A170" s="273"/>
      <c r="B170" s="390"/>
      <c r="D170" s="317" t="s">
        <v>253</v>
      </c>
      <c r="E170" s="639" t="s">
        <v>28</v>
      </c>
      <c r="F170" s="316"/>
      <c r="G170" s="316"/>
      <c r="H170" s="277"/>
      <c r="I170" s="277"/>
      <c r="J170" s="277"/>
      <c r="K170" s="315"/>
      <c r="L170" s="289"/>
      <c r="M170" s="290"/>
      <c r="N170" s="290"/>
      <c r="O170" s="290"/>
      <c r="P170" s="290"/>
      <c r="R170" s="391"/>
      <c r="S170" s="274"/>
      <c r="T170" s="272"/>
    </row>
    <row r="171" spans="1:138" s="275" customFormat="1">
      <c r="A171" s="273"/>
      <c r="B171" s="390"/>
      <c r="E171" s="287"/>
      <c r="F171" s="1445"/>
      <c r="G171" s="1445"/>
      <c r="H171" s="277"/>
      <c r="I171" s="277"/>
      <c r="J171" s="277"/>
      <c r="K171" s="315"/>
      <c r="L171" s="290"/>
      <c r="M171" s="290"/>
      <c r="N171" s="290"/>
      <c r="O171" s="290"/>
      <c r="P171" s="290"/>
      <c r="R171" s="391"/>
      <c r="S171" s="274"/>
      <c r="T171" s="272"/>
    </row>
    <row r="172" spans="1:138" ht="27">
      <c r="A172" s="273"/>
      <c r="B172" s="390"/>
      <c r="C172" s="275"/>
      <c r="D172" s="713" t="s">
        <v>254</v>
      </c>
      <c r="E172" s="646" t="s">
        <v>28</v>
      </c>
      <c r="F172" s="275"/>
      <c r="G172" s="275"/>
      <c r="H172" s="275"/>
      <c r="I172" s="275"/>
      <c r="J172" s="275"/>
      <c r="K172" s="275"/>
      <c r="L172" s="275"/>
      <c r="M172" s="275"/>
      <c r="N172" s="275"/>
      <c r="O172" s="275"/>
      <c r="P172" s="275"/>
      <c r="Q172" s="275"/>
      <c r="R172" s="391"/>
      <c r="S172" s="274"/>
      <c r="BT172" s="275"/>
      <c r="BU172" s="275"/>
      <c r="BV172" s="275"/>
      <c r="BW172" s="275"/>
      <c r="BX172" s="275"/>
      <c r="BY172" s="275"/>
      <c r="BZ172" s="275"/>
      <c r="CA172" s="275"/>
      <c r="CB172" s="275"/>
      <c r="CC172" s="275"/>
      <c r="CD172" s="275"/>
      <c r="CE172" s="275"/>
      <c r="CF172" s="275"/>
      <c r="CG172" s="275"/>
      <c r="CH172" s="275"/>
      <c r="CI172" s="275"/>
      <c r="CJ172" s="275"/>
      <c r="CK172" s="275"/>
      <c r="CL172" s="275"/>
      <c r="CM172" s="275"/>
      <c r="CN172" s="275"/>
      <c r="CO172" s="275"/>
      <c r="CP172" s="275"/>
      <c r="CQ172" s="275"/>
      <c r="CR172" s="275"/>
      <c r="CS172" s="275"/>
      <c r="CT172" s="275"/>
      <c r="CU172" s="275"/>
      <c r="CV172" s="275"/>
      <c r="CW172" s="275"/>
      <c r="CX172" s="275"/>
      <c r="CY172" s="275"/>
      <c r="CZ172" s="275"/>
      <c r="DA172" s="275"/>
      <c r="DB172" s="275"/>
      <c r="DC172" s="275"/>
      <c r="DD172" s="275"/>
      <c r="DE172" s="275"/>
      <c r="DF172" s="275"/>
      <c r="DG172" s="275"/>
      <c r="DH172" s="275"/>
      <c r="DI172" s="275"/>
      <c r="DJ172" s="275"/>
      <c r="DK172" s="275"/>
      <c r="DL172" s="275"/>
      <c r="DM172" s="275"/>
      <c r="DN172" s="275"/>
      <c r="DO172" s="275"/>
      <c r="DP172" s="275"/>
      <c r="DQ172" s="275"/>
      <c r="DR172" s="275"/>
      <c r="DS172" s="275"/>
      <c r="DT172" s="275"/>
      <c r="DU172" s="275"/>
      <c r="DV172" s="275"/>
      <c r="DW172" s="275"/>
      <c r="DX172" s="275"/>
      <c r="DY172" s="275"/>
      <c r="DZ172" s="275"/>
      <c r="EA172" s="275"/>
      <c r="EB172" s="275"/>
      <c r="EC172" s="275"/>
      <c r="ED172" s="275"/>
      <c r="EE172" s="275"/>
      <c r="EF172" s="275"/>
      <c r="EG172" s="275"/>
      <c r="EH172" s="275"/>
    </row>
    <row r="173" spans="1:138" ht="27">
      <c r="A173" s="273"/>
      <c r="B173" s="390"/>
      <c r="C173" s="275"/>
      <c r="D173" s="275"/>
      <c r="E173" s="308"/>
      <c r="F173" s="275"/>
      <c r="G173" s="275"/>
      <c r="H173" s="275"/>
      <c r="I173" s="275"/>
      <c r="J173" s="275"/>
      <c r="K173" s="275"/>
      <c r="L173" s="275"/>
      <c r="M173" s="275"/>
      <c r="N173" s="275"/>
      <c r="O173" s="275"/>
      <c r="P173" s="275"/>
      <c r="Q173" s="275"/>
      <c r="R173" s="391"/>
      <c r="S173" s="274"/>
      <c r="BT173" s="275"/>
      <c r="BU173" s="275"/>
      <c r="BV173" s="275"/>
      <c r="BW173" s="275"/>
      <c r="BX173" s="275"/>
      <c r="BY173" s="275"/>
      <c r="BZ173" s="275"/>
      <c r="CA173" s="275"/>
      <c r="CB173" s="275"/>
      <c r="CC173" s="275"/>
      <c r="CD173" s="275"/>
      <c r="CE173" s="275"/>
      <c r="CF173" s="275"/>
      <c r="CG173" s="275"/>
      <c r="CH173" s="275"/>
      <c r="CI173" s="275"/>
      <c r="CJ173" s="275"/>
      <c r="CK173" s="275"/>
      <c r="CL173" s="275"/>
      <c r="CM173" s="275"/>
      <c r="CN173" s="275"/>
      <c r="CO173" s="275"/>
      <c r="CP173" s="275"/>
      <c r="CQ173" s="275"/>
      <c r="CR173" s="275"/>
      <c r="CS173" s="275"/>
      <c r="CT173" s="275"/>
      <c r="CU173" s="275"/>
      <c r="CV173" s="275"/>
      <c r="CW173" s="275"/>
      <c r="CX173" s="275"/>
      <c r="CY173" s="275"/>
      <c r="CZ173" s="275"/>
      <c r="DA173" s="275"/>
      <c r="DB173" s="275"/>
      <c r="DC173" s="275"/>
      <c r="DD173" s="275"/>
      <c r="DE173" s="275"/>
      <c r="DF173" s="275"/>
      <c r="DG173" s="275"/>
      <c r="DH173" s="275"/>
      <c r="DI173" s="275"/>
      <c r="DJ173" s="275"/>
      <c r="DK173" s="275"/>
      <c r="DL173" s="275"/>
      <c r="DM173" s="275"/>
      <c r="DN173" s="275"/>
      <c r="DO173" s="275"/>
      <c r="DP173" s="275"/>
      <c r="DQ173" s="275"/>
      <c r="DR173" s="275"/>
      <c r="DS173" s="275"/>
      <c r="DT173" s="275"/>
      <c r="DU173" s="275"/>
      <c r="DV173" s="275"/>
      <c r="DW173" s="275"/>
      <c r="DX173" s="275"/>
      <c r="DY173" s="275"/>
      <c r="DZ173" s="275"/>
      <c r="EA173" s="275"/>
      <c r="EB173" s="275"/>
      <c r="EC173" s="275"/>
      <c r="ED173" s="275"/>
      <c r="EE173" s="275"/>
      <c r="EF173" s="275"/>
      <c r="EG173" s="275"/>
      <c r="EH173" s="275"/>
    </row>
    <row r="174" spans="1:138" ht="27">
      <c r="A174" s="273"/>
      <c r="B174" s="390"/>
      <c r="C174" s="275"/>
      <c r="D174" s="713" t="s">
        <v>255</v>
      </c>
      <c r="E174" s="308"/>
      <c r="F174" s="275"/>
      <c r="G174" s="275"/>
      <c r="H174" s="275"/>
      <c r="I174" s="275"/>
      <c r="J174" s="275"/>
      <c r="K174" s="275"/>
      <c r="L174" s="275"/>
      <c r="M174" s="275"/>
      <c r="N174" s="275"/>
      <c r="O174" s="275"/>
      <c r="P174" s="275"/>
      <c r="Q174" s="275"/>
      <c r="R174" s="391"/>
      <c r="S174" s="274"/>
      <c r="BT174" s="275"/>
      <c r="BU174" s="275"/>
      <c r="BV174" s="275"/>
      <c r="BW174" s="275"/>
      <c r="BX174" s="275"/>
      <c r="BY174" s="275"/>
      <c r="BZ174" s="275"/>
      <c r="CA174" s="275"/>
      <c r="CB174" s="275"/>
      <c r="CC174" s="275"/>
      <c r="CD174" s="275"/>
      <c r="CE174" s="275"/>
      <c r="CF174" s="275"/>
      <c r="CG174" s="275"/>
      <c r="CH174" s="275"/>
      <c r="CI174" s="275"/>
      <c r="CJ174" s="275"/>
      <c r="CK174" s="275"/>
      <c r="CL174" s="275"/>
      <c r="CM174" s="275"/>
      <c r="CN174" s="275"/>
      <c r="CO174" s="275"/>
      <c r="CP174" s="275"/>
      <c r="CQ174" s="275"/>
      <c r="CR174" s="275"/>
      <c r="CS174" s="275"/>
      <c r="CT174" s="275"/>
      <c r="CU174" s="275"/>
      <c r="CV174" s="275"/>
      <c r="CW174" s="275"/>
      <c r="CX174" s="275"/>
      <c r="CY174" s="275"/>
      <c r="CZ174" s="275"/>
      <c r="DA174" s="275"/>
      <c r="DB174" s="275"/>
      <c r="DC174" s="275"/>
      <c r="DD174" s="275"/>
      <c r="DE174" s="275"/>
      <c r="DF174" s="275"/>
      <c r="DG174" s="275"/>
      <c r="DH174" s="275"/>
      <c r="DI174" s="275"/>
      <c r="DJ174" s="275"/>
      <c r="DK174" s="275"/>
      <c r="DL174" s="275"/>
      <c r="DM174" s="275"/>
      <c r="DN174" s="275"/>
      <c r="DO174" s="275"/>
      <c r="DP174" s="275"/>
      <c r="DQ174" s="275"/>
      <c r="DR174" s="275"/>
      <c r="DS174" s="275"/>
      <c r="DT174" s="275"/>
      <c r="DU174" s="275"/>
      <c r="DV174" s="275"/>
      <c r="DW174" s="275"/>
      <c r="DX174" s="275"/>
      <c r="DY174" s="275"/>
      <c r="DZ174" s="275"/>
      <c r="EA174" s="275"/>
      <c r="EB174" s="275"/>
      <c r="EC174" s="275"/>
      <c r="ED174" s="275"/>
      <c r="EE174" s="275"/>
      <c r="EF174" s="275"/>
      <c r="EG174" s="275"/>
      <c r="EH174" s="275"/>
    </row>
    <row r="175" spans="1:138" ht="27">
      <c r="A175" s="273"/>
      <c r="B175" s="390"/>
      <c r="C175" s="275"/>
      <c r="D175" s="308">
        <v>5</v>
      </c>
      <c r="E175" s="308" t="s">
        <v>256</v>
      </c>
      <c r="F175" s="275"/>
      <c r="G175" s="275"/>
      <c r="H175" s="275"/>
      <c r="I175" s="275"/>
      <c r="J175" s="275"/>
      <c r="K175" s="275"/>
      <c r="L175" s="275"/>
      <c r="M175" s="275"/>
      <c r="N175" s="275"/>
      <c r="O175" s="275"/>
      <c r="P175" s="275"/>
      <c r="Q175" s="275"/>
      <c r="R175" s="391"/>
      <c r="S175" s="274"/>
    </row>
    <row r="176" spans="1:138" ht="27">
      <c r="A176" s="273"/>
      <c r="B176" s="390"/>
      <c r="C176" s="275"/>
      <c r="D176" s="308">
        <v>4</v>
      </c>
      <c r="E176" s="308" t="s">
        <v>257</v>
      </c>
      <c r="F176" s="275"/>
      <c r="G176" s="275"/>
      <c r="H176" s="275"/>
      <c r="I176" s="275"/>
      <c r="J176" s="275"/>
      <c r="K176" s="275"/>
      <c r="L176" s="275"/>
      <c r="M176" s="275"/>
      <c r="N176" s="275"/>
      <c r="O176" s="275"/>
      <c r="P176" s="275"/>
      <c r="Q176" s="275"/>
      <c r="R176" s="391"/>
      <c r="S176" s="274"/>
    </row>
    <row r="177" spans="1:19" ht="27">
      <c r="A177" s="273"/>
      <c r="B177" s="390"/>
      <c r="C177" s="275"/>
      <c r="D177" s="308">
        <v>3</v>
      </c>
      <c r="E177" s="308" t="s">
        <v>258</v>
      </c>
      <c r="F177" s="275"/>
      <c r="G177" s="275"/>
      <c r="H177" s="275"/>
      <c r="I177" s="275"/>
      <c r="J177" s="275"/>
      <c r="K177" s="275"/>
      <c r="L177" s="275"/>
      <c r="M177" s="275"/>
      <c r="N177" s="275"/>
      <c r="O177" s="275"/>
      <c r="P177" s="275"/>
      <c r="Q177" s="275"/>
      <c r="R177" s="391"/>
      <c r="S177" s="274"/>
    </row>
    <row r="178" spans="1:19" ht="27">
      <c r="A178" s="273"/>
      <c r="B178" s="390"/>
      <c r="C178" s="275"/>
      <c r="D178" s="308">
        <v>2</v>
      </c>
      <c r="E178" s="308" t="s">
        <v>259</v>
      </c>
      <c r="F178" s="275"/>
      <c r="G178" s="275"/>
      <c r="H178" s="275"/>
      <c r="I178" s="275"/>
      <c r="J178" s="275"/>
      <c r="K178" s="275"/>
      <c r="L178" s="275"/>
      <c r="M178" s="275"/>
      <c r="N178" s="275"/>
      <c r="O178" s="275"/>
      <c r="P178" s="275"/>
      <c r="Q178" s="275"/>
      <c r="R178" s="391"/>
      <c r="S178" s="274"/>
    </row>
    <row r="179" spans="1:19" ht="27">
      <c r="A179" s="273"/>
      <c r="B179" s="390"/>
      <c r="C179" s="275"/>
      <c r="D179" s="308">
        <v>1</v>
      </c>
      <c r="E179" s="308" t="s">
        <v>260</v>
      </c>
      <c r="F179" s="275"/>
      <c r="G179" s="275"/>
      <c r="H179" s="275"/>
      <c r="I179" s="275"/>
      <c r="J179" s="275"/>
      <c r="K179" s="275"/>
      <c r="L179" s="275"/>
      <c r="M179" s="275"/>
      <c r="N179" s="275"/>
      <c r="O179" s="275"/>
      <c r="P179" s="275"/>
      <c r="Q179" s="275"/>
      <c r="R179" s="391"/>
      <c r="S179" s="274"/>
    </row>
    <row r="180" spans="1:19" ht="27">
      <c r="A180" s="273"/>
      <c r="B180" s="390"/>
      <c r="C180" s="275"/>
      <c r="D180" s="398"/>
      <c r="E180" s="398"/>
      <c r="F180" s="275"/>
      <c r="G180" s="275"/>
      <c r="H180" s="275"/>
      <c r="I180" s="275"/>
      <c r="J180" s="275"/>
      <c r="K180" s="275"/>
      <c r="L180" s="275"/>
      <c r="M180" s="275"/>
      <c r="N180" s="275"/>
      <c r="O180" s="275"/>
      <c r="P180" s="275"/>
      <c r="Q180" s="275"/>
      <c r="R180" s="391"/>
      <c r="S180" s="274"/>
    </row>
    <row r="181" spans="1:19" ht="27">
      <c r="A181" s="273"/>
      <c r="B181" s="390"/>
      <c r="C181" s="275"/>
      <c r="D181" s="308" t="s">
        <v>261</v>
      </c>
      <c r="E181" s="318"/>
      <c r="F181" s="314"/>
      <c r="G181" s="319"/>
      <c r="H181" s="275"/>
      <c r="I181" s="275"/>
      <c r="J181" s="275"/>
      <c r="K181" s="275"/>
      <c r="L181" s="275"/>
      <c r="M181" s="275"/>
      <c r="N181" s="275"/>
      <c r="O181" s="275"/>
      <c r="P181" s="275"/>
      <c r="Q181" s="275"/>
      <c r="R181" s="391"/>
      <c r="S181" s="274"/>
    </row>
    <row r="182" spans="1:19">
      <c r="A182" s="273"/>
      <c r="B182" s="390"/>
      <c r="C182" s="275"/>
      <c r="D182" s="275"/>
      <c r="E182" s="320"/>
      <c r="F182" s="275"/>
      <c r="G182" s="321"/>
      <c r="H182" s="275"/>
      <c r="I182" s="275"/>
      <c r="J182" s="275"/>
      <c r="K182" s="275"/>
      <c r="L182" s="275"/>
      <c r="M182" s="275"/>
      <c r="N182" s="275"/>
      <c r="O182" s="275"/>
      <c r="P182" s="275"/>
      <c r="Q182" s="275"/>
      <c r="R182" s="391"/>
      <c r="S182" s="274"/>
    </row>
    <row r="183" spans="1:19">
      <c r="A183" s="273"/>
      <c r="B183" s="390"/>
      <c r="C183" s="275"/>
      <c r="D183" s="275"/>
      <c r="E183" s="320"/>
      <c r="F183" s="275"/>
      <c r="G183" s="321"/>
      <c r="H183" s="275"/>
      <c r="I183" s="275"/>
      <c r="J183" s="275"/>
      <c r="K183" s="275"/>
      <c r="L183" s="275"/>
      <c r="M183" s="275"/>
      <c r="N183" s="275"/>
      <c r="O183" s="275"/>
      <c r="P183" s="275"/>
      <c r="Q183" s="275"/>
      <c r="R183" s="391"/>
      <c r="S183" s="274"/>
    </row>
    <row r="184" spans="1:19">
      <c r="A184" s="273"/>
      <c r="B184" s="390"/>
      <c r="C184" s="275"/>
      <c r="D184" s="275"/>
      <c r="E184" s="320"/>
      <c r="F184" s="275"/>
      <c r="G184" s="321"/>
      <c r="H184" s="275"/>
      <c r="I184" s="275"/>
      <c r="J184" s="275"/>
      <c r="K184" s="275"/>
      <c r="L184" s="275"/>
      <c r="M184" s="275"/>
      <c r="N184" s="275"/>
      <c r="O184" s="275"/>
      <c r="P184" s="275"/>
      <c r="Q184" s="275"/>
      <c r="R184" s="391"/>
      <c r="S184" s="274"/>
    </row>
    <row r="185" spans="1:19">
      <c r="A185" s="273"/>
      <c r="B185" s="390"/>
      <c r="C185" s="275"/>
      <c r="D185" s="275"/>
      <c r="E185" s="320"/>
      <c r="F185" s="275"/>
      <c r="G185" s="321"/>
      <c r="H185" s="275"/>
      <c r="I185" s="275"/>
      <c r="J185" s="275"/>
      <c r="K185" s="275"/>
      <c r="L185" s="275"/>
      <c r="M185" s="275"/>
      <c r="N185" s="275"/>
      <c r="O185" s="275"/>
      <c r="P185" s="275"/>
      <c r="Q185" s="275"/>
      <c r="R185" s="391"/>
      <c r="S185" s="274"/>
    </row>
    <row r="186" spans="1:19">
      <c r="A186" s="273"/>
      <c r="B186" s="390"/>
      <c r="C186" s="275"/>
      <c r="D186" s="275"/>
      <c r="E186" s="320"/>
      <c r="F186" s="275"/>
      <c r="G186" s="321"/>
      <c r="H186" s="275"/>
      <c r="I186" s="275"/>
      <c r="J186" s="275"/>
      <c r="K186" s="275"/>
      <c r="L186" s="275"/>
      <c r="M186" s="275"/>
      <c r="N186" s="275"/>
      <c r="O186" s="275"/>
      <c r="P186" s="275"/>
      <c r="Q186" s="275"/>
      <c r="R186" s="391"/>
      <c r="S186" s="274"/>
    </row>
    <row r="187" spans="1:19">
      <c r="A187" s="273"/>
      <c r="B187" s="390"/>
      <c r="C187" s="275"/>
      <c r="D187" s="275"/>
      <c r="E187" s="320"/>
      <c r="F187" s="275"/>
      <c r="G187" s="321"/>
      <c r="H187" s="275"/>
      <c r="I187" s="275"/>
      <c r="J187" s="275"/>
      <c r="K187" s="275"/>
      <c r="L187" s="275"/>
      <c r="M187" s="275"/>
      <c r="N187" s="275"/>
      <c r="O187" s="275"/>
      <c r="P187" s="275"/>
      <c r="Q187" s="275"/>
      <c r="R187" s="391"/>
      <c r="S187" s="274"/>
    </row>
    <row r="188" spans="1:19">
      <c r="A188" s="273"/>
      <c r="B188" s="390"/>
      <c r="C188" s="275"/>
      <c r="D188" s="275"/>
      <c r="E188" s="320"/>
      <c r="F188" s="275"/>
      <c r="G188" s="321"/>
      <c r="H188" s="275"/>
      <c r="I188" s="275"/>
      <c r="J188" s="275"/>
      <c r="K188" s="275"/>
      <c r="L188" s="275"/>
      <c r="M188" s="275"/>
      <c r="N188" s="275"/>
      <c r="O188" s="275"/>
      <c r="P188" s="275"/>
      <c r="Q188" s="275"/>
      <c r="R188" s="391"/>
      <c r="S188" s="274"/>
    </row>
    <row r="189" spans="1:19">
      <c r="A189" s="273"/>
      <c r="B189" s="390"/>
      <c r="C189" s="275"/>
      <c r="D189" s="275"/>
      <c r="E189" s="320"/>
      <c r="F189" s="275"/>
      <c r="G189" s="321"/>
      <c r="H189" s="275"/>
      <c r="I189" s="275"/>
      <c r="J189" s="275"/>
      <c r="K189" s="275"/>
      <c r="L189" s="275"/>
      <c r="M189" s="275"/>
      <c r="N189" s="275"/>
      <c r="O189" s="275"/>
      <c r="P189" s="275"/>
      <c r="Q189" s="275"/>
      <c r="R189" s="391"/>
      <c r="S189" s="274"/>
    </row>
    <row r="190" spans="1:19">
      <c r="A190" s="273"/>
      <c r="B190" s="390"/>
      <c r="C190" s="275"/>
      <c r="D190" s="275"/>
      <c r="E190" s="320"/>
      <c r="F190" s="275"/>
      <c r="G190" s="321"/>
      <c r="H190" s="275"/>
      <c r="I190" s="275"/>
      <c r="J190" s="275"/>
      <c r="K190" s="275"/>
      <c r="L190" s="275"/>
      <c r="M190" s="275"/>
      <c r="N190" s="275"/>
      <c r="O190" s="275"/>
      <c r="P190" s="275"/>
      <c r="Q190" s="275"/>
      <c r="R190" s="391"/>
      <c r="S190" s="274"/>
    </row>
    <row r="191" spans="1:19">
      <c r="A191" s="273"/>
      <c r="B191" s="390"/>
      <c r="C191" s="275"/>
      <c r="D191" s="275"/>
      <c r="E191" s="322"/>
      <c r="F191" s="279"/>
      <c r="G191" s="323"/>
      <c r="H191" s="275"/>
      <c r="I191" s="275"/>
      <c r="J191" s="275"/>
      <c r="K191" s="275"/>
      <c r="L191" s="275"/>
      <c r="M191" s="275"/>
      <c r="N191" s="275"/>
      <c r="O191" s="275"/>
      <c r="P191" s="275"/>
      <c r="Q191" s="275"/>
      <c r="R191" s="391"/>
      <c r="S191" s="274"/>
    </row>
    <row r="192" spans="1:19">
      <c r="A192" s="273"/>
      <c r="B192" s="390"/>
      <c r="C192" s="275"/>
      <c r="D192" s="275"/>
      <c r="E192" s="275"/>
      <c r="F192" s="275"/>
      <c r="G192" s="275"/>
      <c r="H192" s="275"/>
      <c r="I192" s="275"/>
      <c r="J192" s="275"/>
      <c r="K192" s="275"/>
      <c r="L192" s="275"/>
      <c r="M192" s="275"/>
      <c r="N192" s="275"/>
      <c r="O192" s="275"/>
      <c r="P192" s="275"/>
      <c r="Q192" s="275"/>
      <c r="R192" s="391"/>
      <c r="S192" s="274"/>
    </row>
    <row r="193" spans="1:19" ht="25" thickBot="1">
      <c r="A193" s="273"/>
      <c r="B193" s="399"/>
      <c r="C193" s="400"/>
      <c r="D193" s="400"/>
      <c r="E193" s="400"/>
      <c r="F193" s="400"/>
      <c r="G193" s="400"/>
      <c r="H193" s="400"/>
      <c r="I193" s="400"/>
      <c r="J193" s="400"/>
      <c r="K193" s="400"/>
      <c r="L193" s="400"/>
      <c r="M193" s="400"/>
      <c r="N193" s="400"/>
      <c r="O193" s="400"/>
      <c r="P193" s="400"/>
      <c r="Q193" s="400"/>
      <c r="R193" s="401"/>
      <c r="S193" s="274"/>
    </row>
    <row r="194" spans="1:19" ht="36" customHeight="1">
      <c r="A194" s="273"/>
      <c r="B194" s="273"/>
      <c r="C194" s="273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4"/>
    </row>
    <row r="195" spans="1:19" ht="24" customHeight="1">
      <c r="A195" s="272"/>
      <c r="B195" s="523"/>
      <c r="C195" s="523"/>
      <c r="D195" s="523"/>
      <c r="E195" s="523"/>
      <c r="F195" s="523"/>
      <c r="G195" s="523"/>
      <c r="H195" s="523"/>
      <c r="I195" s="523"/>
      <c r="J195" s="523"/>
      <c r="K195" s="523"/>
      <c r="L195" s="523"/>
      <c r="M195" s="523"/>
      <c r="N195" s="523"/>
      <c r="O195" s="523"/>
      <c r="P195" s="523"/>
      <c r="Q195" s="523"/>
      <c r="R195" s="523"/>
      <c r="S195" s="669"/>
    </row>
    <row r="196" spans="1:19">
      <c r="A196" s="272"/>
      <c r="B196" s="523"/>
      <c r="C196" s="523"/>
      <c r="D196" s="523"/>
      <c r="E196" s="523"/>
      <c r="F196" s="523"/>
      <c r="G196" s="523"/>
      <c r="H196" s="523"/>
      <c r="I196" s="523"/>
      <c r="J196" s="523"/>
      <c r="K196" s="523"/>
      <c r="L196" s="523"/>
      <c r="M196" s="523"/>
      <c r="N196" s="523"/>
      <c r="O196" s="523"/>
      <c r="P196" s="523"/>
      <c r="Q196" s="523"/>
      <c r="R196" s="523"/>
      <c r="S196" s="669"/>
    </row>
  </sheetData>
  <dataConsolidate/>
  <mergeCells count="277">
    <mergeCell ref="N155:P155"/>
    <mergeCell ref="F168:G168"/>
    <mergeCell ref="L120:M121"/>
    <mergeCell ref="I126:I127"/>
    <mergeCell ref="J126:K127"/>
    <mergeCell ref="L126:M127"/>
    <mergeCell ref="F169:G169"/>
    <mergeCell ref="F171:G171"/>
    <mergeCell ref="E155:G155"/>
    <mergeCell ref="H155:J155"/>
    <mergeCell ref="K155:M155"/>
    <mergeCell ref="I133:I134"/>
    <mergeCell ref="I135:I136"/>
    <mergeCell ref="H133:H136"/>
    <mergeCell ref="I129:I130"/>
    <mergeCell ref="J124:K125"/>
    <mergeCell ref="J129:K130"/>
    <mergeCell ref="H131:H132"/>
    <mergeCell ref="I131:I132"/>
    <mergeCell ref="H137:H138"/>
    <mergeCell ref="I137:I138"/>
    <mergeCell ref="J137:K138"/>
    <mergeCell ref="L137:M138"/>
    <mergeCell ref="I122:I123"/>
    <mergeCell ref="J116:K117"/>
    <mergeCell ref="L116:M117"/>
    <mergeCell ref="I118:I119"/>
    <mergeCell ref="J118:K119"/>
    <mergeCell ref="L118:M119"/>
    <mergeCell ref="I114:I115"/>
    <mergeCell ref="J114:K115"/>
    <mergeCell ref="L114:M115"/>
    <mergeCell ref="H118:H121"/>
    <mergeCell ref="I120:I121"/>
    <mergeCell ref="J120:K121"/>
    <mergeCell ref="C111:C113"/>
    <mergeCell ref="D111:F113"/>
    <mergeCell ref="D106:F106"/>
    <mergeCell ref="D107:F107"/>
    <mergeCell ref="C108:C110"/>
    <mergeCell ref="D108:F110"/>
    <mergeCell ref="J107:K107"/>
    <mergeCell ref="L107:M107"/>
    <mergeCell ref="I108:I109"/>
    <mergeCell ref="J108:K109"/>
    <mergeCell ref="L108:M109"/>
    <mergeCell ref="I110:I111"/>
    <mergeCell ref="J110:K111"/>
    <mergeCell ref="L110:M111"/>
    <mergeCell ref="I112:I113"/>
    <mergeCell ref="J112:K113"/>
    <mergeCell ref="L112:M113"/>
    <mergeCell ref="H107:I107"/>
    <mergeCell ref="H108:H117"/>
    <mergeCell ref="C114:C116"/>
    <mergeCell ref="D114:F116"/>
    <mergeCell ref="C117:C118"/>
    <mergeCell ref="D117:F118"/>
    <mergeCell ref="I116:I117"/>
    <mergeCell ref="J84:J85"/>
    <mergeCell ref="K84:K85"/>
    <mergeCell ref="L84:L85"/>
    <mergeCell ref="M84:M85"/>
    <mergeCell ref="N84:N85"/>
    <mergeCell ref="O84:O85"/>
    <mergeCell ref="K82:K83"/>
    <mergeCell ref="L82:L83"/>
    <mergeCell ref="M82:M83"/>
    <mergeCell ref="N82:N83"/>
    <mergeCell ref="O82:O83"/>
    <mergeCell ref="J82:J83"/>
    <mergeCell ref="E84:E85"/>
    <mergeCell ref="F84:F85"/>
    <mergeCell ref="G84:G85"/>
    <mergeCell ref="H84:H85"/>
    <mergeCell ref="I84:I85"/>
    <mergeCell ref="E82:E83"/>
    <mergeCell ref="F82:F83"/>
    <mergeCell ref="G82:G83"/>
    <mergeCell ref="H82:H83"/>
    <mergeCell ref="I82:I83"/>
    <mergeCell ref="J80:J81"/>
    <mergeCell ref="K80:K81"/>
    <mergeCell ref="L80:L81"/>
    <mergeCell ref="M80:M81"/>
    <mergeCell ref="N80:N81"/>
    <mergeCell ref="O80:O81"/>
    <mergeCell ref="K78:K79"/>
    <mergeCell ref="L78:L79"/>
    <mergeCell ref="M78:M79"/>
    <mergeCell ref="N78:N79"/>
    <mergeCell ref="O78:O79"/>
    <mergeCell ref="J78:J79"/>
    <mergeCell ref="E80:E81"/>
    <mergeCell ref="F80:F81"/>
    <mergeCell ref="G80:G81"/>
    <mergeCell ref="H80:H81"/>
    <mergeCell ref="I80:I81"/>
    <mergeCell ref="E78:E79"/>
    <mergeCell ref="F78:F79"/>
    <mergeCell ref="G78:G79"/>
    <mergeCell ref="H78:H79"/>
    <mergeCell ref="I78:I79"/>
    <mergeCell ref="J76:J77"/>
    <mergeCell ref="K76:K77"/>
    <mergeCell ref="L76:L77"/>
    <mergeCell ref="M76:M77"/>
    <mergeCell ref="N76:N77"/>
    <mergeCell ref="O76:O77"/>
    <mergeCell ref="K74:K75"/>
    <mergeCell ref="L74:L75"/>
    <mergeCell ref="M74:M75"/>
    <mergeCell ref="N74:N75"/>
    <mergeCell ref="O74:O75"/>
    <mergeCell ref="J74:J75"/>
    <mergeCell ref="E76:E77"/>
    <mergeCell ref="F76:F77"/>
    <mergeCell ref="G76:G77"/>
    <mergeCell ref="H76:H77"/>
    <mergeCell ref="I76:I77"/>
    <mergeCell ref="E74:E75"/>
    <mergeCell ref="F74:F75"/>
    <mergeCell ref="G74:G75"/>
    <mergeCell ref="H74:H75"/>
    <mergeCell ref="I74:I75"/>
    <mergeCell ref="J72:J73"/>
    <mergeCell ref="K72:K73"/>
    <mergeCell ref="L72:L73"/>
    <mergeCell ref="M72:M73"/>
    <mergeCell ref="N72:N73"/>
    <mergeCell ref="O72:O73"/>
    <mergeCell ref="K70:K71"/>
    <mergeCell ref="L70:L71"/>
    <mergeCell ref="M70:M71"/>
    <mergeCell ref="N70:N71"/>
    <mergeCell ref="O70:O71"/>
    <mergeCell ref="J70:J71"/>
    <mergeCell ref="E72:E73"/>
    <mergeCell ref="F72:F73"/>
    <mergeCell ref="G72:G73"/>
    <mergeCell ref="H72:H73"/>
    <mergeCell ref="I72:I73"/>
    <mergeCell ref="E70:E71"/>
    <mergeCell ref="F70:F71"/>
    <mergeCell ref="G70:G71"/>
    <mergeCell ref="H70:H71"/>
    <mergeCell ref="I70:I71"/>
    <mergeCell ref="N62:N63"/>
    <mergeCell ref="O62:O63"/>
    <mergeCell ref="E68:E69"/>
    <mergeCell ref="F68:F69"/>
    <mergeCell ref="G68:G69"/>
    <mergeCell ref="H68:H69"/>
    <mergeCell ref="I68:I69"/>
    <mergeCell ref="E66:E67"/>
    <mergeCell ref="F66:F67"/>
    <mergeCell ref="G66:G67"/>
    <mergeCell ref="H66:H67"/>
    <mergeCell ref="I66:I67"/>
    <mergeCell ref="J68:J69"/>
    <mergeCell ref="K68:K69"/>
    <mergeCell ref="L68:L69"/>
    <mergeCell ref="M68:M69"/>
    <mergeCell ref="N68:N69"/>
    <mergeCell ref="O68:O69"/>
    <mergeCell ref="K66:K67"/>
    <mergeCell ref="L66:L67"/>
    <mergeCell ref="M66:M67"/>
    <mergeCell ref="N66:N67"/>
    <mergeCell ref="O66:O67"/>
    <mergeCell ref="J66:J67"/>
    <mergeCell ref="E64:E65"/>
    <mergeCell ref="F64:F65"/>
    <mergeCell ref="G64:G65"/>
    <mergeCell ref="H64:H65"/>
    <mergeCell ref="I64:I65"/>
    <mergeCell ref="L60:L61"/>
    <mergeCell ref="M60:M61"/>
    <mergeCell ref="N60:N61"/>
    <mergeCell ref="O60:O61"/>
    <mergeCell ref="E62:E63"/>
    <mergeCell ref="F62:F63"/>
    <mergeCell ref="G62:G63"/>
    <mergeCell ref="H62:H63"/>
    <mergeCell ref="I62:I63"/>
    <mergeCell ref="J62:J63"/>
    <mergeCell ref="J64:J65"/>
    <mergeCell ref="K64:K65"/>
    <mergeCell ref="L64:L65"/>
    <mergeCell ref="M64:M65"/>
    <mergeCell ref="N64:N65"/>
    <mergeCell ref="O64:O65"/>
    <mergeCell ref="K62:K63"/>
    <mergeCell ref="L62:L63"/>
    <mergeCell ref="M62:M63"/>
    <mergeCell ref="N58:N59"/>
    <mergeCell ref="O58:O59"/>
    <mergeCell ref="E60:E61"/>
    <mergeCell ref="F60:F61"/>
    <mergeCell ref="G60:G61"/>
    <mergeCell ref="H60:H61"/>
    <mergeCell ref="I60:I61"/>
    <mergeCell ref="J60:J61"/>
    <mergeCell ref="K60:K61"/>
    <mergeCell ref="E58:E59"/>
    <mergeCell ref="F58:F59"/>
    <mergeCell ref="G58:G59"/>
    <mergeCell ref="H58:H59"/>
    <mergeCell ref="I58:I59"/>
    <mergeCell ref="J58:J59"/>
    <mergeCell ref="K58:K59"/>
    <mergeCell ref="L58:L59"/>
    <mergeCell ref="M58:M59"/>
    <mergeCell ref="B3:R3"/>
    <mergeCell ref="H9:J9"/>
    <mergeCell ref="D26:D27"/>
    <mergeCell ref="E26:E27"/>
    <mergeCell ref="D33:D52"/>
    <mergeCell ref="I33:L33"/>
    <mergeCell ref="I34:L34"/>
    <mergeCell ref="I35:L35"/>
    <mergeCell ref="I36:L36"/>
    <mergeCell ref="I43:L43"/>
    <mergeCell ref="I44:L44"/>
    <mergeCell ref="I45:L45"/>
    <mergeCell ref="I46:L46"/>
    <mergeCell ref="I47:L47"/>
    <mergeCell ref="I49:L49"/>
    <mergeCell ref="I37:L37"/>
    <mergeCell ref="I38:L38"/>
    <mergeCell ref="I39:L39"/>
    <mergeCell ref="I40:L40"/>
    <mergeCell ref="I41:L41"/>
    <mergeCell ref="I42:L42"/>
    <mergeCell ref="I51:L51"/>
    <mergeCell ref="AX129:AY129"/>
    <mergeCell ref="AU130:AU131"/>
    <mergeCell ref="AV130:AW131"/>
    <mergeCell ref="AX130:AY131"/>
    <mergeCell ref="AU133:AU139"/>
    <mergeCell ref="AV133:AW139"/>
    <mergeCell ref="AX133:AY139"/>
    <mergeCell ref="AU140:AU141"/>
    <mergeCell ref="AV140:AW141"/>
    <mergeCell ref="AX140:AY141"/>
    <mergeCell ref="AX150:AY152"/>
    <mergeCell ref="AU153:AU154"/>
    <mergeCell ref="AV153:AW154"/>
    <mergeCell ref="AX153:AY154"/>
    <mergeCell ref="J131:K132"/>
    <mergeCell ref="L131:M132"/>
    <mergeCell ref="L133:M134"/>
    <mergeCell ref="L135:M136"/>
    <mergeCell ref="AU146:AU147"/>
    <mergeCell ref="AV146:AW147"/>
    <mergeCell ref="AX146:AY147"/>
    <mergeCell ref="AU148:AU149"/>
    <mergeCell ref="AV148:AW149"/>
    <mergeCell ref="AX148:AY149"/>
    <mergeCell ref="AU142:AU143"/>
    <mergeCell ref="AV142:AW143"/>
    <mergeCell ref="AX142:AY143"/>
    <mergeCell ref="AU144:AU145"/>
    <mergeCell ref="AV144:AW145"/>
    <mergeCell ref="AX144:AY145"/>
    <mergeCell ref="J133:K134"/>
    <mergeCell ref="J135:K136"/>
    <mergeCell ref="I124:I125"/>
    <mergeCell ref="J122:K123"/>
    <mergeCell ref="L122:M123"/>
    <mergeCell ref="L124:M125"/>
    <mergeCell ref="H122:H130"/>
    <mergeCell ref="L128:M128"/>
    <mergeCell ref="L129:M130"/>
    <mergeCell ref="AU150:AU152"/>
    <mergeCell ref="AV150:AW152"/>
    <mergeCell ref="AV129:AW129"/>
  </mergeCells>
  <conditionalFormatting sqref="B172:R193">
    <cfRule type="expression" dxfId="276" priority="22">
      <formula>$E$170="ไม่มีการประเมิน"</formula>
    </cfRule>
    <cfRule type="expression" dxfId="275" priority="24">
      <formula>$E$170="&gt;&gt;เลือก&lt;&lt;"</formula>
    </cfRule>
    <cfRule type="expression" priority="23">
      <formula>$E$170="มีการประเมิน"</formula>
    </cfRule>
  </conditionalFormatting>
  <conditionalFormatting sqref="D26:G27">
    <cfRule type="expression" dxfId="274" priority="130">
      <formula>$E$26=0</formula>
    </cfRule>
    <cfRule type="expression" priority="129">
      <formula>$E$26&gt;0</formula>
    </cfRule>
  </conditionalFormatting>
  <conditionalFormatting sqref="D29:G29">
    <cfRule type="expression" dxfId="273" priority="128">
      <formula>$E$26=0</formula>
    </cfRule>
    <cfRule type="expression" priority="127">
      <formula>$E$26&gt;0</formula>
    </cfRule>
  </conditionalFormatting>
  <conditionalFormatting sqref="E145:F145">
    <cfRule type="expression" dxfId="272" priority="99">
      <formula>$E$145=0</formula>
    </cfRule>
    <cfRule type="expression" priority="98">
      <formula>$E$145&gt;0</formula>
    </cfRule>
  </conditionalFormatting>
  <conditionalFormatting sqref="E146:F146">
    <cfRule type="expression" dxfId="271" priority="97">
      <formula>$E$146=0</formula>
    </cfRule>
    <cfRule type="expression" priority="96">
      <formula>$E$146&gt;0</formula>
    </cfRule>
  </conditionalFormatting>
  <conditionalFormatting sqref="E147:F147">
    <cfRule type="expression" dxfId="270" priority="95">
      <formula>$E$147=0</formula>
    </cfRule>
    <cfRule type="expression" priority="94">
      <formula>$E$147&gt;0</formula>
    </cfRule>
  </conditionalFormatting>
  <conditionalFormatting sqref="E148:F148">
    <cfRule type="expression" dxfId="269" priority="93">
      <formula>$E$148=0</formula>
    </cfRule>
    <cfRule type="expression" priority="92">
      <formula>$E$148&gt;0</formula>
    </cfRule>
  </conditionalFormatting>
  <conditionalFormatting sqref="E149:F149">
    <cfRule type="expression" priority="90">
      <formula>$E$149&gt;0</formula>
    </cfRule>
    <cfRule type="expression" dxfId="268" priority="91">
      <formula>$E$149=0</formula>
    </cfRule>
  </conditionalFormatting>
  <conditionalFormatting sqref="F140">
    <cfRule type="expression" dxfId="267" priority="101">
      <formula>$F$140=0</formula>
    </cfRule>
    <cfRule type="expression" priority="100">
      <formula>$F$140&gt;0</formula>
    </cfRule>
  </conditionalFormatting>
  <conditionalFormatting sqref="F90:G90">
    <cfRule type="expression" priority="20">
      <formula>$F$90&gt;0</formula>
    </cfRule>
    <cfRule type="expression" dxfId="266" priority="21">
      <formula>$F$90=0</formula>
    </cfRule>
    <cfRule type="expression" dxfId="265" priority="121">
      <formula>$F$90=0</formula>
    </cfRule>
    <cfRule type="expression" priority="120">
      <formula>$F$90&gt;0</formula>
    </cfRule>
  </conditionalFormatting>
  <conditionalFormatting sqref="F91:G91">
    <cfRule type="expression" priority="18">
      <formula>$F$91&gt;0</formula>
    </cfRule>
    <cfRule type="expression" dxfId="264" priority="19">
      <formula>$F$91=0</formula>
    </cfRule>
    <cfRule type="expression" dxfId="263" priority="119">
      <formula>$F$91=0</formula>
    </cfRule>
    <cfRule type="expression" priority="118">
      <formula>$F$91&gt;0</formula>
    </cfRule>
  </conditionalFormatting>
  <conditionalFormatting sqref="F92:G92">
    <cfRule type="expression" priority="16">
      <formula>$F$92&gt;0</formula>
    </cfRule>
    <cfRule type="expression" dxfId="262" priority="117">
      <formula>$F$92=0</formula>
    </cfRule>
    <cfRule type="expression" dxfId="261" priority="17">
      <formula>$F$92=0</formula>
    </cfRule>
    <cfRule type="expression" priority="116">
      <formula>$F$92&gt;0</formula>
    </cfRule>
  </conditionalFormatting>
  <conditionalFormatting sqref="F93:G93">
    <cfRule type="expression" dxfId="260" priority="115">
      <formula>$F$93=0</formula>
    </cfRule>
    <cfRule type="expression" dxfId="259" priority="15">
      <formula>$F$93=0</formula>
    </cfRule>
    <cfRule type="expression" priority="114">
      <formula>$F$93&gt;0</formula>
    </cfRule>
    <cfRule type="expression" priority="14">
      <formula>$F$93&gt;0</formula>
    </cfRule>
  </conditionalFormatting>
  <conditionalFormatting sqref="F94:G94">
    <cfRule type="expression" dxfId="258" priority="113">
      <formula>$F$94=0</formula>
    </cfRule>
    <cfRule type="expression" dxfId="257" priority="112">
      <formula>$F$94&gt;0</formula>
    </cfRule>
    <cfRule type="expression" dxfId="256" priority="13">
      <formula>$F$94=0</formula>
    </cfRule>
    <cfRule type="expression" priority="12">
      <formula>$F$94&gt;0</formula>
    </cfRule>
  </conditionalFormatting>
  <conditionalFormatting sqref="F95:G95">
    <cfRule type="expression" dxfId="255" priority="111">
      <formula>$F$95=0</formula>
    </cfRule>
    <cfRule type="expression" priority="110">
      <formula>$F$95&gt;0</formula>
    </cfRule>
    <cfRule type="expression" dxfId="254" priority="11">
      <formula>$F$95=0</formula>
    </cfRule>
    <cfRule type="expression" priority="10">
      <formula>$F$95&gt;0</formula>
    </cfRule>
  </conditionalFormatting>
  <conditionalFormatting sqref="F96:G96">
    <cfRule type="expression" priority="8">
      <formula>$F$96&gt;0</formula>
    </cfRule>
    <cfRule type="expression" dxfId="253" priority="9">
      <formula>$F$96=0</formula>
    </cfRule>
    <cfRule type="expression" priority="108">
      <formula>$F$96&gt;0</formula>
    </cfRule>
    <cfRule type="expression" dxfId="252" priority="109">
      <formula>$F$96=0</formula>
    </cfRule>
  </conditionalFormatting>
  <conditionalFormatting sqref="F97:G97">
    <cfRule type="expression" dxfId="251" priority="7">
      <formula>$F$97=0</formula>
    </cfRule>
    <cfRule type="expression" priority="106">
      <formula>$F$97&gt;0</formula>
    </cfRule>
    <cfRule type="expression" dxfId="250" priority="107">
      <formula>$F$97=0</formula>
    </cfRule>
    <cfRule type="expression" priority="6">
      <formula>$F$97&gt;0</formula>
    </cfRule>
  </conditionalFormatting>
  <conditionalFormatting sqref="F98:G98">
    <cfRule type="expression" priority="4">
      <formula>$F$98&gt;0</formula>
    </cfRule>
    <cfRule type="expression" dxfId="249" priority="5">
      <formula>$F$98=0</formula>
    </cfRule>
    <cfRule type="expression" priority="104">
      <formula>$F$98&gt;0</formula>
    </cfRule>
    <cfRule type="expression" dxfId="248" priority="105">
      <formula>$F$98=0</formula>
    </cfRule>
  </conditionalFormatting>
  <conditionalFormatting sqref="F99:G99">
    <cfRule type="expression" dxfId="247" priority="3">
      <formula>$F$99=0</formula>
    </cfRule>
    <cfRule type="expression" priority="2">
      <formula>$F$99&gt;0</formula>
    </cfRule>
    <cfRule type="expression" priority="102">
      <formula>$F$99&gt;0</formula>
    </cfRule>
    <cfRule type="expression" dxfId="246" priority="103">
      <formula>$F$99=0</formula>
    </cfRule>
  </conditionalFormatting>
  <conditionalFormatting sqref="J145:L145">
    <cfRule type="expression" dxfId="244" priority="50">
      <formula>$J$145=0</formula>
    </cfRule>
    <cfRule type="expression" priority="49">
      <formula>$J$145&gt;0</formula>
    </cfRule>
  </conditionalFormatting>
  <conditionalFormatting sqref="J146:L146">
    <cfRule type="expression" dxfId="243" priority="48">
      <formula>$J$146=0</formula>
    </cfRule>
    <cfRule type="expression" priority="47">
      <formula>$J$146&gt;0</formula>
    </cfRule>
  </conditionalFormatting>
  <conditionalFormatting sqref="J147:L147">
    <cfRule type="expression" priority="45">
      <formula>$J$147&gt;0</formula>
    </cfRule>
    <cfRule type="expression" dxfId="242" priority="46">
      <formula>$J$147=0</formula>
    </cfRule>
  </conditionalFormatting>
  <conditionalFormatting sqref="J148:L148">
    <cfRule type="expression" dxfId="241" priority="44">
      <formula>$J$148=0</formula>
    </cfRule>
    <cfRule type="expression" priority="43">
      <formula>$J$148&gt;0</formula>
    </cfRule>
  </conditionalFormatting>
  <conditionalFormatting sqref="J149:L149">
    <cfRule type="expression" priority="41">
      <formula>$J$149&gt;0</formula>
    </cfRule>
    <cfRule type="expression" dxfId="240" priority="42">
      <formula>$J$149=0</formula>
    </cfRule>
  </conditionalFormatting>
  <conditionalFormatting sqref="J150:L150">
    <cfRule type="expression" priority="39">
      <formula>$J$150&gt;0</formula>
    </cfRule>
    <cfRule type="expression" dxfId="239" priority="40">
      <formula>$J$150=0</formula>
    </cfRule>
  </conditionalFormatting>
  <conditionalFormatting sqref="J151:L151">
    <cfRule type="expression" priority="37">
      <formula>$J$151&gt;0</formula>
    </cfRule>
    <cfRule type="expression" dxfId="238" priority="38">
      <formula>$J$151=0</formula>
    </cfRule>
  </conditionalFormatting>
  <dataValidations count="4">
    <dataValidation type="list" allowBlank="1" showInputMessage="1" showErrorMessage="1" sqref="K167:K171" xr:uid="{119EB470-D136-6A45-A19F-3CB3D03BBA90}">
      <formula1>"สถานะการดำเนินการ,แก้ไขเรียบร้อยแล้ว,อยู่่ระหว่างดำเนินการแก้ไข,แก้ไขไม่สำเร็จ"</formula1>
    </dataValidation>
    <dataValidation type="list" allowBlank="1" showInputMessage="1" showErrorMessage="1" sqref="H167:I167" xr:uid="{946DBCAA-E00F-5447-B0BC-126D57BAEC12}">
      <formula1>"ประเภทคำขอบริการ,การเข้าสู่ระบบ,การสมัครบริการใหม่,เปลี่ยนข้อมูลส่วนตัว,การเปลี่ยนรหัสผ่าน,การยกเลิกบริการ,การสอบถามทั่วไป,อื่น(โปรดระบุ)"</formula1>
    </dataValidation>
    <dataValidation type="list" allowBlank="1" showInputMessage="1" showErrorMessage="1" sqref="E172" xr:uid="{05F0652E-6693-3844-8174-776DD7832046}">
      <formula1>"&gt;&gt;เลือก&lt;&lt;,1,2,3,4,5"</formula1>
    </dataValidation>
    <dataValidation type="list" allowBlank="1" showInputMessage="1" showErrorMessage="1" sqref="E170" xr:uid="{7C2A4AF6-07EC-6442-8132-A2F6FC1C6F7C}">
      <formula1>"&gt;&gt;เลือก&lt;&lt;,มีการประเมิน,ไม่มีการประเมิน"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DD8EC68-BBBC-CA49-901D-E51891F54E51}">
            <xm:f>OR('Operational Information'!$H$43="&gt;&gt;เลือก&lt;&lt;",'Operational Information'!$H$45="&gt;&gt;เลือก&lt;&lt;")</xm:f>
            <x14:dxf>
              <fill>
                <patternFill patternType="darkGray"/>
              </fill>
            </x14:dxf>
          </x14:cfRule>
          <x14:cfRule type="expression" priority="36" id="{D762FF55-2F40-D749-B721-FAC94D462AFA}">
            <xm:f>'Operational Information'!$J$33="Y"</xm:f>
            <x14:dxf/>
          </x14:cfRule>
          <x14:cfRule type="expression" priority="35" id="{EEF9A01F-731A-3840-8A41-B35FBA09752A}">
            <xm:f>'Operational Information'!$J$33="N"</xm:f>
            <x14:dxf>
              <fill>
                <patternFill patternType="darkGray"/>
              </fill>
            </x14:dxf>
          </x14:cfRule>
          <x14:cfRule type="expression" priority="34" stopIfTrue="1" id="{A30E45C4-5CD5-FD4B-A209-137B27CFF952}">
            <xm:f>AND('Operational Information'!$J$33="Y",'Operational Information'!$J$35="Y",'Operational Information'!$J$37="Y")</xm:f>
            <x14:dxf/>
          </x14:cfRule>
          <x14:cfRule type="expression" priority="32" stopIfTrue="1" id="{484DD039-15A3-3045-BEC9-4B4EFF1D5A55}">
            <xm:f>AND('Operational Information'!$J$33="N",'Operational Information'!$J$35="N",'Operational Information'!$J$37="N")</xm:f>
            <x14:dxf>
              <fill>
                <patternFill patternType="darkGray"/>
              </fill>
            </x14:dxf>
          </x14:cfRule>
          <x14:cfRule type="expression" priority="25" id="{67705208-3F02-7D48-9F64-96266C016306}">
            <xm:f>OR('Operational Information'!$J$39="Proxy",'Operational Information'!$J$39="Exchange")</xm:f>
            <x14:dxf>
              <fill>
                <patternFill patternType="darkGray"/>
              </fill>
            </x14:dxf>
          </x14:cfRule>
          <xm:sqref>A1:XFD1048576</xm:sqref>
        </x14:conditionalFormatting>
        <x14:conditionalFormatting xmlns:xm="http://schemas.microsoft.com/office/excel/2006/main">
          <x14:cfRule type="expression" priority="30" stopIfTrue="1" id="{1EC239E0-9DE3-CE4F-B12A-8E94AA00950C}">
            <xm:f>OR('Operational Information'!$H$43="&gt;&gt;เลือก&lt;&lt;",'Operational Information'!$H$45="&gt;&gt;เลือก&lt;&lt;")</xm:f>
            <x14:dxf>
              <fill>
                <patternFill patternType="darkGray"/>
              </fill>
            </x14:dxf>
          </x14:cfRule>
          <xm:sqref>B26:R100</xm:sqref>
        </x14:conditionalFormatting>
        <x14:conditionalFormatting xmlns:xm="http://schemas.microsoft.com/office/excel/2006/main">
          <x14:cfRule type="expression" priority="29" stopIfTrue="1" id="{F17DC813-6464-C04C-A68C-8593D8FFA191}">
            <xm:f>AND('Operational Information'!$H$43="Y",'Operational Information'!$H$45="Y")</xm:f>
            <x14:dxf/>
          </x14:cfRule>
          <x14:cfRule type="expression" priority="28" stopIfTrue="1" id="{D8BA604C-EA75-B345-BBF3-8C0D164BEC82}">
            <xm:f>AND('Operational Information'!$H$43="Y",'Operational Information'!$H$45="N")</xm:f>
            <x14:dxf/>
          </x14:cfRule>
          <x14:cfRule type="expression" priority="27" stopIfTrue="1" id="{0D31F9E5-1673-654C-9516-C76833BAF9BF}">
            <xm:f>AND('Operational Information'!$H$43="N",'Operational Information'!$H$45="Y")</xm:f>
            <x14:dxf>
              <fill>
                <patternFill patternType="darkGray"/>
              </fill>
            </x14:dxf>
          </x14:cfRule>
          <x14:cfRule type="expression" priority="26" stopIfTrue="1" id="{B2DA74A9-FE30-3242-A64D-E753204BF72E}">
            <xm:f>AND('Operational Information'!$H$43="N",'Operational Information'!$H$45="N")</xm:f>
            <x14:dxf>
              <fill>
                <patternFill patternType="darkGray"/>
              </fill>
            </x14:dxf>
          </x14:cfRule>
          <xm:sqref>B31:R100</xm:sqref>
        </x14:conditionalFormatting>
        <x14:conditionalFormatting xmlns:xm="http://schemas.microsoft.com/office/excel/2006/main">
          <x14:cfRule type="expression" priority="51" id="{5B59756D-5F65-C644-953E-F72F7E2D9AA5}">
            <xm:f>OR('Operational Information'!$J$33="&gt;&gt;เลือก&lt;&lt;",'Operational Information'!$J$35="&gt;&gt;เลือก&lt;&lt;",'Operational Information'!$J$37="&gt;&gt;เลือก&lt;&lt;",'Operational Information'!$J$39="&gt;&gt;เลือก&lt;&lt;")</xm:f>
            <x14:dxf>
              <fill>
                <patternFill patternType="darkGray"/>
              </fill>
            </x14:dxf>
          </x14:cfRule>
          <xm:sqref>J128:L128 J129 L129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EAEFD-D428-D045-8920-72CC5E1DBD7C}">
  <sheetPr>
    <tabColor rgb="FFFF7E79"/>
  </sheetPr>
  <dimension ref="A1:BW196"/>
  <sheetViews>
    <sheetView showGridLines="0" zoomScale="50" zoomScaleNormal="40" workbookViewId="0">
      <pane ySplit="1" topLeftCell="A166" activePane="bottomLeft" state="frozen"/>
      <selection pane="bottomLeft" activeCell="E170" sqref="E170"/>
    </sheetView>
  </sheetViews>
  <sheetFormatPr baseColWidth="10" defaultColWidth="10.83203125" defaultRowHeight="24"/>
  <cols>
    <col min="1" max="1" width="6.33203125" style="275" customWidth="1"/>
    <col min="2" max="2" width="7" style="271" customWidth="1"/>
    <col min="3" max="3" width="19.1640625" style="271" customWidth="1"/>
    <col min="4" max="4" width="46.83203125" style="271" customWidth="1"/>
    <col min="5" max="5" width="38.5" style="271" customWidth="1"/>
    <col min="6" max="6" width="37.6640625" style="271" customWidth="1"/>
    <col min="7" max="7" width="39.5" style="271" customWidth="1"/>
    <col min="8" max="8" width="40.83203125" style="271" customWidth="1"/>
    <col min="9" max="9" width="52" style="271" customWidth="1"/>
    <col min="10" max="10" width="39.6640625" style="271" customWidth="1"/>
    <col min="11" max="11" width="45.6640625" style="271" customWidth="1"/>
    <col min="12" max="12" width="41.1640625" style="271" customWidth="1"/>
    <col min="13" max="13" width="48.83203125" style="271" customWidth="1"/>
    <col min="14" max="14" width="33.5" style="271" customWidth="1"/>
    <col min="15" max="15" width="31.5" style="271" customWidth="1"/>
    <col min="16" max="16" width="31" style="271" customWidth="1"/>
    <col min="17" max="17" width="30.1640625" style="271" customWidth="1"/>
    <col min="18" max="18" width="12.83203125" style="271" customWidth="1"/>
    <col min="19" max="19" width="9.83203125" style="254" customWidth="1"/>
    <col min="20" max="20" width="10.83203125" style="523"/>
    <col min="21" max="16384" width="10.83203125" style="271"/>
  </cols>
  <sheetData>
    <row r="1" spans="1:48" ht="70" customHeight="1">
      <c r="G1" s="416" t="s">
        <v>262</v>
      </c>
      <c r="H1" s="416"/>
      <c r="I1" s="416"/>
    </row>
    <row r="2" spans="1:48" ht="42" customHeight="1">
      <c r="A2" s="665"/>
      <c r="B2" s="668" t="s">
        <v>153</v>
      </c>
      <c r="C2" s="664"/>
      <c r="D2" s="664"/>
      <c r="E2" s="664"/>
      <c r="F2" s="664"/>
      <c r="G2" s="666"/>
      <c r="H2" s="666"/>
      <c r="I2" s="666"/>
      <c r="J2" s="664"/>
      <c r="K2" s="664"/>
      <c r="L2" s="664"/>
      <c r="M2" s="664"/>
      <c r="N2" s="664"/>
      <c r="O2" s="664"/>
      <c r="P2" s="664"/>
      <c r="Q2" s="664"/>
      <c r="R2" s="664"/>
      <c r="S2" s="667"/>
    </row>
    <row r="3" spans="1:48" ht="40" customHeight="1" thickBot="1">
      <c r="A3" s="273"/>
      <c r="B3" s="1381"/>
      <c r="C3" s="1381"/>
      <c r="D3" s="1381"/>
      <c r="E3" s="1381"/>
      <c r="F3" s="1381"/>
      <c r="G3" s="1381"/>
      <c r="H3" s="1381"/>
      <c r="I3" s="1381"/>
      <c r="J3" s="1381"/>
      <c r="K3" s="1381"/>
      <c r="L3" s="1381"/>
      <c r="M3" s="1381"/>
      <c r="N3" s="1381"/>
      <c r="O3" s="1381"/>
      <c r="P3" s="1381"/>
      <c r="Q3" s="1381"/>
      <c r="R3" s="1381"/>
      <c r="S3" s="274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275"/>
      <c r="AS3" s="275"/>
      <c r="AT3" s="275"/>
      <c r="AU3" s="275"/>
      <c r="AV3" s="275"/>
    </row>
    <row r="4" spans="1:48" ht="30">
      <c r="A4" s="273"/>
      <c r="B4" s="385"/>
      <c r="C4" s="386"/>
      <c r="D4" s="387"/>
      <c r="E4" s="388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9"/>
      <c r="S4" s="274"/>
    </row>
    <row r="5" spans="1:48" ht="30">
      <c r="A5" s="273"/>
      <c r="B5" s="540"/>
      <c r="C5" s="541" t="s">
        <v>263</v>
      </c>
      <c r="D5" s="275"/>
      <c r="E5" s="542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391"/>
      <c r="S5" s="274"/>
    </row>
    <row r="6" spans="1:48" ht="30">
      <c r="A6" s="273"/>
      <c r="B6" s="540"/>
      <c r="C6" s="541"/>
      <c r="D6" s="275"/>
      <c r="E6" s="542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391"/>
      <c r="S6" s="274"/>
    </row>
    <row r="7" spans="1:48" ht="30">
      <c r="A7" s="273"/>
      <c r="B7" s="540"/>
      <c r="C7" s="541" t="s">
        <v>1328</v>
      </c>
      <c r="D7" s="275"/>
      <c r="E7" s="542"/>
      <c r="F7" s="275"/>
      <c r="G7" s="275"/>
      <c r="H7" s="472"/>
      <c r="I7" s="275"/>
      <c r="J7" s="275"/>
      <c r="K7" s="275"/>
      <c r="L7" s="275"/>
      <c r="M7" s="275"/>
      <c r="N7" s="275"/>
      <c r="O7" s="275"/>
      <c r="P7" s="275"/>
      <c r="Q7" s="275"/>
      <c r="R7" s="391"/>
      <c r="S7" s="274"/>
    </row>
    <row r="8" spans="1:48" ht="30">
      <c r="A8" s="273"/>
      <c r="B8" s="540"/>
      <c r="C8" s="541"/>
      <c r="D8" s="275"/>
      <c r="E8" s="542"/>
      <c r="F8" s="275"/>
      <c r="G8" s="275"/>
      <c r="I8" s="275"/>
      <c r="J8" s="275"/>
      <c r="K8" s="275"/>
      <c r="L8" s="275"/>
      <c r="M8" s="275"/>
      <c r="N8" s="275"/>
      <c r="O8" s="275"/>
      <c r="P8" s="275"/>
      <c r="Q8" s="275"/>
      <c r="R8" s="391"/>
      <c r="S8" s="274"/>
    </row>
    <row r="9" spans="1:48" ht="30">
      <c r="A9" s="273"/>
      <c r="B9" s="540"/>
      <c r="C9" s="541"/>
      <c r="D9" s="275"/>
      <c r="E9" s="1465" t="s">
        <v>1327</v>
      </c>
      <c r="F9" s="1466"/>
      <c r="G9" s="1467"/>
      <c r="H9" s="1468" t="s">
        <v>1324</v>
      </c>
      <c r="I9" s="1468"/>
      <c r="J9" s="1468"/>
      <c r="K9" s="275"/>
      <c r="L9" s="275"/>
      <c r="M9" s="275"/>
      <c r="N9" s="275"/>
      <c r="O9" s="275"/>
      <c r="P9" s="275"/>
      <c r="Q9" s="275"/>
      <c r="R9" s="391"/>
      <c r="S9" s="274"/>
    </row>
    <row r="10" spans="1:48" ht="30">
      <c r="A10" s="273"/>
      <c r="B10" s="540"/>
      <c r="C10" s="541"/>
      <c r="D10" s="275"/>
      <c r="E10" s="896" t="s">
        <v>1326</v>
      </c>
      <c r="F10" s="896" t="s">
        <v>1325</v>
      </c>
      <c r="G10" s="950" t="s">
        <v>92</v>
      </c>
      <c r="H10" s="896" t="s">
        <v>1326</v>
      </c>
      <c r="I10" s="896" t="s">
        <v>1325</v>
      </c>
      <c r="J10" s="950" t="s">
        <v>92</v>
      </c>
      <c r="K10" s="275"/>
      <c r="L10" s="275"/>
      <c r="M10" s="275"/>
      <c r="N10" s="275"/>
      <c r="O10" s="275"/>
      <c r="P10" s="275"/>
      <c r="Q10" s="275"/>
      <c r="R10" s="391"/>
      <c r="S10" s="274"/>
    </row>
    <row r="11" spans="1:48" ht="30">
      <c r="A11" s="273"/>
      <c r="B11" s="540"/>
      <c r="C11" s="541"/>
      <c r="D11" s="896" t="s">
        <v>93</v>
      </c>
      <c r="E11" s="648"/>
      <c r="F11" s="648"/>
      <c r="G11" s="1132">
        <f>SUM(E11:F11)</f>
        <v>0</v>
      </c>
      <c r="H11" s="709"/>
      <c r="I11" s="951"/>
      <c r="J11" s="1133">
        <f>SUM(H11:I11)</f>
        <v>0</v>
      </c>
      <c r="K11" s="275"/>
      <c r="L11" s="275"/>
      <c r="M11" s="275"/>
      <c r="N11" s="275"/>
      <c r="O11" s="275"/>
      <c r="P11" s="275"/>
      <c r="Q11" s="275"/>
      <c r="R11" s="391"/>
      <c r="S11" s="274"/>
    </row>
    <row r="12" spans="1:48" ht="30">
      <c r="A12" s="273"/>
      <c r="B12" s="540"/>
      <c r="C12" s="541"/>
      <c r="D12" s="896" t="s">
        <v>94</v>
      </c>
      <c r="E12" s="648"/>
      <c r="F12" s="648"/>
      <c r="G12" s="1132">
        <f t="shared" ref="G12:G22" si="0">SUM(E12:F12)</f>
        <v>0</v>
      </c>
      <c r="H12" s="709"/>
      <c r="I12" s="951"/>
      <c r="J12" s="1133">
        <f t="shared" ref="J12:J22" si="1">SUM(H12:I12)</f>
        <v>0</v>
      </c>
      <c r="K12" s="275"/>
      <c r="L12" s="275"/>
      <c r="M12" s="275"/>
      <c r="N12" s="275"/>
      <c r="O12" s="275"/>
      <c r="P12" s="275"/>
      <c r="Q12" s="275"/>
      <c r="R12" s="391"/>
      <c r="S12" s="274"/>
    </row>
    <row r="13" spans="1:48" ht="30">
      <c r="A13" s="273"/>
      <c r="B13" s="540"/>
      <c r="C13" s="541"/>
      <c r="D13" s="896" t="s">
        <v>95</v>
      </c>
      <c r="E13" s="648"/>
      <c r="F13" s="648"/>
      <c r="G13" s="1132">
        <f t="shared" si="0"/>
        <v>0</v>
      </c>
      <c r="H13" s="709"/>
      <c r="I13" s="951"/>
      <c r="J13" s="1133">
        <f t="shared" si="1"/>
        <v>0</v>
      </c>
      <c r="K13" s="275"/>
      <c r="L13" s="275"/>
      <c r="M13" s="275"/>
      <c r="N13" s="275"/>
      <c r="O13" s="275"/>
      <c r="P13" s="275"/>
      <c r="Q13" s="275"/>
      <c r="R13" s="391"/>
      <c r="S13" s="274"/>
    </row>
    <row r="14" spans="1:48" ht="30">
      <c r="A14" s="273"/>
      <c r="B14" s="540"/>
      <c r="C14" s="541"/>
      <c r="D14" s="896" t="s">
        <v>96</v>
      </c>
      <c r="E14" s="648"/>
      <c r="F14" s="648"/>
      <c r="G14" s="1132">
        <f t="shared" si="0"/>
        <v>0</v>
      </c>
      <c r="H14" s="709"/>
      <c r="I14" s="951"/>
      <c r="J14" s="1133">
        <f t="shared" si="1"/>
        <v>0</v>
      </c>
      <c r="K14" s="275"/>
      <c r="L14" s="275"/>
      <c r="M14" s="275"/>
      <c r="N14" s="275"/>
      <c r="O14" s="275"/>
      <c r="P14" s="275"/>
      <c r="Q14" s="275"/>
      <c r="R14" s="391"/>
      <c r="S14" s="274"/>
    </row>
    <row r="15" spans="1:48" ht="30">
      <c r="A15" s="273"/>
      <c r="B15" s="540"/>
      <c r="C15" s="541"/>
      <c r="D15" s="896" t="s">
        <v>97</v>
      </c>
      <c r="E15" s="648"/>
      <c r="F15" s="648"/>
      <c r="G15" s="1132">
        <f t="shared" si="0"/>
        <v>0</v>
      </c>
      <c r="H15" s="709"/>
      <c r="I15" s="951"/>
      <c r="J15" s="1133">
        <f t="shared" si="1"/>
        <v>0</v>
      </c>
      <c r="K15" s="275"/>
      <c r="L15" s="275"/>
      <c r="M15" s="275"/>
      <c r="N15" s="275"/>
      <c r="O15" s="275"/>
      <c r="P15" s="275"/>
      <c r="Q15" s="275"/>
      <c r="R15" s="391"/>
      <c r="S15" s="274"/>
    </row>
    <row r="16" spans="1:48" ht="30">
      <c r="A16" s="273"/>
      <c r="B16" s="540"/>
      <c r="C16" s="541"/>
      <c r="D16" s="896" t="s">
        <v>98</v>
      </c>
      <c r="E16" s="648"/>
      <c r="F16" s="648"/>
      <c r="G16" s="1132">
        <f t="shared" si="0"/>
        <v>0</v>
      </c>
      <c r="H16" s="709"/>
      <c r="I16" s="951"/>
      <c r="J16" s="1133">
        <f t="shared" si="1"/>
        <v>0</v>
      </c>
      <c r="K16" s="275"/>
      <c r="L16" s="275"/>
      <c r="M16" s="275"/>
      <c r="N16" s="275"/>
      <c r="O16" s="275"/>
      <c r="P16" s="275"/>
      <c r="Q16" s="275"/>
      <c r="R16" s="391"/>
      <c r="S16" s="274"/>
    </row>
    <row r="17" spans="1:19" ht="30">
      <c r="A17" s="273"/>
      <c r="B17" s="540"/>
      <c r="C17" s="541"/>
      <c r="D17" s="896" t="s">
        <v>99</v>
      </c>
      <c r="E17" s="648"/>
      <c r="F17" s="648"/>
      <c r="G17" s="1132">
        <f t="shared" si="0"/>
        <v>0</v>
      </c>
      <c r="H17" s="709"/>
      <c r="I17" s="951"/>
      <c r="J17" s="1133">
        <f t="shared" si="1"/>
        <v>0</v>
      </c>
      <c r="K17" s="275"/>
      <c r="L17" s="275"/>
      <c r="M17" s="275"/>
      <c r="N17" s="275"/>
      <c r="O17" s="275"/>
      <c r="P17" s="275"/>
      <c r="Q17" s="275"/>
      <c r="R17" s="391"/>
      <c r="S17" s="274"/>
    </row>
    <row r="18" spans="1:19" ht="30">
      <c r="A18" s="273"/>
      <c r="B18" s="540"/>
      <c r="C18" s="541"/>
      <c r="D18" s="896" t="s">
        <v>100</v>
      </c>
      <c r="E18" s="648"/>
      <c r="F18" s="648"/>
      <c r="G18" s="1132">
        <f t="shared" si="0"/>
        <v>0</v>
      </c>
      <c r="H18" s="709"/>
      <c r="I18" s="951"/>
      <c r="J18" s="1133">
        <f t="shared" si="1"/>
        <v>0</v>
      </c>
      <c r="K18" s="275"/>
      <c r="L18" s="275"/>
      <c r="M18" s="275"/>
      <c r="N18" s="275"/>
      <c r="O18" s="275"/>
      <c r="P18" s="275"/>
      <c r="Q18" s="275"/>
      <c r="R18" s="391"/>
      <c r="S18" s="274"/>
    </row>
    <row r="19" spans="1:19" ht="30">
      <c r="A19" s="273"/>
      <c r="B19" s="540"/>
      <c r="C19" s="541"/>
      <c r="D19" s="896" t="s">
        <v>101</v>
      </c>
      <c r="E19" s="648"/>
      <c r="F19" s="648"/>
      <c r="G19" s="1132">
        <f t="shared" si="0"/>
        <v>0</v>
      </c>
      <c r="H19" s="709"/>
      <c r="I19" s="951"/>
      <c r="J19" s="1133">
        <f t="shared" si="1"/>
        <v>0</v>
      </c>
      <c r="K19" s="275"/>
      <c r="L19" s="275"/>
      <c r="M19" s="275"/>
      <c r="N19" s="275"/>
      <c r="O19" s="275"/>
      <c r="P19" s="275"/>
      <c r="Q19" s="275"/>
      <c r="R19" s="391"/>
      <c r="S19" s="274"/>
    </row>
    <row r="20" spans="1:19" ht="30">
      <c r="A20" s="273"/>
      <c r="B20" s="540"/>
      <c r="C20" s="541"/>
      <c r="D20" s="896" t="s">
        <v>102</v>
      </c>
      <c r="E20" s="648"/>
      <c r="F20" s="648"/>
      <c r="G20" s="1132">
        <f t="shared" si="0"/>
        <v>0</v>
      </c>
      <c r="H20" s="709"/>
      <c r="I20" s="951"/>
      <c r="J20" s="1133">
        <f t="shared" si="1"/>
        <v>0</v>
      </c>
      <c r="K20" s="275"/>
      <c r="L20" s="275"/>
      <c r="M20" s="275"/>
      <c r="N20" s="275"/>
      <c r="O20" s="275"/>
      <c r="P20" s="275"/>
      <c r="Q20" s="275"/>
      <c r="R20" s="391"/>
      <c r="S20" s="274"/>
    </row>
    <row r="21" spans="1:19" ht="30">
      <c r="A21" s="273"/>
      <c r="B21" s="540"/>
      <c r="C21" s="541"/>
      <c r="D21" s="896" t="s">
        <v>103</v>
      </c>
      <c r="E21" s="648"/>
      <c r="F21" s="648"/>
      <c r="G21" s="1132">
        <f t="shared" si="0"/>
        <v>0</v>
      </c>
      <c r="H21" s="709"/>
      <c r="I21" s="951"/>
      <c r="J21" s="1133">
        <f t="shared" si="1"/>
        <v>0</v>
      </c>
      <c r="K21" s="275"/>
      <c r="L21" s="275"/>
      <c r="M21" s="275"/>
      <c r="N21" s="275"/>
      <c r="O21" s="275"/>
      <c r="P21" s="275"/>
      <c r="Q21" s="275"/>
      <c r="R21" s="391"/>
      <c r="S21" s="274"/>
    </row>
    <row r="22" spans="1:19" ht="30">
      <c r="A22" s="273"/>
      <c r="B22" s="540"/>
      <c r="C22" s="541"/>
      <c r="D22" s="896" t="s">
        <v>104</v>
      </c>
      <c r="E22" s="648"/>
      <c r="F22" s="648"/>
      <c r="G22" s="1132">
        <f t="shared" si="0"/>
        <v>0</v>
      </c>
      <c r="H22" s="709"/>
      <c r="I22" s="951"/>
      <c r="J22" s="1133">
        <f t="shared" si="1"/>
        <v>0</v>
      </c>
      <c r="K22" s="275"/>
      <c r="L22" s="275"/>
      <c r="M22" s="275"/>
      <c r="N22" s="275"/>
      <c r="O22" s="275"/>
      <c r="P22" s="275"/>
      <c r="Q22" s="275"/>
      <c r="R22" s="391"/>
      <c r="S22" s="274"/>
    </row>
    <row r="23" spans="1:19" ht="30">
      <c r="A23" s="273"/>
      <c r="B23" s="540"/>
      <c r="C23" s="541"/>
      <c r="D23" s="950" t="s">
        <v>92</v>
      </c>
      <c r="E23" s="1127">
        <f>SUM(E11:E22)</f>
        <v>0</v>
      </c>
      <c r="F23" s="1127">
        <f>SUM(F11:F22)</f>
        <v>0</v>
      </c>
      <c r="G23" s="1132">
        <f>SUM(E23:F23)</f>
        <v>0</v>
      </c>
      <c r="H23" s="1132">
        <f>SUM(H11:H22)</f>
        <v>0</v>
      </c>
      <c r="I23" s="1132">
        <f>SUM(I11:I22)</f>
        <v>0</v>
      </c>
      <c r="J23" s="1132">
        <f>SUM(H23:I23)</f>
        <v>0</v>
      </c>
      <c r="K23" s="275"/>
      <c r="L23" s="275"/>
      <c r="M23" s="275"/>
      <c r="N23" s="275"/>
      <c r="O23" s="275"/>
      <c r="P23" s="275"/>
      <c r="Q23" s="275"/>
      <c r="R23" s="391"/>
      <c r="S23" s="274"/>
    </row>
    <row r="24" spans="1:19" ht="30">
      <c r="A24" s="273"/>
      <c r="B24" s="540"/>
      <c r="C24" s="541"/>
      <c r="D24" s="275"/>
      <c r="E24" s="542"/>
      <c r="F24" s="275"/>
      <c r="G24" s="275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391"/>
      <c r="S24" s="274"/>
    </row>
    <row r="25" spans="1:19" ht="27">
      <c r="A25" s="273"/>
      <c r="B25" s="390"/>
      <c r="C25" s="275"/>
      <c r="D25" s="275"/>
      <c r="E25" s="309"/>
      <c r="F25" s="463"/>
      <c r="G25" s="463"/>
      <c r="H25" s="463"/>
      <c r="I25" s="463"/>
      <c r="J25" s="463"/>
      <c r="K25" s="275"/>
      <c r="L25" s="275"/>
      <c r="M25" s="275"/>
      <c r="N25" s="275"/>
      <c r="O25" s="275"/>
      <c r="P25" s="275"/>
      <c r="Q25" s="275"/>
      <c r="R25" s="391"/>
      <c r="S25" s="274"/>
    </row>
    <row r="26" spans="1:19" ht="30">
      <c r="A26" s="273"/>
      <c r="B26" s="390"/>
      <c r="C26" s="275"/>
      <c r="D26" s="1469" t="s">
        <v>264</v>
      </c>
      <c r="E26" s="1469">
        <f>G26+G27</f>
        <v>0</v>
      </c>
      <c r="F26" s="611" t="s">
        <v>154</v>
      </c>
      <c r="G26" s="612">
        <f>G23</f>
        <v>0</v>
      </c>
      <c r="H26" s="463"/>
      <c r="I26" s="463"/>
      <c r="J26" s="463"/>
      <c r="K26" s="275"/>
      <c r="L26" s="275"/>
      <c r="M26" s="275"/>
      <c r="N26" s="275"/>
      <c r="O26" s="275"/>
      <c r="P26" s="275"/>
      <c r="Q26" s="275"/>
      <c r="R26" s="391"/>
      <c r="S26" s="274"/>
    </row>
    <row r="27" spans="1:19" ht="30">
      <c r="A27" s="273"/>
      <c r="B27" s="390"/>
      <c r="C27" s="275"/>
      <c r="D27" s="1470"/>
      <c r="E27" s="1470"/>
      <c r="F27" s="612" t="s">
        <v>155</v>
      </c>
      <c r="G27" s="612">
        <f>J23</f>
        <v>0</v>
      </c>
      <c r="H27" s="463"/>
      <c r="I27" s="463"/>
      <c r="J27" s="463"/>
      <c r="K27" s="275"/>
      <c r="L27" s="275"/>
      <c r="M27" s="275"/>
      <c r="N27" s="275"/>
      <c r="O27" s="275"/>
      <c r="P27" s="275"/>
      <c r="Q27" s="275"/>
      <c r="R27" s="391"/>
      <c r="S27" s="274"/>
    </row>
    <row r="28" spans="1:19" ht="30">
      <c r="A28" s="273"/>
      <c r="B28" s="390"/>
      <c r="C28" s="275"/>
      <c r="D28" s="583"/>
      <c r="E28" s="613"/>
      <c r="F28" s="603"/>
      <c r="G28" s="603"/>
      <c r="H28" s="463"/>
      <c r="I28" s="463"/>
      <c r="J28" s="463"/>
      <c r="K28" s="275"/>
      <c r="L28" s="275"/>
      <c r="M28" s="275"/>
      <c r="N28" s="275"/>
      <c r="O28" s="275"/>
      <c r="P28" s="275"/>
      <c r="Q28" s="275"/>
      <c r="R28" s="391"/>
      <c r="S28" s="274"/>
    </row>
    <row r="29" spans="1:19" ht="46" customHeight="1">
      <c r="A29" s="273"/>
      <c r="B29" s="390"/>
      <c r="C29" s="275"/>
      <c r="D29" s="902" t="s">
        <v>1346</v>
      </c>
      <c r="E29" s="963" t="e">
        <f>G26/E26</f>
        <v>#DIV/0!</v>
      </c>
      <c r="F29" s="603"/>
      <c r="G29" s="603"/>
      <c r="H29" s="463"/>
      <c r="I29" s="463"/>
      <c r="J29" s="463"/>
      <c r="K29" s="275"/>
      <c r="L29" s="275"/>
      <c r="M29" s="275"/>
      <c r="N29" s="275"/>
      <c r="O29" s="275"/>
      <c r="P29" s="275"/>
      <c r="Q29" s="275"/>
      <c r="R29" s="391"/>
      <c r="S29" s="274"/>
    </row>
    <row r="30" spans="1:19" ht="27">
      <c r="A30" s="273"/>
      <c r="B30" s="390"/>
      <c r="C30" s="275"/>
      <c r="D30" s="275"/>
      <c r="E30" s="647"/>
      <c r="F30" s="463"/>
      <c r="G30" s="463"/>
      <c r="H30" s="463"/>
      <c r="I30" s="463"/>
      <c r="J30" s="463"/>
      <c r="K30" s="275"/>
      <c r="L30" s="275"/>
      <c r="M30" s="275"/>
      <c r="N30" s="275"/>
      <c r="O30" s="275"/>
      <c r="P30" s="275"/>
      <c r="Q30" s="275"/>
      <c r="R30" s="391"/>
      <c r="S30" s="274"/>
    </row>
    <row r="31" spans="1:19" ht="30">
      <c r="A31" s="273"/>
      <c r="B31" s="390"/>
      <c r="C31" s="548" t="s">
        <v>1365</v>
      </c>
      <c r="D31" s="275"/>
      <c r="E31" s="647"/>
      <c r="F31" s="463"/>
      <c r="G31" s="463"/>
      <c r="H31" s="463"/>
      <c r="I31" s="463"/>
      <c r="J31" s="463"/>
      <c r="K31" s="275"/>
      <c r="L31" s="275"/>
      <c r="M31" s="275"/>
      <c r="N31" s="275"/>
      <c r="O31" s="275"/>
      <c r="P31" s="275"/>
      <c r="Q31" s="275"/>
      <c r="R31" s="391"/>
      <c r="S31" s="274"/>
    </row>
    <row r="32" spans="1:19" ht="27">
      <c r="A32" s="273"/>
      <c r="B32" s="390"/>
      <c r="C32" s="275"/>
      <c r="D32" s="275"/>
      <c r="E32" s="647"/>
      <c r="F32" s="463"/>
      <c r="G32" s="463"/>
      <c r="H32" s="463"/>
      <c r="I32" s="463"/>
      <c r="J32" s="463"/>
      <c r="K32" s="275"/>
      <c r="L32" s="275"/>
      <c r="M32" s="275"/>
      <c r="N32" s="275"/>
      <c r="O32" s="275"/>
      <c r="P32" s="275"/>
      <c r="Q32" s="275"/>
      <c r="R32" s="391"/>
      <c r="S32" s="274"/>
    </row>
    <row r="33" spans="1:19" ht="35" customHeight="1">
      <c r="A33" s="273"/>
      <c r="B33" s="390"/>
      <c r="C33" s="275"/>
      <c r="D33" s="1385" t="s">
        <v>265</v>
      </c>
      <c r="E33" s="964" t="s">
        <v>156</v>
      </c>
      <c r="F33" s="896" t="s">
        <v>157</v>
      </c>
      <c r="G33" s="368" t="s">
        <v>158</v>
      </c>
      <c r="H33" s="463"/>
      <c r="I33" s="1388" t="s">
        <v>159</v>
      </c>
      <c r="J33" s="1389"/>
      <c r="K33" s="1389"/>
      <c r="L33" s="1390"/>
      <c r="M33" s="275"/>
      <c r="N33" s="275"/>
      <c r="O33" s="275"/>
      <c r="P33" s="275"/>
      <c r="Q33" s="275"/>
      <c r="R33" s="391"/>
      <c r="S33" s="274"/>
    </row>
    <row r="34" spans="1:19" ht="27">
      <c r="A34" s="273"/>
      <c r="B34" s="390"/>
      <c r="C34" s="275"/>
      <c r="D34" s="1386"/>
      <c r="E34" s="579" t="s">
        <v>160</v>
      </c>
      <c r="F34" s="465"/>
      <c r="G34" s="705" t="e">
        <f>F34/$G$27</f>
        <v>#DIV/0!</v>
      </c>
      <c r="H34" s="463"/>
      <c r="I34" s="1391" t="s">
        <v>161</v>
      </c>
      <c r="J34" s="1391"/>
      <c r="K34" s="1391"/>
      <c r="L34" s="1392"/>
      <c r="M34" s="275"/>
      <c r="N34" s="275"/>
      <c r="O34" s="275"/>
      <c r="P34" s="275"/>
      <c r="Q34" s="275"/>
      <c r="R34" s="391"/>
      <c r="S34" s="274"/>
    </row>
    <row r="35" spans="1:19" ht="27">
      <c r="A35" s="273"/>
      <c r="B35" s="390"/>
      <c r="C35" s="275"/>
      <c r="D35" s="1386"/>
      <c r="E35" s="579" t="s">
        <v>162</v>
      </c>
      <c r="F35" s="465"/>
      <c r="G35" s="705" t="e">
        <f t="shared" ref="G35:G52" si="2">F35/$G$27</f>
        <v>#DIV/0!</v>
      </c>
      <c r="H35" s="463"/>
      <c r="I35" s="1393" t="s">
        <v>163</v>
      </c>
      <c r="J35" s="1393"/>
      <c r="K35" s="1393"/>
      <c r="L35" s="1394"/>
      <c r="M35" s="275"/>
      <c r="N35" s="275"/>
      <c r="O35" s="275"/>
      <c r="P35" s="275"/>
      <c r="Q35" s="275"/>
      <c r="R35" s="391"/>
      <c r="S35" s="274"/>
    </row>
    <row r="36" spans="1:19" ht="27">
      <c r="A36" s="273"/>
      <c r="B36" s="390"/>
      <c r="C36" s="275"/>
      <c r="D36" s="1386"/>
      <c r="E36" s="579" t="s">
        <v>164</v>
      </c>
      <c r="F36" s="465"/>
      <c r="G36" s="705" t="e">
        <f t="shared" si="2"/>
        <v>#DIV/0!</v>
      </c>
      <c r="H36" s="463"/>
      <c r="I36" s="1393" t="s">
        <v>165</v>
      </c>
      <c r="J36" s="1393"/>
      <c r="K36" s="1393"/>
      <c r="L36" s="1394"/>
      <c r="M36" s="275"/>
      <c r="N36" s="275"/>
      <c r="O36" s="275"/>
      <c r="P36" s="275"/>
      <c r="Q36" s="275"/>
      <c r="R36" s="391"/>
      <c r="S36" s="274"/>
    </row>
    <row r="37" spans="1:19" ht="27">
      <c r="A37" s="273"/>
      <c r="B37" s="390"/>
      <c r="C37" s="275"/>
      <c r="D37" s="1386"/>
      <c r="E37" s="579" t="s">
        <v>166</v>
      </c>
      <c r="F37" s="465"/>
      <c r="G37" s="705" t="e">
        <f t="shared" si="2"/>
        <v>#DIV/0!</v>
      </c>
      <c r="H37" s="463"/>
      <c r="I37" s="1393" t="s">
        <v>266</v>
      </c>
      <c r="J37" s="1393"/>
      <c r="K37" s="1393"/>
      <c r="L37" s="1394"/>
      <c r="M37" s="275"/>
      <c r="N37" s="275"/>
      <c r="O37" s="275"/>
      <c r="P37" s="275"/>
      <c r="Q37" s="275"/>
      <c r="R37" s="391"/>
      <c r="S37" s="274"/>
    </row>
    <row r="38" spans="1:19" ht="29" customHeight="1">
      <c r="A38" s="273"/>
      <c r="B38" s="390"/>
      <c r="C38" s="275"/>
      <c r="D38" s="1386"/>
      <c r="E38" s="580" t="s">
        <v>168</v>
      </c>
      <c r="F38" s="465"/>
      <c r="G38" s="705" t="e">
        <f t="shared" si="2"/>
        <v>#DIV/0!</v>
      </c>
      <c r="H38" s="463"/>
      <c r="I38" s="1393" t="s">
        <v>267</v>
      </c>
      <c r="J38" s="1393"/>
      <c r="K38" s="1393"/>
      <c r="L38" s="1394"/>
      <c r="M38" s="275"/>
      <c r="N38" s="275"/>
      <c r="O38" s="275"/>
      <c r="P38" s="275"/>
      <c r="Q38" s="275"/>
      <c r="R38" s="391"/>
      <c r="S38" s="274"/>
    </row>
    <row r="39" spans="1:19" ht="53" customHeight="1">
      <c r="A39" s="273"/>
      <c r="B39" s="390"/>
      <c r="C39" s="275"/>
      <c r="D39" s="1386"/>
      <c r="E39" s="606" t="s">
        <v>170</v>
      </c>
      <c r="F39" s="465"/>
      <c r="G39" s="705" t="e">
        <f t="shared" si="2"/>
        <v>#DIV/0!</v>
      </c>
      <c r="H39" s="463"/>
      <c r="I39" s="1393" t="s">
        <v>268</v>
      </c>
      <c r="J39" s="1393"/>
      <c r="K39" s="1393"/>
      <c r="L39" s="1394"/>
      <c r="M39" s="275"/>
      <c r="N39" s="275"/>
      <c r="O39" s="275"/>
      <c r="P39" s="275"/>
      <c r="Q39" s="275"/>
      <c r="R39" s="391"/>
      <c r="S39" s="274"/>
    </row>
    <row r="40" spans="1:19" ht="56" customHeight="1">
      <c r="A40" s="273"/>
      <c r="B40" s="390"/>
      <c r="C40" s="275"/>
      <c r="D40" s="1386"/>
      <c r="E40" s="580" t="s">
        <v>171</v>
      </c>
      <c r="F40" s="465"/>
      <c r="G40" s="705" t="e">
        <f t="shared" si="2"/>
        <v>#DIV/0!</v>
      </c>
      <c r="H40" s="463"/>
      <c r="I40" s="1393" t="s">
        <v>269</v>
      </c>
      <c r="J40" s="1393"/>
      <c r="K40" s="1393"/>
      <c r="L40" s="1394"/>
      <c r="M40" s="275"/>
      <c r="N40" s="275"/>
      <c r="O40" s="275"/>
      <c r="P40" s="275"/>
      <c r="Q40" s="275"/>
      <c r="R40" s="391"/>
      <c r="S40" s="274"/>
    </row>
    <row r="41" spans="1:19" ht="60" customHeight="1">
      <c r="A41" s="273"/>
      <c r="B41" s="390"/>
      <c r="C41" s="275"/>
      <c r="D41" s="1386"/>
      <c r="E41" s="580" t="s">
        <v>173</v>
      </c>
      <c r="F41" s="465"/>
      <c r="G41" s="705" t="e">
        <f t="shared" si="2"/>
        <v>#DIV/0!</v>
      </c>
      <c r="H41" s="463"/>
      <c r="I41" s="1393" t="s">
        <v>270</v>
      </c>
      <c r="J41" s="1393"/>
      <c r="K41" s="1393"/>
      <c r="L41" s="1394"/>
      <c r="M41" s="275"/>
      <c r="N41" s="275"/>
      <c r="O41" s="275"/>
      <c r="P41" s="275"/>
      <c r="Q41" s="275"/>
      <c r="R41" s="391"/>
      <c r="S41" s="274"/>
    </row>
    <row r="42" spans="1:19" ht="27">
      <c r="A42" s="273"/>
      <c r="B42" s="390"/>
      <c r="C42" s="275"/>
      <c r="D42" s="1386"/>
      <c r="E42" s="596" t="s">
        <v>175</v>
      </c>
      <c r="F42" s="465"/>
      <c r="G42" s="705" t="e">
        <f t="shared" si="2"/>
        <v>#DIV/0!</v>
      </c>
      <c r="H42" s="463"/>
      <c r="I42" s="1393" t="s">
        <v>271</v>
      </c>
      <c r="J42" s="1393"/>
      <c r="K42" s="1393"/>
      <c r="L42" s="1394"/>
      <c r="M42" s="275"/>
      <c r="N42" s="275"/>
      <c r="O42" s="275"/>
      <c r="P42" s="275"/>
      <c r="Q42" s="275"/>
      <c r="R42" s="391"/>
      <c r="S42" s="274"/>
    </row>
    <row r="43" spans="1:19" ht="27">
      <c r="A43" s="273"/>
      <c r="B43" s="390"/>
      <c r="C43" s="275"/>
      <c r="D43" s="1386"/>
      <c r="E43" s="579" t="s">
        <v>177</v>
      </c>
      <c r="F43" s="465"/>
      <c r="G43" s="705" t="e">
        <f t="shared" si="2"/>
        <v>#DIV/0!</v>
      </c>
      <c r="H43" s="463"/>
      <c r="I43" s="1395" t="s">
        <v>272</v>
      </c>
      <c r="J43" s="1395"/>
      <c r="K43" s="1395"/>
      <c r="L43" s="1396"/>
      <c r="M43" s="275"/>
      <c r="N43" s="275"/>
      <c r="O43" s="275"/>
      <c r="P43" s="275"/>
      <c r="Q43" s="275"/>
      <c r="R43" s="391"/>
      <c r="S43" s="274"/>
    </row>
    <row r="44" spans="1:19" ht="27">
      <c r="A44" s="273"/>
      <c r="B44" s="390"/>
      <c r="C44" s="275"/>
      <c r="D44" s="1386"/>
      <c r="E44" s="579" t="s">
        <v>179</v>
      </c>
      <c r="F44" s="465"/>
      <c r="G44" s="705" t="e">
        <f t="shared" si="2"/>
        <v>#DIV/0!</v>
      </c>
      <c r="H44" s="463"/>
      <c r="I44" s="1393" t="s">
        <v>180</v>
      </c>
      <c r="J44" s="1393"/>
      <c r="K44" s="1393"/>
      <c r="L44" s="1394"/>
      <c r="M44" s="275"/>
      <c r="N44" s="275"/>
      <c r="O44" s="275"/>
      <c r="P44" s="275"/>
      <c r="Q44" s="275"/>
      <c r="R44" s="391"/>
      <c r="S44" s="274"/>
    </row>
    <row r="45" spans="1:19" ht="27">
      <c r="A45" s="273"/>
      <c r="B45" s="390"/>
      <c r="C45" s="275"/>
      <c r="D45" s="1386"/>
      <c r="E45" s="579" t="s">
        <v>181</v>
      </c>
      <c r="F45" s="465"/>
      <c r="G45" s="705" t="e">
        <f t="shared" si="2"/>
        <v>#DIV/0!</v>
      </c>
      <c r="H45" s="463"/>
      <c r="I45" s="1393" t="s">
        <v>182</v>
      </c>
      <c r="J45" s="1393"/>
      <c r="K45" s="1393"/>
      <c r="L45" s="1394"/>
      <c r="M45" s="275"/>
      <c r="N45" s="275"/>
      <c r="O45" s="275"/>
      <c r="P45" s="275"/>
      <c r="Q45" s="275"/>
      <c r="R45" s="391"/>
      <c r="S45" s="274"/>
    </row>
    <row r="46" spans="1:19" ht="27">
      <c r="A46" s="273"/>
      <c r="B46" s="390"/>
      <c r="C46" s="275"/>
      <c r="D46" s="1386"/>
      <c r="E46" s="582" t="s">
        <v>183</v>
      </c>
      <c r="F46" s="465"/>
      <c r="G46" s="705" t="e">
        <f t="shared" si="2"/>
        <v>#DIV/0!</v>
      </c>
      <c r="H46" s="463"/>
      <c r="I46" s="1393" t="s">
        <v>184</v>
      </c>
      <c r="J46" s="1393"/>
      <c r="K46" s="1393"/>
      <c r="L46" s="1394"/>
      <c r="M46" s="275"/>
      <c r="N46" s="275"/>
      <c r="O46" s="275"/>
      <c r="P46" s="275"/>
      <c r="Q46" s="275"/>
      <c r="R46" s="391"/>
      <c r="S46" s="274"/>
    </row>
    <row r="47" spans="1:19" ht="27">
      <c r="A47" s="273"/>
      <c r="B47" s="390"/>
      <c r="C47" s="275"/>
      <c r="D47" s="1386"/>
      <c r="E47" s="582" t="s">
        <v>185</v>
      </c>
      <c r="F47" s="465"/>
      <c r="G47" s="705" t="e">
        <f t="shared" si="2"/>
        <v>#DIV/0!</v>
      </c>
      <c r="H47" s="463"/>
      <c r="I47" s="1393" t="s">
        <v>186</v>
      </c>
      <c r="J47" s="1393"/>
      <c r="K47" s="1393"/>
      <c r="L47" s="1394"/>
      <c r="M47" s="275"/>
      <c r="N47" s="275"/>
      <c r="O47" s="275"/>
      <c r="P47" s="275"/>
      <c r="Q47" s="275"/>
      <c r="R47" s="391"/>
      <c r="S47" s="274"/>
    </row>
    <row r="48" spans="1:19" ht="27">
      <c r="A48" s="273"/>
      <c r="B48" s="390"/>
      <c r="C48" s="275"/>
      <c r="D48" s="1386"/>
      <c r="E48" s="582" t="s">
        <v>187</v>
      </c>
      <c r="F48" s="465"/>
      <c r="G48" s="705" t="e">
        <f t="shared" si="2"/>
        <v>#DIV/0!</v>
      </c>
      <c r="H48" s="463"/>
      <c r="I48" s="607" t="s">
        <v>188</v>
      </c>
      <c r="J48" s="608"/>
      <c r="K48" s="608"/>
      <c r="L48" s="609"/>
      <c r="M48" s="275"/>
      <c r="N48" s="275"/>
      <c r="O48" s="275"/>
      <c r="P48" s="275"/>
      <c r="Q48" s="275"/>
      <c r="R48" s="391"/>
      <c r="S48" s="274"/>
    </row>
    <row r="49" spans="1:19" ht="27">
      <c r="A49" s="273"/>
      <c r="B49" s="390"/>
      <c r="C49" s="275"/>
      <c r="D49" s="1386"/>
      <c r="E49" s="582" t="s">
        <v>189</v>
      </c>
      <c r="F49" s="465"/>
      <c r="G49" s="705" t="e">
        <f t="shared" si="2"/>
        <v>#DIV/0!</v>
      </c>
      <c r="H49" s="463"/>
      <c r="I49" s="1393" t="s">
        <v>190</v>
      </c>
      <c r="J49" s="1393"/>
      <c r="K49" s="1393"/>
      <c r="L49" s="1394"/>
      <c r="M49" s="275"/>
      <c r="N49" s="275"/>
      <c r="O49" s="275"/>
      <c r="P49" s="275"/>
      <c r="Q49" s="275"/>
      <c r="R49" s="391"/>
      <c r="S49" s="274"/>
    </row>
    <row r="50" spans="1:19" ht="27">
      <c r="A50" s="273"/>
      <c r="B50" s="390"/>
      <c r="C50" s="275"/>
      <c r="D50" s="1386"/>
      <c r="E50" s="582" t="s">
        <v>191</v>
      </c>
      <c r="F50" s="465"/>
      <c r="G50" s="705" t="e">
        <f t="shared" si="2"/>
        <v>#DIV/0!</v>
      </c>
      <c r="H50" s="463"/>
      <c r="I50" s="607" t="s">
        <v>192</v>
      </c>
      <c r="J50" s="608"/>
      <c r="K50" s="608"/>
      <c r="L50" s="609"/>
      <c r="M50" s="275"/>
      <c r="N50" s="275"/>
      <c r="O50" s="275"/>
      <c r="P50" s="275"/>
      <c r="Q50" s="275"/>
      <c r="R50" s="391"/>
      <c r="S50" s="274"/>
    </row>
    <row r="51" spans="1:19" ht="27">
      <c r="A51" s="273"/>
      <c r="B51" s="390"/>
      <c r="C51" s="275"/>
      <c r="D51" s="1386"/>
      <c r="E51" s="582" t="s">
        <v>193</v>
      </c>
      <c r="F51" s="465"/>
      <c r="G51" s="705" t="e">
        <f t="shared" si="2"/>
        <v>#DIV/0!</v>
      </c>
      <c r="H51" s="463"/>
      <c r="I51" s="1393" t="s">
        <v>194</v>
      </c>
      <c r="J51" s="1393"/>
      <c r="K51" s="1393"/>
      <c r="L51" s="1394"/>
      <c r="M51" s="275"/>
      <c r="N51" s="275"/>
      <c r="O51" s="275"/>
      <c r="P51" s="275"/>
      <c r="Q51" s="275"/>
      <c r="R51" s="391"/>
      <c r="S51" s="274"/>
    </row>
    <row r="52" spans="1:19" ht="27">
      <c r="A52" s="273"/>
      <c r="B52" s="390"/>
      <c r="C52" s="275"/>
      <c r="D52" s="1387"/>
      <c r="E52" s="581" t="s">
        <v>195</v>
      </c>
      <c r="F52" s="465"/>
      <c r="G52" s="705" t="e">
        <f t="shared" si="2"/>
        <v>#DIV/0!</v>
      </c>
      <c r="H52" s="463"/>
      <c r="I52" s="604" t="s">
        <v>196</v>
      </c>
      <c r="J52" s="417"/>
      <c r="K52" s="610"/>
      <c r="L52" s="312"/>
      <c r="M52" s="275"/>
      <c r="N52" s="275"/>
      <c r="O52" s="275"/>
      <c r="P52" s="275"/>
      <c r="Q52" s="275"/>
      <c r="R52" s="391"/>
      <c r="S52" s="274"/>
    </row>
    <row r="53" spans="1:19" ht="27">
      <c r="A53" s="273"/>
      <c r="B53" s="390"/>
      <c r="C53" s="275"/>
      <c r="D53" s="902"/>
      <c r="E53" s="902"/>
      <c r="F53" s="464"/>
      <c r="G53" s="463"/>
      <c r="H53" s="463"/>
      <c r="I53" s="463"/>
      <c r="J53" s="463"/>
      <c r="K53" s="275"/>
      <c r="L53" s="275"/>
      <c r="M53" s="275"/>
      <c r="N53" s="275"/>
      <c r="O53" s="275"/>
      <c r="P53" s="275"/>
      <c r="Q53" s="275"/>
      <c r="R53" s="391"/>
      <c r="S53" s="274"/>
    </row>
    <row r="54" spans="1:19" ht="30">
      <c r="A54" s="273"/>
      <c r="B54" s="375"/>
      <c r="C54" s="367" t="s">
        <v>273</v>
      </c>
      <c r="E54" s="382"/>
      <c r="F54" s="383"/>
      <c r="G54" s="383"/>
      <c r="H54" s="383"/>
      <c r="I54" s="293"/>
      <c r="J54" s="293"/>
      <c r="K54" s="293"/>
      <c r="L54" s="293"/>
      <c r="M54" s="293"/>
      <c r="N54" s="293"/>
      <c r="O54" s="293"/>
      <c r="P54" s="293"/>
      <c r="Q54" s="294"/>
      <c r="R54" s="391"/>
      <c r="S54" s="274"/>
    </row>
    <row r="55" spans="1:19" ht="30">
      <c r="A55" s="273"/>
      <c r="B55" s="375"/>
      <c r="C55" s="367"/>
      <c r="E55" s="382"/>
      <c r="F55" s="383"/>
      <c r="G55" s="383"/>
      <c r="H55" s="383"/>
      <c r="I55" s="293"/>
      <c r="J55" s="293"/>
      <c r="K55" s="293"/>
      <c r="L55" s="293"/>
      <c r="M55" s="293"/>
      <c r="N55" s="293"/>
      <c r="O55" s="293"/>
      <c r="P55" s="293"/>
      <c r="Q55" s="294"/>
      <c r="R55" s="391"/>
      <c r="S55" s="274"/>
    </row>
    <row r="56" spans="1:19" ht="30">
      <c r="A56" s="273"/>
      <c r="B56" s="375"/>
      <c r="C56" s="367" t="s">
        <v>1364</v>
      </c>
      <c r="D56" s="367"/>
      <c r="E56" s="643"/>
      <c r="F56" s="383"/>
      <c r="G56" s="383"/>
      <c r="H56" s="383"/>
      <c r="I56" s="293"/>
      <c r="J56" s="293"/>
      <c r="K56" s="293"/>
      <c r="L56" s="293"/>
      <c r="M56" s="293"/>
      <c r="N56" s="293"/>
      <c r="O56" s="293"/>
      <c r="P56" s="293"/>
      <c r="Q56" s="294"/>
      <c r="R56" s="391"/>
      <c r="S56" s="274"/>
    </row>
    <row r="57" spans="1:19" ht="30">
      <c r="A57" s="273"/>
      <c r="B57" s="375"/>
      <c r="C57" s="367"/>
      <c r="D57" s="367"/>
      <c r="E57" s="382"/>
      <c r="F57" s="383"/>
      <c r="G57" s="383"/>
      <c r="H57" s="383"/>
      <c r="I57" s="293"/>
      <c r="J57" s="293"/>
      <c r="K57" s="293"/>
      <c r="L57" s="293"/>
      <c r="M57" s="293"/>
      <c r="N57" s="293"/>
      <c r="O57" s="293"/>
      <c r="P57" s="293"/>
      <c r="Q57" s="294"/>
      <c r="R57" s="391"/>
      <c r="S57" s="274"/>
    </row>
    <row r="58" spans="1:19" ht="30">
      <c r="A58" s="273"/>
      <c r="B58" s="375"/>
      <c r="E58" s="1401"/>
      <c r="F58" s="1402" t="s">
        <v>197</v>
      </c>
      <c r="G58" s="1397" t="s">
        <v>130</v>
      </c>
      <c r="H58" s="1397" t="s">
        <v>131</v>
      </c>
      <c r="I58" s="1397" t="s">
        <v>132</v>
      </c>
      <c r="J58" s="1397" t="s">
        <v>133</v>
      </c>
      <c r="K58" s="1397" t="s">
        <v>1314</v>
      </c>
      <c r="L58" s="1397" t="s">
        <v>1315</v>
      </c>
      <c r="M58" s="1397" t="s">
        <v>70</v>
      </c>
      <c r="N58" s="1397" t="s">
        <v>70</v>
      </c>
      <c r="O58" s="1398" t="s">
        <v>92</v>
      </c>
      <c r="P58" s="293"/>
      <c r="Q58" s="294"/>
      <c r="R58" s="391"/>
      <c r="S58" s="274"/>
    </row>
    <row r="59" spans="1:19" ht="27" customHeight="1">
      <c r="A59" s="524"/>
      <c r="D59" s="295"/>
      <c r="E59" s="1401"/>
      <c r="F59" s="1402"/>
      <c r="G59" s="1397"/>
      <c r="H59" s="1397"/>
      <c r="I59" s="1397"/>
      <c r="J59" s="1397"/>
      <c r="K59" s="1397"/>
      <c r="L59" s="1397"/>
      <c r="M59" s="1397"/>
      <c r="N59" s="1397"/>
      <c r="O59" s="1398"/>
      <c r="P59" s="293"/>
      <c r="Q59" s="294"/>
      <c r="R59" s="391"/>
      <c r="S59" s="274"/>
    </row>
    <row r="60" spans="1:19" ht="30">
      <c r="A60" s="273"/>
      <c r="B60" s="394"/>
      <c r="C60" s="367"/>
      <c r="D60" s="384"/>
      <c r="E60" s="1399" t="s">
        <v>93</v>
      </c>
      <c r="F60" s="1400"/>
      <c r="G60" s="1400"/>
      <c r="H60" s="1400"/>
      <c r="I60" s="1400"/>
      <c r="J60" s="1400"/>
      <c r="K60" s="1400"/>
      <c r="L60" s="1403"/>
      <c r="M60" s="1400"/>
      <c r="N60" s="1400"/>
      <c r="O60" s="1404">
        <f>SUM(F60:N61)</f>
        <v>0</v>
      </c>
      <c r="P60" s="293"/>
      <c r="Q60" s="294"/>
      <c r="R60" s="391"/>
      <c r="S60" s="274"/>
    </row>
    <row r="61" spans="1:19" ht="24" customHeight="1">
      <c r="A61" s="273"/>
      <c r="B61" s="395"/>
      <c r="C61" s="383"/>
      <c r="D61" s="384"/>
      <c r="E61" s="1399"/>
      <c r="F61" s="1400"/>
      <c r="G61" s="1400"/>
      <c r="H61" s="1400"/>
      <c r="I61" s="1400"/>
      <c r="J61" s="1400"/>
      <c r="K61" s="1400"/>
      <c r="L61" s="1403"/>
      <c r="M61" s="1400"/>
      <c r="N61" s="1400"/>
      <c r="O61" s="1404"/>
      <c r="P61" s="293"/>
      <c r="Q61" s="294"/>
      <c r="R61" s="391"/>
      <c r="S61" s="274"/>
    </row>
    <row r="62" spans="1:19" ht="24" customHeight="1">
      <c r="A62" s="273"/>
      <c r="B62" s="395"/>
      <c r="C62" s="383"/>
      <c r="D62" s="384"/>
      <c r="E62" s="1399" t="s">
        <v>94</v>
      </c>
      <c r="F62" s="1400"/>
      <c r="G62" s="1400"/>
      <c r="H62" s="1400"/>
      <c r="I62" s="1400"/>
      <c r="J62" s="1400"/>
      <c r="K62" s="1400"/>
      <c r="L62" s="1403"/>
      <c r="M62" s="1400"/>
      <c r="N62" s="1400"/>
      <c r="O62" s="1404">
        <f t="shared" ref="O62" si="3">SUM(F62:N63)</f>
        <v>0</v>
      </c>
      <c r="P62" s="293"/>
      <c r="Q62" s="294"/>
      <c r="R62" s="391"/>
      <c r="S62" s="274"/>
    </row>
    <row r="63" spans="1:19" ht="24" customHeight="1">
      <c r="A63" s="273"/>
      <c r="B63" s="395"/>
      <c r="C63" s="383"/>
      <c r="D63" s="384"/>
      <c r="E63" s="1399"/>
      <c r="F63" s="1400"/>
      <c r="G63" s="1400"/>
      <c r="H63" s="1400"/>
      <c r="I63" s="1400"/>
      <c r="J63" s="1400"/>
      <c r="K63" s="1400"/>
      <c r="L63" s="1403"/>
      <c r="M63" s="1400"/>
      <c r="N63" s="1400"/>
      <c r="O63" s="1404"/>
      <c r="P63" s="293"/>
      <c r="Q63" s="294"/>
      <c r="R63" s="391"/>
      <c r="S63" s="274"/>
    </row>
    <row r="64" spans="1:19" ht="24" customHeight="1">
      <c r="A64" s="273"/>
      <c r="B64" s="395"/>
      <c r="C64" s="383"/>
      <c r="D64" s="384"/>
      <c r="E64" s="1399" t="s">
        <v>95</v>
      </c>
      <c r="F64" s="1400"/>
      <c r="G64" s="1400"/>
      <c r="H64" s="1400"/>
      <c r="I64" s="1400"/>
      <c r="J64" s="1400"/>
      <c r="K64" s="1400"/>
      <c r="L64" s="1403"/>
      <c r="M64" s="1400"/>
      <c r="N64" s="1400"/>
      <c r="O64" s="1404">
        <f t="shared" ref="O64" si="4">SUM(F64:N65)</f>
        <v>0</v>
      </c>
      <c r="P64" s="293"/>
      <c r="Q64" s="294"/>
      <c r="R64" s="391"/>
      <c r="S64" s="274"/>
    </row>
    <row r="65" spans="1:75" ht="24" customHeight="1">
      <c r="A65" s="273"/>
      <c r="B65" s="395"/>
      <c r="C65" s="383"/>
      <c r="D65" s="384"/>
      <c r="E65" s="1399"/>
      <c r="F65" s="1400"/>
      <c r="G65" s="1400"/>
      <c r="H65" s="1400"/>
      <c r="I65" s="1400"/>
      <c r="J65" s="1400"/>
      <c r="K65" s="1400"/>
      <c r="L65" s="1403"/>
      <c r="M65" s="1400"/>
      <c r="N65" s="1400"/>
      <c r="O65" s="1404"/>
      <c r="P65" s="293"/>
      <c r="Q65" s="294"/>
      <c r="R65" s="391"/>
      <c r="S65" s="276"/>
    </row>
    <row r="66" spans="1:75" ht="24" customHeight="1">
      <c r="A66" s="273"/>
      <c r="B66" s="395"/>
      <c r="C66" s="383"/>
      <c r="D66" s="384"/>
      <c r="E66" s="1399" t="s">
        <v>96</v>
      </c>
      <c r="F66" s="1400"/>
      <c r="G66" s="1400"/>
      <c r="H66" s="1400"/>
      <c r="I66" s="1400"/>
      <c r="J66" s="1400"/>
      <c r="K66" s="1400"/>
      <c r="L66" s="1403"/>
      <c r="M66" s="1400"/>
      <c r="N66" s="1400"/>
      <c r="O66" s="1404">
        <f t="shared" ref="O66" si="5">SUM(F66:N67)</f>
        <v>0</v>
      </c>
      <c r="P66" s="293"/>
      <c r="Q66" s="294"/>
      <c r="R66" s="391"/>
      <c r="S66" s="276"/>
    </row>
    <row r="67" spans="1:75" ht="24" customHeight="1">
      <c r="A67" s="273"/>
      <c r="B67" s="395"/>
      <c r="C67" s="383"/>
      <c r="D67" s="384"/>
      <c r="E67" s="1399"/>
      <c r="F67" s="1400"/>
      <c r="G67" s="1400"/>
      <c r="H67" s="1400"/>
      <c r="I67" s="1400"/>
      <c r="J67" s="1400"/>
      <c r="K67" s="1400"/>
      <c r="L67" s="1403"/>
      <c r="M67" s="1400"/>
      <c r="N67" s="1400"/>
      <c r="O67" s="1404"/>
      <c r="P67" s="293"/>
      <c r="Q67" s="294"/>
      <c r="R67" s="391"/>
      <c r="S67" s="276"/>
    </row>
    <row r="68" spans="1:75" ht="24" customHeight="1">
      <c r="A68" s="273"/>
      <c r="B68" s="395"/>
      <c r="C68" s="383"/>
      <c r="D68" s="384"/>
      <c r="E68" s="1399" t="s">
        <v>97</v>
      </c>
      <c r="F68" s="1400"/>
      <c r="G68" s="1400"/>
      <c r="H68" s="1400"/>
      <c r="I68" s="1400"/>
      <c r="J68" s="1400"/>
      <c r="K68" s="1400"/>
      <c r="L68" s="1403"/>
      <c r="M68" s="1400"/>
      <c r="N68" s="1400"/>
      <c r="O68" s="1404">
        <f t="shared" ref="O68" si="6">SUM(F68:N69)</f>
        <v>0</v>
      </c>
      <c r="P68" s="293"/>
      <c r="Q68" s="294"/>
      <c r="R68" s="391"/>
      <c r="S68" s="276"/>
    </row>
    <row r="69" spans="1:75" ht="24" customHeight="1">
      <c r="A69" s="273"/>
      <c r="B69" s="395"/>
      <c r="C69" s="383"/>
      <c r="D69" s="384"/>
      <c r="E69" s="1399"/>
      <c r="F69" s="1400"/>
      <c r="G69" s="1400"/>
      <c r="H69" s="1400"/>
      <c r="I69" s="1400"/>
      <c r="J69" s="1400"/>
      <c r="K69" s="1400"/>
      <c r="L69" s="1403"/>
      <c r="M69" s="1400"/>
      <c r="N69" s="1400"/>
      <c r="O69" s="1404"/>
      <c r="P69" s="293"/>
      <c r="Q69" s="294"/>
      <c r="R69" s="391"/>
      <c r="S69" s="276"/>
    </row>
    <row r="70" spans="1:75" ht="24" customHeight="1">
      <c r="A70" s="273"/>
      <c r="B70" s="395"/>
      <c r="C70" s="383"/>
      <c r="D70" s="384"/>
      <c r="E70" s="1399" t="s">
        <v>98</v>
      </c>
      <c r="F70" s="1400"/>
      <c r="G70" s="1400"/>
      <c r="H70" s="1400"/>
      <c r="I70" s="1400"/>
      <c r="J70" s="1400"/>
      <c r="K70" s="1400"/>
      <c r="L70" s="1403"/>
      <c r="M70" s="1400"/>
      <c r="N70" s="1400"/>
      <c r="O70" s="1404">
        <f t="shared" ref="O70" si="7">SUM(F70:N71)</f>
        <v>0</v>
      </c>
      <c r="P70" s="293"/>
      <c r="Q70" s="294"/>
      <c r="R70" s="391"/>
      <c r="S70" s="276"/>
    </row>
    <row r="71" spans="1:75" ht="24" customHeight="1">
      <c r="A71" s="273"/>
      <c r="B71" s="395"/>
      <c r="C71" s="383"/>
      <c r="D71" s="384"/>
      <c r="E71" s="1399"/>
      <c r="F71" s="1400"/>
      <c r="G71" s="1400"/>
      <c r="H71" s="1400"/>
      <c r="I71" s="1400"/>
      <c r="J71" s="1400"/>
      <c r="K71" s="1400"/>
      <c r="L71" s="1403"/>
      <c r="M71" s="1400"/>
      <c r="N71" s="1400"/>
      <c r="O71" s="1404"/>
      <c r="P71" s="293"/>
      <c r="Q71" s="294"/>
      <c r="R71" s="391"/>
      <c r="S71" s="276"/>
    </row>
    <row r="72" spans="1:75" ht="24" customHeight="1">
      <c r="A72" s="273"/>
      <c r="B72" s="395"/>
      <c r="C72" s="383"/>
      <c r="D72" s="384"/>
      <c r="E72" s="1399" t="s">
        <v>99</v>
      </c>
      <c r="F72" s="1400"/>
      <c r="G72" s="1400"/>
      <c r="H72" s="1400"/>
      <c r="I72" s="1400"/>
      <c r="J72" s="1400"/>
      <c r="K72" s="1400"/>
      <c r="L72" s="1403"/>
      <c r="M72" s="1400"/>
      <c r="N72" s="1400"/>
      <c r="O72" s="1404">
        <f t="shared" ref="O72" si="8">SUM(F72:N73)</f>
        <v>0</v>
      </c>
      <c r="P72" s="293"/>
      <c r="Q72" s="294"/>
      <c r="R72" s="391"/>
      <c r="S72" s="276"/>
    </row>
    <row r="73" spans="1:75" ht="24" customHeight="1">
      <c r="A73" s="273"/>
      <c r="B73" s="395"/>
      <c r="C73" s="383"/>
      <c r="D73" s="384"/>
      <c r="E73" s="1399"/>
      <c r="F73" s="1400"/>
      <c r="G73" s="1400"/>
      <c r="H73" s="1400"/>
      <c r="I73" s="1400"/>
      <c r="J73" s="1400"/>
      <c r="K73" s="1400"/>
      <c r="L73" s="1403"/>
      <c r="M73" s="1400"/>
      <c r="N73" s="1400"/>
      <c r="O73" s="1404"/>
      <c r="P73" s="293"/>
      <c r="Q73" s="294"/>
      <c r="R73" s="391"/>
      <c r="S73" s="276"/>
    </row>
    <row r="74" spans="1:75" ht="24" customHeight="1">
      <c r="A74" s="273"/>
      <c r="B74" s="395"/>
      <c r="C74" s="383"/>
      <c r="D74" s="384"/>
      <c r="E74" s="1399" t="s">
        <v>100</v>
      </c>
      <c r="F74" s="1400"/>
      <c r="G74" s="1400"/>
      <c r="H74" s="1400"/>
      <c r="I74" s="1400"/>
      <c r="J74" s="1400"/>
      <c r="K74" s="1400"/>
      <c r="L74" s="1403"/>
      <c r="M74" s="1400"/>
      <c r="N74" s="1400"/>
      <c r="O74" s="1404">
        <f t="shared" ref="O74" si="9">SUM(F74:N75)</f>
        <v>0</v>
      </c>
      <c r="P74" s="293"/>
      <c r="Q74" s="294"/>
      <c r="R74" s="391"/>
      <c r="S74" s="276"/>
    </row>
    <row r="75" spans="1:75" ht="24" customHeight="1">
      <c r="A75" s="273"/>
      <c r="B75" s="395"/>
      <c r="C75" s="383"/>
      <c r="D75" s="384"/>
      <c r="E75" s="1399"/>
      <c r="F75" s="1400"/>
      <c r="G75" s="1400"/>
      <c r="H75" s="1400"/>
      <c r="I75" s="1400"/>
      <c r="J75" s="1400"/>
      <c r="K75" s="1400"/>
      <c r="L75" s="1403"/>
      <c r="M75" s="1400"/>
      <c r="N75" s="1400"/>
      <c r="O75" s="1404"/>
      <c r="P75" s="293"/>
      <c r="Q75" s="294"/>
      <c r="R75" s="391"/>
      <c r="S75" s="276"/>
    </row>
    <row r="76" spans="1:75" ht="24" customHeight="1">
      <c r="A76" s="273"/>
      <c r="B76" s="395"/>
      <c r="C76" s="383"/>
      <c r="D76" s="384"/>
      <c r="E76" s="1399" t="s">
        <v>101</v>
      </c>
      <c r="F76" s="1400"/>
      <c r="G76" s="1400"/>
      <c r="H76" s="1400"/>
      <c r="I76" s="1400"/>
      <c r="J76" s="1400"/>
      <c r="K76" s="1400"/>
      <c r="L76" s="1403"/>
      <c r="M76" s="1400"/>
      <c r="N76" s="1400"/>
      <c r="O76" s="1404">
        <f t="shared" ref="O76" si="10">SUM(F76:N77)</f>
        <v>0</v>
      </c>
      <c r="P76" s="293"/>
      <c r="Q76" s="294"/>
      <c r="R76" s="391"/>
      <c r="S76" s="276"/>
    </row>
    <row r="77" spans="1:75" ht="24" customHeight="1">
      <c r="A77" s="273"/>
      <c r="B77" s="395"/>
      <c r="C77" s="383"/>
      <c r="D77" s="384"/>
      <c r="E77" s="1399"/>
      <c r="F77" s="1400"/>
      <c r="G77" s="1400"/>
      <c r="H77" s="1400"/>
      <c r="I77" s="1400"/>
      <c r="J77" s="1400"/>
      <c r="K77" s="1400"/>
      <c r="L77" s="1403"/>
      <c r="M77" s="1400"/>
      <c r="N77" s="1400"/>
      <c r="O77" s="1404"/>
      <c r="P77" s="293"/>
      <c r="Q77" s="294"/>
      <c r="R77" s="391"/>
      <c r="S77" s="276"/>
    </row>
    <row r="78" spans="1:75" ht="24" customHeight="1">
      <c r="A78" s="273"/>
      <c r="B78" s="395"/>
      <c r="C78" s="383"/>
      <c r="D78" s="384"/>
      <c r="E78" s="1399" t="s">
        <v>102</v>
      </c>
      <c r="F78" s="1400"/>
      <c r="G78" s="1400"/>
      <c r="H78" s="1400"/>
      <c r="I78" s="1400"/>
      <c r="J78" s="1400"/>
      <c r="K78" s="1400"/>
      <c r="L78" s="1403"/>
      <c r="M78" s="1400"/>
      <c r="N78" s="1400"/>
      <c r="O78" s="1404">
        <f t="shared" ref="O78" si="11">SUM(F78:N79)</f>
        <v>0</v>
      </c>
      <c r="P78" s="293"/>
      <c r="Q78" s="294"/>
      <c r="R78" s="391"/>
      <c r="S78" s="276"/>
      <c r="Z78" s="275"/>
      <c r="AA78" s="275"/>
      <c r="AB78" s="275"/>
      <c r="AC78" s="275"/>
      <c r="AD78" s="275"/>
      <c r="AE78" s="275"/>
      <c r="AF78" s="275"/>
      <c r="AG78" s="275"/>
      <c r="AH78" s="275"/>
      <c r="AI78" s="275"/>
      <c r="AJ78" s="275"/>
      <c r="AK78" s="275"/>
      <c r="AL78" s="275"/>
      <c r="AM78" s="275"/>
      <c r="AN78" s="275"/>
      <c r="AO78" s="275"/>
      <c r="AP78" s="275"/>
      <c r="AQ78" s="275"/>
      <c r="AR78" s="275"/>
      <c r="AS78" s="275"/>
      <c r="AT78" s="275"/>
      <c r="AU78" s="275"/>
      <c r="AV78" s="275"/>
      <c r="AW78" s="275"/>
      <c r="AX78" s="275"/>
      <c r="AY78" s="275"/>
      <c r="AZ78" s="275"/>
      <c r="BA78" s="275"/>
      <c r="BB78" s="275"/>
      <c r="BC78" s="275"/>
      <c r="BD78" s="275"/>
      <c r="BE78" s="275"/>
      <c r="BF78" s="275"/>
      <c r="BG78" s="275"/>
      <c r="BH78" s="275"/>
      <c r="BI78" s="275"/>
      <c r="BJ78" s="275"/>
      <c r="BK78" s="275"/>
      <c r="BL78" s="275"/>
      <c r="BM78" s="275"/>
      <c r="BN78" s="275"/>
      <c r="BO78" s="275"/>
      <c r="BP78" s="275"/>
      <c r="BQ78" s="275"/>
      <c r="BR78" s="275"/>
      <c r="BS78" s="275"/>
      <c r="BT78" s="275"/>
      <c r="BU78" s="275"/>
      <c r="BV78" s="275"/>
      <c r="BW78" s="275"/>
    </row>
    <row r="79" spans="1:75" ht="24" customHeight="1">
      <c r="A79" s="273"/>
      <c r="B79" s="395"/>
      <c r="C79" s="383"/>
      <c r="D79" s="384"/>
      <c r="E79" s="1399"/>
      <c r="F79" s="1400"/>
      <c r="G79" s="1400"/>
      <c r="H79" s="1400"/>
      <c r="I79" s="1400"/>
      <c r="J79" s="1400"/>
      <c r="K79" s="1400"/>
      <c r="L79" s="1403"/>
      <c r="M79" s="1400"/>
      <c r="N79" s="1400"/>
      <c r="O79" s="1404"/>
      <c r="P79" s="293"/>
      <c r="Q79" s="294"/>
      <c r="R79" s="391"/>
      <c r="S79" s="276"/>
      <c r="Z79" s="275"/>
      <c r="AA79" s="275"/>
      <c r="AB79" s="275"/>
      <c r="AC79" s="275"/>
      <c r="AD79" s="275"/>
      <c r="AE79" s="275"/>
      <c r="AF79" s="275"/>
      <c r="AG79" s="275"/>
      <c r="AH79" s="275"/>
      <c r="AI79" s="275"/>
      <c r="AJ79" s="275"/>
      <c r="AK79" s="275"/>
      <c r="AL79" s="275"/>
      <c r="AM79" s="275"/>
      <c r="AN79" s="275"/>
      <c r="AO79" s="275"/>
      <c r="AP79" s="275"/>
      <c r="AQ79" s="275"/>
      <c r="AR79" s="275"/>
      <c r="AS79" s="275"/>
      <c r="AT79" s="275"/>
      <c r="AU79" s="275"/>
      <c r="AV79" s="275"/>
      <c r="AW79" s="275"/>
      <c r="AX79" s="275"/>
      <c r="AY79" s="275"/>
      <c r="AZ79" s="275"/>
      <c r="BA79" s="275"/>
      <c r="BB79" s="275"/>
      <c r="BC79" s="275"/>
      <c r="BD79" s="275"/>
      <c r="BE79" s="275"/>
      <c r="BF79" s="275"/>
      <c r="BG79" s="275"/>
      <c r="BH79" s="275"/>
      <c r="BI79" s="275"/>
      <c r="BJ79" s="275"/>
      <c r="BK79" s="275"/>
      <c r="BL79" s="275"/>
      <c r="BM79" s="275"/>
      <c r="BN79" s="275"/>
      <c r="BO79" s="275"/>
      <c r="BP79" s="275"/>
      <c r="BQ79" s="275"/>
      <c r="BR79" s="275"/>
      <c r="BS79" s="275"/>
      <c r="BT79" s="275"/>
      <c r="BU79" s="275"/>
      <c r="BV79" s="275"/>
      <c r="BW79" s="275"/>
    </row>
    <row r="80" spans="1:75" ht="24" customHeight="1">
      <c r="A80" s="273"/>
      <c r="B80" s="395"/>
      <c r="C80" s="383"/>
      <c r="D80" s="384"/>
      <c r="E80" s="1399" t="s">
        <v>103</v>
      </c>
      <c r="F80" s="1400"/>
      <c r="G80" s="1400"/>
      <c r="H80" s="1400"/>
      <c r="I80" s="1400"/>
      <c r="J80" s="1400"/>
      <c r="K80" s="1400"/>
      <c r="L80" s="1403"/>
      <c r="M80" s="1400"/>
      <c r="N80" s="1400"/>
      <c r="O80" s="1404">
        <f t="shared" ref="O80" si="12">SUM(F80:N81)</f>
        <v>0</v>
      </c>
      <c r="P80" s="293"/>
      <c r="Q80" s="294"/>
      <c r="R80" s="391"/>
      <c r="S80" s="276"/>
      <c r="Z80" s="275"/>
      <c r="AA80" s="275"/>
      <c r="AB80" s="275"/>
      <c r="AC80" s="275"/>
      <c r="AD80" s="275"/>
      <c r="AE80" s="275"/>
      <c r="AF80" s="275"/>
      <c r="AG80" s="275"/>
      <c r="AH80" s="275"/>
      <c r="AI80" s="275"/>
      <c r="AJ80" s="275"/>
      <c r="AK80" s="275"/>
      <c r="AL80" s="275"/>
      <c r="AM80" s="275"/>
      <c r="AN80" s="275"/>
      <c r="AO80" s="275"/>
      <c r="AP80" s="275"/>
      <c r="AQ80" s="275"/>
      <c r="AR80" s="275"/>
      <c r="AS80" s="275"/>
      <c r="AT80" s="275"/>
      <c r="AU80" s="275"/>
      <c r="AV80" s="275"/>
      <c r="AW80" s="275"/>
      <c r="AX80" s="275"/>
      <c r="AY80" s="275"/>
      <c r="AZ80" s="275"/>
      <c r="BA80" s="275"/>
      <c r="BB80" s="275"/>
      <c r="BC80" s="275"/>
      <c r="BD80" s="275"/>
      <c r="BE80" s="275"/>
      <c r="BF80" s="275"/>
      <c r="BG80" s="275"/>
      <c r="BH80" s="275"/>
      <c r="BI80" s="275"/>
      <c r="BJ80" s="275"/>
      <c r="BK80" s="275"/>
      <c r="BL80" s="275"/>
      <c r="BM80" s="275"/>
      <c r="BN80" s="275"/>
      <c r="BO80" s="275"/>
      <c r="BP80" s="275"/>
      <c r="BQ80" s="275"/>
      <c r="BR80" s="275"/>
      <c r="BS80" s="275"/>
      <c r="BT80" s="275"/>
      <c r="BU80" s="275"/>
      <c r="BV80" s="275"/>
      <c r="BW80" s="275"/>
    </row>
    <row r="81" spans="1:75" ht="24" customHeight="1">
      <c r="A81" s="273"/>
      <c r="B81" s="395"/>
      <c r="C81" s="383"/>
      <c r="D81" s="384"/>
      <c r="E81" s="1399"/>
      <c r="F81" s="1400"/>
      <c r="G81" s="1400"/>
      <c r="H81" s="1400"/>
      <c r="I81" s="1400"/>
      <c r="J81" s="1400"/>
      <c r="K81" s="1400"/>
      <c r="L81" s="1403"/>
      <c r="M81" s="1400"/>
      <c r="N81" s="1400"/>
      <c r="O81" s="1404"/>
      <c r="P81" s="293"/>
      <c r="Q81" s="294"/>
      <c r="R81" s="391"/>
      <c r="S81" s="276"/>
      <c r="Z81" s="275"/>
      <c r="AA81" s="275"/>
      <c r="AB81" s="275"/>
      <c r="AC81" s="275"/>
      <c r="AD81" s="275"/>
      <c r="AE81" s="275"/>
      <c r="AF81" s="275"/>
      <c r="AG81" s="275"/>
      <c r="AH81" s="275"/>
      <c r="AI81" s="275"/>
      <c r="AJ81" s="275"/>
      <c r="AK81" s="275"/>
      <c r="AL81" s="275"/>
      <c r="AM81" s="275"/>
      <c r="AN81" s="275"/>
      <c r="AO81" s="275"/>
      <c r="AP81" s="275"/>
      <c r="AQ81" s="275"/>
      <c r="AR81" s="275"/>
      <c r="AS81" s="275"/>
      <c r="AT81" s="275"/>
      <c r="AU81" s="275"/>
      <c r="AV81" s="275"/>
      <c r="AW81" s="275"/>
      <c r="AX81" s="275"/>
      <c r="AY81" s="275"/>
      <c r="AZ81" s="275"/>
      <c r="BA81" s="275"/>
      <c r="BB81" s="275"/>
      <c r="BC81" s="275"/>
      <c r="BD81" s="275"/>
      <c r="BE81" s="275"/>
      <c r="BF81" s="275"/>
      <c r="BG81" s="275"/>
      <c r="BH81" s="275"/>
      <c r="BI81" s="275"/>
      <c r="BJ81" s="275"/>
      <c r="BK81" s="275"/>
      <c r="BL81" s="275"/>
      <c r="BM81" s="275"/>
      <c r="BN81" s="275"/>
      <c r="BO81" s="275"/>
      <c r="BP81" s="275"/>
      <c r="BQ81" s="275"/>
      <c r="BR81" s="275"/>
      <c r="BS81" s="275"/>
      <c r="BT81" s="275"/>
      <c r="BU81" s="275"/>
      <c r="BV81" s="275"/>
      <c r="BW81" s="275"/>
    </row>
    <row r="82" spans="1:75" ht="24" customHeight="1">
      <c r="A82" s="273"/>
      <c r="B82" s="395"/>
      <c r="C82" s="383"/>
      <c r="D82" s="384"/>
      <c r="E82" s="1408" t="s">
        <v>104</v>
      </c>
      <c r="F82" s="1400"/>
      <c r="G82" s="1400"/>
      <c r="H82" s="1400"/>
      <c r="I82" s="1400"/>
      <c r="J82" s="1400"/>
      <c r="K82" s="1400"/>
      <c r="L82" s="1403"/>
      <c r="M82" s="1400"/>
      <c r="N82" s="1400"/>
      <c r="O82" s="1404">
        <f t="shared" ref="O82" si="13">SUM(F82:N83)</f>
        <v>0</v>
      </c>
      <c r="P82" s="293"/>
      <c r="Q82" s="294"/>
      <c r="R82" s="391"/>
      <c r="S82" s="276"/>
      <c r="Z82" s="275"/>
      <c r="AA82" s="275"/>
      <c r="AB82" s="275"/>
      <c r="AC82" s="275"/>
      <c r="AD82" s="275"/>
      <c r="AE82" s="275"/>
      <c r="AF82" s="275"/>
      <c r="AG82" s="275"/>
      <c r="AH82" s="275"/>
      <c r="AI82" s="275"/>
      <c r="AJ82" s="275"/>
      <c r="AK82" s="275"/>
      <c r="AL82" s="275"/>
      <c r="AM82" s="275"/>
      <c r="AN82" s="275"/>
      <c r="AO82" s="275"/>
      <c r="AP82" s="275"/>
      <c r="AQ82" s="275"/>
      <c r="AR82" s="275"/>
      <c r="AS82" s="275"/>
      <c r="AT82" s="275"/>
      <c r="AU82" s="275"/>
      <c r="AV82" s="275"/>
      <c r="AW82" s="275"/>
      <c r="AX82" s="275"/>
      <c r="AY82" s="275"/>
      <c r="AZ82" s="275"/>
      <c r="BA82" s="275"/>
      <c r="BB82" s="275"/>
      <c r="BC82" s="275"/>
      <c r="BD82" s="275"/>
      <c r="BE82" s="275"/>
      <c r="BF82" s="275"/>
      <c r="BG82" s="275"/>
      <c r="BH82" s="275"/>
      <c r="BI82" s="275"/>
      <c r="BJ82" s="275"/>
      <c r="BK82" s="275"/>
      <c r="BL82" s="275"/>
      <c r="BM82" s="275"/>
      <c r="BN82" s="275"/>
      <c r="BO82" s="275"/>
      <c r="BP82" s="275"/>
      <c r="BQ82" s="275"/>
      <c r="BR82" s="275"/>
      <c r="BS82" s="275"/>
      <c r="BT82" s="275"/>
      <c r="BU82" s="275"/>
      <c r="BV82" s="275"/>
      <c r="BW82" s="275"/>
    </row>
    <row r="83" spans="1:75" ht="24" customHeight="1">
      <c r="A83" s="273"/>
      <c r="B83" s="395"/>
      <c r="C83" s="383"/>
      <c r="D83" s="384"/>
      <c r="E83" s="1408"/>
      <c r="F83" s="1400"/>
      <c r="G83" s="1400"/>
      <c r="H83" s="1400"/>
      <c r="I83" s="1400"/>
      <c r="J83" s="1400"/>
      <c r="K83" s="1400"/>
      <c r="L83" s="1403"/>
      <c r="M83" s="1400"/>
      <c r="N83" s="1400"/>
      <c r="O83" s="1404"/>
      <c r="P83" s="293"/>
      <c r="Q83" s="294"/>
      <c r="R83" s="391"/>
      <c r="S83" s="276"/>
      <c r="Z83" s="275"/>
      <c r="AA83" s="275"/>
      <c r="AB83" s="275"/>
      <c r="AC83" s="275"/>
      <c r="AD83" s="275"/>
      <c r="AE83" s="275"/>
      <c r="AF83" s="275"/>
      <c r="AG83" s="275"/>
      <c r="AH83" s="275"/>
      <c r="AI83" s="275"/>
      <c r="AJ83" s="275"/>
      <c r="AK83" s="275"/>
      <c r="AL83" s="275"/>
      <c r="AM83" s="275"/>
      <c r="AN83" s="275"/>
      <c r="AO83" s="275"/>
      <c r="AP83" s="275"/>
      <c r="AQ83" s="275"/>
      <c r="AR83" s="275"/>
      <c r="AS83" s="275"/>
      <c r="AT83" s="275"/>
      <c r="AU83" s="275"/>
      <c r="AV83" s="275"/>
      <c r="AW83" s="275"/>
      <c r="AX83" s="275"/>
      <c r="AY83" s="275"/>
      <c r="AZ83" s="275"/>
      <c r="BA83" s="275"/>
      <c r="BB83" s="275"/>
      <c r="BC83" s="275"/>
      <c r="BD83" s="275"/>
      <c r="BE83" s="275"/>
      <c r="BF83" s="275"/>
      <c r="BG83" s="275"/>
      <c r="BH83" s="275"/>
      <c r="BI83" s="275"/>
      <c r="BJ83" s="275"/>
      <c r="BK83" s="275"/>
      <c r="BL83" s="275"/>
      <c r="BM83" s="275"/>
      <c r="BN83" s="275"/>
      <c r="BO83" s="275"/>
      <c r="BP83" s="275"/>
      <c r="BQ83" s="275"/>
      <c r="BR83" s="275"/>
      <c r="BS83" s="275"/>
      <c r="BT83" s="275"/>
      <c r="BU83" s="275"/>
      <c r="BV83" s="275"/>
      <c r="BW83" s="275"/>
    </row>
    <row r="84" spans="1:75" ht="24" customHeight="1">
      <c r="A84" s="273"/>
      <c r="B84" s="395"/>
      <c r="C84" s="383"/>
      <c r="D84" s="384"/>
      <c r="E84" s="1405" t="s">
        <v>92</v>
      </c>
      <c r="F84" s="1406">
        <f>SUM(F60:F83)</f>
        <v>0</v>
      </c>
      <c r="G84" s="1406">
        <f>SUM(G60:G83)</f>
        <v>0</v>
      </c>
      <c r="H84" s="1406">
        <f t="shared" ref="H84:M84" si="14">SUM(H60:H83)</f>
        <v>0</v>
      </c>
      <c r="I84" s="1406">
        <f t="shared" si="14"/>
        <v>0</v>
      </c>
      <c r="J84" s="1406">
        <f t="shared" si="14"/>
        <v>0</v>
      </c>
      <c r="K84" s="1406">
        <f t="shared" si="14"/>
        <v>0</v>
      </c>
      <c r="L84" s="1406">
        <f t="shared" si="14"/>
        <v>0</v>
      </c>
      <c r="M84" s="1406">
        <f t="shared" si="14"/>
        <v>0</v>
      </c>
      <c r="N84" s="1406">
        <f t="shared" ref="N84" si="15">SUM(N60:N83)</f>
        <v>0</v>
      </c>
      <c r="O84" s="1409">
        <f t="shared" ref="O84" si="16">SUM(F84:N85)</f>
        <v>0</v>
      </c>
      <c r="P84" s="293"/>
      <c r="Q84" s="294"/>
      <c r="R84" s="391"/>
      <c r="S84" s="276"/>
      <c r="Z84" s="275"/>
      <c r="AA84" s="275"/>
      <c r="AB84" s="275"/>
      <c r="AC84" s="275"/>
      <c r="AD84" s="275"/>
      <c r="AE84" s="275"/>
      <c r="AF84" s="275"/>
      <c r="AG84" s="275"/>
      <c r="AH84" s="275"/>
      <c r="AI84" s="275"/>
      <c r="AJ84" s="275"/>
      <c r="AK84" s="275"/>
      <c r="AL84" s="275"/>
      <c r="AM84" s="275"/>
      <c r="AN84" s="275"/>
      <c r="AO84" s="275"/>
      <c r="AP84" s="275"/>
      <c r="AQ84" s="275"/>
      <c r="AR84" s="275"/>
      <c r="AS84" s="275"/>
      <c r="AT84" s="275"/>
      <c r="AU84" s="275"/>
      <c r="AV84" s="275"/>
      <c r="AW84" s="275"/>
      <c r="AX84" s="275"/>
      <c r="AY84" s="275"/>
      <c r="AZ84" s="275"/>
      <c r="BA84" s="275"/>
      <c r="BB84" s="275"/>
      <c r="BC84" s="275"/>
      <c r="BD84" s="275"/>
      <c r="BE84" s="275"/>
      <c r="BF84" s="275"/>
      <c r="BG84" s="275"/>
      <c r="BH84" s="275"/>
      <c r="BI84" s="275"/>
      <c r="BJ84" s="275"/>
      <c r="BK84" s="275"/>
      <c r="BL84" s="275"/>
      <c r="BM84" s="275"/>
      <c r="BN84" s="275"/>
      <c r="BO84" s="275"/>
      <c r="BP84" s="275"/>
      <c r="BQ84" s="275"/>
      <c r="BR84" s="275"/>
      <c r="BS84" s="275"/>
      <c r="BT84" s="275"/>
      <c r="BU84" s="275"/>
      <c r="BV84" s="275"/>
      <c r="BW84" s="275"/>
    </row>
    <row r="85" spans="1:75" ht="24" customHeight="1">
      <c r="A85" s="273"/>
      <c r="B85" s="395"/>
      <c r="C85" s="383"/>
      <c r="D85" s="384"/>
      <c r="E85" s="1405"/>
      <c r="F85" s="1407"/>
      <c r="G85" s="1407"/>
      <c r="H85" s="1407"/>
      <c r="I85" s="1407"/>
      <c r="J85" s="1407"/>
      <c r="K85" s="1407"/>
      <c r="L85" s="1407"/>
      <c r="M85" s="1407"/>
      <c r="N85" s="1407"/>
      <c r="O85" s="1409"/>
      <c r="P85" s="293"/>
      <c r="Q85" s="294"/>
      <c r="R85" s="391"/>
      <c r="S85" s="274"/>
      <c r="T85" s="272"/>
      <c r="U85" s="275"/>
      <c r="V85" s="275"/>
      <c r="W85" s="275"/>
      <c r="X85" s="275"/>
      <c r="Y85" s="275"/>
      <c r="Z85" s="275"/>
      <c r="AA85" s="275"/>
      <c r="AB85" s="275"/>
      <c r="AC85" s="275"/>
      <c r="AD85" s="275"/>
      <c r="AE85" s="275"/>
      <c r="AF85" s="275"/>
      <c r="AG85" s="275"/>
      <c r="AH85" s="275"/>
      <c r="AI85" s="275"/>
      <c r="AJ85" s="275"/>
      <c r="AK85" s="275"/>
      <c r="AL85" s="275"/>
      <c r="AM85" s="275"/>
      <c r="AN85" s="275"/>
      <c r="AO85" s="275"/>
      <c r="AP85" s="275"/>
      <c r="AQ85" s="275"/>
      <c r="AR85" s="275"/>
      <c r="AS85" s="275"/>
      <c r="AT85" s="275"/>
      <c r="AU85" s="275"/>
      <c r="AV85" s="275"/>
      <c r="AW85" s="275"/>
      <c r="AX85" s="275"/>
      <c r="AY85" s="275"/>
      <c r="AZ85" s="275"/>
      <c r="BA85" s="275"/>
      <c r="BB85" s="275"/>
      <c r="BC85" s="275"/>
      <c r="BD85" s="275"/>
      <c r="BE85" s="275"/>
      <c r="BF85" s="275"/>
      <c r="BG85" s="275"/>
      <c r="BH85" s="275"/>
      <c r="BI85" s="275"/>
      <c r="BJ85" s="275"/>
      <c r="BK85" s="275"/>
      <c r="BL85" s="275"/>
      <c r="BM85" s="275"/>
      <c r="BN85" s="275"/>
      <c r="BO85" s="275"/>
      <c r="BP85" s="275"/>
      <c r="BQ85" s="275"/>
      <c r="BR85" s="275"/>
      <c r="BS85" s="275"/>
      <c r="BT85" s="275"/>
      <c r="BU85" s="275"/>
      <c r="BV85" s="275"/>
      <c r="BW85" s="275"/>
    </row>
    <row r="86" spans="1:75" ht="24" customHeight="1">
      <c r="A86" s="273"/>
      <c r="B86" s="395"/>
      <c r="C86" s="383"/>
      <c r="D86" s="384"/>
      <c r="E86" s="382"/>
      <c r="F86" s="383"/>
      <c r="G86" s="383"/>
      <c r="H86" s="383"/>
      <c r="I86" s="293"/>
      <c r="J86" s="293"/>
      <c r="K86" s="293"/>
      <c r="L86" s="293"/>
      <c r="M86" s="293"/>
      <c r="N86" s="293"/>
      <c r="O86" s="293"/>
      <c r="P86" s="293"/>
      <c r="Q86" s="294"/>
      <c r="R86" s="391"/>
      <c r="S86" s="274"/>
      <c r="T86" s="272"/>
      <c r="U86" s="275"/>
      <c r="V86" s="275"/>
      <c r="W86" s="275"/>
      <c r="X86" s="275"/>
      <c r="Y86" s="275"/>
      <c r="Z86" s="275"/>
      <c r="AA86" s="275"/>
      <c r="AB86" s="275"/>
      <c r="AC86" s="275"/>
      <c r="AD86" s="275"/>
      <c r="AE86" s="275"/>
      <c r="AF86" s="275"/>
      <c r="AG86" s="275"/>
      <c r="AH86" s="275"/>
      <c r="AI86" s="275"/>
      <c r="AJ86" s="275"/>
      <c r="AK86" s="275"/>
      <c r="AL86" s="275"/>
      <c r="AM86" s="275"/>
      <c r="AN86" s="275"/>
      <c r="AO86" s="275"/>
      <c r="AP86" s="275"/>
      <c r="AQ86" s="275"/>
      <c r="AR86" s="275"/>
      <c r="AS86" s="275"/>
      <c r="AT86" s="275"/>
      <c r="AU86" s="275"/>
      <c r="AV86" s="275"/>
      <c r="AW86" s="275"/>
      <c r="AX86" s="275"/>
      <c r="AY86" s="275"/>
      <c r="AZ86" s="275"/>
      <c r="BA86" s="275"/>
      <c r="BB86" s="275"/>
      <c r="BC86" s="275"/>
      <c r="BD86" s="275"/>
      <c r="BE86" s="275"/>
      <c r="BF86" s="275"/>
      <c r="BG86" s="275"/>
      <c r="BH86" s="275"/>
      <c r="BI86" s="275"/>
      <c r="BJ86" s="275"/>
      <c r="BK86" s="275"/>
      <c r="BL86" s="275"/>
      <c r="BM86" s="275"/>
      <c r="BN86" s="275"/>
      <c r="BO86" s="275"/>
      <c r="BP86" s="275"/>
      <c r="BQ86" s="275"/>
      <c r="BR86" s="275"/>
      <c r="BS86" s="275"/>
      <c r="BT86" s="275"/>
      <c r="BU86" s="275"/>
      <c r="BV86" s="275"/>
      <c r="BW86" s="275"/>
    </row>
    <row r="87" spans="1:75" s="275" customFormat="1" ht="24" customHeight="1">
      <c r="A87" s="273"/>
      <c r="B87" s="370"/>
      <c r="C87" s="546" t="s">
        <v>198</v>
      </c>
      <c r="D87" s="380"/>
      <c r="E87" s="381"/>
      <c r="F87" s="277"/>
      <c r="G87" s="277"/>
      <c r="H87" s="272"/>
      <c r="I87" s="272"/>
      <c r="J87" s="272"/>
      <c r="K87" s="272"/>
      <c r="L87" s="278"/>
      <c r="M87" s="278"/>
      <c r="N87" s="278"/>
      <c r="O87" s="278"/>
      <c r="P87" s="278"/>
      <c r="Q87" s="278"/>
      <c r="R87" s="391"/>
      <c r="S87" s="274"/>
      <c r="T87" s="272"/>
    </row>
    <row r="88" spans="1:75" s="275" customFormat="1" ht="24" customHeight="1">
      <c r="A88" s="273"/>
      <c r="B88" s="390"/>
      <c r="C88" s="277"/>
      <c r="D88" s="380"/>
      <c r="E88" s="381"/>
      <c r="F88" s="277"/>
      <c r="G88" s="277"/>
      <c r="H88" s="272"/>
      <c r="I88" s="272"/>
      <c r="J88" s="272"/>
      <c r="K88" s="272"/>
      <c r="L88" s="278"/>
      <c r="M88" s="278"/>
      <c r="N88" s="278"/>
      <c r="O88" s="278"/>
      <c r="P88" s="278"/>
      <c r="Q88" s="278"/>
      <c r="R88" s="391"/>
      <c r="S88" s="274"/>
      <c r="T88" s="272"/>
    </row>
    <row r="89" spans="1:75" s="275" customFormat="1" ht="24" customHeight="1">
      <c r="A89" s="273"/>
      <c r="B89" s="390"/>
      <c r="C89" s="277"/>
      <c r="D89" s="380"/>
      <c r="E89" s="966" t="s">
        <v>127</v>
      </c>
      <c r="F89" s="967" t="s">
        <v>199</v>
      </c>
      <c r="G89" s="968" t="s">
        <v>200</v>
      </c>
      <c r="H89" s="272"/>
      <c r="I89" s="272"/>
      <c r="J89" s="272"/>
      <c r="K89" s="272"/>
      <c r="L89" s="278"/>
      <c r="M89" s="278"/>
      <c r="N89" s="278"/>
      <c r="O89" s="278"/>
      <c r="P89" s="278"/>
      <c r="Q89" s="278"/>
      <c r="R89" s="391"/>
      <c r="S89" s="274"/>
      <c r="T89" s="272"/>
    </row>
    <row r="90" spans="1:75" s="275" customFormat="1" ht="24" customHeight="1">
      <c r="A90" s="273"/>
      <c r="B90" s="390"/>
      <c r="C90" s="277"/>
      <c r="D90" s="380"/>
      <c r="E90" s="543" t="s">
        <v>197</v>
      </c>
      <c r="F90" s="707">
        <f>F84</f>
        <v>0</v>
      </c>
      <c r="G90" s="703" t="e">
        <f t="shared" ref="G90:G96" si="17">F90/$F$99</f>
        <v>#DIV/0!</v>
      </c>
      <c r="H90" s="272"/>
      <c r="I90" s="272"/>
      <c r="J90" s="272"/>
      <c r="K90" s="272"/>
      <c r="L90" s="278"/>
      <c r="M90" s="278"/>
      <c r="N90" s="278"/>
      <c r="O90" s="278"/>
      <c r="P90" s="278"/>
      <c r="Q90" s="278"/>
      <c r="R90" s="391"/>
      <c r="S90" s="274"/>
      <c r="T90" s="272"/>
    </row>
    <row r="91" spans="1:75" s="275" customFormat="1" ht="24" customHeight="1">
      <c r="A91" s="273"/>
      <c r="B91" s="390"/>
      <c r="C91" s="277"/>
      <c r="D91" s="380"/>
      <c r="E91" s="545" t="s">
        <v>130</v>
      </c>
      <c r="F91" s="707">
        <f>G84</f>
        <v>0</v>
      </c>
      <c r="G91" s="703" t="e">
        <f t="shared" si="17"/>
        <v>#DIV/0!</v>
      </c>
      <c r="H91" s="272"/>
      <c r="I91" s="272"/>
      <c r="J91" s="272"/>
      <c r="K91" s="272"/>
      <c r="L91" s="278"/>
      <c r="M91" s="278"/>
      <c r="N91" s="278"/>
      <c r="O91" s="278"/>
      <c r="P91" s="278"/>
      <c r="Q91" s="278"/>
      <c r="R91" s="391"/>
      <c r="S91" s="274"/>
      <c r="T91" s="272"/>
    </row>
    <row r="92" spans="1:75" s="275" customFormat="1" ht="24" customHeight="1">
      <c r="A92" s="273"/>
      <c r="B92" s="390"/>
      <c r="C92" s="277"/>
      <c r="D92" s="380"/>
      <c r="E92" s="545" t="s">
        <v>131</v>
      </c>
      <c r="F92" s="707">
        <f>H84</f>
        <v>0</v>
      </c>
      <c r="G92" s="703" t="e">
        <f t="shared" si="17"/>
        <v>#DIV/0!</v>
      </c>
      <c r="H92" s="272"/>
      <c r="I92" s="272"/>
      <c r="J92" s="272"/>
      <c r="K92" s="272"/>
      <c r="L92" s="278"/>
      <c r="M92" s="278"/>
      <c r="N92" s="278"/>
      <c r="O92" s="278"/>
      <c r="P92" s="278"/>
      <c r="Q92" s="278"/>
      <c r="R92" s="391"/>
      <c r="S92" s="274"/>
      <c r="T92" s="272"/>
    </row>
    <row r="93" spans="1:75" s="275" customFormat="1" ht="24" customHeight="1">
      <c r="A93" s="273"/>
      <c r="B93" s="390"/>
      <c r="C93" s="277"/>
      <c r="D93" s="380"/>
      <c r="E93" s="545" t="s">
        <v>132</v>
      </c>
      <c r="F93" s="707">
        <f>I84</f>
        <v>0</v>
      </c>
      <c r="G93" s="703" t="e">
        <f t="shared" si="17"/>
        <v>#DIV/0!</v>
      </c>
      <c r="H93" s="272"/>
      <c r="I93" s="272"/>
      <c r="J93" s="272"/>
      <c r="K93" s="272"/>
      <c r="L93" s="278"/>
      <c r="M93" s="278"/>
      <c r="N93" s="278"/>
      <c r="O93" s="278"/>
      <c r="P93" s="278"/>
      <c r="Q93" s="278"/>
      <c r="R93" s="391"/>
      <c r="S93" s="274"/>
      <c r="T93" s="272"/>
    </row>
    <row r="94" spans="1:75" s="275" customFormat="1" ht="24" customHeight="1">
      <c r="A94" s="273"/>
      <c r="B94" s="390"/>
      <c r="C94" s="277"/>
      <c r="D94" s="380"/>
      <c r="E94" s="545" t="s">
        <v>201</v>
      </c>
      <c r="F94" s="707">
        <f>J84</f>
        <v>0</v>
      </c>
      <c r="G94" s="703" t="e">
        <f t="shared" si="17"/>
        <v>#DIV/0!</v>
      </c>
      <c r="H94" s="272"/>
      <c r="I94" s="272"/>
      <c r="J94" s="272"/>
      <c r="K94" s="272"/>
      <c r="L94" s="278"/>
      <c r="M94" s="278"/>
      <c r="N94" s="278"/>
      <c r="O94" s="278"/>
      <c r="P94" s="278"/>
      <c r="Q94" s="278"/>
      <c r="R94" s="391"/>
      <c r="S94" s="274"/>
      <c r="T94" s="272"/>
      <c r="AD94" s="1044"/>
      <c r="AE94" s="1044"/>
      <c r="AF94" s="1044"/>
      <c r="AG94" s="1044"/>
      <c r="AH94" s="1044"/>
      <c r="AI94" s="1044"/>
    </row>
    <row r="95" spans="1:75" s="275" customFormat="1" ht="24" customHeight="1">
      <c r="A95" s="273"/>
      <c r="B95" s="390"/>
      <c r="C95" s="277"/>
      <c r="D95" s="380"/>
      <c r="E95" s="545" t="s">
        <v>1314</v>
      </c>
      <c r="F95" s="707">
        <f>K84</f>
        <v>0</v>
      </c>
      <c r="G95" s="703" t="e">
        <f t="shared" si="17"/>
        <v>#DIV/0!</v>
      </c>
      <c r="H95" s="272"/>
      <c r="I95" s="272"/>
      <c r="J95" s="272"/>
      <c r="K95" s="272"/>
      <c r="L95" s="278"/>
      <c r="M95" s="278"/>
      <c r="N95" s="278"/>
      <c r="O95" s="278"/>
      <c r="P95" s="278"/>
      <c r="Q95" s="278"/>
      <c r="R95" s="391"/>
      <c r="S95" s="274"/>
      <c r="T95" s="272"/>
      <c r="AD95" s="640"/>
      <c r="AE95" s="1041"/>
      <c r="AF95" s="1043"/>
      <c r="AG95" s="1043"/>
      <c r="AH95" s="1045"/>
      <c r="AI95" s="1045"/>
    </row>
    <row r="96" spans="1:75" s="275" customFormat="1" ht="24" customHeight="1">
      <c r="A96" s="273"/>
      <c r="B96" s="390"/>
      <c r="C96" s="277"/>
      <c r="D96" s="380"/>
      <c r="E96" s="545" t="s">
        <v>1315</v>
      </c>
      <c r="F96" s="707">
        <f>L84</f>
        <v>0</v>
      </c>
      <c r="G96" s="703" t="e">
        <f t="shared" si="17"/>
        <v>#DIV/0!</v>
      </c>
      <c r="H96" s="272"/>
      <c r="I96" s="272"/>
      <c r="J96" s="272"/>
      <c r="K96" s="272"/>
      <c r="L96" s="278"/>
      <c r="M96" s="278"/>
      <c r="N96" s="278"/>
      <c r="O96" s="278"/>
      <c r="P96" s="278"/>
      <c r="Q96" s="278"/>
      <c r="R96" s="391"/>
      <c r="S96" s="274"/>
      <c r="T96" s="272"/>
      <c r="AD96" s="640"/>
      <c r="AE96" s="1041"/>
      <c r="AF96" s="1043"/>
      <c r="AG96" s="1043"/>
      <c r="AH96" s="1045"/>
      <c r="AI96" s="1045"/>
    </row>
    <row r="97" spans="1:35" s="275" customFormat="1" ht="24" customHeight="1">
      <c r="A97" s="273"/>
      <c r="B97" s="390"/>
      <c r="C97" s="277"/>
      <c r="D97" s="380"/>
      <c r="E97" s="545" t="s">
        <v>202</v>
      </c>
      <c r="F97" s="707">
        <f>M84</f>
        <v>0</v>
      </c>
      <c r="G97" s="703" t="e">
        <f t="shared" ref="G97:G99" si="18">F97/$F$99</f>
        <v>#DIV/0!</v>
      </c>
      <c r="H97" s="272"/>
      <c r="I97" s="272"/>
      <c r="J97" s="272"/>
      <c r="K97" s="272"/>
      <c r="L97" s="278"/>
      <c r="M97" s="278"/>
      <c r="N97" s="278"/>
      <c r="O97" s="278"/>
      <c r="P97" s="278"/>
      <c r="Q97" s="278"/>
      <c r="R97" s="391"/>
      <c r="S97" s="274"/>
      <c r="T97" s="272"/>
      <c r="AD97" s="640"/>
      <c r="AE97" s="1041"/>
      <c r="AF97" s="1042"/>
      <c r="AG97" s="1042"/>
      <c r="AH97" s="1043"/>
      <c r="AI97" s="1043"/>
    </row>
    <row r="98" spans="1:35" s="275" customFormat="1" ht="24" customHeight="1">
      <c r="A98" s="273"/>
      <c r="B98" s="390"/>
      <c r="C98" s="277"/>
      <c r="D98" s="380"/>
      <c r="E98" s="545" t="s">
        <v>202</v>
      </c>
      <c r="F98" s="707">
        <f>N84</f>
        <v>0</v>
      </c>
      <c r="G98" s="703" t="e">
        <f t="shared" si="18"/>
        <v>#DIV/0!</v>
      </c>
      <c r="H98" s="272"/>
      <c r="I98" s="272"/>
      <c r="J98" s="272"/>
      <c r="K98" s="272"/>
      <c r="L98" s="278"/>
      <c r="M98" s="278"/>
      <c r="N98" s="278"/>
      <c r="O98" s="278"/>
      <c r="P98" s="278"/>
      <c r="Q98" s="278"/>
      <c r="R98" s="391"/>
      <c r="S98" s="274"/>
      <c r="T98" s="272"/>
      <c r="AD98" s="640"/>
      <c r="AE98" s="1041"/>
      <c r="AF98" s="1042"/>
      <c r="AG98" s="1042"/>
      <c r="AH98" s="1043"/>
      <c r="AI98" s="1043"/>
    </row>
    <row r="99" spans="1:35" ht="24" customHeight="1">
      <c r="A99" s="273"/>
      <c r="B99" s="390"/>
      <c r="C99" s="277"/>
      <c r="D99" s="380"/>
      <c r="E99" s="965" t="s">
        <v>92</v>
      </c>
      <c r="F99" s="544">
        <f>SUM(F90:F98)</f>
        <v>0</v>
      </c>
      <c r="G99" s="706" t="e">
        <f t="shared" si="18"/>
        <v>#DIV/0!</v>
      </c>
      <c r="H99" s="272"/>
      <c r="I99" s="272"/>
      <c r="J99" s="272"/>
      <c r="K99" s="272"/>
      <c r="L99" s="278"/>
      <c r="M99" s="278"/>
      <c r="N99" s="278"/>
      <c r="O99" s="278"/>
      <c r="P99" s="278"/>
      <c r="Q99" s="278"/>
      <c r="R99" s="391"/>
      <c r="S99" s="274"/>
      <c r="T99" s="272"/>
      <c r="U99" s="275"/>
      <c r="V99" s="275"/>
      <c r="W99" s="275"/>
      <c r="X99" s="275"/>
      <c r="Y99" s="275"/>
      <c r="Z99" s="275"/>
      <c r="AA99" s="275"/>
      <c r="AB99" s="275"/>
      <c r="AD99" s="640"/>
      <c r="AE99" s="1041"/>
      <c r="AF99" s="1042"/>
      <c r="AG99" s="1042"/>
      <c r="AH99" s="1042"/>
      <c r="AI99" s="1042"/>
    </row>
    <row r="100" spans="1:35" ht="24" customHeight="1">
      <c r="A100" s="620"/>
      <c r="B100" s="392"/>
      <c r="C100" s="279"/>
      <c r="D100" s="279"/>
      <c r="E100" s="279"/>
      <c r="F100" s="279"/>
      <c r="G100" s="279"/>
      <c r="H100" s="279"/>
      <c r="I100" s="279"/>
      <c r="J100" s="279"/>
      <c r="K100" s="279"/>
      <c r="L100" s="279"/>
      <c r="M100" s="279"/>
      <c r="N100" s="279"/>
      <c r="O100" s="279"/>
      <c r="P100" s="279"/>
      <c r="Q100" s="279"/>
      <c r="R100" s="393"/>
      <c r="S100" s="274"/>
      <c r="AD100" s="640"/>
      <c r="AE100" s="1041"/>
      <c r="AF100" s="1042"/>
      <c r="AG100" s="1042"/>
      <c r="AH100" s="1042"/>
      <c r="AI100" s="1042"/>
    </row>
    <row r="101" spans="1:35" ht="19" customHeight="1">
      <c r="A101" s="273"/>
      <c r="B101" s="390"/>
      <c r="C101" s="275"/>
      <c r="D101" s="275"/>
      <c r="E101" s="275"/>
      <c r="F101" s="275"/>
      <c r="G101" s="275"/>
      <c r="H101" s="275"/>
      <c r="I101" s="275"/>
      <c r="J101" s="275"/>
      <c r="K101" s="275"/>
      <c r="L101" s="275"/>
      <c r="M101" s="275"/>
      <c r="N101" s="275"/>
      <c r="O101" s="275"/>
      <c r="P101" s="275"/>
      <c r="Q101" s="275"/>
      <c r="R101" s="391"/>
      <c r="S101" s="274"/>
      <c r="AD101" s="640"/>
      <c r="AE101" s="1041"/>
      <c r="AF101" s="1043"/>
      <c r="AG101" s="1043"/>
      <c r="AH101" s="1042"/>
      <c r="AI101" s="1042"/>
    </row>
    <row r="102" spans="1:35" ht="28" customHeight="1">
      <c r="A102" s="273"/>
      <c r="B102" s="396"/>
      <c r="C102" s="548" t="s">
        <v>274</v>
      </c>
      <c r="D102" s="583"/>
      <c r="E102" s="583"/>
      <c r="F102" s="583"/>
      <c r="G102" s="275"/>
      <c r="H102" s="275"/>
      <c r="I102" s="275"/>
      <c r="J102" s="275"/>
      <c r="K102" s="275"/>
      <c r="L102" s="275"/>
      <c r="M102" s="275"/>
      <c r="N102" s="275"/>
      <c r="O102" s="275"/>
      <c r="P102" s="275"/>
      <c r="Q102" s="275"/>
      <c r="R102" s="391"/>
      <c r="S102" s="274"/>
      <c r="AD102" s="640"/>
      <c r="AE102" s="1041"/>
      <c r="AF102" s="1043"/>
      <c r="AG102" s="1043"/>
      <c r="AH102" s="1042"/>
      <c r="AI102" s="1042"/>
    </row>
    <row r="103" spans="1:35" ht="24" customHeight="1">
      <c r="A103" s="273"/>
      <c r="B103" s="390"/>
      <c r="C103" s="841" t="s">
        <v>203</v>
      </c>
      <c r="D103" s="583"/>
      <c r="E103" s="583"/>
      <c r="F103" s="583"/>
      <c r="G103" s="275"/>
      <c r="H103" s="275"/>
      <c r="I103" s="275"/>
      <c r="J103" s="275"/>
      <c r="K103" s="275"/>
      <c r="L103" s="275"/>
      <c r="M103" s="275"/>
      <c r="N103" s="275"/>
      <c r="O103" s="275"/>
      <c r="P103" s="275"/>
      <c r="Q103" s="275"/>
      <c r="R103" s="391"/>
      <c r="S103" s="274"/>
      <c r="AD103" s="640"/>
      <c r="AE103" s="1041"/>
      <c r="AF103" s="1043"/>
      <c r="AG103" s="1043"/>
      <c r="AH103" s="1045"/>
      <c r="AI103" s="1045"/>
    </row>
    <row r="104" spans="1:35" ht="15" customHeight="1">
      <c r="A104" s="273"/>
      <c r="B104" s="390"/>
      <c r="C104" s="840"/>
      <c r="D104" s="583"/>
      <c r="E104" s="583"/>
      <c r="F104" s="583"/>
      <c r="G104" s="275"/>
      <c r="H104" s="275"/>
      <c r="I104" s="275"/>
      <c r="J104" s="275"/>
      <c r="K104" s="275"/>
      <c r="L104" s="275"/>
      <c r="M104" s="275"/>
      <c r="N104" s="275"/>
      <c r="O104" s="275"/>
      <c r="P104" s="275"/>
      <c r="Q104" s="275"/>
      <c r="R104" s="391"/>
      <c r="S104" s="274"/>
      <c r="AD104" s="640"/>
      <c r="AE104" s="1041"/>
      <c r="AF104" s="1043"/>
      <c r="AG104" s="1043"/>
      <c r="AH104" s="1045"/>
      <c r="AI104" s="1045"/>
    </row>
    <row r="105" spans="1:35" ht="28" customHeight="1">
      <c r="A105" s="273"/>
      <c r="B105" s="390"/>
      <c r="C105" s="584" t="s">
        <v>204</v>
      </c>
      <c r="D105" s="585"/>
      <c r="E105" s="585"/>
      <c r="F105" s="585"/>
      <c r="G105" s="275"/>
      <c r="H105" s="586" t="s">
        <v>1396</v>
      </c>
      <c r="I105" s="585"/>
      <c r="J105" s="585"/>
      <c r="K105" s="585"/>
      <c r="L105" s="583"/>
      <c r="M105" s="275"/>
      <c r="N105" s="275"/>
      <c r="O105" s="275"/>
      <c r="P105" s="275"/>
      <c r="Q105" s="275"/>
      <c r="R105" s="391"/>
      <c r="S105" s="274"/>
      <c r="AD105" s="640"/>
      <c r="AE105" s="1041"/>
      <c r="AF105" s="1042"/>
      <c r="AG105" s="1042"/>
      <c r="AH105" s="1042"/>
      <c r="AI105" s="1042"/>
    </row>
    <row r="106" spans="1:35" ht="24" customHeight="1">
      <c r="A106" s="273"/>
      <c r="B106" s="390"/>
      <c r="C106" s="584"/>
      <c r="D106" s="1422" t="s">
        <v>149</v>
      </c>
      <c r="E106" s="1422"/>
      <c r="F106" s="1422"/>
      <c r="G106" s="275"/>
      <c r="H106" s="586"/>
      <c r="I106" s="585"/>
      <c r="J106" s="585"/>
      <c r="K106" s="585"/>
      <c r="L106" s="583"/>
      <c r="M106" s="275"/>
      <c r="N106" s="275"/>
      <c r="O106" s="275"/>
      <c r="P106" s="275"/>
      <c r="Q106" s="275"/>
      <c r="R106" s="391"/>
      <c r="S106" s="274"/>
      <c r="AD106" s="640"/>
      <c r="AE106" s="1041"/>
      <c r="AF106" s="1042"/>
      <c r="AG106" s="1042"/>
      <c r="AH106" s="1042"/>
      <c r="AI106" s="1042"/>
    </row>
    <row r="107" spans="1:35" ht="33" customHeight="1">
      <c r="A107" s="273"/>
      <c r="B107" s="390"/>
      <c r="C107" s="891" t="s">
        <v>205</v>
      </c>
      <c r="D107" s="1423" t="s">
        <v>206</v>
      </c>
      <c r="E107" s="1423"/>
      <c r="F107" s="1423"/>
      <c r="G107" s="275"/>
      <c r="H107" s="1428" t="s">
        <v>207</v>
      </c>
      <c r="I107" s="1428"/>
      <c r="J107" s="1428" t="s">
        <v>206</v>
      </c>
      <c r="K107" s="1428"/>
      <c r="L107" s="1464" t="s">
        <v>208</v>
      </c>
      <c r="M107" s="1464"/>
      <c r="N107" s="275"/>
      <c r="O107" s="275"/>
      <c r="P107" s="275"/>
      <c r="Q107" s="275"/>
      <c r="R107" s="391"/>
      <c r="S107" s="274"/>
      <c r="AD107" s="640"/>
      <c r="AE107" s="1041"/>
      <c r="AF107" s="1043"/>
      <c r="AG107" s="1043"/>
      <c r="AH107" s="1043"/>
      <c r="AI107" s="1043"/>
    </row>
    <row r="108" spans="1:35" ht="24" customHeight="1">
      <c r="A108" s="273"/>
      <c r="B108" s="390"/>
      <c r="C108" s="1424" t="s">
        <v>209</v>
      </c>
      <c r="D108" s="1427" t="s">
        <v>210</v>
      </c>
      <c r="E108" s="1427"/>
      <c r="F108" s="1427"/>
      <c r="G108" s="275"/>
      <c r="H108" s="1365" t="s">
        <v>1369</v>
      </c>
      <c r="I108" s="1353" t="s">
        <v>211</v>
      </c>
      <c r="J108" s="1377" t="s">
        <v>1372</v>
      </c>
      <c r="K108" s="1378"/>
      <c r="L108" s="1430" t="s">
        <v>213</v>
      </c>
      <c r="M108" s="1431"/>
      <c r="N108" s="275"/>
      <c r="O108" s="275"/>
      <c r="P108" s="275"/>
      <c r="Q108" s="275"/>
      <c r="R108" s="391"/>
      <c r="S108" s="274"/>
      <c r="AD108" s="640"/>
      <c r="AE108" s="1041"/>
      <c r="AF108" s="1043"/>
      <c r="AG108" s="1043"/>
      <c r="AH108" s="1035"/>
      <c r="AI108" s="1035"/>
    </row>
    <row r="109" spans="1:35" ht="39" customHeight="1">
      <c r="A109" s="273"/>
      <c r="B109" s="390"/>
      <c r="C109" s="1425"/>
      <c r="D109" s="1427"/>
      <c r="E109" s="1427"/>
      <c r="F109" s="1427"/>
      <c r="G109" s="275"/>
      <c r="H109" s="1366"/>
      <c r="I109" s="1429"/>
      <c r="J109" s="1435"/>
      <c r="K109" s="1436"/>
      <c r="L109" s="1432"/>
      <c r="M109" s="1433"/>
      <c r="N109" s="275"/>
      <c r="O109" s="275"/>
      <c r="P109" s="275"/>
      <c r="Q109" s="275"/>
      <c r="R109" s="391"/>
      <c r="S109" s="274"/>
      <c r="AD109" s="640"/>
      <c r="AE109" s="1041"/>
      <c r="AF109" s="1043"/>
      <c r="AG109" s="1043"/>
      <c r="AH109" s="1035"/>
      <c r="AI109" s="1035"/>
    </row>
    <row r="110" spans="1:35" ht="24" customHeight="1">
      <c r="A110" s="273"/>
      <c r="B110" s="390"/>
      <c r="C110" s="1426"/>
      <c r="D110" s="1427"/>
      <c r="E110" s="1427"/>
      <c r="F110" s="1427"/>
      <c r="G110" s="275"/>
      <c r="H110" s="1366"/>
      <c r="I110" s="1434" t="s">
        <v>214</v>
      </c>
      <c r="J110" s="1377" t="s">
        <v>215</v>
      </c>
      <c r="K110" s="1378"/>
      <c r="L110" s="1355" t="s">
        <v>216</v>
      </c>
      <c r="M110" s="1437"/>
      <c r="N110" s="275"/>
      <c r="O110" s="275"/>
      <c r="P110" s="275"/>
      <c r="Q110" s="275"/>
      <c r="R110" s="391"/>
      <c r="S110" s="274"/>
      <c r="AD110" s="640"/>
      <c r="AE110" s="1041"/>
      <c r="AF110" s="1043"/>
      <c r="AG110" s="1043"/>
      <c r="AH110" s="1042"/>
      <c r="AI110" s="1043"/>
    </row>
    <row r="111" spans="1:35" ht="24" customHeight="1">
      <c r="A111" s="273"/>
      <c r="B111" s="390"/>
      <c r="C111" s="1410" t="s">
        <v>217</v>
      </c>
      <c r="D111" s="1413" t="s">
        <v>218</v>
      </c>
      <c r="E111" s="1414"/>
      <c r="F111" s="1415"/>
      <c r="G111" s="275"/>
      <c r="H111" s="1366"/>
      <c r="I111" s="1429"/>
      <c r="J111" s="1435"/>
      <c r="K111" s="1436"/>
      <c r="L111" s="1357"/>
      <c r="M111" s="1438"/>
      <c r="N111" s="275"/>
      <c r="O111" s="275"/>
      <c r="P111" s="275"/>
      <c r="Q111" s="275"/>
      <c r="R111" s="391"/>
      <c r="S111" s="274"/>
      <c r="AD111" s="640"/>
      <c r="AE111" s="1041"/>
      <c r="AF111" s="1043"/>
      <c r="AG111" s="1043"/>
      <c r="AH111" s="1043"/>
      <c r="AI111" s="1043"/>
    </row>
    <row r="112" spans="1:35" ht="33" customHeight="1">
      <c r="A112" s="273"/>
      <c r="B112" s="390"/>
      <c r="C112" s="1411"/>
      <c r="D112" s="1416"/>
      <c r="E112" s="1417"/>
      <c r="F112" s="1418"/>
      <c r="G112" s="275"/>
      <c r="H112" s="1366"/>
      <c r="I112" s="1434" t="s">
        <v>219</v>
      </c>
      <c r="J112" s="1377" t="s">
        <v>220</v>
      </c>
      <c r="K112" s="1378"/>
      <c r="L112" s="1377" t="s">
        <v>221</v>
      </c>
      <c r="M112" s="1439"/>
      <c r="N112" s="275"/>
      <c r="O112" s="275"/>
      <c r="P112" s="275"/>
      <c r="Q112" s="275"/>
      <c r="R112" s="391"/>
      <c r="S112" s="274"/>
      <c r="AD112" s="640"/>
      <c r="AE112" s="1041"/>
      <c r="AF112" s="1035"/>
      <c r="AG112" s="1035"/>
      <c r="AH112" s="1035"/>
      <c r="AI112" s="1035"/>
    </row>
    <row r="113" spans="1:35" ht="31" customHeight="1">
      <c r="A113" s="273"/>
      <c r="B113" s="390"/>
      <c r="C113" s="1412"/>
      <c r="D113" s="1419"/>
      <c r="E113" s="1420"/>
      <c r="F113" s="1421"/>
      <c r="G113" s="275"/>
      <c r="H113" s="1366"/>
      <c r="I113" s="1429"/>
      <c r="J113" s="1435"/>
      <c r="K113" s="1436"/>
      <c r="L113" s="1435"/>
      <c r="M113" s="1440"/>
      <c r="N113" s="275"/>
      <c r="O113" s="275"/>
      <c r="P113" s="275"/>
      <c r="Q113" s="275"/>
      <c r="R113" s="391"/>
      <c r="S113" s="274"/>
      <c r="AD113" s="640"/>
      <c r="AE113" s="1041"/>
      <c r="AF113" s="1035"/>
      <c r="AG113" s="1035"/>
      <c r="AH113" s="1035"/>
      <c r="AI113" s="1035"/>
    </row>
    <row r="114" spans="1:35" ht="30" customHeight="1">
      <c r="A114" s="273"/>
      <c r="B114" s="390"/>
      <c r="C114" s="1441" t="s">
        <v>222</v>
      </c>
      <c r="D114" s="1427" t="s">
        <v>275</v>
      </c>
      <c r="E114" s="1427"/>
      <c r="F114" s="1427"/>
      <c r="G114" s="275"/>
      <c r="H114" s="1366"/>
      <c r="I114" s="1434" t="s">
        <v>232</v>
      </c>
      <c r="J114" s="1355" t="s">
        <v>233</v>
      </c>
      <c r="K114" s="1356"/>
      <c r="L114" s="1377" t="s">
        <v>234</v>
      </c>
      <c r="M114" s="1439"/>
      <c r="N114" s="275"/>
      <c r="O114" s="275"/>
      <c r="P114" s="275"/>
      <c r="Q114" s="275"/>
      <c r="R114" s="391"/>
      <c r="S114" s="274"/>
      <c r="AD114" s="640"/>
      <c r="AE114" s="1038"/>
      <c r="AF114" s="1035"/>
      <c r="AG114" s="1035"/>
      <c r="AH114" s="1035"/>
      <c r="AI114" s="1035"/>
    </row>
    <row r="115" spans="1:35" ht="30" customHeight="1">
      <c r="A115" s="273"/>
      <c r="B115" s="390"/>
      <c r="C115" s="1442"/>
      <c r="D115" s="1427"/>
      <c r="E115" s="1427"/>
      <c r="F115" s="1427"/>
      <c r="G115" s="275"/>
      <c r="H115" s="1366"/>
      <c r="I115" s="1429"/>
      <c r="J115" s="1357"/>
      <c r="K115" s="1358"/>
      <c r="L115" s="1435"/>
      <c r="M115" s="1440"/>
      <c r="N115" s="275"/>
      <c r="O115" s="275"/>
      <c r="P115" s="275"/>
      <c r="Q115" s="275"/>
      <c r="R115" s="391"/>
      <c r="S115" s="274"/>
      <c r="AD115" s="640"/>
      <c r="AE115" s="1041"/>
      <c r="AF115" s="1035"/>
      <c r="AG115" s="1035"/>
      <c r="AH115" s="1035"/>
      <c r="AI115" s="1035"/>
    </row>
    <row r="116" spans="1:35" ht="32" customHeight="1">
      <c r="A116" s="273"/>
      <c r="B116" s="390"/>
      <c r="C116" s="1442"/>
      <c r="D116" s="1427"/>
      <c r="E116" s="1427"/>
      <c r="F116" s="1427"/>
      <c r="G116" s="275"/>
      <c r="H116" s="1366"/>
      <c r="I116" s="1434" t="s">
        <v>237</v>
      </c>
      <c r="J116" s="1355" t="s">
        <v>238</v>
      </c>
      <c r="K116" s="1356"/>
      <c r="L116" s="1430" t="s">
        <v>239</v>
      </c>
      <c r="M116" s="1431"/>
      <c r="N116" s="275"/>
      <c r="O116" s="275"/>
      <c r="P116" s="275"/>
      <c r="Q116" s="275"/>
      <c r="R116" s="391"/>
      <c r="S116" s="274"/>
      <c r="AD116" s="640"/>
      <c r="AE116" s="1041"/>
      <c r="AF116" s="1035"/>
      <c r="AG116" s="1035"/>
      <c r="AH116" s="1035"/>
      <c r="AI116" s="1035"/>
    </row>
    <row r="117" spans="1:35" ht="32" customHeight="1">
      <c r="A117" s="273"/>
      <c r="B117" s="390"/>
      <c r="C117" s="1443" t="s">
        <v>227</v>
      </c>
      <c r="D117" s="1427" t="s">
        <v>228</v>
      </c>
      <c r="E117" s="1427"/>
      <c r="F117" s="1427"/>
      <c r="G117" s="275"/>
      <c r="H117" s="1367"/>
      <c r="I117" s="1429"/>
      <c r="J117" s="1357"/>
      <c r="K117" s="1358"/>
      <c r="L117" s="1432"/>
      <c r="M117" s="1433"/>
      <c r="N117" s="275"/>
      <c r="O117" s="275"/>
      <c r="P117" s="275"/>
      <c r="Q117" s="275"/>
      <c r="R117" s="391"/>
      <c r="S117" s="274"/>
      <c r="AD117" s="1371"/>
      <c r="AE117" s="1461"/>
      <c r="AF117" s="1462"/>
      <c r="AG117" s="1462"/>
      <c r="AH117" s="1463"/>
      <c r="AI117" s="1463"/>
    </row>
    <row r="118" spans="1:35" ht="32" customHeight="1">
      <c r="A118" s="273"/>
      <c r="B118" s="390"/>
      <c r="C118" s="1443"/>
      <c r="D118" s="1427"/>
      <c r="E118" s="1427"/>
      <c r="F118" s="1427"/>
      <c r="G118" s="275"/>
      <c r="H118" s="1365" t="s">
        <v>1373</v>
      </c>
      <c r="I118" s="1434" t="s">
        <v>1386</v>
      </c>
      <c r="J118" s="1377" t="s">
        <v>1391</v>
      </c>
      <c r="K118" s="1378"/>
      <c r="L118" s="1377" t="s">
        <v>1388</v>
      </c>
      <c r="M118" s="1439"/>
      <c r="N118" s="275"/>
      <c r="O118" s="275"/>
      <c r="P118" s="275"/>
      <c r="Q118" s="275"/>
      <c r="R118" s="391"/>
      <c r="S118" s="274"/>
      <c r="AD118" s="1371"/>
      <c r="AE118" s="1461"/>
      <c r="AF118" s="1462"/>
      <c r="AG118" s="1462"/>
      <c r="AH118" s="1463"/>
      <c r="AI118" s="1463"/>
    </row>
    <row r="119" spans="1:35" ht="26" customHeight="1">
      <c r="A119" s="273"/>
      <c r="B119" s="390"/>
      <c r="C119" s="587"/>
      <c r="D119" s="588"/>
      <c r="E119" s="589"/>
      <c r="F119" s="590"/>
      <c r="G119" s="275"/>
      <c r="H119" s="1366"/>
      <c r="I119" s="1429"/>
      <c r="J119" s="1435"/>
      <c r="K119" s="1436"/>
      <c r="L119" s="1435"/>
      <c r="M119" s="1440"/>
      <c r="N119" s="275"/>
      <c r="O119" s="275"/>
      <c r="P119" s="275"/>
      <c r="Q119" s="275"/>
      <c r="R119" s="391"/>
      <c r="S119" s="274"/>
      <c r="AD119" s="1371"/>
      <c r="AE119" s="1461"/>
      <c r="AF119" s="1462"/>
      <c r="AG119" s="1462"/>
      <c r="AH119" s="1463"/>
      <c r="AI119" s="1463"/>
    </row>
    <row r="120" spans="1:35" ht="26" customHeight="1">
      <c r="A120" s="273"/>
      <c r="B120" s="390"/>
      <c r="C120" s="587"/>
      <c r="D120" s="591"/>
      <c r="E120" s="589"/>
      <c r="F120" s="590"/>
      <c r="G120" s="275"/>
      <c r="H120" s="1366"/>
      <c r="I120" s="1434" t="s">
        <v>1387</v>
      </c>
      <c r="J120" s="1377" t="s">
        <v>1390</v>
      </c>
      <c r="K120" s="1378"/>
      <c r="L120" s="1355" t="s">
        <v>1389</v>
      </c>
      <c r="M120" s="1437"/>
      <c r="N120" s="275"/>
      <c r="O120" s="275"/>
      <c r="P120" s="275"/>
      <c r="Q120" s="275"/>
      <c r="R120" s="391"/>
      <c r="S120" s="274"/>
      <c r="AD120" s="1371"/>
      <c r="AE120" s="1461"/>
      <c r="AF120" s="1462"/>
      <c r="AG120" s="1462"/>
      <c r="AH120" s="1463"/>
      <c r="AI120" s="1463"/>
    </row>
    <row r="121" spans="1:35" ht="26" customHeight="1">
      <c r="A121" s="273"/>
      <c r="B121" s="390"/>
      <c r="C121" s="587"/>
      <c r="D121" s="591"/>
      <c r="E121" s="589"/>
      <c r="F121" s="590"/>
      <c r="G121" s="275"/>
      <c r="H121" s="1367"/>
      <c r="I121" s="1354"/>
      <c r="J121" s="1435"/>
      <c r="K121" s="1436"/>
      <c r="L121" s="1357"/>
      <c r="M121" s="1438"/>
      <c r="N121" s="275"/>
      <c r="O121" s="275"/>
      <c r="P121" s="275"/>
      <c r="Q121" s="275"/>
      <c r="R121" s="391"/>
      <c r="S121" s="274"/>
      <c r="AD121" s="1371"/>
      <c r="AE121" s="1038"/>
      <c r="AF121" s="1039"/>
      <c r="AG121" s="1039"/>
      <c r="AH121" s="1040"/>
      <c r="AI121" s="1040"/>
    </row>
    <row r="122" spans="1:35" ht="26" customHeight="1">
      <c r="A122" s="273"/>
      <c r="B122" s="390"/>
      <c r="C122" s="587"/>
      <c r="D122" s="591"/>
      <c r="E122" s="589"/>
      <c r="F122" s="590"/>
      <c r="G122" s="275"/>
      <c r="H122" s="1365" t="s">
        <v>1370</v>
      </c>
      <c r="I122" s="1353" t="s">
        <v>1383</v>
      </c>
      <c r="J122" s="1355" t="s">
        <v>1392</v>
      </c>
      <c r="K122" s="1356"/>
      <c r="L122" s="1359" t="s">
        <v>1384</v>
      </c>
      <c r="M122" s="1360"/>
      <c r="N122" s="275"/>
      <c r="O122" s="275"/>
      <c r="P122" s="275"/>
      <c r="Q122" s="275"/>
      <c r="R122" s="391"/>
      <c r="S122" s="274"/>
      <c r="AD122" s="1371"/>
      <c r="AE122" s="1038"/>
      <c r="AF122" s="1039"/>
      <c r="AG122" s="1039"/>
      <c r="AH122" s="1040"/>
      <c r="AI122" s="1040"/>
    </row>
    <row r="123" spans="1:35" ht="26" customHeight="1">
      <c r="A123" s="273"/>
      <c r="B123" s="390"/>
      <c r="C123" s="587"/>
      <c r="D123" s="591"/>
      <c r="E123" s="589"/>
      <c r="F123" s="590"/>
      <c r="G123" s="275"/>
      <c r="H123" s="1366"/>
      <c r="I123" s="1354"/>
      <c r="J123" s="1357"/>
      <c r="K123" s="1358"/>
      <c r="L123" s="1361"/>
      <c r="M123" s="1362"/>
      <c r="N123" s="275"/>
      <c r="O123" s="275"/>
      <c r="P123" s="275"/>
      <c r="Q123" s="275"/>
      <c r="R123" s="391"/>
      <c r="S123" s="274"/>
      <c r="AD123" s="1371"/>
      <c r="AE123" s="1038"/>
      <c r="AF123" s="1039"/>
      <c r="AG123" s="1039"/>
      <c r="AH123" s="1040"/>
      <c r="AI123" s="1040"/>
    </row>
    <row r="124" spans="1:35" ht="26" customHeight="1">
      <c r="A124" s="273"/>
      <c r="B124" s="390"/>
      <c r="C124" s="587"/>
      <c r="D124" s="591"/>
      <c r="E124" s="589"/>
      <c r="F124" s="590"/>
      <c r="G124" s="275"/>
      <c r="H124" s="1366"/>
      <c r="I124" s="1353" t="s">
        <v>1382</v>
      </c>
      <c r="J124" s="1364" t="s">
        <v>1393</v>
      </c>
      <c r="K124" s="1364"/>
      <c r="L124" s="1363" t="s">
        <v>1394</v>
      </c>
      <c r="M124" s="1364"/>
      <c r="N124" s="275"/>
      <c r="O124" s="275"/>
      <c r="P124" s="275"/>
      <c r="Q124" s="275"/>
      <c r="R124" s="391"/>
      <c r="S124" s="274"/>
      <c r="AD124" s="1371"/>
      <c r="AE124" s="1038"/>
      <c r="AF124" s="1039"/>
      <c r="AG124" s="1039"/>
      <c r="AH124" s="1040"/>
      <c r="AI124" s="1040"/>
    </row>
    <row r="125" spans="1:35" ht="26" customHeight="1">
      <c r="A125" s="273"/>
      <c r="B125" s="390"/>
      <c r="C125" s="587"/>
      <c r="D125" s="591"/>
      <c r="E125" s="589"/>
      <c r="F125" s="590"/>
      <c r="G125" s="275"/>
      <c r="H125" s="1366"/>
      <c r="I125" s="1354"/>
      <c r="J125" s="1364"/>
      <c r="K125" s="1364"/>
      <c r="L125" s="1364"/>
      <c r="M125" s="1364"/>
      <c r="N125" s="275"/>
      <c r="O125" s="275"/>
      <c r="P125" s="275"/>
      <c r="Q125" s="275"/>
      <c r="R125" s="391"/>
      <c r="S125" s="274"/>
      <c r="AD125" s="1371"/>
      <c r="AE125" s="1038"/>
      <c r="AF125" s="1039"/>
      <c r="AG125" s="1039"/>
      <c r="AH125" s="1040"/>
      <c r="AI125" s="1040"/>
    </row>
    <row r="126" spans="1:35" ht="26" customHeight="1">
      <c r="A126" s="273"/>
      <c r="B126" s="390"/>
      <c r="C126" s="587"/>
      <c r="D126" s="591"/>
      <c r="E126" s="589"/>
      <c r="F126" s="590"/>
      <c r="G126" s="275"/>
      <c r="H126" s="1366"/>
      <c r="I126" s="1446" t="s">
        <v>223</v>
      </c>
      <c r="J126" s="1447" t="s">
        <v>224</v>
      </c>
      <c r="K126" s="1448"/>
      <c r="L126" s="1447" t="s">
        <v>225</v>
      </c>
      <c r="M126" s="1448"/>
      <c r="N126" s="275"/>
      <c r="O126" s="275"/>
      <c r="P126" s="275"/>
      <c r="Q126" s="275"/>
      <c r="R126" s="391"/>
      <c r="S126" s="274"/>
      <c r="AD126" s="1371"/>
      <c r="AE126" s="1038"/>
      <c r="AF126" s="1039"/>
      <c r="AG126" s="1039"/>
      <c r="AH126" s="1040"/>
      <c r="AI126" s="1040"/>
    </row>
    <row r="127" spans="1:35" ht="26" customHeight="1">
      <c r="A127" s="273"/>
      <c r="B127" s="390"/>
      <c r="C127" s="587"/>
      <c r="D127" s="591"/>
      <c r="E127" s="589"/>
      <c r="F127" s="590"/>
      <c r="G127" s="275"/>
      <c r="H127" s="1366"/>
      <c r="I127" s="1446"/>
      <c r="J127" s="1449"/>
      <c r="K127" s="1450"/>
      <c r="L127" s="1449"/>
      <c r="M127" s="1450"/>
      <c r="N127" s="275"/>
      <c r="O127" s="275"/>
      <c r="P127" s="275"/>
      <c r="Q127" s="275"/>
      <c r="R127" s="391"/>
      <c r="S127" s="274"/>
      <c r="AD127" s="1371"/>
      <c r="AE127" s="1038"/>
      <c r="AF127" s="1039"/>
      <c r="AG127" s="1039"/>
      <c r="AH127" s="1040"/>
      <c r="AI127" s="1040"/>
    </row>
    <row r="128" spans="1:35" ht="61" customHeight="1">
      <c r="A128" s="273"/>
      <c r="B128" s="390"/>
      <c r="C128" s="587"/>
      <c r="D128" s="591"/>
      <c r="E128" s="589"/>
      <c r="F128" s="590"/>
      <c r="G128" s="275"/>
      <c r="H128" s="1366"/>
      <c r="I128" s="1036" t="s">
        <v>1379</v>
      </c>
      <c r="J128" s="1037" t="s">
        <v>226</v>
      </c>
      <c r="K128" s="1037"/>
      <c r="L128" s="1368" t="s">
        <v>1407</v>
      </c>
      <c r="M128" s="1369"/>
      <c r="N128" s="275"/>
      <c r="O128" s="275"/>
      <c r="P128" s="275"/>
      <c r="Q128" s="275"/>
      <c r="R128" s="391"/>
      <c r="S128" s="274"/>
      <c r="AD128" s="1371"/>
      <c r="AE128" s="1038"/>
      <c r="AF128" s="1039"/>
      <c r="AG128" s="1039"/>
      <c r="AH128" s="1040"/>
      <c r="AI128" s="1040"/>
    </row>
    <row r="129" spans="1:35" ht="26" customHeight="1">
      <c r="A129" s="273"/>
      <c r="B129" s="390"/>
      <c r="C129" s="587"/>
      <c r="D129" s="591"/>
      <c r="E129" s="589"/>
      <c r="F129" s="590"/>
      <c r="G129" s="275"/>
      <c r="H129" s="1366"/>
      <c r="I129" s="1353" t="s">
        <v>229</v>
      </c>
      <c r="J129" s="1447" t="s">
        <v>230</v>
      </c>
      <c r="K129" s="1448"/>
      <c r="L129" s="1370" t="s">
        <v>231</v>
      </c>
      <c r="M129" s="1370"/>
      <c r="N129" s="275"/>
      <c r="O129" s="275"/>
      <c r="P129" s="275"/>
      <c r="Q129" s="275"/>
      <c r="R129" s="391"/>
      <c r="S129" s="274"/>
      <c r="AD129" s="1371"/>
      <c r="AE129" s="1038"/>
      <c r="AF129" s="1039"/>
      <c r="AG129" s="1039"/>
      <c r="AH129" s="1040"/>
      <c r="AI129" s="1040"/>
    </row>
    <row r="130" spans="1:35" ht="26" customHeight="1">
      <c r="A130" s="273"/>
      <c r="B130" s="390"/>
      <c r="C130" s="587"/>
      <c r="D130" s="591"/>
      <c r="E130" s="589"/>
      <c r="F130" s="590"/>
      <c r="G130" s="275"/>
      <c r="H130" s="1367"/>
      <c r="I130" s="1354"/>
      <c r="J130" s="1449"/>
      <c r="K130" s="1450"/>
      <c r="L130" s="1370"/>
      <c r="M130" s="1370"/>
      <c r="N130" s="275"/>
      <c r="O130" s="275"/>
      <c r="P130" s="275"/>
      <c r="Q130" s="275"/>
      <c r="R130" s="391"/>
      <c r="S130" s="274"/>
      <c r="AD130" s="1371"/>
      <c r="AE130" s="1038"/>
      <c r="AF130" s="1039"/>
      <c r="AG130" s="1039"/>
      <c r="AH130" s="1040"/>
      <c r="AI130" s="1040"/>
    </row>
    <row r="131" spans="1:35" ht="26" customHeight="1">
      <c r="A131" s="273"/>
      <c r="B131" s="390"/>
      <c r="C131" s="587"/>
      <c r="D131" s="591"/>
      <c r="E131" s="589"/>
      <c r="F131" s="590"/>
      <c r="G131" s="275"/>
      <c r="H131" s="1365" t="s">
        <v>1371</v>
      </c>
      <c r="I131" s="1353" t="s">
        <v>235</v>
      </c>
      <c r="J131" s="1355" t="s">
        <v>236</v>
      </c>
      <c r="K131" s="1356"/>
      <c r="L131" s="1377" t="s">
        <v>1380</v>
      </c>
      <c r="M131" s="1378"/>
      <c r="N131" s="275"/>
      <c r="O131" s="275"/>
      <c r="P131" s="275"/>
      <c r="Q131" s="275"/>
      <c r="R131" s="391"/>
      <c r="S131" s="274"/>
      <c r="AD131" s="1371"/>
      <c r="AE131" s="1038"/>
      <c r="AF131" s="1039"/>
      <c r="AG131" s="1039"/>
      <c r="AH131" s="1040"/>
      <c r="AI131" s="1040"/>
    </row>
    <row r="132" spans="1:35" ht="26" customHeight="1">
      <c r="A132" s="273"/>
      <c r="B132" s="390"/>
      <c r="C132" s="587"/>
      <c r="D132" s="591"/>
      <c r="E132" s="589"/>
      <c r="F132" s="590"/>
      <c r="G132" s="275"/>
      <c r="H132" s="1366"/>
      <c r="I132" s="1354"/>
      <c r="J132" s="1375"/>
      <c r="K132" s="1376"/>
      <c r="L132" s="1379"/>
      <c r="M132" s="1380"/>
      <c r="N132" s="275"/>
      <c r="O132" s="275"/>
      <c r="P132" s="275"/>
      <c r="Q132" s="275"/>
      <c r="R132" s="391"/>
      <c r="S132" s="274"/>
      <c r="AD132" s="1371"/>
      <c r="AE132" s="1038"/>
      <c r="AF132" s="1039"/>
      <c r="AG132" s="1039"/>
      <c r="AH132" s="1040"/>
      <c r="AI132" s="1040"/>
    </row>
    <row r="133" spans="1:35" ht="26" customHeight="1">
      <c r="A133" s="273"/>
      <c r="B133" s="390"/>
      <c r="C133" s="587"/>
      <c r="D133" s="591"/>
      <c r="E133" s="589"/>
      <c r="F133" s="590"/>
      <c r="G133" s="275"/>
      <c r="H133" s="1365" t="s">
        <v>1374</v>
      </c>
      <c r="I133" s="1446" t="s">
        <v>1375</v>
      </c>
      <c r="J133" s="1364" t="s">
        <v>1381</v>
      </c>
      <c r="K133" s="1364"/>
      <c r="L133" s="1363" t="s">
        <v>1377</v>
      </c>
      <c r="M133" s="1363"/>
      <c r="N133" s="275"/>
      <c r="O133" s="275"/>
      <c r="P133" s="275"/>
      <c r="Q133" s="275"/>
      <c r="R133" s="391"/>
      <c r="S133" s="274"/>
      <c r="AD133" s="1371"/>
      <c r="AE133" s="1038"/>
      <c r="AF133" s="1039"/>
      <c r="AG133" s="1039"/>
      <c r="AH133" s="1040"/>
      <c r="AI133" s="1040"/>
    </row>
    <row r="134" spans="1:35" ht="26" customHeight="1">
      <c r="A134" s="273"/>
      <c r="B134" s="390"/>
      <c r="C134" s="587"/>
      <c r="D134" s="591"/>
      <c r="E134" s="589"/>
      <c r="F134" s="590"/>
      <c r="G134" s="275"/>
      <c r="H134" s="1366"/>
      <c r="I134" s="1446"/>
      <c r="J134" s="1364"/>
      <c r="K134" s="1364"/>
      <c r="L134" s="1363"/>
      <c r="M134" s="1363"/>
      <c r="N134" s="275"/>
      <c r="O134" s="275"/>
      <c r="P134" s="275"/>
      <c r="Q134" s="275"/>
      <c r="R134" s="391"/>
      <c r="S134" s="274"/>
      <c r="AD134" s="1371"/>
      <c r="AE134" s="1038"/>
      <c r="AF134" s="1039"/>
      <c r="AG134" s="1039"/>
      <c r="AH134" s="1040"/>
      <c r="AI134" s="1040"/>
    </row>
    <row r="135" spans="1:35" ht="26" customHeight="1">
      <c r="A135" s="273"/>
      <c r="B135" s="390"/>
      <c r="C135" s="587"/>
      <c r="D135" s="591"/>
      <c r="E135" s="589"/>
      <c r="F135" s="590"/>
      <c r="G135" s="275"/>
      <c r="H135" s="1366"/>
      <c r="I135" s="1446" t="s">
        <v>1376</v>
      </c>
      <c r="J135" s="1364" t="s">
        <v>1381</v>
      </c>
      <c r="K135" s="1364"/>
      <c r="L135" s="1363" t="s">
        <v>1378</v>
      </c>
      <c r="M135" s="1363"/>
      <c r="N135" s="275"/>
      <c r="O135" s="275"/>
      <c r="P135" s="275"/>
      <c r="Q135" s="275"/>
      <c r="R135" s="391"/>
      <c r="S135" s="274"/>
      <c r="AD135" s="1371"/>
      <c r="AE135" s="1038"/>
      <c r="AF135" s="1039"/>
      <c r="AG135" s="1039"/>
      <c r="AH135" s="1040"/>
      <c r="AI135" s="1040"/>
    </row>
    <row r="136" spans="1:35" ht="26" customHeight="1">
      <c r="A136" s="273"/>
      <c r="B136" s="390"/>
      <c r="C136" s="587"/>
      <c r="D136" s="591"/>
      <c r="E136" s="589"/>
      <c r="F136" s="590"/>
      <c r="G136" s="275"/>
      <c r="H136" s="1367"/>
      <c r="I136" s="1446"/>
      <c r="J136" s="1364"/>
      <c r="K136" s="1364"/>
      <c r="L136" s="1363"/>
      <c r="M136" s="1363"/>
      <c r="N136" s="275"/>
      <c r="O136" s="275"/>
      <c r="P136" s="275"/>
      <c r="Q136" s="275"/>
      <c r="R136" s="391"/>
      <c r="S136" s="274"/>
      <c r="AD136" s="1371"/>
      <c r="AE136" s="1038"/>
      <c r="AF136" s="1039"/>
      <c r="AG136" s="1039"/>
      <c r="AH136" s="1040"/>
      <c r="AI136" s="1040"/>
    </row>
    <row r="137" spans="1:35" ht="26" customHeight="1">
      <c r="A137" s="273"/>
      <c r="B137" s="390"/>
      <c r="C137" s="587"/>
      <c r="D137" s="591"/>
      <c r="E137" s="589"/>
      <c r="F137" s="590"/>
      <c r="G137" s="275"/>
      <c r="H137" s="1460" t="s">
        <v>202</v>
      </c>
      <c r="I137" s="1446" t="s">
        <v>202</v>
      </c>
      <c r="J137" s="1364" t="s">
        <v>240</v>
      </c>
      <c r="K137" s="1364"/>
      <c r="L137" s="1363" t="s">
        <v>1385</v>
      </c>
      <c r="M137" s="1363"/>
      <c r="N137" s="275"/>
      <c r="O137" s="275"/>
      <c r="P137" s="275"/>
      <c r="Q137" s="275"/>
      <c r="R137" s="391"/>
      <c r="S137" s="274"/>
      <c r="AD137" s="1371"/>
      <c r="AE137" s="1038"/>
      <c r="AF137" s="1039"/>
      <c r="AG137" s="1039"/>
      <c r="AH137" s="1040"/>
      <c r="AI137" s="1040"/>
    </row>
    <row r="138" spans="1:35" ht="26" customHeight="1">
      <c r="A138" s="273"/>
      <c r="B138" s="390"/>
      <c r="C138" s="587"/>
      <c r="D138" s="591"/>
      <c r="E138" s="589"/>
      <c r="F138" s="590"/>
      <c r="G138" s="275"/>
      <c r="H138" s="1460"/>
      <c r="I138" s="1446"/>
      <c r="J138" s="1364"/>
      <c r="K138" s="1364"/>
      <c r="L138" s="1363"/>
      <c r="M138" s="1363"/>
      <c r="N138" s="275"/>
      <c r="O138" s="275"/>
      <c r="P138" s="275"/>
      <c r="Q138" s="275"/>
      <c r="R138" s="391"/>
      <c r="S138" s="274"/>
      <c r="AD138" s="1371"/>
      <c r="AE138" s="1038"/>
      <c r="AF138" s="1039"/>
      <c r="AG138" s="1039"/>
      <c r="AH138" s="1040"/>
      <c r="AI138" s="1040"/>
    </row>
    <row r="139" spans="1:35" ht="32" customHeight="1" thickBot="1">
      <c r="A139" s="273"/>
      <c r="B139" s="390"/>
      <c r="C139" s="597"/>
      <c r="D139" s="598"/>
      <c r="E139" s="599"/>
      <c r="F139" s="558"/>
      <c r="G139" s="398"/>
      <c r="H139" s="398"/>
      <c r="I139" s="600"/>
      <c r="J139" s="600"/>
      <c r="K139" s="398"/>
      <c r="L139" s="398"/>
      <c r="M139" s="398"/>
      <c r="N139" s="275"/>
      <c r="O139" s="275"/>
      <c r="P139" s="275"/>
      <c r="Q139" s="275"/>
      <c r="R139" s="391"/>
      <c r="S139" s="274"/>
    </row>
    <row r="140" spans="1:35" ht="26" customHeight="1" thickBot="1">
      <c r="A140" s="273"/>
      <c r="B140" s="390"/>
      <c r="D140" s="640" t="s">
        <v>241</v>
      </c>
      <c r="F140" s="860">
        <f>J151</f>
        <v>0</v>
      </c>
      <c r="G140" s="713"/>
      <c r="I140" s="593"/>
      <c r="J140" s="593"/>
      <c r="K140" s="593"/>
      <c r="L140" s="593"/>
      <c r="M140" s="398"/>
      <c r="N140" s="275"/>
      <c r="O140" s="275"/>
      <c r="P140" s="275"/>
      <c r="Q140" s="275"/>
      <c r="R140" s="391"/>
      <c r="S140" s="274"/>
    </row>
    <row r="141" spans="1:35" ht="26" customHeight="1">
      <c r="A141" s="273"/>
      <c r="B141" s="390"/>
      <c r="C141" s="640"/>
      <c r="D141" s="583"/>
      <c r="E141" s="463"/>
      <c r="F141" s="713"/>
      <c r="G141" s="713"/>
      <c r="H141" s="593"/>
      <c r="I141" s="593"/>
      <c r="J141" s="593"/>
      <c r="K141" s="593"/>
      <c r="L141" s="593"/>
      <c r="M141" s="398"/>
      <c r="N141" s="275"/>
      <c r="O141" s="275"/>
      <c r="P141" s="275"/>
      <c r="Q141" s="275"/>
      <c r="R141" s="391"/>
      <c r="S141" s="274"/>
    </row>
    <row r="142" spans="1:35" ht="25" customHeight="1">
      <c r="A142" s="273"/>
      <c r="B142" s="390"/>
      <c r="D142" s="548" t="s">
        <v>246</v>
      </c>
      <c r="E142" s="398"/>
      <c r="F142" s="398"/>
      <c r="G142" s="593"/>
      <c r="H142" s="861" t="s">
        <v>1345</v>
      </c>
      <c r="I142" s="308"/>
      <c r="J142" s="902"/>
      <c r="K142" s="398"/>
      <c r="L142" s="948"/>
      <c r="M142" s="275"/>
      <c r="N142" s="948"/>
      <c r="O142" s="275"/>
      <c r="P142" s="275"/>
      <c r="Q142" s="275"/>
      <c r="R142" s="391"/>
      <c r="S142" s="274"/>
    </row>
    <row r="143" spans="1:35" ht="27" customHeight="1">
      <c r="A143" s="273"/>
      <c r="B143" s="390"/>
      <c r="C143" s="593"/>
      <c r="D143" s="398"/>
      <c r="E143" s="398"/>
      <c r="F143" s="308"/>
      <c r="G143" s="593"/>
      <c r="H143" s="902"/>
      <c r="I143" s="713"/>
      <c r="J143" s="902"/>
      <c r="K143" s="398"/>
      <c r="L143" s="948"/>
      <c r="N143" s="948"/>
      <c r="O143" s="275"/>
      <c r="P143" s="275"/>
      <c r="Q143" s="275"/>
      <c r="R143" s="391"/>
      <c r="S143" s="274"/>
    </row>
    <row r="144" spans="1:35" ht="27" customHeight="1">
      <c r="A144" s="273"/>
      <c r="B144" s="390"/>
      <c r="C144" s="398"/>
      <c r="D144" s="970" t="s">
        <v>205</v>
      </c>
      <c r="E144" s="970" t="s">
        <v>248</v>
      </c>
      <c r="F144" s="970" t="s">
        <v>249</v>
      </c>
      <c r="G144" s="593"/>
      <c r="H144" s="969" t="s">
        <v>1</v>
      </c>
      <c r="I144" s="969" t="s">
        <v>242</v>
      </c>
      <c r="J144" s="969" t="s">
        <v>243</v>
      </c>
      <c r="K144" s="970" t="s">
        <v>244</v>
      </c>
      <c r="L144" s="973" t="s">
        <v>245</v>
      </c>
      <c r="N144" s="948"/>
      <c r="O144" s="275"/>
      <c r="P144" s="275"/>
      <c r="Q144" s="275"/>
      <c r="R144" s="391"/>
      <c r="S144" s="274"/>
    </row>
    <row r="145" spans="1:19" ht="27">
      <c r="A145" s="273"/>
      <c r="B145" s="390"/>
      <c r="C145" s="398"/>
      <c r="D145" s="1001" t="s">
        <v>209</v>
      </c>
      <c r="E145" s="896">
        <f>E163</f>
        <v>0</v>
      </c>
      <c r="F145" s="897" t="e">
        <f>G163/E163</f>
        <v>#DIV/0!</v>
      </c>
      <c r="G145" s="593"/>
      <c r="H145" s="896">
        <v>1</v>
      </c>
      <c r="I145" s="466" t="s">
        <v>1369</v>
      </c>
      <c r="J145" s="896">
        <f t="shared" ref="J145:J150" si="19">E157+H157+K157+N157</f>
        <v>0</v>
      </c>
      <c r="K145" s="296"/>
      <c r="L145" s="1000" t="s">
        <v>247</v>
      </c>
      <c r="N145" s="948"/>
      <c r="O145" s="275"/>
      <c r="P145" s="275"/>
      <c r="Q145" s="275"/>
      <c r="R145" s="391"/>
      <c r="S145" s="274"/>
    </row>
    <row r="146" spans="1:19" ht="27">
      <c r="A146" s="273"/>
      <c r="B146" s="390"/>
      <c r="C146" s="398"/>
      <c r="D146" s="638" t="s">
        <v>217</v>
      </c>
      <c r="E146" s="896">
        <f>H163</f>
        <v>0</v>
      </c>
      <c r="F146" s="897" t="e">
        <f>J163/H163</f>
        <v>#DIV/0!</v>
      </c>
      <c r="G146" s="593"/>
      <c r="H146" s="896">
        <v>2</v>
      </c>
      <c r="I146" s="466" t="s">
        <v>1373</v>
      </c>
      <c r="J146" s="896">
        <f t="shared" si="19"/>
        <v>0</v>
      </c>
      <c r="K146" s="296"/>
      <c r="L146" s="1000" t="s">
        <v>247</v>
      </c>
      <c r="N146" s="948"/>
      <c r="O146" s="275"/>
      <c r="P146" s="275"/>
      <c r="Q146" s="275"/>
      <c r="R146" s="391"/>
      <c r="S146" s="274"/>
    </row>
    <row r="147" spans="1:19" ht="27">
      <c r="A147" s="273"/>
      <c r="B147" s="390"/>
      <c r="C147" s="398"/>
      <c r="D147" s="1002" t="s">
        <v>222</v>
      </c>
      <c r="E147" s="896">
        <f>K163</f>
        <v>0</v>
      </c>
      <c r="F147" s="897" t="e">
        <f>M163/K163</f>
        <v>#DIV/0!</v>
      </c>
      <c r="G147" s="593"/>
      <c r="H147" s="896">
        <v>3</v>
      </c>
      <c r="I147" s="466" t="s">
        <v>1370</v>
      </c>
      <c r="J147" s="896">
        <f t="shared" si="19"/>
        <v>0</v>
      </c>
      <c r="K147" s="296"/>
      <c r="L147" s="1000" t="s">
        <v>247</v>
      </c>
      <c r="N147" s="948"/>
      <c r="O147" s="275"/>
      <c r="P147" s="275"/>
      <c r="Q147" s="275"/>
      <c r="R147" s="391"/>
      <c r="S147" s="274"/>
    </row>
    <row r="148" spans="1:19" ht="27">
      <c r="A148" s="273"/>
      <c r="B148" s="390"/>
      <c r="C148" s="398"/>
      <c r="D148" s="1003" t="s">
        <v>227</v>
      </c>
      <c r="E148" s="896">
        <f>N163</f>
        <v>0</v>
      </c>
      <c r="F148" s="897" t="e">
        <f>P163/N163</f>
        <v>#DIV/0!</v>
      </c>
      <c r="G148" s="593"/>
      <c r="H148" s="896">
        <v>4</v>
      </c>
      <c r="I148" s="566" t="s">
        <v>1371</v>
      </c>
      <c r="J148" s="896">
        <f t="shared" si="19"/>
        <v>0</v>
      </c>
      <c r="K148" s="296"/>
      <c r="L148" s="1000" t="s">
        <v>247</v>
      </c>
      <c r="N148" s="948"/>
      <c r="O148" s="275"/>
      <c r="P148" s="275"/>
      <c r="Q148" s="275"/>
      <c r="R148" s="391"/>
      <c r="S148" s="274"/>
    </row>
    <row r="149" spans="1:19" ht="27">
      <c r="A149" s="273"/>
      <c r="B149" s="390"/>
      <c r="C149" s="398"/>
      <c r="D149" s="972" t="s">
        <v>92</v>
      </c>
      <c r="E149" s="896">
        <f>SUM(E145:E148)</f>
        <v>0</v>
      </c>
      <c r="F149" s="713"/>
      <c r="G149" s="593"/>
      <c r="H149" s="896">
        <v>5</v>
      </c>
      <c r="I149" s="466" t="s">
        <v>1374</v>
      </c>
      <c r="J149" s="896">
        <f t="shared" si="19"/>
        <v>0</v>
      </c>
      <c r="K149" s="296"/>
      <c r="L149" s="1000" t="s">
        <v>247</v>
      </c>
      <c r="N149" s="948"/>
      <c r="O149" s="275"/>
      <c r="P149" s="275"/>
      <c r="Q149" s="275"/>
      <c r="R149" s="391"/>
      <c r="S149" s="274"/>
    </row>
    <row r="150" spans="1:19" ht="27">
      <c r="A150" s="273"/>
      <c r="B150" s="390"/>
      <c r="C150" s="398"/>
      <c r="D150" s="902"/>
      <c r="E150" s="398"/>
      <c r="F150" s="713"/>
      <c r="G150" s="593"/>
      <c r="H150" s="896">
        <v>6</v>
      </c>
      <c r="I150" s="466" t="s">
        <v>202</v>
      </c>
      <c r="J150" s="896">
        <f t="shared" si="19"/>
        <v>0</v>
      </c>
      <c r="K150" s="296"/>
      <c r="L150" s="1000" t="s">
        <v>247</v>
      </c>
      <c r="N150" s="948"/>
      <c r="O150" s="275"/>
      <c r="P150" s="275"/>
      <c r="Q150" s="275"/>
      <c r="R150" s="391"/>
      <c r="S150" s="274"/>
    </row>
    <row r="151" spans="1:19" ht="27">
      <c r="A151" s="273"/>
      <c r="B151" s="390"/>
      <c r="C151" s="398"/>
      <c r="D151" s="902"/>
      <c r="E151" s="398"/>
      <c r="F151" s="713"/>
      <c r="G151" s="593"/>
      <c r="H151" s="296"/>
      <c r="I151" s="972" t="s">
        <v>250</v>
      </c>
      <c r="J151" s="896">
        <f>SUM(J145:J150)</f>
        <v>0</v>
      </c>
      <c r="K151" s="296"/>
      <c r="L151" s="1000"/>
      <c r="N151" s="948"/>
      <c r="O151" s="275"/>
      <c r="P151" s="275"/>
      <c r="Q151" s="275"/>
      <c r="R151" s="391"/>
      <c r="S151" s="274"/>
    </row>
    <row r="152" spans="1:19" ht="27">
      <c r="A152" s="273"/>
      <c r="B152" s="390"/>
      <c r="C152" s="398"/>
      <c r="D152" s="593"/>
      <c r="E152" s="593"/>
      <c r="F152" s="398"/>
      <c r="G152" s="593"/>
      <c r="H152" s="398"/>
      <c r="I152" s="463"/>
      <c r="J152" s="902"/>
      <c r="K152" s="398"/>
      <c r="L152" s="948"/>
      <c r="N152" s="948"/>
      <c r="O152" s="275"/>
      <c r="P152" s="275"/>
      <c r="Q152" s="275"/>
      <c r="R152" s="391"/>
      <c r="S152" s="274"/>
    </row>
    <row r="153" spans="1:19" ht="30">
      <c r="A153" s="273"/>
      <c r="B153" s="390"/>
      <c r="C153" s="463"/>
      <c r="D153" s="548" t="s">
        <v>1344</v>
      </c>
      <c r="E153" s="463"/>
      <c r="F153" s="463"/>
      <c r="G153" s="463"/>
      <c r="H153" s="398"/>
      <c r="I153" s="463"/>
      <c r="J153" s="463"/>
      <c r="K153" s="463"/>
      <c r="L153" s="463"/>
      <c r="M153" s="463"/>
      <c r="N153" s="275"/>
      <c r="O153" s="275"/>
      <c r="P153" s="275"/>
      <c r="Q153" s="275"/>
      <c r="R153" s="391"/>
      <c r="S153" s="274"/>
    </row>
    <row r="154" spans="1:19" ht="27">
      <c r="A154" s="273"/>
      <c r="B154" s="390"/>
      <c r="C154" s="902"/>
      <c r="D154" s="308"/>
      <c r="E154" s="308"/>
      <c r="F154" s="308"/>
      <c r="G154" s="463"/>
      <c r="H154" s="398"/>
      <c r="I154" s="902"/>
      <c r="J154" s="308"/>
      <c r="K154" s="308"/>
      <c r="L154" s="308"/>
      <c r="M154" s="463"/>
      <c r="N154" s="275"/>
      <c r="O154" s="275"/>
      <c r="P154" s="275"/>
      <c r="Q154" s="275"/>
      <c r="R154" s="391"/>
      <c r="S154" s="274"/>
    </row>
    <row r="155" spans="1:19" ht="27">
      <c r="A155" s="273"/>
      <c r="B155" s="390"/>
      <c r="C155" s="902"/>
      <c r="E155" s="1451" t="s">
        <v>209</v>
      </c>
      <c r="F155" s="1452"/>
      <c r="G155" s="1453"/>
      <c r="H155" s="1454" t="s">
        <v>217</v>
      </c>
      <c r="I155" s="1455"/>
      <c r="J155" s="1456"/>
      <c r="K155" s="1457" t="s">
        <v>222</v>
      </c>
      <c r="L155" s="1458"/>
      <c r="M155" s="1459"/>
      <c r="N155" s="1444" t="s">
        <v>227</v>
      </c>
      <c r="O155" s="1444"/>
      <c r="P155" s="1444"/>
      <c r="Q155" s="275"/>
      <c r="R155" s="391"/>
      <c r="S155" s="274"/>
    </row>
    <row r="156" spans="1:19" ht="27">
      <c r="A156" s="273"/>
      <c r="B156" s="390"/>
      <c r="C156" s="902"/>
      <c r="D156" s="969" t="s">
        <v>242</v>
      </c>
      <c r="E156" s="594" t="s">
        <v>248</v>
      </c>
      <c r="F156" s="594" t="s">
        <v>251</v>
      </c>
      <c r="G156" s="594" t="s">
        <v>252</v>
      </c>
      <c r="H156" s="594" t="s">
        <v>248</v>
      </c>
      <c r="I156" s="594" t="s">
        <v>251</v>
      </c>
      <c r="J156" s="594" t="s">
        <v>252</v>
      </c>
      <c r="K156" s="594" t="s">
        <v>248</v>
      </c>
      <c r="L156" s="594" t="s">
        <v>251</v>
      </c>
      <c r="M156" s="594" t="s">
        <v>252</v>
      </c>
      <c r="N156" s="594" t="s">
        <v>248</v>
      </c>
      <c r="O156" s="594" t="s">
        <v>251</v>
      </c>
      <c r="P156" s="594" t="s">
        <v>252</v>
      </c>
      <c r="Q156" s="275"/>
      <c r="R156" s="391"/>
      <c r="S156" s="274"/>
    </row>
    <row r="157" spans="1:19" ht="27">
      <c r="A157" s="273"/>
      <c r="B157" s="390"/>
      <c r="C157" s="902"/>
      <c r="D157" s="466" t="s">
        <v>1369</v>
      </c>
      <c r="E157" s="594"/>
      <c r="F157" s="594"/>
      <c r="G157" s="594"/>
      <c r="H157" s="592"/>
      <c r="I157" s="896"/>
      <c r="J157" s="592"/>
      <c r="K157" s="592"/>
      <c r="L157" s="592"/>
      <c r="M157" s="592"/>
      <c r="N157" s="648"/>
      <c r="O157" s="648"/>
      <c r="P157" s="648"/>
      <c r="Q157" s="275"/>
      <c r="R157" s="391"/>
      <c r="S157" s="274"/>
    </row>
    <row r="158" spans="1:19" ht="27">
      <c r="A158" s="273"/>
      <c r="B158" s="390"/>
      <c r="C158" s="463"/>
      <c r="D158" s="466" t="s">
        <v>1373</v>
      </c>
      <c r="E158" s="592"/>
      <c r="F158" s="592"/>
      <c r="G158" s="592"/>
      <c r="H158" s="592"/>
      <c r="I158" s="983"/>
      <c r="J158" s="984"/>
      <c r="K158" s="592"/>
      <c r="L158" s="592"/>
      <c r="M158" s="592"/>
      <c r="N158" s="648"/>
      <c r="O158" s="648"/>
      <c r="P158" s="648"/>
      <c r="Q158" s="275"/>
      <c r="R158" s="391"/>
      <c r="S158" s="274"/>
    </row>
    <row r="159" spans="1:19" ht="27">
      <c r="A159" s="273"/>
      <c r="B159" s="390"/>
      <c r="C159" s="398"/>
      <c r="D159" s="466" t="s">
        <v>1370</v>
      </c>
      <c r="E159" s="592"/>
      <c r="F159" s="592"/>
      <c r="G159" s="592"/>
      <c r="H159" s="592"/>
      <c r="I159" s="465"/>
      <c r="J159" s="592"/>
      <c r="K159" s="592"/>
      <c r="L159" s="592"/>
      <c r="M159" s="592"/>
      <c r="N159" s="648"/>
      <c r="O159" s="648"/>
      <c r="P159" s="648"/>
      <c r="Q159" s="275"/>
      <c r="R159" s="391"/>
      <c r="S159" s="274"/>
    </row>
    <row r="160" spans="1:19" ht="27">
      <c r="A160" s="273"/>
      <c r="B160" s="390"/>
      <c r="C160" s="686"/>
      <c r="D160" s="297" t="s">
        <v>1371</v>
      </c>
      <c r="E160" s="896"/>
      <c r="F160" s="896"/>
      <c r="G160" s="896"/>
      <c r="H160" s="592"/>
      <c r="I160" s="465"/>
      <c r="J160" s="465"/>
      <c r="K160" s="465"/>
      <c r="L160" s="465"/>
      <c r="M160" s="465"/>
      <c r="N160" s="648"/>
      <c r="O160" s="648"/>
      <c r="P160" s="648"/>
      <c r="Q160" s="275"/>
      <c r="R160" s="391"/>
      <c r="S160" s="274"/>
    </row>
    <row r="161" spans="1:72" ht="27">
      <c r="A161" s="273"/>
      <c r="B161" s="390"/>
      <c r="C161" s="902"/>
      <c r="D161" s="466" t="s">
        <v>1374</v>
      </c>
      <c r="E161" s="896"/>
      <c r="F161" s="896"/>
      <c r="G161" s="896"/>
      <c r="H161" s="592"/>
      <c r="I161" s="465"/>
      <c r="J161" s="465"/>
      <c r="K161" s="465"/>
      <c r="L161" s="465"/>
      <c r="M161" s="465"/>
      <c r="N161" s="648"/>
      <c r="O161" s="648"/>
      <c r="P161" s="648"/>
      <c r="Q161" s="275"/>
      <c r="R161" s="391"/>
      <c r="S161" s="274"/>
    </row>
    <row r="162" spans="1:72" ht="27">
      <c r="A162" s="273"/>
      <c r="B162" s="390"/>
      <c r="C162" s="902"/>
      <c r="D162" s="466" t="s">
        <v>202</v>
      </c>
      <c r="E162" s="594"/>
      <c r="F162" s="594"/>
      <c r="G162" s="594"/>
      <c r="H162" s="592"/>
      <c r="I162" s="896"/>
      <c r="J162" s="592"/>
      <c r="K162" s="592"/>
      <c r="L162" s="592"/>
      <c r="M162" s="592"/>
      <c r="N162" s="648"/>
      <c r="O162" s="648"/>
      <c r="P162" s="648"/>
      <c r="Q162" s="275"/>
      <c r="R162" s="391"/>
      <c r="S162" s="274"/>
    </row>
    <row r="163" spans="1:72" ht="27">
      <c r="A163" s="273"/>
      <c r="B163" s="390"/>
      <c r="C163" s="308"/>
      <c r="D163" s="972" t="s">
        <v>92</v>
      </c>
      <c r="E163" s="950">
        <f>SUM(E157:E162)</f>
        <v>0</v>
      </c>
      <c r="F163" s="1138"/>
      <c r="G163" s="950">
        <f>SUM(G157:G162)</f>
        <v>0</v>
      </c>
      <c r="H163" s="950">
        <f>SUM(H157:H162)</f>
        <v>0</v>
      </c>
      <c r="I163" s="1138"/>
      <c r="J163" s="950">
        <f>SUM(J157:J162)</f>
        <v>0</v>
      </c>
      <c r="K163" s="950">
        <f>SUM(K157:K162)</f>
        <v>0</v>
      </c>
      <c r="L163" s="1138"/>
      <c r="M163" s="1136">
        <f>SUM(M157:M162)</f>
        <v>0</v>
      </c>
      <c r="N163" s="1137">
        <f>SUM(N157:N162)</f>
        <v>0</v>
      </c>
      <c r="O163" s="1139"/>
      <c r="P163" s="1127">
        <f>SUM(P157:P162)</f>
        <v>0</v>
      </c>
      <c r="Q163" s="275"/>
      <c r="R163" s="391"/>
      <c r="S163" s="274"/>
    </row>
    <row r="164" spans="1:72" s="279" customFormat="1">
      <c r="A164" s="273"/>
      <c r="B164" s="392"/>
      <c r="R164" s="393"/>
      <c r="S164" s="274"/>
      <c r="T164" s="272"/>
      <c r="U164" s="275"/>
      <c r="V164" s="275"/>
      <c r="W164" s="275"/>
      <c r="X164" s="275"/>
      <c r="Y164" s="275"/>
      <c r="Z164" s="275"/>
      <c r="AA164" s="275"/>
      <c r="AB164" s="275"/>
      <c r="AC164" s="275"/>
      <c r="AD164" s="275"/>
      <c r="AE164" s="275"/>
      <c r="AF164" s="275"/>
      <c r="AG164" s="275"/>
      <c r="AH164" s="275"/>
      <c r="AI164" s="275"/>
      <c r="AJ164" s="275"/>
      <c r="AK164" s="275"/>
      <c r="AL164" s="275"/>
      <c r="AM164" s="275"/>
      <c r="AN164" s="275"/>
      <c r="AO164" s="275"/>
      <c r="AP164" s="275"/>
      <c r="AQ164" s="275"/>
      <c r="AR164" s="275"/>
      <c r="AS164" s="275"/>
      <c r="AT164" s="275"/>
      <c r="AU164" s="275"/>
      <c r="AV164" s="275"/>
      <c r="AW164" s="275"/>
      <c r="AX164" s="275"/>
      <c r="AY164" s="275"/>
      <c r="AZ164" s="275"/>
      <c r="BA164" s="275"/>
      <c r="BB164" s="275"/>
      <c r="BC164" s="275"/>
      <c r="BD164" s="275"/>
      <c r="BE164" s="275"/>
      <c r="BF164" s="275"/>
      <c r="BG164" s="275"/>
      <c r="BH164" s="275"/>
      <c r="BI164" s="275"/>
      <c r="BJ164" s="275"/>
      <c r="BK164" s="275"/>
      <c r="BL164" s="275"/>
      <c r="BM164" s="275"/>
      <c r="BN164" s="275"/>
      <c r="BO164" s="275"/>
      <c r="BP164" s="275"/>
      <c r="BQ164" s="275"/>
      <c r="BR164" s="275"/>
      <c r="BS164" s="275"/>
      <c r="BT164" s="275"/>
    </row>
    <row r="165" spans="1:72">
      <c r="A165" s="273"/>
      <c r="B165" s="390"/>
      <c r="C165" s="275"/>
      <c r="D165" s="275"/>
      <c r="E165" s="275"/>
      <c r="F165" s="471"/>
      <c r="G165" s="471"/>
      <c r="H165" s="471"/>
      <c r="I165" s="471"/>
      <c r="J165" s="464"/>
      <c r="K165" s="286"/>
      <c r="L165" s="286"/>
      <c r="M165" s="285"/>
      <c r="N165" s="285"/>
      <c r="O165" s="285"/>
      <c r="P165" s="285"/>
      <c r="Q165" s="464"/>
      <c r="R165" s="391"/>
      <c r="S165" s="274"/>
    </row>
    <row r="166" spans="1:72" s="275" customFormat="1" ht="27">
      <c r="A166" s="273"/>
      <c r="B166" s="397"/>
      <c r="C166" s="704" t="s">
        <v>1343</v>
      </c>
      <c r="D166" s="704"/>
      <c r="E166" s="464"/>
      <c r="F166" s="277"/>
      <c r="G166" s="277"/>
      <c r="H166" s="464"/>
      <c r="I166" s="464"/>
      <c r="J166" s="464"/>
      <c r="K166" s="464"/>
      <c r="L166" s="285"/>
      <c r="M166" s="285"/>
      <c r="N166" s="285"/>
      <c r="O166" s="285"/>
      <c r="P166" s="285"/>
      <c r="R166" s="391"/>
      <c r="S166" s="274"/>
      <c r="T166" s="272"/>
    </row>
    <row r="167" spans="1:72" s="275" customFormat="1" ht="27">
      <c r="A167" s="273"/>
      <c r="B167" s="397"/>
      <c r="C167" s="308" t="s">
        <v>276</v>
      </c>
      <c r="D167" s="308"/>
      <c r="E167" s="287"/>
      <c r="F167" s="578"/>
      <c r="G167" s="578"/>
      <c r="H167" s="277"/>
      <c r="I167" s="277"/>
      <c r="J167" s="277"/>
      <c r="K167" s="315"/>
      <c r="L167" s="289"/>
      <c r="M167" s="290"/>
      <c r="N167" s="290"/>
      <c r="O167" s="290"/>
      <c r="P167" s="290"/>
      <c r="R167" s="391"/>
      <c r="S167" s="274"/>
      <c r="T167" s="272"/>
    </row>
    <row r="168" spans="1:72" s="275" customFormat="1">
      <c r="A168" s="273"/>
      <c r="B168" s="390"/>
      <c r="D168" s="287"/>
      <c r="E168" s="287"/>
      <c r="F168" s="1445"/>
      <c r="G168" s="1445"/>
      <c r="H168" s="277"/>
      <c r="I168" s="277"/>
      <c r="J168" s="277"/>
      <c r="K168" s="315"/>
      <c r="L168" s="290"/>
      <c r="M168" s="290"/>
      <c r="N168" s="290"/>
      <c r="O168" s="290"/>
      <c r="P168" s="290"/>
      <c r="R168" s="391"/>
      <c r="S168" s="274"/>
      <c r="T168" s="272"/>
    </row>
    <row r="169" spans="1:72" s="275" customFormat="1">
      <c r="A169" s="273"/>
      <c r="B169" s="390"/>
      <c r="D169" s="287"/>
      <c r="E169" s="287"/>
      <c r="F169" s="1445"/>
      <c r="G169" s="1445"/>
      <c r="H169" s="277"/>
      <c r="I169" s="277"/>
      <c r="J169" s="277"/>
      <c r="K169" s="315"/>
      <c r="L169" s="290"/>
      <c r="M169" s="290"/>
      <c r="N169" s="290"/>
      <c r="O169" s="290"/>
      <c r="P169" s="290"/>
      <c r="R169" s="391"/>
      <c r="S169" s="274"/>
      <c r="T169" s="272"/>
    </row>
    <row r="170" spans="1:72" s="275" customFormat="1" ht="27">
      <c r="A170" s="273"/>
      <c r="B170" s="390"/>
      <c r="D170" s="317" t="s">
        <v>253</v>
      </c>
      <c r="E170" s="639" t="s">
        <v>28</v>
      </c>
      <c r="F170" s="316"/>
      <c r="G170" s="316"/>
      <c r="H170" s="277"/>
      <c r="I170" s="277"/>
      <c r="J170" s="277"/>
      <c r="K170" s="315"/>
      <c r="L170" s="289"/>
      <c r="M170" s="290"/>
      <c r="N170" s="290"/>
      <c r="O170" s="290"/>
      <c r="P170" s="290"/>
      <c r="R170" s="391"/>
      <c r="S170" s="274"/>
      <c r="T170" s="272"/>
    </row>
    <row r="171" spans="1:72" s="275" customFormat="1">
      <c r="A171" s="273"/>
      <c r="B171" s="390"/>
      <c r="E171" s="287"/>
      <c r="F171" s="1445"/>
      <c r="G171" s="1445"/>
      <c r="H171" s="277"/>
      <c r="I171" s="277"/>
      <c r="J171" s="277"/>
      <c r="K171" s="315"/>
      <c r="L171" s="290"/>
      <c r="M171" s="290"/>
      <c r="N171" s="290"/>
      <c r="O171" s="290"/>
      <c r="P171" s="290"/>
      <c r="R171" s="391"/>
      <c r="S171" s="274"/>
      <c r="T171" s="272"/>
    </row>
    <row r="172" spans="1:72" ht="27">
      <c r="A172" s="273"/>
      <c r="B172" s="390"/>
      <c r="C172" s="275"/>
      <c r="D172" s="713" t="s">
        <v>254</v>
      </c>
      <c r="E172" s="646" t="s">
        <v>28</v>
      </c>
      <c r="F172" s="275"/>
      <c r="G172" s="275"/>
      <c r="H172" s="275"/>
      <c r="I172" s="275"/>
      <c r="J172" s="275"/>
      <c r="K172" s="275"/>
      <c r="L172" s="275"/>
      <c r="M172" s="275"/>
      <c r="N172" s="275"/>
      <c r="O172" s="275"/>
      <c r="P172" s="275"/>
      <c r="Q172" s="275"/>
      <c r="R172" s="391"/>
      <c r="S172" s="274"/>
    </row>
    <row r="173" spans="1:72" ht="27">
      <c r="A173" s="273"/>
      <c r="B173" s="390"/>
      <c r="C173" s="275"/>
      <c r="D173" s="275"/>
      <c r="E173" s="308"/>
      <c r="F173" s="275"/>
      <c r="G173" s="275"/>
      <c r="H173" s="275"/>
      <c r="I173" s="275"/>
      <c r="J173" s="275"/>
      <c r="K173" s="275"/>
      <c r="L173" s="275"/>
      <c r="M173" s="275"/>
      <c r="N173" s="275"/>
      <c r="O173" s="275"/>
      <c r="P173" s="275"/>
      <c r="Q173" s="275"/>
      <c r="R173" s="391"/>
      <c r="S173" s="274"/>
    </row>
    <row r="174" spans="1:72" ht="27">
      <c r="A174" s="273"/>
      <c r="B174" s="390"/>
      <c r="C174" s="275"/>
      <c r="D174" s="713" t="s">
        <v>255</v>
      </c>
      <c r="E174" s="308"/>
      <c r="F174" s="275"/>
      <c r="G174" s="275"/>
      <c r="H174" s="275"/>
      <c r="I174" s="275"/>
      <c r="J174" s="275"/>
      <c r="K174" s="275"/>
      <c r="L174" s="275"/>
      <c r="M174" s="275"/>
      <c r="N174" s="275"/>
      <c r="O174" s="275"/>
      <c r="P174" s="275"/>
      <c r="Q174" s="275"/>
      <c r="R174" s="391"/>
      <c r="S174" s="274"/>
    </row>
    <row r="175" spans="1:72" ht="27">
      <c r="A175" s="273"/>
      <c r="B175" s="390"/>
      <c r="C175" s="275"/>
      <c r="D175" s="308">
        <v>5</v>
      </c>
      <c r="E175" s="308" t="s">
        <v>256</v>
      </c>
      <c r="F175" s="275"/>
      <c r="G175" s="275"/>
      <c r="H175" s="275"/>
      <c r="I175" s="275"/>
      <c r="J175" s="275"/>
      <c r="K175" s="275"/>
      <c r="L175" s="275"/>
      <c r="M175" s="275"/>
      <c r="N175" s="275"/>
      <c r="O175" s="275"/>
      <c r="P175" s="275"/>
      <c r="Q175" s="275"/>
      <c r="R175" s="391"/>
      <c r="S175" s="274"/>
    </row>
    <row r="176" spans="1:72" ht="27">
      <c r="A176" s="273"/>
      <c r="B176" s="390"/>
      <c r="C176" s="275"/>
      <c r="D176" s="308">
        <v>4</v>
      </c>
      <c r="E176" s="308" t="s">
        <v>257</v>
      </c>
      <c r="F176" s="275"/>
      <c r="G176" s="275"/>
      <c r="H176" s="275"/>
      <c r="I176" s="275"/>
      <c r="J176" s="275"/>
      <c r="K176" s="275"/>
      <c r="L176" s="275"/>
      <c r="M176" s="275"/>
      <c r="N176" s="275"/>
      <c r="O176" s="275"/>
      <c r="P176" s="275"/>
      <c r="Q176" s="275"/>
      <c r="R176" s="391"/>
      <c r="S176" s="274"/>
    </row>
    <row r="177" spans="1:19" ht="27">
      <c r="A177" s="273"/>
      <c r="B177" s="390"/>
      <c r="C177" s="275"/>
      <c r="D177" s="308">
        <v>3</v>
      </c>
      <c r="E177" s="308" t="s">
        <v>258</v>
      </c>
      <c r="F177" s="275"/>
      <c r="G177" s="275"/>
      <c r="H177" s="275"/>
      <c r="I177" s="275"/>
      <c r="J177" s="275"/>
      <c r="K177" s="275"/>
      <c r="L177" s="275"/>
      <c r="M177" s="275"/>
      <c r="N177" s="275"/>
      <c r="O177" s="275"/>
      <c r="P177" s="275"/>
      <c r="Q177" s="275"/>
      <c r="R177" s="391"/>
      <c r="S177" s="274"/>
    </row>
    <row r="178" spans="1:19" ht="27">
      <c r="A178" s="273"/>
      <c r="B178" s="390"/>
      <c r="C178" s="275"/>
      <c r="D178" s="308">
        <v>2</v>
      </c>
      <c r="E178" s="308" t="s">
        <v>259</v>
      </c>
      <c r="F178" s="275"/>
      <c r="G178" s="275"/>
      <c r="H178" s="275"/>
      <c r="I178" s="275"/>
      <c r="J178" s="275"/>
      <c r="K178" s="275"/>
      <c r="L178" s="275"/>
      <c r="M178" s="275"/>
      <c r="N178" s="275"/>
      <c r="O178" s="275"/>
      <c r="P178" s="275"/>
      <c r="Q178" s="275"/>
      <c r="R178" s="391"/>
      <c r="S178" s="274"/>
    </row>
    <row r="179" spans="1:19" ht="27">
      <c r="A179" s="273"/>
      <c r="B179" s="390"/>
      <c r="C179" s="275"/>
      <c r="D179" s="308">
        <v>1</v>
      </c>
      <c r="E179" s="308" t="s">
        <v>260</v>
      </c>
      <c r="F179" s="275"/>
      <c r="G179" s="275"/>
      <c r="H179" s="275"/>
      <c r="I179" s="275"/>
      <c r="J179" s="275"/>
      <c r="K179" s="275"/>
      <c r="L179" s="275"/>
      <c r="M179" s="275"/>
      <c r="N179" s="275"/>
      <c r="O179" s="275"/>
      <c r="P179" s="275"/>
      <c r="Q179" s="275"/>
      <c r="R179" s="391"/>
      <c r="S179" s="274"/>
    </row>
    <row r="180" spans="1:19" ht="27">
      <c r="A180" s="273"/>
      <c r="B180" s="390"/>
      <c r="C180" s="275"/>
      <c r="D180" s="398"/>
      <c r="E180" s="398"/>
      <c r="F180" s="275"/>
      <c r="G180" s="275"/>
      <c r="H180" s="275"/>
      <c r="I180" s="275"/>
      <c r="J180" s="275"/>
      <c r="K180" s="275"/>
      <c r="L180" s="275"/>
      <c r="M180" s="275"/>
      <c r="N180" s="275"/>
      <c r="O180" s="275"/>
      <c r="P180" s="275"/>
      <c r="Q180" s="275"/>
      <c r="R180" s="391"/>
      <c r="S180" s="274"/>
    </row>
    <row r="181" spans="1:19" ht="27">
      <c r="A181" s="273"/>
      <c r="B181" s="390"/>
      <c r="C181" s="275"/>
      <c r="D181" s="308" t="s">
        <v>261</v>
      </c>
      <c r="E181" s="318"/>
      <c r="F181" s="314"/>
      <c r="G181" s="319"/>
      <c r="H181" s="275"/>
      <c r="I181" s="275"/>
      <c r="J181" s="275"/>
      <c r="K181" s="275"/>
      <c r="L181" s="275"/>
      <c r="M181" s="275"/>
      <c r="N181" s="275"/>
      <c r="O181" s="275"/>
      <c r="P181" s="275"/>
      <c r="Q181" s="275"/>
      <c r="R181" s="391"/>
      <c r="S181" s="274"/>
    </row>
    <row r="182" spans="1:19">
      <c r="A182" s="273"/>
      <c r="B182" s="390"/>
      <c r="C182" s="275"/>
      <c r="D182" s="275"/>
      <c r="E182" s="320"/>
      <c r="F182" s="275"/>
      <c r="G182" s="321"/>
      <c r="H182" s="275"/>
      <c r="I182" s="275"/>
      <c r="J182" s="275"/>
      <c r="K182" s="275"/>
      <c r="L182" s="275"/>
      <c r="M182" s="275"/>
      <c r="N182" s="275"/>
      <c r="O182" s="275"/>
      <c r="P182" s="275"/>
      <c r="Q182" s="275"/>
      <c r="R182" s="391"/>
      <c r="S182" s="274"/>
    </row>
    <row r="183" spans="1:19">
      <c r="A183" s="273"/>
      <c r="B183" s="390"/>
      <c r="C183" s="275"/>
      <c r="D183" s="275"/>
      <c r="E183" s="320"/>
      <c r="F183" s="275"/>
      <c r="G183" s="321"/>
      <c r="H183" s="275"/>
      <c r="I183" s="275"/>
      <c r="J183" s="275"/>
      <c r="K183" s="275"/>
      <c r="L183" s="275"/>
      <c r="M183" s="275"/>
      <c r="N183" s="275"/>
      <c r="O183" s="275"/>
      <c r="P183" s="275"/>
      <c r="Q183" s="275"/>
      <c r="R183" s="391"/>
      <c r="S183" s="274"/>
    </row>
    <row r="184" spans="1:19">
      <c r="A184" s="273"/>
      <c r="B184" s="390"/>
      <c r="C184" s="275"/>
      <c r="D184" s="275"/>
      <c r="E184" s="320"/>
      <c r="F184" s="275"/>
      <c r="G184" s="321"/>
      <c r="H184" s="275"/>
      <c r="I184" s="275"/>
      <c r="J184" s="275"/>
      <c r="K184" s="275"/>
      <c r="L184" s="275"/>
      <c r="M184" s="275"/>
      <c r="N184" s="275"/>
      <c r="O184" s="275"/>
      <c r="P184" s="275"/>
      <c r="Q184" s="275"/>
      <c r="R184" s="391"/>
      <c r="S184" s="274"/>
    </row>
    <row r="185" spans="1:19">
      <c r="A185" s="273"/>
      <c r="B185" s="390"/>
      <c r="C185" s="275"/>
      <c r="D185" s="275"/>
      <c r="E185" s="320"/>
      <c r="F185" s="275"/>
      <c r="G185" s="321"/>
      <c r="H185" s="275"/>
      <c r="I185" s="275"/>
      <c r="J185" s="275"/>
      <c r="K185" s="275"/>
      <c r="L185" s="275"/>
      <c r="M185" s="275"/>
      <c r="N185" s="275"/>
      <c r="O185" s="275"/>
      <c r="P185" s="275"/>
      <c r="Q185" s="275"/>
      <c r="R185" s="391"/>
      <c r="S185" s="274"/>
    </row>
    <row r="186" spans="1:19">
      <c r="A186" s="273"/>
      <c r="B186" s="390"/>
      <c r="C186" s="275"/>
      <c r="D186" s="275"/>
      <c r="E186" s="320"/>
      <c r="F186" s="275"/>
      <c r="G186" s="321"/>
      <c r="H186" s="275"/>
      <c r="I186" s="275"/>
      <c r="J186" s="275"/>
      <c r="K186" s="275"/>
      <c r="L186" s="275"/>
      <c r="M186" s="275"/>
      <c r="N186" s="275"/>
      <c r="O186" s="275"/>
      <c r="P186" s="275"/>
      <c r="Q186" s="275"/>
      <c r="R186" s="391"/>
      <c r="S186" s="274"/>
    </row>
    <row r="187" spans="1:19">
      <c r="A187" s="273"/>
      <c r="B187" s="390"/>
      <c r="C187" s="275"/>
      <c r="D187" s="275"/>
      <c r="E187" s="320"/>
      <c r="F187" s="275"/>
      <c r="G187" s="321"/>
      <c r="H187" s="275"/>
      <c r="I187" s="275"/>
      <c r="J187" s="275"/>
      <c r="K187" s="275"/>
      <c r="L187" s="275"/>
      <c r="M187" s="275"/>
      <c r="N187" s="275"/>
      <c r="O187" s="275"/>
      <c r="P187" s="275"/>
      <c r="Q187" s="275"/>
      <c r="R187" s="391"/>
      <c r="S187" s="274"/>
    </row>
    <row r="188" spans="1:19">
      <c r="A188" s="273"/>
      <c r="B188" s="390"/>
      <c r="C188" s="275"/>
      <c r="D188" s="275"/>
      <c r="E188" s="320"/>
      <c r="F188" s="275"/>
      <c r="G188" s="321"/>
      <c r="H188" s="275"/>
      <c r="I188" s="275"/>
      <c r="J188" s="275"/>
      <c r="K188" s="275"/>
      <c r="L188" s="275"/>
      <c r="M188" s="275"/>
      <c r="N188" s="275"/>
      <c r="O188" s="275"/>
      <c r="P188" s="275"/>
      <c r="Q188" s="275"/>
      <c r="R188" s="391"/>
      <c r="S188" s="274"/>
    </row>
    <row r="189" spans="1:19">
      <c r="A189" s="273"/>
      <c r="B189" s="390"/>
      <c r="C189" s="275"/>
      <c r="D189" s="275"/>
      <c r="E189" s="320"/>
      <c r="F189" s="275"/>
      <c r="G189" s="321"/>
      <c r="H189" s="275"/>
      <c r="I189" s="275"/>
      <c r="J189" s="275"/>
      <c r="K189" s="275"/>
      <c r="L189" s="275"/>
      <c r="M189" s="275"/>
      <c r="N189" s="275"/>
      <c r="O189" s="275"/>
      <c r="P189" s="275"/>
      <c r="Q189" s="275"/>
      <c r="R189" s="391"/>
      <c r="S189" s="274"/>
    </row>
    <row r="190" spans="1:19">
      <c r="A190" s="273"/>
      <c r="B190" s="390"/>
      <c r="C190" s="275"/>
      <c r="D190" s="275"/>
      <c r="E190" s="320"/>
      <c r="F190" s="275"/>
      <c r="G190" s="321"/>
      <c r="H190" s="275"/>
      <c r="I190" s="275"/>
      <c r="J190" s="275"/>
      <c r="K190" s="275"/>
      <c r="L190" s="275"/>
      <c r="M190" s="275"/>
      <c r="N190" s="275"/>
      <c r="O190" s="275"/>
      <c r="P190" s="275"/>
      <c r="Q190" s="275"/>
      <c r="R190" s="391"/>
      <c r="S190" s="274"/>
    </row>
    <row r="191" spans="1:19">
      <c r="A191" s="273"/>
      <c r="B191" s="390"/>
      <c r="C191" s="275"/>
      <c r="D191" s="275"/>
      <c r="E191" s="322"/>
      <c r="F191" s="279"/>
      <c r="G191" s="323"/>
      <c r="H191" s="275"/>
      <c r="I191" s="275"/>
      <c r="J191" s="275"/>
      <c r="K191" s="275"/>
      <c r="L191" s="275"/>
      <c r="M191" s="275"/>
      <c r="N191" s="275"/>
      <c r="O191" s="275"/>
      <c r="P191" s="275"/>
      <c r="Q191" s="275"/>
      <c r="R191" s="391"/>
      <c r="S191" s="274"/>
    </row>
    <row r="192" spans="1:19">
      <c r="A192" s="273"/>
      <c r="B192" s="390"/>
      <c r="C192" s="275"/>
      <c r="D192" s="275"/>
      <c r="E192" s="275"/>
      <c r="F192" s="275"/>
      <c r="G192" s="275"/>
      <c r="H192" s="275"/>
      <c r="I192" s="275"/>
      <c r="J192" s="275"/>
      <c r="K192" s="275"/>
      <c r="L192" s="275"/>
      <c r="M192" s="275"/>
      <c r="N192" s="275"/>
      <c r="O192" s="275"/>
      <c r="P192" s="275"/>
      <c r="Q192" s="275"/>
      <c r="R192" s="391"/>
      <c r="S192" s="274"/>
    </row>
    <row r="193" spans="1:19" ht="25" thickBot="1">
      <c r="A193" s="273"/>
      <c r="B193" s="399"/>
      <c r="C193" s="400"/>
      <c r="D193" s="400"/>
      <c r="E193" s="400"/>
      <c r="F193" s="400"/>
      <c r="G193" s="400"/>
      <c r="H193" s="400"/>
      <c r="I193" s="400"/>
      <c r="J193" s="400"/>
      <c r="K193" s="400"/>
      <c r="L193" s="400"/>
      <c r="M193" s="400"/>
      <c r="N193" s="400"/>
      <c r="O193" s="400"/>
      <c r="P193" s="400"/>
      <c r="Q193" s="400"/>
      <c r="R193" s="401"/>
      <c r="S193" s="274"/>
    </row>
    <row r="194" spans="1:19" ht="36" customHeight="1">
      <c r="A194" s="273"/>
      <c r="B194" s="273"/>
      <c r="C194" s="273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4"/>
    </row>
    <row r="195" spans="1:19" ht="24" customHeight="1">
      <c r="A195" s="272"/>
      <c r="B195" s="523"/>
      <c r="C195" s="523"/>
      <c r="D195" s="523"/>
      <c r="E195" s="523"/>
      <c r="F195" s="523"/>
      <c r="G195" s="523"/>
      <c r="H195" s="523"/>
      <c r="I195" s="523"/>
      <c r="J195" s="523"/>
      <c r="K195" s="523"/>
      <c r="L195" s="523"/>
      <c r="M195" s="523"/>
      <c r="N195" s="523"/>
      <c r="O195" s="523"/>
      <c r="P195" s="523"/>
      <c r="Q195" s="523"/>
      <c r="R195" s="523"/>
      <c r="S195" s="669"/>
    </row>
    <row r="196" spans="1:19">
      <c r="A196" s="272"/>
      <c r="B196" s="523"/>
      <c r="C196" s="523"/>
      <c r="D196" s="523"/>
      <c r="E196" s="523"/>
      <c r="F196" s="523"/>
      <c r="G196" s="523"/>
      <c r="H196" s="523"/>
      <c r="I196" s="523"/>
      <c r="J196" s="523"/>
      <c r="K196" s="523"/>
      <c r="L196" s="523"/>
      <c r="M196" s="523"/>
      <c r="N196" s="523"/>
      <c r="O196" s="523"/>
      <c r="P196" s="523"/>
      <c r="Q196" s="523"/>
      <c r="R196" s="523"/>
      <c r="S196" s="669"/>
    </row>
  </sheetData>
  <dataConsolidate/>
  <mergeCells count="257">
    <mergeCell ref="E9:G9"/>
    <mergeCell ref="H9:J9"/>
    <mergeCell ref="B3:R3"/>
    <mergeCell ref="I41:L41"/>
    <mergeCell ref="I42:L42"/>
    <mergeCell ref="I43:L43"/>
    <mergeCell ref="I44:L44"/>
    <mergeCell ref="I45:L45"/>
    <mergeCell ref="I46:L46"/>
    <mergeCell ref="D26:D27"/>
    <mergeCell ref="E26:E27"/>
    <mergeCell ref="D33:D52"/>
    <mergeCell ref="I34:L34"/>
    <mergeCell ref="I35:L35"/>
    <mergeCell ref="I36:L36"/>
    <mergeCell ref="I37:L37"/>
    <mergeCell ref="I38:L38"/>
    <mergeCell ref="I39:L39"/>
    <mergeCell ref="I40:L40"/>
    <mergeCell ref="I47:L47"/>
    <mergeCell ref="I49:L49"/>
    <mergeCell ref="I51:L51"/>
    <mergeCell ref="I33:L33"/>
    <mergeCell ref="E58:E59"/>
    <mergeCell ref="F58:F59"/>
    <mergeCell ref="G58:G59"/>
    <mergeCell ref="H58:H59"/>
    <mergeCell ref="I58:I59"/>
    <mergeCell ref="J58:J59"/>
    <mergeCell ref="K58:K59"/>
    <mergeCell ref="L58:L59"/>
    <mergeCell ref="N58:N59"/>
    <mergeCell ref="M58:M59"/>
    <mergeCell ref="O58:O59"/>
    <mergeCell ref="E60:E61"/>
    <mergeCell ref="F60:F61"/>
    <mergeCell ref="G60:G61"/>
    <mergeCell ref="H60:H61"/>
    <mergeCell ref="I60:I61"/>
    <mergeCell ref="J60:J61"/>
    <mergeCell ref="K60:K61"/>
    <mergeCell ref="E64:E65"/>
    <mergeCell ref="F64:F65"/>
    <mergeCell ref="G64:G65"/>
    <mergeCell ref="H64:H65"/>
    <mergeCell ref="I64:I65"/>
    <mergeCell ref="L60:L61"/>
    <mergeCell ref="M60:M61"/>
    <mergeCell ref="N60:N61"/>
    <mergeCell ref="O60:O61"/>
    <mergeCell ref="E62:E63"/>
    <mergeCell ref="F62:F63"/>
    <mergeCell ref="G62:G63"/>
    <mergeCell ref="H62:H63"/>
    <mergeCell ref="I62:I63"/>
    <mergeCell ref="J62:J63"/>
    <mergeCell ref="J64:J65"/>
    <mergeCell ref="K64:K65"/>
    <mergeCell ref="L64:L65"/>
    <mergeCell ref="M64:M65"/>
    <mergeCell ref="N64:N65"/>
    <mergeCell ref="O64:O65"/>
    <mergeCell ref="K62:K63"/>
    <mergeCell ref="L62:L63"/>
    <mergeCell ref="M62:M63"/>
    <mergeCell ref="N62:N63"/>
    <mergeCell ref="O62:O63"/>
    <mergeCell ref="E68:E69"/>
    <mergeCell ref="F68:F69"/>
    <mergeCell ref="G68:G69"/>
    <mergeCell ref="H68:H69"/>
    <mergeCell ref="I68:I69"/>
    <mergeCell ref="E66:E67"/>
    <mergeCell ref="F66:F67"/>
    <mergeCell ref="G66:G67"/>
    <mergeCell ref="H66:H67"/>
    <mergeCell ref="I66:I67"/>
    <mergeCell ref="J68:J69"/>
    <mergeCell ref="K68:K69"/>
    <mergeCell ref="L68:L69"/>
    <mergeCell ref="M68:M69"/>
    <mergeCell ref="N68:N69"/>
    <mergeCell ref="O68:O69"/>
    <mergeCell ref="K66:K67"/>
    <mergeCell ref="L66:L67"/>
    <mergeCell ref="M66:M67"/>
    <mergeCell ref="N66:N67"/>
    <mergeCell ref="O66:O67"/>
    <mergeCell ref="J66:J67"/>
    <mergeCell ref="E72:E73"/>
    <mergeCell ref="F72:F73"/>
    <mergeCell ref="G72:G73"/>
    <mergeCell ref="H72:H73"/>
    <mergeCell ref="I72:I73"/>
    <mergeCell ref="E70:E71"/>
    <mergeCell ref="F70:F71"/>
    <mergeCell ref="G70:G71"/>
    <mergeCell ref="H70:H71"/>
    <mergeCell ref="I70:I71"/>
    <mergeCell ref="J72:J73"/>
    <mergeCell ref="K72:K73"/>
    <mergeCell ref="L72:L73"/>
    <mergeCell ref="M72:M73"/>
    <mergeCell ref="N72:N73"/>
    <mergeCell ref="O72:O73"/>
    <mergeCell ref="K70:K71"/>
    <mergeCell ref="L70:L71"/>
    <mergeCell ref="M70:M71"/>
    <mergeCell ref="N70:N71"/>
    <mergeCell ref="O70:O71"/>
    <mergeCell ref="J70:J71"/>
    <mergeCell ref="E76:E77"/>
    <mergeCell ref="F76:F77"/>
    <mergeCell ref="G76:G77"/>
    <mergeCell ref="H76:H77"/>
    <mergeCell ref="I76:I77"/>
    <mergeCell ref="E74:E75"/>
    <mergeCell ref="F74:F75"/>
    <mergeCell ref="G74:G75"/>
    <mergeCell ref="H74:H75"/>
    <mergeCell ref="I74:I75"/>
    <mergeCell ref="J76:J77"/>
    <mergeCell ref="K76:K77"/>
    <mergeCell ref="L76:L77"/>
    <mergeCell ref="M76:M77"/>
    <mergeCell ref="N76:N77"/>
    <mergeCell ref="O76:O77"/>
    <mergeCell ref="K74:K75"/>
    <mergeCell ref="L74:L75"/>
    <mergeCell ref="M74:M75"/>
    <mergeCell ref="N74:N75"/>
    <mergeCell ref="O74:O75"/>
    <mergeCell ref="J74:J75"/>
    <mergeCell ref="E80:E81"/>
    <mergeCell ref="F80:F81"/>
    <mergeCell ref="G80:G81"/>
    <mergeCell ref="H80:H81"/>
    <mergeCell ref="I80:I81"/>
    <mergeCell ref="E78:E79"/>
    <mergeCell ref="F78:F79"/>
    <mergeCell ref="G78:G79"/>
    <mergeCell ref="H78:H79"/>
    <mergeCell ref="I78:I79"/>
    <mergeCell ref="J80:J81"/>
    <mergeCell ref="K80:K81"/>
    <mergeCell ref="L80:L81"/>
    <mergeCell ref="M80:M81"/>
    <mergeCell ref="N80:N81"/>
    <mergeCell ref="O80:O81"/>
    <mergeCell ref="K78:K79"/>
    <mergeCell ref="L78:L79"/>
    <mergeCell ref="M78:M79"/>
    <mergeCell ref="N78:N79"/>
    <mergeCell ref="O78:O79"/>
    <mergeCell ref="J78:J79"/>
    <mergeCell ref="N84:N85"/>
    <mergeCell ref="O84:O85"/>
    <mergeCell ref="K82:K83"/>
    <mergeCell ref="L82:L83"/>
    <mergeCell ref="M82:M83"/>
    <mergeCell ref="N82:N83"/>
    <mergeCell ref="O82:O83"/>
    <mergeCell ref="J82:J83"/>
    <mergeCell ref="E84:E85"/>
    <mergeCell ref="F84:F85"/>
    <mergeCell ref="G84:G85"/>
    <mergeCell ref="H84:H85"/>
    <mergeCell ref="I84:I85"/>
    <mergeCell ref="E82:E83"/>
    <mergeCell ref="F82:F83"/>
    <mergeCell ref="G82:G83"/>
    <mergeCell ref="H82:H83"/>
    <mergeCell ref="I82:I83"/>
    <mergeCell ref="D106:F106"/>
    <mergeCell ref="D107:F107"/>
    <mergeCell ref="C108:C110"/>
    <mergeCell ref="D108:F110"/>
    <mergeCell ref="H107:I107"/>
    <mergeCell ref="J107:K107"/>
    <mergeCell ref="L107:M107"/>
    <mergeCell ref="J84:J85"/>
    <mergeCell ref="K84:K85"/>
    <mergeCell ref="L84:L85"/>
    <mergeCell ref="M84:M85"/>
    <mergeCell ref="J129:K130"/>
    <mergeCell ref="N155:P155"/>
    <mergeCell ref="F168:G168"/>
    <mergeCell ref="F169:G169"/>
    <mergeCell ref="C114:C116"/>
    <mergeCell ref="D114:F116"/>
    <mergeCell ref="C117:C118"/>
    <mergeCell ref="D117:F118"/>
    <mergeCell ref="H108:H117"/>
    <mergeCell ref="I108:I109"/>
    <mergeCell ref="J108:K109"/>
    <mergeCell ref="L108:M109"/>
    <mergeCell ref="I110:I111"/>
    <mergeCell ref="J110:K111"/>
    <mergeCell ref="L110:M111"/>
    <mergeCell ref="I112:I113"/>
    <mergeCell ref="J112:K113"/>
    <mergeCell ref="L112:M113"/>
    <mergeCell ref="I114:I115"/>
    <mergeCell ref="J114:K115"/>
    <mergeCell ref="L114:M115"/>
    <mergeCell ref="I116:I117"/>
    <mergeCell ref="C111:C113"/>
    <mergeCell ref="D111:F113"/>
    <mergeCell ref="J116:K117"/>
    <mergeCell ref="H118:H121"/>
    <mergeCell ref="I118:I119"/>
    <mergeCell ref="J118:K119"/>
    <mergeCell ref="L118:M119"/>
    <mergeCell ref="I120:I121"/>
    <mergeCell ref="J120:K121"/>
    <mergeCell ref="L120:M121"/>
    <mergeCell ref="F171:G171"/>
    <mergeCell ref="E155:G155"/>
    <mergeCell ref="H155:J155"/>
    <mergeCell ref="K155:M155"/>
    <mergeCell ref="H122:H130"/>
    <mergeCell ref="I122:I123"/>
    <mergeCell ref="J122:K123"/>
    <mergeCell ref="L122:M123"/>
    <mergeCell ref="I124:I125"/>
    <mergeCell ref="J124:K125"/>
    <mergeCell ref="L124:M125"/>
    <mergeCell ref="I126:I127"/>
    <mergeCell ref="J126:K127"/>
    <mergeCell ref="L126:M127"/>
    <mergeCell ref="L128:M128"/>
    <mergeCell ref="I129:I130"/>
    <mergeCell ref="H137:H138"/>
    <mergeCell ref="I137:I138"/>
    <mergeCell ref="J137:K138"/>
    <mergeCell ref="L137:M138"/>
    <mergeCell ref="H131:H132"/>
    <mergeCell ref="I131:I132"/>
    <mergeCell ref="J131:K132"/>
    <mergeCell ref="L131:M132"/>
    <mergeCell ref="H133:H136"/>
    <mergeCell ref="I133:I134"/>
    <mergeCell ref="J133:K134"/>
    <mergeCell ref="L133:M134"/>
    <mergeCell ref="I135:I136"/>
    <mergeCell ref="J135:K136"/>
    <mergeCell ref="L135:M136"/>
    <mergeCell ref="L129:M130"/>
    <mergeCell ref="AD117:AD118"/>
    <mergeCell ref="AE117:AE118"/>
    <mergeCell ref="AF117:AG118"/>
    <mergeCell ref="AH117:AI118"/>
    <mergeCell ref="AD119:AD138"/>
    <mergeCell ref="AE119:AE120"/>
    <mergeCell ref="AF119:AG120"/>
    <mergeCell ref="AH119:AI120"/>
    <mergeCell ref="L116:M117"/>
  </mergeCells>
  <conditionalFormatting sqref="B172:R193">
    <cfRule type="expression" priority="74">
      <formula>$E$170="มีการประเมิน"</formula>
    </cfRule>
    <cfRule type="expression" dxfId="229" priority="73">
      <formula>$E$170="ไม่มีการประเมิน"</formula>
    </cfRule>
    <cfRule type="expression" dxfId="228" priority="75" stopIfTrue="1">
      <formula>$E$170="&gt;&gt;เลือก&lt;&lt;"</formula>
    </cfRule>
  </conditionalFormatting>
  <conditionalFormatting sqref="D29:E29">
    <cfRule type="expression" priority="137">
      <formula>$E$26&gt;0</formula>
    </cfRule>
    <cfRule type="expression" dxfId="227" priority="138">
      <formula>$E$26=0</formula>
    </cfRule>
  </conditionalFormatting>
  <conditionalFormatting sqref="D26:G27">
    <cfRule type="expression" priority="140">
      <formula>$E$26&gt;0</formula>
    </cfRule>
    <cfRule type="expression" dxfId="226" priority="139">
      <formula>$E$26=0</formula>
    </cfRule>
  </conditionalFormatting>
  <conditionalFormatting sqref="E145:F145">
    <cfRule type="expression" priority="84">
      <formula>$E$145&gt;0</formula>
    </cfRule>
    <cfRule type="expression" dxfId="225" priority="85">
      <formula>$E$145=0</formula>
    </cfRule>
  </conditionalFormatting>
  <conditionalFormatting sqref="E146:F146">
    <cfRule type="expression" priority="82">
      <formula>$E$146&gt;0</formula>
    </cfRule>
    <cfRule type="expression" dxfId="224" priority="83">
      <formula>$E$146=0</formula>
    </cfRule>
  </conditionalFormatting>
  <conditionalFormatting sqref="E147:F147">
    <cfRule type="expression" priority="80">
      <formula>$E$147&gt;0</formula>
    </cfRule>
    <cfRule type="expression" dxfId="223" priority="81">
      <formula>$E$147=0</formula>
    </cfRule>
  </conditionalFormatting>
  <conditionalFormatting sqref="E148:F148">
    <cfRule type="expression" priority="78">
      <formula>$E$148&gt;0</formula>
    </cfRule>
    <cfRule type="expression" dxfId="222" priority="79">
      <formula>$E$148=0</formula>
    </cfRule>
  </conditionalFormatting>
  <conditionalFormatting sqref="E149:F149">
    <cfRule type="expression" priority="76">
      <formula>$E$149&gt;0</formula>
    </cfRule>
    <cfRule type="expression" dxfId="221" priority="77">
      <formula>$E$149=0</formula>
    </cfRule>
  </conditionalFormatting>
  <conditionalFormatting sqref="F140">
    <cfRule type="expression" dxfId="220" priority="86">
      <formula>$F$140=0</formula>
    </cfRule>
    <cfRule type="expression" priority="87">
      <formula>$F$140&gt;0</formula>
    </cfRule>
  </conditionalFormatting>
  <conditionalFormatting sqref="F90:G90">
    <cfRule type="expression" priority="135">
      <formula>$F$90&gt;0</formula>
    </cfRule>
    <cfRule type="expression" dxfId="219" priority="136">
      <formula>$F$90=0</formula>
    </cfRule>
  </conditionalFormatting>
  <conditionalFormatting sqref="F91:G91">
    <cfRule type="expression" priority="133">
      <formula>$F$91&gt;0</formula>
    </cfRule>
    <cfRule type="expression" dxfId="218" priority="134">
      <formula>$F$91=0</formula>
    </cfRule>
  </conditionalFormatting>
  <conditionalFormatting sqref="F92:G92">
    <cfRule type="expression" priority="131">
      <formula>$F$92&gt;0</formula>
    </cfRule>
    <cfRule type="expression" dxfId="217" priority="132">
      <formula>$F$92=0</formula>
    </cfRule>
  </conditionalFormatting>
  <conditionalFormatting sqref="F93:G93">
    <cfRule type="expression" dxfId="216" priority="130">
      <formula>$F$93=0</formula>
    </cfRule>
    <cfRule type="expression" priority="129">
      <formula>$F$93&gt;0</formula>
    </cfRule>
  </conditionalFormatting>
  <conditionalFormatting sqref="F94:G94">
    <cfRule type="expression" priority="127">
      <formula>$F$94&gt;0</formula>
    </cfRule>
    <cfRule type="expression" dxfId="215" priority="128">
      <formula>$F$94=0</formula>
    </cfRule>
  </conditionalFormatting>
  <conditionalFormatting sqref="F95:G95">
    <cfRule type="expression" priority="125">
      <formula>$F$95&gt;0</formula>
    </cfRule>
    <cfRule type="expression" dxfId="214" priority="126">
      <formula>$F$95=0</formula>
    </cfRule>
  </conditionalFormatting>
  <conditionalFormatting sqref="F96:G96">
    <cfRule type="expression" dxfId="213" priority="123">
      <formula>$F$96&gt;0</formula>
    </cfRule>
    <cfRule type="expression" dxfId="212" priority="124">
      <formula>$F$96=0</formula>
    </cfRule>
  </conditionalFormatting>
  <conditionalFormatting sqref="F97:G97">
    <cfRule type="expression" priority="121">
      <formula>$F$97&gt;0</formula>
    </cfRule>
    <cfRule type="expression" dxfId="211" priority="122">
      <formula>$F$97=0</formula>
    </cfRule>
  </conditionalFormatting>
  <conditionalFormatting sqref="F98:G98">
    <cfRule type="expression" priority="119">
      <formula>$F$98&gt;0</formula>
    </cfRule>
    <cfRule type="expression" dxfId="210" priority="120">
      <formula>$F$98=0</formula>
    </cfRule>
  </conditionalFormatting>
  <conditionalFormatting sqref="F99:G99">
    <cfRule type="expression" priority="117">
      <formula>$F$99&gt;0</formula>
    </cfRule>
    <cfRule type="expression" dxfId="209" priority="118">
      <formula>$F$99=0</formula>
    </cfRule>
  </conditionalFormatting>
  <conditionalFormatting sqref="J145:L145">
    <cfRule type="expression" dxfId="208" priority="22" stopIfTrue="1">
      <formula>$J$145=0</formula>
    </cfRule>
    <cfRule type="expression" priority="21">
      <formula>$J$145&gt;0</formula>
    </cfRule>
  </conditionalFormatting>
  <conditionalFormatting sqref="J146:L146">
    <cfRule type="expression" dxfId="207" priority="20">
      <formula>$J$146=0</formula>
    </cfRule>
    <cfRule type="expression" priority="19">
      <formula>$J$146&gt;0</formula>
    </cfRule>
  </conditionalFormatting>
  <conditionalFormatting sqref="J147:L147">
    <cfRule type="expression" dxfId="206" priority="18">
      <formula>$J$147=0</formula>
    </cfRule>
    <cfRule type="expression" priority="17">
      <formula>$J$147&gt;0</formula>
    </cfRule>
  </conditionalFormatting>
  <conditionalFormatting sqref="J148:L148">
    <cfRule type="expression" dxfId="205" priority="16">
      <formula>$J$148=0</formula>
    </cfRule>
    <cfRule type="expression" priority="15">
      <formula>$J$148&gt;0</formula>
    </cfRule>
  </conditionalFormatting>
  <conditionalFormatting sqref="J149:L149">
    <cfRule type="expression" dxfId="204" priority="14">
      <formula>$J$149=0</formula>
    </cfRule>
    <cfRule type="expression" priority="13">
      <formula>$J$149&gt;0</formula>
    </cfRule>
  </conditionalFormatting>
  <conditionalFormatting sqref="J150:L150">
    <cfRule type="expression" dxfId="203" priority="12">
      <formula>$J$150=0</formula>
    </cfRule>
    <cfRule type="expression" priority="11">
      <formula>$J$150&gt;0</formula>
    </cfRule>
  </conditionalFormatting>
  <conditionalFormatting sqref="J151:L151">
    <cfRule type="expression" priority="9">
      <formula>$J$151&gt;0</formula>
    </cfRule>
    <cfRule type="expression" dxfId="202" priority="10">
      <formula>$J$151=0</formula>
    </cfRule>
  </conditionalFormatting>
  <dataValidations count="4">
    <dataValidation type="list" allowBlank="1" showInputMessage="1" showErrorMessage="1" sqref="E170" xr:uid="{D5DD8EC6-5CE4-FA47-8D87-88F86C1703EE}">
      <formula1>"&gt;&gt;เลือก&lt;&lt;,มีการประเมิน,ไม่มีการประเมิน"</formula1>
    </dataValidation>
    <dataValidation type="list" allowBlank="1" showInputMessage="1" showErrorMessage="1" sqref="E172" xr:uid="{16AB0912-6092-BA48-BBBA-A393EDE80B33}">
      <formula1>"&gt;&gt;เลือก&lt;&lt;,1,2,3,4,5"</formula1>
    </dataValidation>
    <dataValidation type="list" allowBlank="1" showInputMessage="1" showErrorMessage="1" sqref="H167:I167" xr:uid="{42922A3A-2788-9149-994E-415F3216A1A1}">
      <formula1>"ประเภทคำขอบริการ,การเข้าสู่ระบบ,การสมัครบริการใหม่,เปลี่ยนข้อมูลส่วนตัว,การเปลี่ยนรหัสผ่าน,การยกเลิกบริการ,การสอบถามทั่วไป,อื่น(โปรดระบุ)"</formula1>
    </dataValidation>
    <dataValidation type="list" allowBlank="1" showInputMessage="1" showErrorMessage="1" sqref="K167:K171" xr:uid="{BE464A89-8665-5D4F-934D-B55C4CCEC834}">
      <formula1>"สถานะการดำเนินการ,แก้ไขเรียบร้อยแล้ว,อยู่่ระหว่างดำเนินการแก้ไข,แก้ไขไม่สำเร็จ"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8FCDCA4F-0874-5A4A-A068-B48FD7F8A5BA}">
            <xm:f>OR('Operational Information'!$H$43="&gt;&gt;เลือก&lt;&lt;",'Operational Information'!$H$45="&gt;&gt;เลือก&lt;&lt;")</xm:f>
            <x14:dxf>
              <fill>
                <patternFill patternType="darkGray"/>
              </fill>
            </x14:dxf>
          </x14:cfRule>
          <x14:cfRule type="expression" priority="2" id="{2BA3D4FA-1251-4248-B815-03CA23422F9B}">
            <xm:f>OR('Operational Information'!$J$39="Proxy",'Operational Information'!$J$39="Exchange")</xm:f>
            <x14:dxf>
              <fill>
                <patternFill patternType="darkGray"/>
              </fill>
            </x14:dxf>
          </x14:cfRule>
          <x14:cfRule type="expression" priority="4" id="{DD606DE7-4ABE-774D-9371-98CA8A303A76}">
            <xm:f>AND('Operational Information'!$J$33="N",'Operational Information'!$J$35="N",'Operational Information'!$J$37="N")</xm:f>
            <x14:dxf>
              <fill>
                <patternFill patternType="darkGray"/>
              </fill>
            </x14:dxf>
          </x14:cfRule>
          <x14:cfRule type="expression" priority="5" id="{217EA13C-B6AB-EC4E-9ADF-4A93EC0EAEF8}">
            <xm:f>AND('Operational Information'!$J$33="Y",'Operational Information'!$J$35="Y",'Operational Information'!$J$37="Y")</xm:f>
            <x14:dxf/>
          </x14:cfRule>
          <x14:cfRule type="expression" priority="6" id="{74238F6A-4A1C-4B4C-B1EB-65FA94043EAA}">
            <xm:f>'Operational Information'!$J$37="N"</xm:f>
            <x14:dxf>
              <fill>
                <patternFill patternType="darkGray"/>
              </fill>
            </x14:dxf>
          </x14:cfRule>
          <x14:cfRule type="expression" priority="7" id="{8357693F-8B8C-6B45-8DC6-5067E5B6C433}">
            <xm:f>'Operational Information'!$J$37="Y"</xm:f>
            <x14:dxf/>
          </x14:cfRule>
          <x14:cfRule type="expression" priority="8" id="{068B6B90-D37D-3E49-A0D0-F579C784FAED}">
            <xm:f>OR('Operational Information'!$J$33="&gt;&gt;เลือก&lt;&lt;",'Operational Information'!$J$35="&gt;&gt;เลือก&lt;&lt;",'Operational Information'!$J$37="&gt;&gt;เลือก&lt;&lt;",'Operational Information'!$J$39="&gt;&gt;เลือก&lt;&lt;")</xm:f>
            <x14:dxf>
              <fill>
                <patternFill patternType="darkGray"/>
              </fill>
            </x14:dxf>
          </x14:cfRule>
          <xm:sqref>A1:XFD1048576</xm:sqref>
        </x14:conditionalFormatting>
        <x14:conditionalFormatting xmlns:xm="http://schemas.microsoft.com/office/excel/2006/main">
          <x14:cfRule type="expression" priority="299" stopIfTrue="1" id="{50507EE3-1D5C-3949-B805-5F444ECAAD52}">
            <xm:f>AND('Operational Information'!$H$43="&gt;&gt;เลือก&lt;&lt;",'Operational Information'!$H$45="&gt;&gt;เลือก&lt;&lt;")</xm:f>
            <x14:dxf>
              <fill>
                <patternFill patternType="darkGray"/>
              </fill>
            </x14:dxf>
          </x14:cfRule>
          <x14:cfRule type="expression" priority="298" stopIfTrue="1" id="{A7DB2215-7A06-C843-B16B-C40ABD504588}">
            <xm:f>AND('Operational Information'!$H$43="Y",'Operational Information'!$H$45="Y")</xm:f>
            <x14:dxf/>
          </x14:cfRule>
          <x14:cfRule type="expression" priority="297" stopIfTrue="1" id="{93A6E694-7FB2-3B4A-8275-7B1C8E0EA747}">
            <xm:f>AND('Operational Information'!$H$43="Y",'Operational Information'!$H$45="N")</xm:f>
            <x14:dxf/>
          </x14:cfRule>
          <x14:cfRule type="expression" priority="296" id="{86B399D2-15B1-A848-9C87-01268E93216B}">
            <xm:f>AND('Operational Information'!$H$43="N",'Operational Information'!$H$45="Y")</xm:f>
            <x14:dxf>
              <fill>
                <patternFill patternType="darkGray"/>
              </fill>
            </x14:dxf>
          </x14:cfRule>
          <x14:cfRule type="expression" priority="295" id="{B108C36A-D029-BA4D-AE84-37727CBBE887}">
            <xm:f>AND('Operational Information'!$H$43="N",'Operational Information'!$H$45="N")</xm:f>
            <x14:dxf>
              <fill>
                <patternFill patternType="darkGray"/>
              </fill>
            </x14:dxf>
          </x14:cfRule>
          <xm:sqref>B31:R100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272B8-3A2A-9C41-9138-52A202615962}">
  <sheetPr>
    <tabColor rgb="FFFF7E79"/>
  </sheetPr>
  <dimension ref="A1:BW137"/>
  <sheetViews>
    <sheetView showGridLines="0" zoomScale="50" zoomScaleNormal="50" workbookViewId="0">
      <pane ySplit="1" topLeftCell="A2" activePane="bottomLeft" state="frozen"/>
      <selection pane="bottomLeft" activeCell="I62" sqref="I62"/>
    </sheetView>
  </sheetViews>
  <sheetFormatPr baseColWidth="10" defaultColWidth="10.83203125" defaultRowHeight="24"/>
  <cols>
    <col min="1" max="1" width="6.33203125" style="275" customWidth="1"/>
    <col min="2" max="2" width="7" style="271" customWidth="1"/>
    <col min="3" max="3" width="19.1640625" style="271" customWidth="1"/>
    <col min="4" max="4" width="46.83203125" style="271" customWidth="1"/>
    <col min="5" max="5" width="38.5" style="271" customWidth="1"/>
    <col min="6" max="6" width="37.6640625" style="271" customWidth="1"/>
    <col min="7" max="7" width="39.5" style="271" customWidth="1"/>
    <col min="8" max="8" width="40.83203125" style="271" customWidth="1"/>
    <col min="9" max="9" width="43.1640625" style="271" customWidth="1"/>
    <col min="10" max="10" width="39.6640625" style="271" customWidth="1"/>
    <col min="11" max="11" width="45.6640625" style="271" customWidth="1"/>
    <col min="12" max="12" width="41.1640625" style="271" customWidth="1"/>
    <col min="13" max="13" width="49.83203125" style="271" customWidth="1"/>
    <col min="14" max="14" width="33.5" style="271" customWidth="1"/>
    <col min="15" max="15" width="31.5" style="271" customWidth="1"/>
    <col min="16" max="16" width="31" style="271" customWidth="1"/>
    <col min="17" max="17" width="30.1640625" style="271" customWidth="1"/>
    <col min="18" max="18" width="12.83203125" style="271" customWidth="1"/>
    <col min="19" max="19" width="9.83203125" style="254" customWidth="1"/>
    <col min="20" max="20" width="10.83203125" style="523"/>
    <col min="21" max="16384" width="10.83203125" style="271"/>
  </cols>
  <sheetData>
    <row r="1" spans="1:48" ht="70" customHeight="1">
      <c r="G1" s="416" t="s">
        <v>1398</v>
      </c>
      <c r="H1" s="416"/>
      <c r="I1" s="416"/>
    </row>
    <row r="2" spans="1:48" ht="42" customHeight="1">
      <c r="A2" s="665"/>
      <c r="B2" s="668" t="s">
        <v>153</v>
      </c>
      <c r="C2" s="664"/>
      <c r="D2" s="664"/>
      <c r="E2" s="664"/>
      <c r="F2" s="664"/>
      <c r="G2" s="666"/>
      <c r="H2" s="666"/>
      <c r="I2" s="666"/>
      <c r="J2" s="664"/>
      <c r="K2" s="664"/>
      <c r="L2" s="664"/>
      <c r="M2" s="664"/>
      <c r="N2" s="664"/>
      <c r="O2" s="664"/>
      <c r="P2" s="664"/>
      <c r="Q2" s="664"/>
      <c r="R2" s="664"/>
      <c r="S2" s="667"/>
    </row>
    <row r="3" spans="1:48" ht="40" customHeight="1" thickBot="1">
      <c r="A3" s="273"/>
      <c r="B3" s="1381"/>
      <c r="C3" s="1381"/>
      <c r="D3" s="1381"/>
      <c r="E3" s="1381"/>
      <c r="F3" s="1381"/>
      <c r="G3" s="1381"/>
      <c r="H3" s="1381"/>
      <c r="I3" s="1381"/>
      <c r="J3" s="1381"/>
      <c r="K3" s="1381"/>
      <c r="L3" s="1381"/>
      <c r="M3" s="1381"/>
      <c r="N3" s="1381"/>
      <c r="O3" s="1381"/>
      <c r="P3" s="1381"/>
      <c r="Q3" s="1381"/>
      <c r="R3" s="1381"/>
      <c r="S3" s="274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275"/>
      <c r="AS3" s="275"/>
      <c r="AT3" s="275"/>
      <c r="AU3" s="275"/>
      <c r="AV3" s="275"/>
    </row>
    <row r="4" spans="1:48" ht="30">
      <c r="A4" s="273"/>
      <c r="B4" s="385"/>
      <c r="C4" s="386"/>
      <c r="D4" s="387"/>
      <c r="E4" s="388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9"/>
      <c r="S4" s="274"/>
    </row>
    <row r="5" spans="1:48" ht="30">
      <c r="A5" s="273"/>
      <c r="B5" s="540"/>
      <c r="C5" s="541" t="s">
        <v>263</v>
      </c>
      <c r="D5" s="275"/>
      <c r="E5" s="542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391"/>
      <c r="S5" s="274"/>
    </row>
    <row r="6" spans="1:48" ht="30">
      <c r="A6" s="273"/>
      <c r="B6" s="540"/>
      <c r="C6" s="541"/>
      <c r="D6" s="275"/>
      <c r="E6" s="542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391"/>
      <c r="S6" s="274"/>
    </row>
    <row r="7" spans="1:48" ht="30">
      <c r="A7" s="273"/>
      <c r="B7" s="540"/>
      <c r="C7" s="541" t="s">
        <v>1422</v>
      </c>
      <c r="D7" s="275"/>
      <c r="E7" s="542"/>
      <c r="F7" s="275"/>
      <c r="G7" s="275"/>
      <c r="H7" s="472"/>
      <c r="I7" s="275"/>
      <c r="J7" s="275"/>
      <c r="K7" s="275"/>
      <c r="L7" s="275"/>
      <c r="M7" s="275"/>
      <c r="N7" s="275"/>
      <c r="O7" s="275"/>
      <c r="P7" s="275"/>
      <c r="Q7" s="275"/>
      <c r="R7" s="391"/>
      <c r="S7" s="274"/>
    </row>
    <row r="8" spans="1:48" ht="30">
      <c r="A8" s="273"/>
      <c r="B8" s="540"/>
      <c r="C8" s="541"/>
      <c r="D8" s="275"/>
      <c r="E8" s="542"/>
      <c r="F8" s="275"/>
      <c r="G8" s="275"/>
      <c r="H8" s="275"/>
      <c r="I8" s="275"/>
      <c r="J8" s="275"/>
      <c r="K8" s="275"/>
      <c r="L8" s="275"/>
      <c r="M8" s="275"/>
      <c r="N8" s="275"/>
      <c r="O8" s="275"/>
      <c r="P8" s="275"/>
      <c r="Q8" s="275"/>
      <c r="R8" s="391"/>
      <c r="S8" s="274"/>
    </row>
    <row r="9" spans="1:48" ht="30">
      <c r="A9" s="273"/>
      <c r="B9" s="540"/>
      <c r="C9" s="541"/>
      <c r="D9" s="275"/>
      <c r="E9" s="969" t="s">
        <v>1361</v>
      </c>
      <c r="F9" s="686"/>
      <c r="G9" s="902"/>
      <c r="H9" s="902"/>
      <c r="I9" s="902"/>
      <c r="J9" s="902"/>
      <c r="K9" s="275"/>
      <c r="L9" s="275"/>
      <c r="M9" s="275"/>
      <c r="N9" s="275"/>
      <c r="O9" s="275"/>
      <c r="P9" s="275"/>
      <c r="Q9" s="275"/>
      <c r="R9" s="391"/>
      <c r="S9" s="274"/>
    </row>
    <row r="10" spans="1:48" ht="30">
      <c r="A10" s="273"/>
      <c r="B10" s="540"/>
      <c r="C10" s="541"/>
      <c r="D10" s="896" t="s">
        <v>93</v>
      </c>
      <c r="E10" s="648"/>
      <c r="F10" s="471"/>
      <c r="G10" s="563"/>
      <c r="H10" s="948"/>
      <c r="I10" s="563"/>
      <c r="J10" s="537"/>
      <c r="K10" s="275"/>
      <c r="L10" s="275"/>
      <c r="M10" s="275"/>
      <c r="N10" s="275"/>
      <c r="O10" s="275"/>
      <c r="P10" s="275"/>
      <c r="Q10" s="275"/>
      <c r="R10" s="391"/>
      <c r="S10" s="274"/>
    </row>
    <row r="11" spans="1:48" ht="30">
      <c r="A11" s="273"/>
      <c r="B11" s="540"/>
      <c r="C11" s="541"/>
      <c r="D11" s="896" t="s">
        <v>94</v>
      </c>
      <c r="E11" s="648"/>
      <c r="F11" s="471"/>
      <c r="G11" s="563"/>
      <c r="H11" s="948"/>
      <c r="I11" s="563"/>
      <c r="J11" s="537"/>
      <c r="K11" s="275"/>
      <c r="L11" s="275"/>
      <c r="M11" s="275"/>
      <c r="N11" s="275"/>
      <c r="O11" s="275"/>
      <c r="P11" s="275"/>
      <c r="Q11" s="275"/>
      <c r="R11" s="391"/>
      <c r="S11" s="274"/>
    </row>
    <row r="12" spans="1:48" ht="30">
      <c r="A12" s="273"/>
      <c r="B12" s="540"/>
      <c r="C12" s="541"/>
      <c r="D12" s="896" t="s">
        <v>95</v>
      </c>
      <c r="E12" s="648"/>
      <c r="F12" s="471"/>
      <c r="G12" s="563"/>
      <c r="H12" s="948"/>
      <c r="I12" s="563"/>
      <c r="J12" s="537"/>
      <c r="K12" s="275"/>
      <c r="L12" s="275"/>
      <c r="M12" s="275"/>
      <c r="N12" s="275"/>
      <c r="O12" s="275"/>
      <c r="P12" s="275"/>
      <c r="Q12" s="275"/>
      <c r="R12" s="391"/>
      <c r="S12" s="274"/>
    </row>
    <row r="13" spans="1:48" ht="30">
      <c r="A13" s="273"/>
      <c r="B13" s="540"/>
      <c r="C13" s="541"/>
      <c r="D13" s="896" t="s">
        <v>96</v>
      </c>
      <c r="E13" s="648"/>
      <c r="F13" s="471"/>
      <c r="G13" s="563"/>
      <c r="H13" s="948"/>
      <c r="I13" s="563"/>
      <c r="J13" s="537"/>
      <c r="K13" s="275"/>
      <c r="L13" s="275"/>
      <c r="M13" s="275"/>
      <c r="N13" s="275"/>
      <c r="O13" s="275"/>
      <c r="P13" s="275"/>
      <c r="Q13" s="275"/>
      <c r="R13" s="391"/>
      <c r="S13" s="274"/>
    </row>
    <row r="14" spans="1:48" ht="30">
      <c r="A14" s="273"/>
      <c r="B14" s="540"/>
      <c r="C14" s="541"/>
      <c r="D14" s="896" t="s">
        <v>97</v>
      </c>
      <c r="E14" s="648"/>
      <c r="F14" s="471"/>
      <c r="G14" s="563"/>
      <c r="H14" s="948"/>
      <c r="I14" s="563"/>
      <c r="J14" s="537"/>
      <c r="K14" s="275"/>
      <c r="L14" s="275"/>
      <c r="M14" s="275"/>
      <c r="N14" s="275"/>
      <c r="O14" s="275"/>
      <c r="P14" s="275"/>
      <c r="Q14" s="275"/>
      <c r="R14" s="391"/>
      <c r="S14" s="274"/>
    </row>
    <row r="15" spans="1:48" ht="30">
      <c r="A15" s="273"/>
      <c r="B15" s="540"/>
      <c r="C15" s="541"/>
      <c r="D15" s="896" t="s">
        <v>98</v>
      </c>
      <c r="E15" s="648"/>
      <c r="F15" s="471"/>
      <c r="G15" s="563"/>
      <c r="H15" s="948"/>
      <c r="I15" s="563"/>
      <c r="J15" s="537"/>
      <c r="K15" s="275"/>
      <c r="L15" s="275"/>
      <c r="M15" s="275"/>
      <c r="N15" s="275"/>
      <c r="O15" s="275"/>
      <c r="P15" s="275"/>
      <c r="Q15" s="275"/>
      <c r="R15" s="391"/>
      <c r="S15" s="274"/>
    </row>
    <row r="16" spans="1:48" ht="30">
      <c r="A16" s="273"/>
      <c r="B16" s="540"/>
      <c r="C16" s="541"/>
      <c r="D16" s="896" t="s">
        <v>99</v>
      </c>
      <c r="E16" s="648"/>
      <c r="F16" s="471"/>
      <c r="G16" s="563"/>
      <c r="H16" s="948"/>
      <c r="I16" s="563"/>
      <c r="J16" s="537"/>
      <c r="K16" s="275"/>
      <c r="L16" s="275"/>
      <c r="M16" s="275"/>
      <c r="N16" s="275"/>
      <c r="O16" s="275"/>
      <c r="P16" s="275"/>
      <c r="Q16" s="275"/>
      <c r="R16" s="391"/>
      <c r="S16" s="274"/>
    </row>
    <row r="17" spans="1:75" ht="30">
      <c r="A17" s="273"/>
      <c r="B17" s="540"/>
      <c r="C17" s="541"/>
      <c r="D17" s="896" t="s">
        <v>100</v>
      </c>
      <c r="E17" s="648"/>
      <c r="F17" s="471"/>
      <c r="G17" s="563"/>
      <c r="H17" s="948"/>
      <c r="I17" s="563"/>
      <c r="J17" s="537"/>
      <c r="K17" s="275"/>
      <c r="L17" s="275"/>
      <c r="M17" s="275"/>
      <c r="N17" s="275"/>
      <c r="O17" s="275"/>
      <c r="P17" s="275"/>
      <c r="Q17" s="275"/>
      <c r="R17" s="391"/>
      <c r="S17" s="274"/>
    </row>
    <row r="18" spans="1:75" ht="30">
      <c r="A18" s="273"/>
      <c r="B18" s="540"/>
      <c r="C18" s="541"/>
      <c r="D18" s="896" t="s">
        <v>101</v>
      </c>
      <c r="E18" s="648"/>
      <c r="F18" s="471"/>
      <c r="G18" s="563"/>
      <c r="H18" s="948"/>
      <c r="I18" s="563"/>
      <c r="J18" s="537"/>
      <c r="K18" s="275"/>
      <c r="L18" s="275"/>
      <c r="M18" s="275"/>
      <c r="N18" s="275"/>
      <c r="O18" s="275"/>
      <c r="P18" s="275"/>
      <c r="Q18" s="275"/>
      <c r="R18" s="391"/>
      <c r="S18" s="274"/>
    </row>
    <row r="19" spans="1:75" ht="30">
      <c r="A19" s="273"/>
      <c r="B19" s="540"/>
      <c r="C19" s="541"/>
      <c r="D19" s="896" t="s">
        <v>102</v>
      </c>
      <c r="E19" s="648"/>
      <c r="F19" s="471"/>
      <c r="G19" s="563"/>
      <c r="H19" s="948"/>
      <c r="I19" s="563"/>
      <c r="J19" s="537"/>
      <c r="K19" s="275"/>
      <c r="L19" s="275"/>
      <c r="M19" s="275"/>
      <c r="N19" s="275"/>
      <c r="O19" s="275"/>
      <c r="P19" s="275"/>
      <c r="Q19" s="275"/>
      <c r="R19" s="391"/>
      <c r="S19" s="274"/>
    </row>
    <row r="20" spans="1:75" ht="30">
      <c r="A20" s="273"/>
      <c r="B20" s="540"/>
      <c r="C20" s="541"/>
      <c r="D20" s="896" t="s">
        <v>103</v>
      </c>
      <c r="E20" s="648"/>
      <c r="F20" s="471"/>
      <c r="G20" s="563"/>
      <c r="H20" s="948"/>
      <c r="I20" s="563"/>
      <c r="J20" s="537"/>
      <c r="K20" s="275"/>
      <c r="L20" s="275"/>
      <c r="M20" s="275"/>
      <c r="N20" s="275"/>
      <c r="O20" s="275"/>
      <c r="P20" s="275"/>
      <c r="Q20" s="275"/>
      <c r="R20" s="391"/>
      <c r="S20" s="274"/>
    </row>
    <row r="21" spans="1:75" ht="30">
      <c r="A21" s="273"/>
      <c r="B21" s="540"/>
      <c r="C21" s="541"/>
      <c r="D21" s="896" t="s">
        <v>104</v>
      </c>
      <c r="E21" s="648"/>
      <c r="F21" s="471"/>
      <c r="G21" s="563"/>
      <c r="H21" s="948"/>
      <c r="I21" s="563"/>
      <c r="J21" s="537"/>
      <c r="K21" s="275"/>
      <c r="L21" s="275"/>
      <c r="M21" s="275"/>
      <c r="N21" s="275"/>
      <c r="O21" s="275"/>
      <c r="P21" s="275"/>
      <c r="Q21" s="275"/>
      <c r="R21" s="391"/>
      <c r="S21" s="274"/>
    </row>
    <row r="22" spans="1:75" ht="30">
      <c r="A22" s="273"/>
      <c r="B22" s="540"/>
      <c r="C22" s="541"/>
      <c r="D22" s="950" t="s">
        <v>92</v>
      </c>
      <c r="E22" s="1127">
        <f>SUM(E10:E21)</f>
        <v>0</v>
      </c>
      <c r="F22" s="1026"/>
      <c r="G22" s="563"/>
      <c r="H22" s="563"/>
      <c r="I22" s="563"/>
      <c r="J22" s="563"/>
      <c r="K22" s="275"/>
      <c r="L22" s="275"/>
      <c r="M22" s="275"/>
      <c r="N22" s="275"/>
      <c r="O22" s="275"/>
      <c r="P22" s="275"/>
      <c r="Q22" s="275"/>
      <c r="R22" s="391"/>
      <c r="S22" s="274"/>
    </row>
    <row r="23" spans="1:75" ht="30">
      <c r="A23" s="273"/>
      <c r="B23" s="540"/>
      <c r="C23" s="541"/>
      <c r="D23" s="275"/>
      <c r="E23" s="542"/>
      <c r="F23" s="275"/>
      <c r="G23" s="275"/>
      <c r="H23" s="275"/>
      <c r="I23" s="275"/>
      <c r="J23" s="275"/>
      <c r="K23" s="275"/>
      <c r="L23" s="275"/>
      <c r="M23" s="275"/>
      <c r="N23" s="275"/>
      <c r="O23" s="275"/>
      <c r="P23" s="275"/>
      <c r="Q23" s="275"/>
      <c r="R23" s="391"/>
      <c r="S23" s="274"/>
    </row>
    <row r="24" spans="1:75" s="523" customFormat="1" ht="30">
      <c r="A24" s="273"/>
      <c r="B24" s="375"/>
      <c r="C24" s="367" t="s">
        <v>273</v>
      </c>
      <c r="D24" s="275"/>
      <c r="E24" s="382"/>
      <c r="F24" s="383"/>
      <c r="G24" s="383"/>
      <c r="H24" s="383"/>
      <c r="I24" s="293"/>
      <c r="J24" s="293"/>
      <c r="K24" s="293"/>
      <c r="L24" s="293"/>
      <c r="M24" s="293"/>
      <c r="N24" s="293"/>
      <c r="O24" s="293"/>
      <c r="P24" s="293"/>
      <c r="Q24" s="294"/>
      <c r="R24" s="391"/>
      <c r="S24" s="274"/>
      <c r="U24" s="271"/>
      <c r="V24" s="271"/>
      <c r="W24" s="271"/>
      <c r="X24" s="271"/>
      <c r="Y24" s="271"/>
      <c r="Z24" s="271"/>
      <c r="AA24" s="271"/>
      <c r="AB24" s="271"/>
      <c r="AC24" s="271"/>
      <c r="AD24" s="271"/>
      <c r="AE24" s="271"/>
      <c r="AF24" s="271"/>
      <c r="AG24" s="271"/>
      <c r="AH24" s="271"/>
      <c r="AI24" s="271"/>
      <c r="AJ24" s="271"/>
      <c r="AK24" s="271"/>
      <c r="AL24" s="271"/>
      <c r="AM24" s="271"/>
      <c r="AN24" s="271"/>
      <c r="AO24" s="271"/>
      <c r="AP24" s="271"/>
      <c r="AQ24" s="271"/>
      <c r="AR24" s="271"/>
      <c r="AS24" s="271"/>
      <c r="AT24" s="271"/>
      <c r="AU24" s="271"/>
      <c r="AV24" s="271"/>
      <c r="AW24" s="271"/>
      <c r="AX24" s="271"/>
      <c r="AY24" s="271"/>
      <c r="AZ24" s="271"/>
      <c r="BA24" s="271"/>
      <c r="BB24" s="271"/>
      <c r="BC24" s="271"/>
      <c r="BD24" s="271"/>
      <c r="BE24" s="271"/>
      <c r="BF24" s="271"/>
      <c r="BG24" s="271"/>
      <c r="BH24" s="271"/>
      <c r="BI24" s="271"/>
      <c r="BJ24" s="271"/>
      <c r="BK24" s="271"/>
      <c r="BL24" s="271"/>
      <c r="BM24" s="271"/>
      <c r="BN24" s="271"/>
      <c r="BO24" s="271"/>
      <c r="BP24" s="271"/>
      <c r="BQ24" s="271"/>
      <c r="BR24" s="271"/>
      <c r="BS24" s="271"/>
      <c r="BT24" s="271"/>
      <c r="BU24" s="271"/>
      <c r="BV24" s="271"/>
      <c r="BW24" s="271"/>
    </row>
    <row r="25" spans="1:75" s="523" customFormat="1" ht="30">
      <c r="A25" s="273"/>
      <c r="B25" s="375"/>
      <c r="C25" s="367"/>
      <c r="D25" s="275"/>
      <c r="E25" s="382"/>
      <c r="F25" s="383"/>
      <c r="G25" s="383"/>
      <c r="H25" s="383"/>
      <c r="I25" s="293"/>
      <c r="J25" s="293"/>
      <c r="K25" s="293"/>
      <c r="L25" s="293"/>
      <c r="M25" s="293"/>
      <c r="N25" s="293"/>
      <c r="O25" s="293"/>
      <c r="P25" s="293"/>
      <c r="Q25" s="294"/>
      <c r="R25" s="391"/>
      <c r="S25" s="274"/>
      <c r="U25" s="271"/>
      <c r="V25" s="271"/>
      <c r="W25" s="271"/>
      <c r="X25" s="271"/>
      <c r="Y25" s="271"/>
      <c r="Z25" s="271"/>
      <c r="AA25" s="271"/>
      <c r="AB25" s="271"/>
      <c r="AC25" s="271"/>
      <c r="AD25" s="271"/>
      <c r="AE25" s="271"/>
      <c r="AF25" s="271"/>
      <c r="AG25" s="271"/>
      <c r="AH25" s="271"/>
      <c r="AI25" s="271"/>
      <c r="AJ25" s="271"/>
      <c r="AK25" s="271"/>
      <c r="AL25" s="271"/>
      <c r="AM25" s="271"/>
      <c r="AN25" s="271"/>
      <c r="AO25" s="271"/>
      <c r="AP25" s="271"/>
      <c r="AQ25" s="271"/>
      <c r="AR25" s="271"/>
      <c r="AS25" s="271"/>
      <c r="AT25" s="271"/>
      <c r="AU25" s="271"/>
      <c r="AV25" s="271"/>
      <c r="AW25" s="271"/>
      <c r="AX25" s="271"/>
      <c r="AY25" s="271"/>
      <c r="AZ25" s="271"/>
      <c r="BA25" s="271"/>
      <c r="BB25" s="271"/>
      <c r="BC25" s="271"/>
      <c r="BD25" s="271"/>
      <c r="BE25" s="271"/>
      <c r="BF25" s="271"/>
      <c r="BG25" s="271"/>
      <c r="BH25" s="271"/>
      <c r="BI25" s="271"/>
      <c r="BJ25" s="271"/>
      <c r="BK25" s="271"/>
      <c r="BL25" s="271"/>
      <c r="BM25" s="271"/>
      <c r="BN25" s="271"/>
      <c r="BO25" s="271"/>
      <c r="BP25" s="271"/>
      <c r="BQ25" s="271"/>
      <c r="BR25" s="271"/>
      <c r="BS25" s="271"/>
      <c r="BT25" s="271"/>
      <c r="BU25" s="271"/>
      <c r="BV25" s="271"/>
      <c r="BW25" s="271"/>
    </row>
    <row r="26" spans="1:75" s="523" customFormat="1" ht="30">
      <c r="A26" s="273"/>
      <c r="B26" s="375"/>
      <c r="C26" s="367" t="s">
        <v>1423</v>
      </c>
      <c r="D26" s="367"/>
      <c r="E26" s="643"/>
      <c r="F26" s="383"/>
      <c r="G26" s="383"/>
      <c r="H26" s="383"/>
      <c r="I26" s="293"/>
      <c r="J26" s="293"/>
      <c r="K26" s="293"/>
      <c r="L26" s="293"/>
      <c r="M26" s="293"/>
      <c r="N26" s="293"/>
      <c r="O26" s="293"/>
      <c r="P26" s="293"/>
      <c r="Q26" s="294"/>
      <c r="R26" s="391"/>
      <c r="S26" s="274"/>
      <c r="U26" s="271"/>
      <c r="V26" s="271"/>
      <c r="W26" s="271"/>
      <c r="X26" s="271"/>
      <c r="Y26" s="271"/>
      <c r="Z26" s="271"/>
      <c r="AA26" s="271"/>
      <c r="AB26" s="271"/>
      <c r="AC26" s="271"/>
      <c r="AD26" s="271"/>
      <c r="AE26" s="271"/>
      <c r="AF26" s="271"/>
      <c r="AG26" s="271"/>
      <c r="AH26" s="271"/>
      <c r="AI26" s="271"/>
      <c r="AJ26" s="271"/>
      <c r="AK26" s="271"/>
      <c r="AL26" s="271"/>
      <c r="AM26" s="271"/>
      <c r="AN26" s="271"/>
      <c r="AO26" s="271"/>
      <c r="AP26" s="271"/>
      <c r="AQ26" s="271"/>
      <c r="AR26" s="271"/>
      <c r="AS26" s="271"/>
      <c r="AT26" s="271"/>
      <c r="AU26" s="271"/>
      <c r="AV26" s="271"/>
      <c r="AW26" s="271"/>
      <c r="AX26" s="271"/>
      <c r="AY26" s="271"/>
      <c r="AZ26" s="271"/>
      <c r="BA26" s="271"/>
      <c r="BB26" s="271"/>
      <c r="BC26" s="271"/>
      <c r="BD26" s="271"/>
      <c r="BE26" s="271"/>
      <c r="BF26" s="271"/>
      <c r="BG26" s="271"/>
      <c r="BH26" s="271"/>
      <c r="BI26" s="271"/>
      <c r="BJ26" s="271"/>
      <c r="BK26" s="271"/>
      <c r="BL26" s="271"/>
      <c r="BM26" s="271"/>
      <c r="BN26" s="271"/>
      <c r="BO26" s="271"/>
      <c r="BP26" s="271"/>
      <c r="BQ26" s="271"/>
      <c r="BR26" s="271"/>
      <c r="BS26" s="271"/>
      <c r="BT26" s="271"/>
      <c r="BU26" s="271"/>
      <c r="BV26" s="271"/>
      <c r="BW26" s="271"/>
    </row>
    <row r="27" spans="1:75" s="523" customFormat="1" ht="30">
      <c r="A27" s="273"/>
      <c r="B27" s="375"/>
      <c r="C27" s="367"/>
      <c r="D27" s="367"/>
      <c r="E27" s="382"/>
      <c r="F27" s="383"/>
      <c r="G27" s="383"/>
      <c r="H27" s="383"/>
      <c r="I27" s="293"/>
      <c r="J27" s="293"/>
      <c r="K27" s="293"/>
      <c r="L27" s="293"/>
      <c r="M27" s="293"/>
      <c r="N27" s="293"/>
      <c r="O27" s="293"/>
      <c r="P27" s="293"/>
      <c r="Q27" s="294"/>
      <c r="R27" s="391"/>
      <c r="S27" s="274"/>
      <c r="U27" s="271"/>
      <c r="V27" s="271"/>
      <c r="W27" s="271"/>
      <c r="X27" s="271"/>
      <c r="Y27" s="271"/>
      <c r="Z27" s="271"/>
      <c r="AA27" s="271"/>
      <c r="AB27" s="271"/>
      <c r="AC27" s="271"/>
      <c r="AD27" s="271"/>
      <c r="AE27" s="271"/>
      <c r="AF27" s="271"/>
      <c r="AG27" s="271"/>
      <c r="AH27" s="271"/>
      <c r="AI27" s="271"/>
      <c r="AJ27" s="271"/>
      <c r="AK27" s="271"/>
      <c r="AL27" s="271"/>
      <c r="AM27" s="271"/>
      <c r="AN27" s="271"/>
      <c r="AO27" s="271"/>
      <c r="AP27" s="271"/>
      <c r="AQ27" s="271"/>
      <c r="AR27" s="271"/>
      <c r="AS27" s="271"/>
      <c r="AT27" s="271"/>
      <c r="AU27" s="271"/>
      <c r="AV27" s="271"/>
      <c r="AW27" s="271"/>
      <c r="AX27" s="271"/>
      <c r="AY27" s="271"/>
      <c r="AZ27" s="271"/>
      <c r="BA27" s="271"/>
      <c r="BB27" s="271"/>
      <c r="BC27" s="271"/>
      <c r="BD27" s="271"/>
      <c r="BE27" s="271"/>
      <c r="BF27" s="271"/>
      <c r="BG27" s="271"/>
      <c r="BH27" s="271"/>
      <c r="BI27" s="271"/>
      <c r="BJ27" s="271"/>
      <c r="BK27" s="271"/>
      <c r="BL27" s="271"/>
      <c r="BM27" s="271"/>
      <c r="BN27" s="271"/>
      <c r="BO27" s="271"/>
      <c r="BP27" s="271"/>
      <c r="BQ27" s="271"/>
      <c r="BR27" s="271"/>
      <c r="BS27" s="271"/>
      <c r="BT27" s="271"/>
      <c r="BU27" s="271"/>
      <c r="BV27" s="271"/>
      <c r="BW27" s="271"/>
    </row>
    <row r="28" spans="1:75" s="523" customFormat="1" ht="30">
      <c r="A28" s="273"/>
      <c r="B28" s="375"/>
      <c r="C28" s="275"/>
      <c r="D28" s="275"/>
      <c r="E28" s="1401"/>
      <c r="F28" s="1402" t="s">
        <v>197</v>
      </c>
      <c r="G28" s="1397" t="s">
        <v>130</v>
      </c>
      <c r="H28" s="1397" t="s">
        <v>131</v>
      </c>
      <c r="I28" s="1397" t="s">
        <v>132</v>
      </c>
      <c r="J28" s="1397" t="s">
        <v>133</v>
      </c>
      <c r="K28" s="1397" t="s">
        <v>1314</v>
      </c>
      <c r="L28" s="1397" t="s">
        <v>1315</v>
      </c>
      <c r="M28" s="1397" t="s">
        <v>70</v>
      </c>
      <c r="N28" s="1397" t="s">
        <v>70</v>
      </c>
      <c r="O28" s="1398" t="s">
        <v>92</v>
      </c>
      <c r="P28" s="293"/>
      <c r="Q28" s="294"/>
      <c r="R28" s="391"/>
      <c r="S28" s="274"/>
      <c r="U28" s="271"/>
      <c r="V28" s="271"/>
      <c r="W28" s="271"/>
      <c r="X28" s="271"/>
      <c r="Y28" s="271"/>
      <c r="Z28" s="271"/>
      <c r="AA28" s="271"/>
      <c r="AB28" s="271"/>
      <c r="AC28" s="271"/>
      <c r="AD28" s="271"/>
      <c r="AE28" s="271"/>
      <c r="AF28" s="271"/>
      <c r="AG28" s="271"/>
      <c r="AH28" s="271"/>
      <c r="AI28" s="271"/>
      <c r="AJ28" s="271"/>
      <c r="AK28" s="271"/>
      <c r="AL28" s="271"/>
      <c r="AM28" s="271"/>
      <c r="AN28" s="271"/>
      <c r="AO28" s="271"/>
      <c r="AP28" s="271"/>
      <c r="AQ28" s="271"/>
      <c r="AR28" s="271"/>
      <c r="AS28" s="271"/>
      <c r="AT28" s="271"/>
      <c r="AU28" s="271"/>
      <c r="AV28" s="271"/>
      <c r="AW28" s="271"/>
      <c r="AX28" s="271"/>
      <c r="AY28" s="271"/>
      <c r="AZ28" s="271"/>
      <c r="BA28" s="271"/>
      <c r="BB28" s="271"/>
      <c r="BC28" s="271"/>
      <c r="BD28" s="271"/>
      <c r="BE28" s="271"/>
      <c r="BF28" s="271"/>
      <c r="BG28" s="271"/>
      <c r="BH28" s="271"/>
      <c r="BI28" s="271"/>
      <c r="BJ28" s="271"/>
      <c r="BK28" s="271"/>
      <c r="BL28" s="271"/>
      <c r="BM28" s="271"/>
      <c r="BN28" s="271"/>
      <c r="BO28" s="271"/>
      <c r="BP28" s="271"/>
      <c r="BQ28" s="271"/>
      <c r="BR28" s="271"/>
      <c r="BS28" s="271"/>
      <c r="BT28" s="271"/>
      <c r="BU28" s="271"/>
      <c r="BV28" s="271"/>
      <c r="BW28" s="271"/>
    </row>
    <row r="29" spans="1:75" s="523" customFormat="1" ht="27" customHeight="1">
      <c r="A29" s="524"/>
      <c r="B29" s="390"/>
      <c r="C29" s="275"/>
      <c r="D29" s="295"/>
      <c r="E29" s="1401"/>
      <c r="F29" s="1402"/>
      <c r="G29" s="1397"/>
      <c r="H29" s="1397"/>
      <c r="I29" s="1397"/>
      <c r="J29" s="1397"/>
      <c r="K29" s="1397"/>
      <c r="L29" s="1397"/>
      <c r="M29" s="1397"/>
      <c r="N29" s="1397"/>
      <c r="O29" s="1398"/>
      <c r="P29" s="293"/>
      <c r="Q29" s="294"/>
      <c r="R29" s="391"/>
      <c r="S29" s="274"/>
      <c r="U29" s="271"/>
      <c r="V29" s="271"/>
      <c r="W29" s="271"/>
      <c r="X29" s="271"/>
      <c r="Y29" s="271"/>
      <c r="Z29" s="271"/>
      <c r="AA29" s="271"/>
      <c r="AB29" s="271"/>
      <c r="AC29" s="271"/>
      <c r="AD29" s="271"/>
      <c r="AE29" s="271"/>
      <c r="AF29" s="271"/>
      <c r="AG29" s="271"/>
      <c r="AH29" s="271"/>
      <c r="AI29" s="271"/>
      <c r="AJ29" s="271"/>
      <c r="AK29" s="271"/>
      <c r="AL29" s="271"/>
      <c r="AM29" s="271"/>
      <c r="AN29" s="271"/>
      <c r="AO29" s="271"/>
      <c r="AP29" s="271"/>
      <c r="AQ29" s="271"/>
      <c r="AR29" s="271"/>
      <c r="AS29" s="271"/>
      <c r="AT29" s="271"/>
      <c r="AU29" s="271"/>
      <c r="AV29" s="271"/>
      <c r="AW29" s="271"/>
      <c r="AX29" s="271"/>
      <c r="AY29" s="271"/>
      <c r="AZ29" s="271"/>
      <c r="BA29" s="271"/>
      <c r="BB29" s="271"/>
      <c r="BC29" s="271"/>
      <c r="BD29" s="271"/>
      <c r="BE29" s="271"/>
      <c r="BF29" s="271"/>
      <c r="BG29" s="271"/>
      <c r="BH29" s="271"/>
      <c r="BI29" s="271"/>
      <c r="BJ29" s="271"/>
      <c r="BK29" s="271"/>
      <c r="BL29" s="271"/>
      <c r="BM29" s="271"/>
      <c r="BN29" s="271"/>
      <c r="BO29" s="271"/>
      <c r="BP29" s="271"/>
      <c r="BQ29" s="271"/>
      <c r="BR29" s="271"/>
      <c r="BS29" s="271"/>
      <c r="BT29" s="271"/>
      <c r="BU29" s="271"/>
      <c r="BV29" s="271"/>
      <c r="BW29" s="271"/>
    </row>
    <row r="30" spans="1:75" s="523" customFormat="1" ht="30">
      <c r="A30" s="273"/>
      <c r="B30" s="394"/>
      <c r="C30" s="367"/>
      <c r="D30" s="384"/>
      <c r="E30" s="1399" t="s">
        <v>93</v>
      </c>
      <c r="F30" s="1400"/>
      <c r="G30" s="1400"/>
      <c r="H30" s="1400"/>
      <c r="I30" s="1400"/>
      <c r="J30" s="1400"/>
      <c r="K30" s="1400"/>
      <c r="L30" s="1403"/>
      <c r="M30" s="1400"/>
      <c r="N30" s="1400"/>
      <c r="O30" s="1404">
        <f>SUM(F30:N31)</f>
        <v>0</v>
      </c>
      <c r="P30" s="293"/>
      <c r="Q30" s="294"/>
      <c r="R30" s="391"/>
      <c r="S30" s="274"/>
      <c r="U30" s="271"/>
      <c r="V30" s="271"/>
      <c r="W30" s="271"/>
      <c r="X30" s="271"/>
      <c r="Y30" s="271"/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71"/>
      <c r="AS30" s="271"/>
      <c r="AT30" s="271"/>
      <c r="AU30" s="271"/>
      <c r="AV30" s="271"/>
      <c r="AW30" s="271"/>
      <c r="AX30" s="271"/>
      <c r="AY30" s="271"/>
      <c r="AZ30" s="271"/>
      <c r="BA30" s="271"/>
      <c r="BB30" s="271"/>
      <c r="BC30" s="271"/>
      <c r="BD30" s="271"/>
      <c r="BE30" s="271"/>
      <c r="BF30" s="271"/>
      <c r="BG30" s="271"/>
      <c r="BH30" s="271"/>
      <c r="BI30" s="271"/>
      <c r="BJ30" s="271"/>
      <c r="BK30" s="271"/>
      <c r="BL30" s="271"/>
      <c r="BM30" s="271"/>
      <c r="BN30" s="271"/>
      <c r="BO30" s="271"/>
      <c r="BP30" s="271"/>
      <c r="BQ30" s="271"/>
      <c r="BR30" s="271"/>
      <c r="BS30" s="271"/>
      <c r="BT30" s="271"/>
      <c r="BU30" s="271"/>
      <c r="BV30" s="271"/>
      <c r="BW30" s="271"/>
    </row>
    <row r="31" spans="1:75" s="523" customFormat="1" ht="24" customHeight="1">
      <c r="A31" s="273"/>
      <c r="B31" s="395"/>
      <c r="C31" s="383"/>
      <c r="D31" s="384"/>
      <c r="E31" s="1399"/>
      <c r="F31" s="1400"/>
      <c r="G31" s="1400"/>
      <c r="H31" s="1400"/>
      <c r="I31" s="1400"/>
      <c r="J31" s="1400"/>
      <c r="K31" s="1400"/>
      <c r="L31" s="1403"/>
      <c r="M31" s="1400"/>
      <c r="N31" s="1400"/>
      <c r="O31" s="1404"/>
      <c r="P31" s="293"/>
      <c r="Q31" s="294"/>
      <c r="R31" s="391"/>
      <c r="S31" s="274"/>
      <c r="U31" s="271"/>
      <c r="V31" s="271"/>
      <c r="W31" s="271"/>
      <c r="X31" s="271"/>
      <c r="Y31" s="271"/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1"/>
      <c r="AS31" s="271"/>
      <c r="AT31" s="271"/>
      <c r="AU31" s="271"/>
      <c r="AV31" s="271"/>
      <c r="AW31" s="271"/>
      <c r="AX31" s="271"/>
      <c r="AY31" s="271"/>
      <c r="AZ31" s="271"/>
      <c r="BA31" s="271"/>
      <c r="BB31" s="271"/>
      <c r="BC31" s="271"/>
      <c r="BD31" s="271"/>
      <c r="BE31" s="271"/>
      <c r="BF31" s="271"/>
      <c r="BG31" s="271"/>
      <c r="BH31" s="271"/>
      <c r="BI31" s="271"/>
      <c r="BJ31" s="271"/>
      <c r="BK31" s="271"/>
      <c r="BL31" s="271"/>
      <c r="BM31" s="271"/>
      <c r="BN31" s="271"/>
      <c r="BO31" s="271"/>
      <c r="BP31" s="271"/>
      <c r="BQ31" s="271"/>
      <c r="BR31" s="271"/>
      <c r="BS31" s="271"/>
      <c r="BT31" s="271"/>
      <c r="BU31" s="271"/>
      <c r="BV31" s="271"/>
      <c r="BW31" s="271"/>
    </row>
    <row r="32" spans="1:75" s="523" customFormat="1" ht="24" customHeight="1">
      <c r="A32" s="273"/>
      <c r="B32" s="395"/>
      <c r="C32" s="383"/>
      <c r="D32" s="384"/>
      <c r="E32" s="1399" t="s">
        <v>94</v>
      </c>
      <c r="F32" s="1400"/>
      <c r="G32" s="1400"/>
      <c r="H32" s="1400"/>
      <c r="I32" s="1400"/>
      <c r="J32" s="1400"/>
      <c r="K32" s="1400"/>
      <c r="L32" s="1403"/>
      <c r="M32" s="1400"/>
      <c r="N32" s="1400"/>
      <c r="O32" s="1404">
        <f t="shared" ref="O32" si="0">SUM(F32:N33)</f>
        <v>0</v>
      </c>
      <c r="P32" s="293"/>
      <c r="Q32" s="294"/>
      <c r="R32" s="391"/>
      <c r="S32" s="274"/>
      <c r="U32" s="271"/>
      <c r="V32" s="271"/>
      <c r="W32" s="271"/>
      <c r="X32" s="271"/>
      <c r="Y32" s="271"/>
      <c r="Z32" s="271"/>
      <c r="AA32" s="271"/>
      <c r="AB32" s="271"/>
      <c r="AC32" s="271"/>
      <c r="AD32" s="271"/>
      <c r="AE32" s="271"/>
      <c r="AF32" s="271"/>
      <c r="AG32" s="271"/>
      <c r="AH32" s="271"/>
      <c r="AI32" s="271"/>
      <c r="AJ32" s="271"/>
      <c r="AK32" s="271"/>
      <c r="AL32" s="271"/>
      <c r="AM32" s="271"/>
      <c r="AN32" s="271"/>
      <c r="AO32" s="271"/>
      <c r="AP32" s="271"/>
      <c r="AQ32" s="271"/>
      <c r="AR32" s="271"/>
      <c r="AS32" s="271"/>
      <c r="AT32" s="271"/>
      <c r="AU32" s="271"/>
      <c r="AV32" s="271"/>
      <c r="AW32" s="271"/>
      <c r="AX32" s="271"/>
      <c r="AY32" s="271"/>
      <c r="AZ32" s="271"/>
      <c r="BA32" s="271"/>
      <c r="BB32" s="271"/>
      <c r="BC32" s="271"/>
      <c r="BD32" s="271"/>
      <c r="BE32" s="271"/>
      <c r="BF32" s="271"/>
      <c r="BG32" s="271"/>
      <c r="BH32" s="271"/>
      <c r="BI32" s="271"/>
      <c r="BJ32" s="271"/>
      <c r="BK32" s="271"/>
      <c r="BL32" s="271"/>
      <c r="BM32" s="271"/>
      <c r="BN32" s="271"/>
      <c r="BO32" s="271"/>
      <c r="BP32" s="271"/>
      <c r="BQ32" s="271"/>
      <c r="BR32" s="271"/>
      <c r="BS32" s="271"/>
      <c r="BT32" s="271"/>
      <c r="BU32" s="271"/>
      <c r="BV32" s="271"/>
      <c r="BW32" s="271"/>
    </row>
    <row r="33" spans="1:75" s="523" customFormat="1" ht="24" customHeight="1">
      <c r="A33" s="273"/>
      <c r="B33" s="395"/>
      <c r="C33" s="383"/>
      <c r="D33" s="384"/>
      <c r="E33" s="1399"/>
      <c r="F33" s="1400"/>
      <c r="G33" s="1400"/>
      <c r="H33" s="1400"/>
      <c r="I33" s="1400"/>
      <c r="J33" s="1400"/>
      <c r="K33" s="1400"/>
      <c r="L33" s="1403"/>
      <c r="M33" s="1400"/>
      <c r="N33" s="1400"/>
      <c r="O33" s="1404"/>
      <c r="P33" s="293"/>
      <c r="Q33" s="294"/>
      <c r="R33" s="391"/>
      <c r="S33" s="274"/>
      <c r="U33" s="271"/>
      <c r="V33" s="271"/>
      <c r="W33" s="271"/>
      <c r="X33" s="271"/>
      <c r="Y33" s="271"/>
      <c r="Z33" s="271"/>
      <c r="AA33" s="271"/>
      <c r="AB33" s="271"/>
      <c r="AC33" s="271"/>
      <c r="AD33" s="271"/>
      <c r="AE33" s="271"/>
      <c r="AF33" s="271"/>
      <c r="AG33" s="271"/>
      <c r="AH33" s="271"/>
      <c r="AI33" s="271"/>
      <c r="AJ33" s="271"/>
      <c r="AK33" s="271"/>
      <c r="AL33" s="271"/>
      <c r="AM33" s="271"/>
      <c r="AN33" s="271"/>
      <c r="AO33" s="271"/>
      <c r="AP33" s="271"/>
      <c r="AQ33" s="271"/>
      <c r="AR33" s="271"/>
      <c r="AS33" s="271"/>
      <c r="AT33" s="271"/>
      <c r="AU33" s="271"/>
      <c r="AV33" s="271"/>
      <c r="AW33" s="271"/>
      <c r="AX33" s="271"/>
      <c r="AY33" s="271"/>
      <c r="AZ33" s="271"/>
      <c r="BA33" s="271"/>
      <c r="BB33" s="271"/>
      <c r="BC33" s="271"/>
      <c r="BD33" s="271"/>
      <c r="BE33" s="271"/>
      <c r="BF33" s="271"/>
      <c r="BG33" s="271"/>
      <c r="BH33" s="271"/>
      <c r="BI33" s="271"/>
      <c r="BJ33" s="271"/>
      <c r="BK33" s="271"/>
      <c r="BL33" s="271"/>
      <c r="BM33" s="271"/>
      <c r="BN33" s="271"/>
      <c r="BO33" s="271"/>
      <c r="BP33" s="271"/>
      <c r="BQ33" s="271"/>
      <c r="BR33" s="271"/>
      <c r="BS33" s="271"/>
      <c r="BT33" s="271"/>
      <c r="BU33" s="271"/>
      <c r="BV33" s="271"/>
      <c r="BW33" s="271"/>
    </row>
    <row r="34" spans="1:75" s="523" customFormat="1" ht="24" customHeight="1">
      <c r="A34" s="273"/>
      <c r="B34" s="395"/>
      <c r="C34" s="383"/>
      <c r="D34" s="384"/>
      <c r="E34" s="1399" t="s">
        <v>95</v>
      </c>
      <c r="F34" s="1400"/>
      <c r="G34" s="1400"/>
      <c r="H34" s="1400"/>
      <c r="I34" s="1400"/>
      <c r="J34" s="1400"/>
      <c r="K34" s="1400"/>
      <c r="L34" s="1403"/>
      <c r="M34" s="1400"/>
      <c r="N34" s="1400"/>
      <c r="O34" s="1404">
        <f t="shared" ref="O34" si="1">SUM(F34:N35)</f>
        <v>0</v>
      </c>
      <c r="P34" s="293"/>
      <c r="Q34" s="294"/>
      <c r="R34" s="391"/>
      <c r="S34" s="274"/>
      <c r="U34" s="271"/>
      <c r="V34" s="271"/>
      <c r="W34" s="271"/>
      <c r="X34" s="271"/>
      <c r="Y34" s="271"/>
      <c r="Z34" s="271"/>
      <c r="AA34" s="271"/>
      <c r="AB34" s="271"/>
      <c r="AC34" s="271"/>
      <c r="AD34" s="271"/>
      <c r="AE34" s="271"/>
      <c r="AF34" s="271"/>
      <c r="AG34" s="271"/>
      <c r="AH34" s="271"/>
      <c r="AI34" s="271"/>
      <c r="AJ34" s="271"/>
      <c r="AK34" s="271"/>
      <c r="AL34" s="271"/>
      <c r="AM34" s="271"/>
      <c r="AN34" s="271"/>
      <c r="AO34" s="271"/>
      <c r="AP34" s="271"/>
      <c r="AQ34" s="271"/>
      <c r="AR34" s="271"/>
      <c r="AS34" s="271"/>
      <c r="AT34" s="271"/>
      <c r="AU34" s="271"/>
      <c r="AV34" s="271"/>
      <c r="AW34" s="271"/>
      <c r="AX34" s="271"/>
      <c r="AY34" s="271"/>
      <c r="AZ34" s="271"/>
      <c r="BA34" s="271"/>
      <c r="BB34" s="271"/>
      <c r="BC34" s="271"/>
      <c r="BD34" s="271"/>
      <c r="BE34" s="271"/>
      <c r="BF34" s="271"/>
      <c r="BG34" s="271"/>
      <c r="BH34" s="271"/>
      <c r="BI34" s="271"/>
      <c r="BJ34" s="271"/>
      <c r="BK34" s="271"/>
      <c r="BL34" s="271"/>
      <c r="BM34" s="271"/>
      <c r="BN34" s="271"/>
      <c r="BO34" s="271"/>
      <c r="BP34" s="271"/>
      <c r="BQ34" s="271"/>
      <c r="BR34" s="271"/>
      <c r="BS34" s="271"/>
      <c r="BT34" s="271"/>
      <c r="BU34" s="271"/>
      <c r="BV34" s="271"/>
      <c r="BW34" s="271"/>
    </row>
    <row r="35" spans="1:75" s="523" customFormat="1" ht="24" customHeight="1">
      <c r="A35" s="273"/>
      <c r="B35" s="395"/>
      <c r="C35" s="383"/>
      <c r="D35" s="384"/>
      <c r="E35" s="1399"/>
      <c r="F35" s="1400"/>
      <c r="G35" s="1400"/>
      <c r="H35" s="1400"/>
      <c r="I35" s="1400"/>
      <c r="J35" s="1400"/>
      <c r="K35" s="1400"/>
      <c r="L35" s="1403"/>
      <c r="M35" s="1400"/>
      <c r="N35" s="1400"/>
      <c r="O35" s="1404"/>
      <c r="P35" s="293"/>
      <c r="Q35" s="294"/>
      <c r="R35" s="391"/>
      <c r="S35" s="276"/>
      <c r="U35" s="271"/>
      <c r="V35" s="271"/>
      <c r="W35" s="271"/>
      <c r="X35" s="271"/>
      <c r="Y35" s="271"/>
      <c r="Z35" s="271"/>
      <c r="AA35" s="271"/>
      <c r="AB35" s="271"/>
      <c r="AC35" s="271"/>
      <c r="AD35" s="271"/>
      <c r="AE35" s="271"/>
      <c r="AF35" s="271"/>
      <c r="AG35" s="271"/>
      <c r="AH35" s="271"/>
      <c r="AI35" s="271"/>
      <c r="AJ35" s="271"/>
      <c r="AK35" s="271"/>
      <c r="AL35" s="271"/>
      <c r="AM35" s="271"/>
      <c r="AN35" s="271"/>
      <c r="AO35" s="271"/>
      <c r="AP35" s="271"/>
      <c r="AQ35" s="271"/>
      <c r="AR35" s="271"/>
      <c r="AS35" s="271"/>
      <c r="AT35" s="271"/>
      <c r="AU35" s="271"/>
      <c r="AV35" s="271"/>
      <c r="AW35" s="271"/>
      <c r="AX35" s="271"/>
      <c r="AY35" s="271"/>
      <c r="AZ35" s="271"/>
      <c r="BA35" s="271"/>
      <c r="BB35" s="271"/>
      <c r="BC35" s="271"/>
      <c r="BD35" s="271"/>
      <c r="BE35" s="271"/>
      <c r="BF35" s="271"/>
      <c r="BG35" s="271"/>
      <c r="BH35" s="271"/>
      <c r="BI35" s="271"/>
      <c r="BJ35" s="271"/>
      <c r="BK35" s="271"/>
      <c r="BL35" s="271"/>
      <c r="BM35" s="271"/>
      <c r="BN35" s="271"/>
      <c r="BO35" s="271"/>
      <c r="BP35" s="271"/>
      <c r="BQ35" s="271"/>
      <c r="BR35" s="271"/>
      <c r="BS35" s="271"/>
      <c r="BT35" s="271"/>
      <c r="BU35" s="271"/>
      <c r="BV35" s="271"/>
      <c r="BW35" s="271"/>
    </row>
    <row r="36" spans="1:75" s="523" customFormat="1" ht="24" customHeight="1">
      <c r="A36" s="273"/>
      <c r="B36" s="395"/>
      <c r="C36" s="383"/>
      <c r="D36" s="384"/>
      <c r="E36" s="1399" t="s">
        <v>96</v>
      </c>
      <c r="F36" s="1400"/>
      <c r="G36" s="1400"/>
      <c r="H36" s="1400"/>
      <c r="I36" s="1400"/>
      <c r="J36" s="1400"/>
      <c r="K36" s="1400"/>
      <c r="L36" s="1403"/>
      <c r="M36" s="1400"/>
      <c r="N36" s="1400"/>
      <c r="O36" s="1404">
        <f t="shared" ref="O36" si="2">SUM(F36:N37)</f>
        <v>0</v>
      </c>
      <c r="P36" s="293"/>
      <c r="Q36" s="294"/>
      <c r="R36" s="391"/>
      <c r="S36" s="276"/>
      <c r="U36" s="271"/>
      <c r="V36" s="271"/>
      <c r="W36" s="271"/>
      <c r="X36" s="271"/>
      <c r="Y36" s="271"/>
      <c r="Z36" s="271"/>
      <c r="AA36" s="271"/>
      <c r="AB36" s="271"/>
      <c r="AC36" s="271"/>
      <c r="AD36" s="271"/>
      <c r="AE36" s="271"/>
      <c r="AF36" s="271"/>
      <c r="AG36" s="271"/>
      <c r="AH36" s="271"/>
      <c r="AI36" s="271"/>
      <c r="AJ36" s="271"/>
      <c r="AK36" s="271"/>
      <c r="AL36" s="271"/>
      <c r="AM36" s="271"/>
      <c r="AN36" s="271"/>
      <c r="AO36" s="271"/>
      <c r="AP36" s="271"/>
      <c r="AQ36" s="271"/>
      <c r="AR36" s="271"/>
      <c r="AS36" s="271"/>
      <c r="AT36" s="271"/>
      <c r="AU36" s="271"/>
      <c r="AV36" s="271"/>
      <c r="AW36" s="271"/>
      <c r="AX36" s="271"/>
      <c r="AY36" s="271"/>
      <c r="AZ36" s="271"/>
      <c r="BA36" s="271"/>
      <c r="BB36" s="271"/>
      <c r="BC36" s="271"/>
      <c r="BD36" s="271"/>
      <c r="BE36" s="271"/>
      <c r="BF36" s="271"/>
      <c r="BG36" s="271"/>
      <c r="BH36" s="271"/>
      <c r="BI36" s="271"/>
      <c r="BJ36" s="271"/>
      <c r="BK36" s="271"/>
      <c r="BL36" s="271"/>
      <c r="BM36" s="271"/>
      <c r="BN36" s="271"/>
      <c r="BO36" s="271"/>
      <c r="BP36" s="271"/>
      <c r="BQ36" s="271"/>
      <c r="BR36" s="271"/>
      <c r="BS36" s="271"/>
      <c r="BT36" s="271"/>
      <c r="BU36" s="271"/>
      <c r="BV36" s="271"/>
      <c r="BW36" s="271"/>
    </row>
    <row r="37" spans="1:75" ht="24" customHeight="1">
      <c r="A37" s="273"/>
      <c r="B37" s="395"/>
      <c r="C37" s="383"/>
      <c r="D37" s="384"/>
      <c r="E37" s="1399"/>
      <c r="F37" s="1400"/>
      <c r="G37" s="1400"/>
      <c r="H37" s="1400"/>
      <c r="I37" s="1400"/>
      <c r="J37" s="1400"/>
      <c r="K37" s="1400"/>
      <c r="L37" s="1403"/>
      <c r="M37" s="1400"/>
      <c r="N37" s="1400"/>
      <c r="O37" s="1404"/>
      <c r="P37" s="293"/>
      <c r="Q37" s="294"/>
      <c r="R37" s="391"/>
      <c r="S37" s="276"/>
    </row>
    <row r="38" spans="1:75" ht="24" customHeight="1">
      <c r="A38" s="273"/>
      <c r="B38" s="395"/>
      <c r="C38" s="383"/>
      <c r="D38" s="384"/>
      <c r="E38" s="1399" t="s">
        <v>97</v>
      </c>
      <c r="F38" s="1400"/>
      <c r="G38" s="1400"/>
      <c r="H38" s="1400"/>
      <c r="I38" s="1400"/>
      <c r="J38" s="1400"/>
      <c r="K38" s="1400"/>
      <c r="L38" s="1403"/>
      <c r="M38" s="1400"/>
      <c r="N38" s="1400"/>
      <c r="O38" s="1404">
        <f t="shared" ref="O38" si="3">SUM(F38:N39)</f>
        <v>0</v>
      </c>
      <c r="P38" s="293"/>
      <c r="Q38" s="294"/>
      <c r="R38" s="391"/>
      <c r="S38" s="276"/>
    </row>
    <row r="39" spans="1:75" ht="24" customHeight="1">
      <c r="A39" s="273"/>
      <c r="B39" s="395"/>
      <c r="C39" s="383"/>
      <c r="D39" s="384"/>
      <c r="E39" s="1399"/>
      <c r="F39" s="1400"/>
      <c r="G39" s="1400"/>
      <c r="H39" s="1400"/>
      <c r="I39" s="1400"/>
      <c r="J39" s="1400"/>
      <c r="K39" s="1400"/>
      <c r="L39" s="1403"/>
      <c r="M39" s="1400"/>
      <c r="N39" s="1400"/>
      <c r="O39" s="1404"/>
      <c r="P39" s="293"/>
      <c r="Q39" s="294"/>
      <c r="R39" s="391"/>
      <c r="S39" s="276"/>
    </row>
    <row r="40" spans="1:75" ht="24" customHeight="1">
      <c r="A40" s="273"/>
      <c r="B40" s="395"/>
      <c r="C40" s="383"/>
      <c r="D40" s="384"/>
      <c r="E40" s="1399" t="s">
        <v>98</v>
      </c>
      <c r="F40" s="1400"/>
      <c r="G40" s="1400"/>
      <c r="H40" s="1400"/>
      <c r="I40" s="1400"/>
      <c r="J40" s="1400"/>
      <c r="K40" s="1400"/>
      <c r="L40" s="1403"/>
      <c r="M40" s="1400"/>
      <c r="N40" s="1400"/>
      <c r="O40" s="1404">
        <f t="shared" ref="O40" si="4">SUM(F40:N41)</f>
        <v>0</v>
      </c>
      <c r="P40" s="293"/>
      <c r="Q40" s="294"/>
      <c r="R40" s="391"/>
      <c r="S40" s="276"/>
    </row>
    <row r="41" spans="1:75" ht="24" customHeight="1">
      <c r="A41" s="273"/>
      <c r="B41" s="395"/>
      <c r="C41" s="383"/>
      <c r="D41" s="384"/>
      <c r="E41" s="1399"/>
      <c r="F41" s="1400"/>
      <c r="G41" s="1400"/>
      <c r="H41" s="1400"/>
      <c r="I41" s="1400"/>
      <c r="J41" s="1400"/>
      <c r="K41" s="1400"/>
      <c r="L41" s="1403"/>
      <c r="M41" s="1400"/>
      <c r="N41" s="1400"/>
      <c r="O41" s="1404"/>
      <c r="P41" s="293"/>
      <c r="Q41" s="294"/>
      <c r="R41" s="391"/>
      <c r="S41" s="276"/>
    </row>
    <row r="42" spans="1:75" ht="24" customHeight="1">
      <c r="A42" s="273"/>
      <c r="B42" s="395"/>
      <c r="C42" s="383"/>
      <c r="D42" s="384"/>
      <c r="E42" s="1399" t="s">
        <v>99</v>
      </c>
      <c r="F42" s="1400"/>
      <c r="G42" s="1400"/>
      <c r="H42" s="1400"/>
      <c r="I42" s="1400"/>
      <c r="J42" s="1400"/>
      <c r="K42" s="1400"/>
      <c r="L42" s="1403"/>
      <c r="M42" s="1400"/>
      <c r="N42" s="1400"/>
      <c r="O42" s="1404">
        <f t="shared" ref="O42" si="5">SUM(F42:N43)</f>
        <v>0</v>
      </c>
      <c r="P42" s="293"/>
      <c r="Q42" s="294"/>
      <c r="R42" s="391"/>
      <c r="S42" s="276"/>
    </row>
    <row r="43" spans="1:75" ht="24" customHeight="1">
      <c r="A43" s="273"/>
      <c r="B43" s="395"/>
      <c r="C43" s="383"/>
      <c r="D43" s="384"/>
      <c r="E43" s="1399"/>
      <c r="F43" s="1400"/>
      <c r="G43" s="1400"/>
      <c r="H43" s="1400"/>
      <c r="I43" s="1400"/>
      <c r="J43" s="1400"/>
      <c r="K43" s="1400"/>
      <c r="L43" s="1403"/>
      <c r="M43" s="1400"/>
      <c r="N43" s="1400"/>
      <c r="O43" s="1404"/>
      <c r="P43" s="293"/>
      <c r="Q43" s="294"/>
      <c r="R43" s="391"/>
      <c r="S43" s="276"/>
    </row>
    <row r="44" spans="1:75" ht="24" customHeight="1">
      <c r="A44" s="273"/>
      <c r="B44" s="395"/>
      <c r="C44" s="383"/>
      <c r="D44" s="384"/>
      <c r="E44" s="1399" t="s">
        <v>100</v>
      </c>
      <c r="F44" s="1400"/>
      <c r="G44" s="1400"/>
      <c r="H44" s="1400"/>
      <c r="I44" s="1400"/>
      <c r="J44" s="1400"/>
      <c r="K44" s="1400"/>
      <c r="L44" s="1403"/>
      <c r="M44" s="1400"/>
      <c r="N44" s="1400"/>
      <c r="O44" s="1404">
        <f t="shared" ref="O44" si="6">SUM(F44:N45)</f>
        <v>0</v>
      </c>
      <c r="P44" s="293"/>
      <c r="Q44" s="294"/>
      <c r="R44" s="391"/>
      <c r="S44" s="276"/>
    </row>
    <row r="45" spans="1:75" ht="24" customHeight="1">
      <c r="A45" s="273"/>
      <c r="B45" s="395"/>
      <c r="C45" s="383"/>
      <c r="D45" s="384"/>
      <c r="E45" s="1399"/>
      <c r="F45" s="1400"/>
      <c r="G45" s="1400"/>
      <c r="H45" s="1400"/>
      <c r="I45" s="1400"/>
      <c r="J45" s="1400"/>
      <c r="K45" s="1400"/>
      <c r="L45" s="1403"/>
      <c r="M45" s="1400"/>
      <c r="N45" s="1400"/>
      <c r="O45" s="1404"/>
      <c r="P45" s="293"/>
      <c r="Q45" s="294"/>
      <c r="R45" s="391"/>
      <c r="S45" s="276"/>
    </row>
    <row r="46" spans="1:75" ht="24" customHeight="1">
      <c r="A46" s="273"/>
      <c r="B46" s="395"/>
      <c r="C46" s="383"/>
      <c r="D46" s="384"/>
      <c r="E46" s="1399" t="s">
        <v>101</v>
      </c>
      <c r="F46" s="1400"/>
      <c r="G46" s="1400"/>
      <c r="H46" s="1400"/>
      <c r="I46" s="1400"/>
      <c r="J46" s="1400"/>
      <c r="K46" s="1400"/>
      <c r="L46" s="1403"/>
      <c r="M46" s="1400"/>
      <c r="N46" s="1400"/>
      <c r="O46" s="1404">
        <f t="shared" ref="O46" si="7">SUM(F46:N47)</f>
        <v>0</v>
      </c>
      <c r="P46" s="293"/>
      <c r="Q46" s="294"/>
      <c r="R46" s="391"/>
      <c r="S46" s="276"/>
    </row>
    <row r="47" spans="1:75" ht="24" customHeight="1">
      <c r="A47" s="273"/>
      <c r="B47" s="395"/>
      <c r="C47" s="383"/>
      <c r="D47" s="384"/>
      <c r="E47" s="1399"/>
      <c r="F47" s="1400"/>
      <c r="G47" s="1400"/>
      <c r="H47" s="1400"/>
      <c r="I47" s="1400"/>
      <c r="J47" s="1400"/>
      <c r="K47" s="1400"/>
      <c r="L47" s="1403"/>
      <c r="M47" s="1400"/>
      <c r="N47" s="1400"/>
      <c r="O47" s="1404"/>
      <c r="P47" s="293"/>
      <c r="Q47" s="294"/>
      <c r="R47" s="391"/>
      <c r="S47" s="276"/>
    </row>
    <row r="48" spans="1:75" ht="24" customHeight="1">
      <c r="A48" s="273"/>
      <c r="B48" s="395"/>
      <c r="C48" s="383"/>
      <c r="D48" s="384"/>
      <c r="E48" s="1399" t="s">
        <v>102</v>
      </c>
      <c r="F48" s="1400"/>
      <c r="G48" s="1400"/>
      <c r="H48" s="1400"/>
      <c r="I48" s="1400"/>
      <c r="J48" s="1400"/>
      <c r="K48" s="1400"/>
      <c r="L48" s="1403"/>
      <c r="M48" s="1400"/>
      <c r="N48" s="1400"/>
      <c r="O48" s="1404">
        <f t="shared" ref="O48" si="8">SUM(F48:N49)</f>
        <v>0</v>
      </c>
      <c r="P48" s="293"/>
      <c r="Q48" s="294"/>
      <c r="R48" s="391"/>
      <c r="S48" s="276"/>
      <c r="Z48" s="275"/>
      <c r="AA48" s="275"/>
      <c r="AB48" s="275"/>
      <c r="AC48" s="275"/>
      <c r="AD48" s="275"/>
      <c r="AE48" s="275"/>
      <c r="AF48" s="275"/>
      <c r="AG48" s="275"/>
      <c r="AH48" s="275"/>
      <c r="AI48" s="275"/>
      <c r="AJ48" s="275"/>
      <c r="AK48" s="275"/>
      <c r="AL48" s="275"/>
      <c r="AM48" s="275"/>
      <c r="AN48" s="275"/>
      <c r="AO48" s="275"/>
      <c r="AP48" s="275"/>
      <c r="AQ48" s="275"/>
      <c r="AR48" s="275"/>
      <c r="AS48" s="275"/>
      <c r="AT48" s="275"/>
      <c r="AU48" s="275"/>
      <c r="AV48" s="275"/>
      <c r="AW48" s="275"/>
      <c r="AX48" s="275"/>
      <c r="AY48" s="275"/>
      <c r="AZ48" s="275"/>
      <c r="BA48" s="275"/>
      <c r="BB48" s="275"/>
      <c r="BC48" s="275"/>
      <c r="BD48" s="275"/>
      <c r="BE48" s="275"/>
      <c r="BF48" s="275"/>
      <c r="BG48" s="275"/>
      <c r="BH48" s="275"/>
      <c r="BI48" s="275"/>
      <c r="BJ48" s="275"/>
      <c r="BK48" s="275"/>
      <c r="BL48" s="275"/>
      <c r="BM48" s="275"/>
      <c r="BN48" s="275"/>
      <c r="BO48" s="275"/>
      <c r="BP48" s="275"/>
      <c r="BQ48" s="275"/>
      <c r="BR48" s="275"/>
      <c r="BS48" s="275"/>
      <c r="BT48" s="275"/>
      <c r="BU48" s="275"/>
      <c r="BV48" s="275"/>
      <c r="BW48" s="275"/>
    </row>
    <row r="49" spans="1:75" ht="24" customHeight="1">
      <c r="A49" s="273"/>
      <c r="B49" s="395"/>
      <c r="C49" s="383"/>
      <c r="D49" s="384"/>
      <c r="E49" s="1399"/>
      <c r="F49" s="1400"/>
      <c r="G49" s="1400"/>
      <c r="H49" s="1400"/>
      <c r="I49" s="1400"/>
      <c r="J49" s="1400"/>
      <c r="K49" s="1400"/>
      <c r="L49" s="1403"/>
      <c r="M49" s="1400"/>
      <c r="N49" s="1400"/>
      <c r="O49" s="1404"/>
      <c r="P49" s="293"/>
      <c r="Q49" s="294"/>
      <c r="R49" s="391"/>
      <c r="S49" s="276"/>
      <c r="Z49" s="275"/>
      <c r="AA49" s="275"/>
      <c r="AB49" s="275"/>
      <c r="AC49" s="275"/>
      <c r="AD49" s="275"/>
      <c r="AE49" s="275"/>
      <c r="AF49" s="275"/>
      <c r="AG49" s="275"/>
      <c r="AH49" s="275"/>
      <c r="AI49" s="275"/>
      <c r="AJ49" s="275"/>
      <c r="AK49" s="275"/>
      <c r="AL49" s="275"/>
      <c r="AM49" s="275"/>
      <c r="AN49" s="275"/>
      <c r="AO49" s="275"/>
      <c r="AP49" s="275"/>
      <c r="AQ49" s="275"/>
      <c r="AR49" s="275"/>
      <c r="AS49" s="275"/>
      <c r="AT49" s="275"/>
      <c r="AU49" s="275"/>
      <c r="AV49" s="275"/>
      <c r="AW49" s="275"/>
      <c r="AX49" s="275"/>
      <c r="AY49" s="275"/>
      <c r="AZ49" s="275"/>
      <c r="BA49" s="275"/>
      <c r="BB49" s="275"/>
      <c r="BC49" s="275"/>
      <c r="BD49" s="275"/>
      <c r="BE49" s="275"/>
      <c r="BF49" s="275"/>
      <c r="BG49" s="275"/>
      <c r="BH49" s="275"/>
      <c r="BI49" s="275"/>
      <c r="BJ49" s="275"/>
      <c r="BK49" s="275"/>
      <c r="BL49" s="275"/>
      <c r="BM49" s="275"/>
      <c r="BN49" s="275"/>
      <c r="BO49" s="275"/>
      <c r="BP49" s="275"/>
      <c r="BQ49" s="275"/>
      <c r="BR49" s="275"/>
      <c r="BS49" s="275"/>
      <c r="BT49" s="275"/>
      <c r="BU49" s="275"/>
      <c r="BV49" s="275"/>
      <c r="BW49" s="275"/>
    </row>
    <row r="50" spans="1:75" ht="24" customHeight="1">
      <c r="A50" s="273"/>
      <c r="B50" s="395"/>
      <c r="C50" s="383"/>
      <c r="D50" s="384"/>
      <c r="E50" s="1399" t="s">
        <v>103</v>
      </c>
      <c r="F50" s="1400"/>
      <c r="G50" s="1400"/>
      <c r="H50" s="1400"/>
      <c r="I50" s="1400"/>
      <c r="J50" s="1400"/>
      <c r="K50" s="1400"/>
      <c r="L50" s="1403"/>
      <c r="M50" s="1400"/>
      <c r="N50" s="1400"/>
      <c r="O50" s="1404">
        <f t="shared" ref="O50" si="9">SUM(F50:N51)</f>
        <v>0</v>
      </c>
      <c r="P50" s="293"/>
      <c r="Q50" s="294"/>
      <c r="R50" s="391"/>
      <c r="S50" s="276"/>
      <c r="Z50" s="275"/>
      <c r="AA50" s="275"/>
      <c r="AB50" s="275"/>
      <c r="AC50" s="275"/>
      <c r="AD50" s="275"/>
      <c r="AE50" s="275"/>
      <c r="AF50" s="275"/>
      <c r="AG50" s="275"/>
      <c r="AH50" s="275"/>
      <c r="AI50" s="275"/>
      <c r="AJ50" s="275"/>
      <c r="AK50" s="275"/>
      <c r="AL50" s="275"/>
      <c r="AM50" s="275"/>
      <c r="AN50" s="275"/>
      <c r="AO50" s="275"/>
      <c r="AP50" s="275"/>
      <c r="AQ50" s="275"/>
      <c r="AR50" s="275"/>
      <c r="AS50" s="275"/>
      <c r="AT50" s="275"/>
      <c r="AU50" s="275"/>
      <c r="AV50" s="275"/>
      <c r="AW50" s="275"/>
      <c r="AX50" s="275"/>
      <c r="AY50" s="275"/>
      <c r="AZ50" s="275"/>
      <c r="BA50" s="275"/>
      <c r="BB50" s="275"/>
      <c r="BC50" s="275"/>
      <c r="BD50" s="275"/>
      <c r="BE50" s="275"/>
      <c r="BF50" s="275"/>
      <c r="BG50" s="275"/>
      <c r="BH50" s="275"/>
      <c r="BI50" s="275"/>
      <c r="BJ50" s="275"/>
      <c r="BK50" s="275"/>
      <c r="BL50" s="275"/>
      <c r="BM50" s="275"/>
      <c r="BN50" s="275"/>
      <c r="BO50" s="275"/>
      <c r="BP50" s="275"/>
      <c r="BQ50" s="275"/>
      <c r="BR50" s="275"/>
      <c r="BS50" s="275"/>
      <c r="BT50" s="275"/>
      <c r="BU50" s="275"/>
      <c r="BV50" s="275"/>
      <c r="BW50" s="275"/>
    </row>
    <row r="51" spans="1:75" ht="24" customHeight="1">
      <c r="A51" s="273"/>
      <c r="B51" s="395"/>
      <c r="C51" s="383"/>
      <c r="D51" s="384"/>
      <c r="E51" s="1399"/>
      <c r="F51" s="1400"/>
      <c r="G51" s="1400"/>
      <c r="H51" s="1400"/>
      <c r="I51" s="1400"/>
      <c r="J51" s="1400"/>
      <c r="K51" s="1400"/>
      <c r="L51" s="1403"/>
      <c r="M51" s="1400"/>
      <c r="N51" s="1400"/>
      <c r="O51" s="1404"/>
      <c r="P51" s="293"/>
      <c r="Q51" s="294"/>
      <c r="R51" s="391"/>
      <c r="S51" s="276"/>
      <c r="Z51" s="275"/>
      <c r="AA51" s="275"/>
      <c r="AB51" s="275"/>
      <c r="AC51" s="275"/>
      <c r="AD51" s="275"/>
      <c r="AE51" s="275"/>
      <c r="AF51" s="275"/>
      <c r="AG51" s="275"/>
      <c r="AH51" s="275"/>
      <c r="AI51" s="275"/>
      <c r="AJ51" s="275"/>
      <c r="AK51" s="275"/>
      <c r="AL51" s="275"/>
      <c r="AM51" s="275"/>
      <c r="AN51" s="275"/>
      <c r="AO51" s="275"/>
      <c r="AP51" s="275"/>
      <c r="AQ51" s="275"/>
      <c r="AR51" s="275"/>
      <c r="AS51" s="275"/>
      <c r="AT51" s="275"/>
      <c r="AU51" s="275"/>
      <c r="AV51" s="275"/>
      <c r="AW51" s="275"/>
      <c r="AX51" s="275"/>
      <c r="AY51" s="275"/>
      <c r="AZ51" s="275"/>
      <c r="BA51" s="275"/>
      <c r="BB51" s="275"/>
      <c r="BC51" s="275"/>
      <c r="BD51" s="275"/>
      <c r="BE51" s="275"/>
      <c r="BF51" s="275"/>
      <c r="BG51" s="275"/>
      <c r="BH51" s="275"/>
      <c r="BI51" s="275"/>
      <c r="BJ51" s="275"/>
      <c r="BK51" s="275"/>
      <c r="BL51" s="275"/>
      <c r="BM51" s="275"/>
      <c r="BN51" s="275"/>
      <c r="BO51" s="275"/>
      <c r="BP51" s="275"/>
      <c r="BQ51" s="275"/>
      <c r="BR51" s="275"/>
      <c r="BS51" s="275"/>
      <c r="BT51" s="275"/>
      <c r="BU51" s="275"/>
      <c r="BV51" s="275"/>
      <c r="BW51" s="275"/>
    </row>
    <row r="52" spans="1:75" ht="24" customHeight="1">
      <c r="A52" s="273"/>
      <c r="B52" s="395"/>
      <c r="C52" s="383"/>
      <c r="D52" s="384"/>
      <c r="E52" s="1408" t="s">
        <v>104</v>
      </c>
      <c r="F52" s="1400"/>
      <c r="G52" s="1400"/>
      <c r="H52" s="1400"/>
      <c r="I52" s="1400"/>
      <c r="J52" s="1400"/>
      <c r="K52" s="1400"/>
      <c r="L52" s="1403"/>
      <c r="M52" s="1400"/>
      <c r="N52" s="1400"/>
      <c r="O52" s="1404">
        <f t="shared" ref="O52" si="10">SUM(F52:N53)</f>
        <v>0</v>
      </c>
      <c r="P52" s="293"/>
      <c r="Q52" s="294"/>
      <c r="R52" s="391"/>
      <c r="S52" s="276"/>
      <c r="Z52" s="275"/>
      <c r="AA52" s="275"/>
      <c r="AB52" s="275"/>
      <c r="AC52" s="275"/>
      <c r="AD52" s="275"/>
      <c r="AE52" s="275"/>
      <c r="AF52" s="275"/>
      <c r="AG52" s="275"/>
      <c r="AH52" s="275"/>
      <c r="AI52" s="275"/>
      <c r="AJ52" s="275"/>
      <c r="AK52" s="275"/>
      <c r="AL52" s="275"/>
      <c r="AM52" s="275"/>
      <c r="AN52" s="275"/>
      <c r="AO52" s="275"/>
      <c r="AP52" s="275"/>
      <c r="AQ52" s="275"/>
      <c r="AR52" s="275"/>
      <c r="AS52" s="275"/>
      <c r="AT52" s="275"/>
      <c r="AU52" s="275"/>
      <c r="AV52" s="275"/>
      <c r="AW52" s="275"/>
      <c r="AX52" s="275"/>
      <c r="AY52" s="275"/>
      <c r="AZ52" s="275"/>
      <c r="BA52" s="275"/>
      <c r="BB52" s="275"/>
      <c r="BC52" s="275"/>
      <c r="BD52" s="275"/>
      <c r="BE52" s="275"/>
      <c r="BF52" s="275"/>
      <c r="BG52" s="275"/>
      <c r="BH52" s="275"/>
      <c r="BI52" s="275"/>
      <c r="BJ52" s="275"/>
      <c r="BK52" s="275"/>
      <c r="BL52" s="275"/>
      <c r="BM52" s="275"/>
      <c r="BN52" s="275"/>
      <c r="BO52" s="275"/>
      <c r="BP52" s="275"/>
      <c r="BQ52" s="275"/>
      <c r="BR52" s="275"/>
      <c r="BS52" s="275"/>
      <c r="BT52" s="275"/>
      <c r="BU52" s="275"/>
      <c r="BV52" s="275"/>
      <c r="BW52" s="275"/>
    </row>
    <row r="53" spans="1:75" ht="24" customHeight="1">
      <c r="A53" s="273"/>
      <c r="B53" s="395"/>
      <c r="C53" s="383"/>
      <c r="D53" s="384"/>
      <c r="E53" s="1408"/>
      <c r="F53" s="1400"/>
      <c r="G53" s="1400"/>
      <c r="H53" s="1400"/>
      <c r="I53" s="1400"/>
      <c r="J53" s="1400"/>
      <c r="K53" s="1400"/>
      <c r="L53" s="1403"/>
      <c r="M53" s="1400"/>
      <c r="N53" s="1400"/>
      <c r="O53" s="1404"/>
      <c r="P53" s="293"/>
      <c r="Q53" s="294"/>
      <c r="R53" s="391"/>
      <c r="S53" s="276"/>
      <c r="Z53" s="275"/>
      <c r="AA53" s="275"/>
      <c r="AB53" s="275"/>
      <c r="AC53" s="275"/>
      <c r="AD53" s="275"/>
      <c r="AE53" s="275"/>
      <c r="AF53" s="275"/>
      <c r="AG53" s="275"/>
      <c r="AH53" s="275"/>
      <c r="AI53" s="275"/>
      <c r="AJ53" s="275"/>
      <c r="AK53" s="275"/>
      <c r="AL53" s="275"/>
      <c r="AM53" s="275"/>
      <c r="AN53" s="275"/>
      <c r="AO53" s="275"/>
      <c r="AP53" s="275"/>
      <c r="AQ53" s="275"/>
      <c r="AR53" s="275"/>
      <c r="AS53" s="275"/>
      <c r="AT53" s="275"/>
      <c r="AU53" s="275"/>
      <c r="AV53" s="275"/>
      <c r="AW53" s="275"/>
      <c r="AX53" s="275"/>
      <c r="AY53" s="275"/>
      <c r="AZ53" s="275"/>
      <c r="BA53" s="275"/>
      <c r="BB53" s="275"/>
      <c r="BC53" s="275"/>
      <c r="BD53" s="275"/>
      <c r="BE53" s="275"/>
      <c r="BF53" s="275"/>
      <c r="BG53" s="275"/>
      <c r="BH53" s="275"/>
      <c r="BI53" s="275"/>
      <c r="BJ53" s="275"/>
      <c r="BK53" s="275"/>
      <c r="BL53" s="275"/>
      <c r="BM53" s="275"/>
      <c r="BN53" s="275"/>
      <c r="BO53" s="275"/>
      <c r="BP53" s="275"/>
      <c r="BQ53" s="275"/>
      <c r="BR53" s="275"/>
      <c r="BS53" s="275"/>
      <c r="BT53" s="275"/>
      <c r="BU53" s="275"/>
      <c r="BV53" s="275"/>
      <c r="BW53" s="275"/>
    </row>
    <row r="54" spans="1:75" ht="24" customHeight="1">
      <c r="A54" s="273"/>
      <c r="B54" s="395"/>
      <c r="C54" s="383"/>
      <c r="D54" s="384"/>
      <c r="E54" s="1405" t="s">
        <v>92</v>
      </c>
      <c r="F54" s="1406">
        <f>SUM(F30:F53)</f>
        <v>0</v>
      </c>
      <c r="G54" s="1406">
        <f>SUM(G30:G53)</f>
        <v>0</v>
      </c>
      <c r="H54" s="1406">
        <f t="shared" ref="H54:N54" si="11">SUM(H30:H53)</f>
        <v>0</v>
      </c>
      <c r="I54" s="1406">
        <f t="shared" si="11"/>
        <v>0</v>
      </c>
      <c r="J54" s="1406">
        <f t="shared" si="11"/>
        <v>0</v>
      </c>
      <c r="K54" s="1406">
        <f t="shared" si="11"/>
        <v>0</v>
      </c>
      <c r="L54" s="1406">
        <f t="shared" si="11"/>
        <v>0</v>
      </c>
      <c r="M54" s="1406">
        <f t="shared" si="11"/>
        <v>0</v>
      </c>
      <c r="N54" s="1406">
        <f t="shared" si="11"/>
        <v>0</v>
      </c>
      <c r="O54" s="1409">
        <f t="shared" ref="O54" si="12">SUM(F54:N55)</f>
        <v>0</v>
      </c>
      <c r="P54" s="293"/>
      <c r="Q54" s="294"/>
      <c r="R54" s="391"/>
      <c r="S54" s="276"/>
      <c r="Z54" s="275"/>
      <c r="AA54" s="275"/>
      <c r="AB54" s="275"/>
      <c r="AC54" s="275"/>
      <c r="AD54" s="275"/>
      <c r="AE54" s="275"/>
      <c r="AF54" s="275"/>
      <c r="AG54" s="275"/>
      <c r="AH54" s="275"/>
      <c r="AI54" s="275"/>
      <c r="AJ54" s="275"/>
      <c r="AK54" s="275"/>
      <c r="AL54" s="275"/>
      <c r="AM54" s="275"/>
      <c r="AN54" s="275"/>
      <c r="AO54" s="275"/>
      <c r="AP54" s="275"/>
      <c r="AQ54" s="275"/>
      <c r="AR54" s="275"/>
      <c r="AS54" s="275"/>
      <c r="AT54" s="275"/>
      <c r="AU54" s="275"/>
      <c r="AV54" s="275"/>
      <c r="AW54" s="275"/>
      <c r="AX54" s="275"/>
      <c r="AY54" s="275"/>
      <c r="AZ54" s="275"/>
      <c r="BA54" s="275"/>
      <c r="BB54" s="275"/>
      <c r="BC54" s="275"/>
      <c r="BD54" s="275"/>
      <c r="BE54" s="275"/>
      <c r="BF54" s="275"/>
      <c r="BG54" s="275"/>
      <c r="BH54" s="275"/>
      <c r="BI54" s="275"/>
      <c r="BJ54" s="275"/>
      <c r="BK54" s="275"/>
      <c r="BL54" s="275"/>
      <c r="BM54" s="275"/>
      <c r="BN54" s="275"/>
      <c r="BO54" s="275"/>
      <c r="BP54" s="275"/>
      <c r="BQ54" s="275"/>
      <c r="BR54" s="275"/>
      <c r="BS54" s="275"/>
      <c r="BT54" s="275"/>
      <c r="BU54" s="275"/>
      <c r="BV54" s="275"/>
      <c r="BW54" s="275"/>
    </row>
    <row r="55" spans="1:75" ht="24" customHeight="1">
      <c r="A55" s="273"/>
      <c r="B55" s="395"/>
      <c r="C55" s="383"/>
      <c r="D55" s="384"/>
      <c r="E55" s="1405"/>
      <c r="F55" s="1407"/>
      <c r="G55" s="1407"/>
      <c r="H55" s="1407"/>
      <c r="I55" s="1407"/>
      <c r="J55" s="1407"/>
      <c r="K55" s="1407"/>
      <c r="L55" s="1407"/>
      <c r="M55" s="1407"/>
      <c r="N55" s="1407"/>
      <c r="O55" s="1409"/>
      <c r="P55" s="293"/>
      <c r="Q55" s="294"/>
      <c r="R55" s="391"/>
      <c r="S55" s="274"/>
      <c r="T55" s="272"/>
      <c r="U55" s="275"/>
      <c r="V55" s="275"/>
      <c r="W55" s="275"/>
      <c r="X55" s="275"/>
      <c r="Y55" s="275"/>
      <c r="Z55" s="275"/>
      <c r="AA55" s="275"/>
      <c r="AB55" s="275"/>
      <c r="AC55" s="275"/>
      <c r="AD55" s="275"/>
      <c r="AE55" s="275"/>
      <c r="AF55" s="275"/>
      <c r="AG55" s="275"/>
      <c r="AH55" s="275"/>
      <c r="AI55" s="275"/>
      <c r="AJ55" s="275"/>
      <c r="AK55" s="275"/>
      <c r="AL55" s="275"/>
      <c r="AM55" s="275"/>
      <c r="AN55" s="275"/>
      <c r="AO55" s="275"/>
      <c r="AP55" s="275"/>
      <c r="AQ55" s="275"/>
      <c r="AR55" s="275"/>
      <c r="AS55" s="275"/>
      <c r="AT55" s="275"/>
      <c r="AU55" s="275"/>
      <c r="AV55" s="275"/>
      <c r="AW55" s="275"/>
      <c r="AX55" s="275"/>
      <c r="AY55" s="275"/>
      <c r="AZ55" s="275"/>
      <c r="BA55" s="275"/>
      <c r="BB55" s="275"/>
      <c r="BC55" s="275"/>
      <c r="BD55" s="275"/>
      <c r="BE55" s="275"/>
      <c r="BF55" s="275"/>
      <c r="BG55" s="275"/>
      <c r="BH55" s="275"/>
      <c r="BI55" s="275"/>
      <c r="BJ55" s="275"/>
      <c r="BK55" s="275"/>
      <c r="BL55" s="275"/>
      <c r="BM55" s="275"/>
      <c r="BN55" s="275"/>
      <c r="BO55" s="275"/>
      <c r="BP55" s="275"/>
      <c r="BQ55" s="275"/>
      <c r="BR55" s="275"/>
      <c r="BS55" s="275"/>
      <c r="BT55" s="275"/>
      <c r="BU55" s="275"/>
      <c r="BV55" s="275"/>
      <c r="BW55" s="275"/>
    </row>
    <row r="56" spans="1:75" ht="24" customHeight="1">
      <c r="A56" s="273"/>
      <c r="B56" s="395"/>
      <c r="C56" s="383"/>
      <c r="D56" s="384"/>
      <c r="E56" s="382"/>
      <c r="F56" s="383"/>
      <c r="G56" s="383"/>
      <c r="H56" s="383"/>
      <c r="I56" s="293"/>
      <c r="J56" s="293"/>
      <c r="K56" s="293"/>
      <c r="L56" s="293"/>
      <c r="M56" s="293"/>
      <c r="N56" s="293"/>
      <c r="O56" s="293"/>
      <c r="P56" s="293"/>
      <c r="Q56" s="294"/>
      <c r="R56" s="391"/>
      <c r="S56" s="274"/>
      <c r="T56" s="272"/>
      <c r="U56" s="275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275"/>
      <c r="AG56" s="275"/>
      <c r="AH56" s="275"/>
      <c r="AI56" s="275"/>
      <c r="AJ56" s="275"/>
      <c r="AK56" s="275"/>
      <c r="AL56" s="275"/>
      <c r="AM56" s="275"/>
      <c r="AN56" s="275"/>
      <c r="AO56" s="275"/>
      <c r="AP56" s="275"/>
      <c r="AQ56" s="275"/>
      <c r="AR56" s="275"/>
      <c r="AS56" s="275"/>
      <c r="AT56" s="275"/>
      <c r="AU56" s="275"/>
      <c r="AV56" s="275"/>
      <c r="AW56" s="275"/>
      <c r="AX56" s="275"/>
      <c r="AY56" s="275"/>
      <c r="AZ56" s="275"/>
      <c r="BA56" s="275"/>
      <c r="BB56" s="275"/>
      <c r="BC56" s="275"/>
      <c r="BD56" s="275"/>
      <c r="BE56" s="275"/>
      <c r="BF56" s="275"/>
      <c r="BG56" s="275"/>
      <c r="BH56" s="275"/>
      <c r="BI56" s="275"/>
      <c r="BJ56" s="275"/>
      <c r="BK56" s="275"/>
      <c r="BL56" s="275"/>
      <c r="BM56" s="275"/>
      <c r="BN56" s="275"/>
      <c r="BO56" s="275"/>
      <c r="BP56" s="275"/>
      <c r="BQ56" s="275"/>
      <c r="BR56" s="275"/>
      <c r="BS56" s="275"/>
      <c r="BT56" s="275"/>
      <c r="BU56" s="275"/>
      <c r="BV56" s="275"/>
      <c r="BW56" s="275"/>
    </row>
    <row r="57" spans="1:75" s="275" customFormat="1" ht="24" customHeight="1">
      <c r="A57" s="273"/>
      <c r="B57" s="370"/>
      <c r="C57" s="546" t="s">
        <v>198</v>
      </c>
      <c r="D57" s="380"/>
      <c r="E57" s="381"/>
      <c r="F57" s="277"/>
      <c r="G57" s="277"/>
      <c r="H57" s="272"/>
      <c r="I57" s="272"/>
      <c r="J57" s="272"/>
      <c r="K57" s="272"/>
      <c r="L57" s="278"/>
      <c r="M57" s="278"/>
      <c r="N57" s="278"/>
      <c r="O57" s="278"/>
      <c r="P57" s="278"/>
      <c r="Q57" s="278"/>
      <c r="R57" s="391"/>
      <c r="S57" s="274"/>
      <c r="T57" s="272"/>
    </row>
    <row r="58" spans="1:75" s="275" customFormat="1" ht="24" customHeight="1">
      <c r="A58" s="273"/>
      <c r="B58" s="390"/>
      <c r="C58" s="277"/>
      <c r="D58" s="380"/>
      <c r="E58" s="381"/>
      <c r="F58" s="277"/>
      <c r="G58" s="277"/>
      <c r="H58" s="272"/>
      <c r="I58" s="272"/>
      <c r="J58" s="272"/>
      <c r="K58" s="272"/>
      <c r="L58" s="278"/>
      <c r="M58" s="278"/>
      <c r="N58" s="278"/>
      <c r="O58" s="278"/>
      <c r="P58" s="278"/>
      <c r="Q58" s="278"/>
      <c r="R58" s="391"/>
      <c r="S58" s="274"/>
      <c r="T58" s="272"/>
    </row>
    <row r="59" spans="1:75" s="275" customFormat="1" ht="24" customHeight="1">
      <c r="A59" s="273"/>
      <c r="B59" s="390"/>
      <c r="C59" s="277"/>
      <c r="D59" s="380"/>
      <c r="E59" s="966" t="s">
        <v>127</v>
      </c>
      <c r="F59" s="967" t="s">
        <v>199</v>
      </c>
      <c r="G59" s="968" t="s">
        <v>200</v>
      </c>
      <c r="H59" s="272"/>
      <c r="I59" s="272"/>
      <c r="J59" s="272"/>
      <c r="K59" s="272"/>
      <c r="L59" s="278"/>
      <c r="M59" s="278"/>
      <c r="N59" s="278"/>
      <c r="O59" s="278"/>
      <c r="P59" s="278"/>
      <c r="Q59" s="278"/>
      <c r="R59" s="391"/>
      <c r="S59" s="274"/>
      <c r="T59" s="272"/>
    </row>
    <row r="60" spans="1:75" s="275" customFormat="1" ht="24" customHeight="1">
      <c r="A60" s="273"/>
      <c r="B60" s="390"/>
      <c r="C60" s="277"/>
      <c r="D60" s="380"/>
      <c r="E60" s="543" t="s">
        <v>197</v>
      </c>
      <c r="F60" s="1130">
        <f>F54</f>
        <v>0</v>
      </c>
      <c r="G60" s="703" t="e">
        <f t="shared" ref="G60:G66" si="13">F60/$F$69</f>
        <v>#DIV/0!</v>
      </c>
      <c r="H60" s="272"/>
      <c r="I60" s="272"/>
      <c r="J60" s="272"/>
      <c r="K60" s="272"/>
      <c r="L60" s="278"/>
      <c r="M60" s="278"/>
      <c r="N60" s="278"/>
      <c r="O60" s="278"/>
      <c r="P60" s="278"/>
      <c r="Q60" s="278"/>
      <c r="R60" s="391"/>
      <c r="S60" s="274"/>
      <c r="T60" s="272"/>
    </row>
    <row r="61" spans="1:75" s="275" customFormat="1" ht="24" customHeight="1">
      <c r="A61" s="273"/>
      <c r="B61" s="390"/>
      <c r="C61" s="277"/>
      <c r="D61" s="380"/>
      <c r="E61" s="545" t="s">
        <v>130</v>
      </c>
      <c r="F61" s="1130">
        <f>G54</f>
        <v>0</v>
      </c>
      <c r="G61" s="703" t="e">
        <f t="shared" si="13"/>
        <v>#DIV/0!</v>
      </c>
      <c r="H61" s="272"/>
      <c r="I61" s="272"/>
      <c r="J61" s="272"/>
      <c r="K61" s="272"/>
      <c r="L61" s="278"/>
      <c r="M61" s="278"/>
      <c r="N61" s="278"/>
      <c r="O61" s="278"/>
      <c r="P61" s="278"/>
      <c r="Q61" s="278"/>
      <c r="R61" s="391"/>
      <c r="S61" s="274"/>
      <c r="T61" s="272"/>
    </row>
    <row r="62" spans="1:75" s="275" customFormat="1" ht="24" customHeight="1">
      <c r="A62" s="273"/>
      <c r="B62" s="390"/>
      <c r="C62" s="277"/>
      <c r="D62" s="380"/>
      <c r="E62" s="545" t="s">
        <v>131</v>
      </c>
      <c r="F62" s="1130">
        <f>H54</f>
        <v>0</v>
      </c>
      <c r="G62" s="703" t="e">
        <f t="shared" si="13"/>
        <v>#DIV/0!</v>
      </c>
      <c r="H62" s="272"/>
      <c r="I62" s="272"/>
      <c r="J62" s="272"/>
      <c r="K62" s="272"/>
      <c r="L62" s="278"/>
      <c r="M62" s="278"/>
      <c r="N62" s="278"/>
      <c r="O62" s="278"/>
      <c r="P62" s="278"/>
      <c r="Q62" s="278"/>
      <c r="R62" s="391"/>
      <c r="S62" s="274"/>
      <c r="T62" s="272"/>
    </row>
    <row r="63" spans="1:75" s="275" customFormat="1" ht="24" customHeight="1">
      <c r="A63" s="273"/>
      <c r="B63" s="390"/>
      <c r="C63" s="277"/>
      <c r="D63" s="380"/>
      <c r="E63" s="545" t="s">
        <v>132</v>
      </c>
      <c r="F63" s="1130">
        <f>I54</f>
        <v>0</v>
      </c>
      <c r="G63" s="703" t="e">
        <f t="shared" si="13"/>
        <v>#DIV/0!</v>
      </c>
      <c r="H63" s="272"/>
      <c r="I63" s="272"/>
      <c r="J63" s="272"/>
      <c r="K63" s="272"/>
      <c r="L63" s="278"/>
      <c r="M63" s="278"/>
      <c r="N63" s="278"/>
      <c r="O63" s="278"/>
      <c r="P63" s="278"/>
      <c r="Q63" s="278"/>
      <c r="R63" s="391"/>
      <c r="S63" s="274"/>
      <c r="T63" s="272"/>
    </row>
    <row r="64" spans="1:75" s="275" customFormat="1" ht="24" customHeight="1">
      <c r="A64" s="273"/>
      <c r="B64" s="390"/>
      <c r="C64" s="277"/>
      <c r="D64" s="380"/>
      <c r="E64" s="545" t="s">
        <v>201</v>
      </c>
      <c r="F64" s="1130">
        <f>J54</f>
        <v>0</v>
      </c>
      <c r="G64" s="703" t="e">
        <f t="shared" si="13"/>
        <v>#DIV/0!</v>
      </c>
      <c r="H64" s="272"/>
      <c r="I64" s="272"/>
      <c r="J64" s="272"/>
      <c r="K64" s="272"/>
      <c r="L64" s="278"/>
      <c r="M64" s="278"/>
      <c r="N64" s="278"/>
      <c r="O64" s="278"/>
      <c r="P64" s="278"/>
      <c r="Q64" s="278"/>
      <c r="R64" s="391"/>
      <c r="S64" s="274"/>
      <c r="T64" s="272"/>
    </row>
    <row r="65" spans="1:28" s="275" customFormat="1" ht="24" customHeight="1">
      <c r="A65" s="273"/>
      <c r="B65" s="390"/>
      <c r="C65" s="277"/>
      <c r="D65" s="380"/>
      <c r="E65" s="545" t="s">
        <v>1314</v>
      </c>
      <c r="F65" s="1130">
        <f>K54</f>
        <v>0</v>
      </c>
      <c r="G65" s="703" t="e">
        <f t="shared" si="13"/>
        <v>#DIV/0!</v>
      </c>
      <c r="H65" s="272"/>
      <c r="I65" s="272"/>
      <c r="J65" s="272"/>
      <c r="K65" s="272"/>
      <c r="L65" s="278"/>
      <c r="M65" s="278"/>
      <c r="N65" s="278"/>
      <c r="O65" s="278"/>
      <c r="P65" s="278"/>
      <c r="Q65" s="278"/>
      <c r="R65" s="391"/>
      <c r="S65" s="274"/>
      <c r="T65" s="272"/>
    </row>
    <row r="66" spans="1:28" s="275" customFormat="1" ht="24" customHeight="1">
      <c r="A66" s="273"/>
      <c r="B66" s="390"/>
      <c r="C66" s="277"/>
      <c r="D66" s="380"/>
      <c r="E66" s="545" t="s">
        <v>1315</v>
      </c>
      <c r="F66" s="1130">
        <f>L54</f>
        <v>0</v>
      </c>
      <c r="G66" s="703" t="e">
        <f t="shared" si="13"/>
        <v>#DIV/0!</v>
      </c>
      <c r="H66" s="272"/>
      <c r="I66" s="272"/>
      <c r="J66" s="272"/>
      <c r="K66" s="272"/>
      <c r="L66" s="278"/>
      <c r="M66" s="278"/>
      <c r="N66" s="278"/>
      <c r="O66" s="278"/>
      <c r="P66" s="278"/>
      <c r="Q66" s="278"/>
      <c r="R66" s="391"/>
      <c r="S66" s="274"/>
      <c r="T66" s="272"/>
    </row>
    <row r="67" spans="1:28" s="275" customFormat="1" ht="24" customHeight="1">
      <c r="A67" s="273"/>
      <c r="B67" s="390"/>
      <c r="C67" s="277"/>
      <c r="D67" s="380"/>
      <c r="E67" s="545" t="s">
        <v>202</v>
      </c>
      <c r="F67" s="1130">
        <f>M54</f>
        <v>0</v>
      </c>
      <c r="G67" s="703" t="e">
        <f t="shared" ref="G67:G69" si="14">F67/$F$69</f>
        <v>#DIV/0!</v>
      </c>
      <c r="H67" s="272"/>
      <c r="I67" s="272"/>
      <c r="J67" s="272"/>
      <c r="K67" s="272"/>
      <c r="L67" s="278"/>
      <c r="M67" s="278"/>
      <c r="N67" s="278"/>
      <c r="O67" s="278"/>
      <c r="P67" s="278"/>
      <c r="Q67" s="278"/>
      <c r="R67" s="391"/>
      <c r="S67" s="274"/>
      <c r="T67" s="272"/>
    </row>
    <row r="68" spans="1:28" s="275" customFormat="1" ht="24" customHeight="1">
      <c r="A68" s="273"/>
      <c r="B68" s="390"/>
      <c r="C68" s="277"/>
      <c r="D68" s="380"/>
      <c r="E68" s="545" t="s">
        <v>202</v>
      </c>
      <c r="F68" s="1130">
        <f>N54</f>
        <v>0</v>
      </c>
      <c r="G68" s="703" t="e">
        <f t="shared" si="14"/>
        <v>#DIV/0!</v>
      </c>
      <c r="H68" s="272"/>
      <c r="I68" s="272"/>
      <c r="J68" s="272"/>
      <c r="K68" s="272"/>
      <c r="L68" s="278"/>
      <c r="M68" s="278"/>
      <c r="N68" s="278"/>
      <c r="O68" s="278"/>
      <c r="P68" s="278"/>
      <c r="Q68" s="278"/>
      <c r="R68" s="391"/>
      <c r="S68" s="274"/>
      <c r="T68" s="272"/>
    </row>
    <row r="69" spans="1:28" ht="24" customHeight="1">
      <c r="A69" s="273"/>
      <c r="B69" s="390"/>
      <c r="C69" s="277"/>
      <c r="D69" s="380"/>
      <c r="E69" s="965" t="s">
        <v>92</v>
      </c>
      <c r="F69" s="1131">
        <f>SUM(F60:F68)</f>
        <v>0</v>
      </c>
      <c r="G69" s="706" t="e">
        <f t="shared" si="14"/>
        <v>#DIV/0!</v>
      </c>
      <c r="H69" s="272"/>
      <c r="I69" s="272"/>
      <c r="J69" s="272"/>
      <c r="K69" s="272"/>
      <c r="L69" s="278"/>
      <c r="M69" s="278"/>
      <c r="N69" s="278"/>
      <c r="O69" s="278"/>
      <c r="P69" s="278"/>
      <c r="Q69" s="278"/>
      <c r="R69" s="391"/>
      <c r="S69" s="274"/>
      <c r="T69" s="272"/>
      <c r="U69" s="275"/>
      <c r="V69" s="275"/>
      <c r="W69" s="275"/>
      <c r="X69" s="275"/>
      <c r="Y69" s="275"/>
      <c r="Z69" s="275"/>
      <c r="AA69" s="275"/>
      <c r="AB69" s="275"/>
    </row>
    <row r="70" spans="1:28" ht="24" customHeight="1">
      <c r="A70" s="620"/>
      <c r="B70" s="392"/>
      <c r="C70" s="279"/>
      <c r="D70" s="279"/>
      <c r="E70" s="279"/>
      <c r="F70" s="279"/>
      <c r="G70" s="279"/>
      <c r="H70" s="279"/>
      <c r="I70" s="279"/>
      <c r="J70" s="279"/>
      <c r="K70" s="279"/>
      <c r="L70" s="279"/>
      <c r="M70" s="279"/>
      <c r="N70" s="279"/>
      <c r="O70" s="279"/>
      <c r="P70" s="279"/>
      <c r="Q70" s="279"/>
      <c r="R70" s="393"/>
      <c r="S70" s="274"/>
    </row>
    <row r="71" spans="1:28" ht="19" customHeight="1">
      <c r="A71" s="273"/>
      <c r="B71" s="390"/>
      <c r="C71" s="275"/>
      <c r="D71" s="275"/>
      <c r="E71" s="275"/>
      <c r="F71" s="275"/>
      <c r="G71" s="275"/>
      <c r="H71" s="275"/>
      <c r="I71" s="275"/>
      <c r="J71" s="275"/>
      <c r="K71" s="275"/>
      <c r="L71" s="275"/>
      <c r="M71" s="275"/>
      <c r="N71" s="275"/>
      <c r="O71" s="275"/>
      <c r="P71" s="275"/>
      <c r="Q71" s="275"/>
      <c r="R71" s="391"/>
      <c r="S71" s="274"/>
    </row>
    <row r="72" spans="1:28" ht="28" customHeight="1">
      <c r="A72" s="273"/>
      <c r="B72" s="396"/>
      <c r="C72" s="548" t="s">
        <v>274</v>
      </c>
      <c r="D72" s="583"/>
      <c r="E72" s="583"/>
      <c r="F72" s="583"/>
      <c r="G72" s="275"/>
      <c r="H72" s="275"/>
      <c r="I72" s="275"/>
      <c r="J72" s="275"/>
      <c r="K72" s="275"/>
      <c r="L72" s="275"/>
      <c r="M72" s="275"/>
      <c r="N72" s="275"/>
      <c r="O72" s="275"/>
      <c r="P72" s="275"/>
      <c r="Q72" s="275"/>
      <c r="R72" s="391"/>
      <c r="S72" s="274"/>
    </row>
    <row r="73" spans="1:28" ht="24" customHeight="1">
      <c r="A73" s="273"/>
      <c r="B73" s="390"/>
      <c r="C73" s="1066" t="s">
        <v>203</v>
      </c>
      <c r="D73" s="583"/>
      <c r="E73" s="583"/>
      <c r="F73" s="583"/>
      <c r="G73" s="275"/>
      <c r="H73" s="275"/>
      <c r="I73" s="275"/>
      <c r="J73" s="275"/>
      <c r="K73" s="275"/>
      <c r="L73" s="275"/>
      <c r="M73" s="275"/>
      <c r="N73" s="275"/>
      <c r="O73" s="275"/>
      <c r="P73" s="275"/>
      <c r="Q73" s="275"/>
      <c r="R73" s="391"/>
      <c r="S73" s="274"/>
    </row>
    <row r="74" spans="1:28" ht="15" customHeight="1">
      <c r="A74" s="273"/>
      <c r="B74" s="390"/>
      <c r="C74" s="1067"/>
      <c r="D74" s="583"/>
      <c r="E74" s="583"/>
      <c r="F74" s="583"/>
      <c r="G74" s="275"/>
      <c r="H74" s="275"/>
      <c r="I74" s="275"/>
      <c r="J74" s="275"/>
      <c r="K74" s="275"/>
      <c r="L74" s="275"/>
      <c r="M74" s="275"/>
      <c r="N74" s="275"/>
      <c r="O74" s="275"/>
      <c r="P74" s="275"/>
      <c r="Q74" s="275"/>
      <c r="R74" s="391"/>
      <c r="S74" s="274"/>
    </row>
    <row r="75" spans="1:28" ht="28" customHeight="1">
      <c r="A75" s="273"/>
      <c r="B75" s="390"/>
      <c r="C75" s="584" t="s">
        <v>204</v>
      </c>
      <c r="D75" s="583"/>
      <c r="E75" s="583"/>
      <c r="F75" s="583"/>
      <c r="G75" s="275"/>
      <c r="H75" s="584" t="s">
        <v>1397</v>
      </c>
      <c r="I75" s="583"/>
      <c r="J75" s="583"/>
      <c r="K75" s="583"/>
      <c r="L75" s="583"/>
      <c r="M75" s="275"/>
      <c r="N75" s="275"/>
      <c r="O75" s="275"/>
      <c r="P75" s="275"/>
      <c r="Q75" s="275"/>
      <c r="R75" s="391"/>
      <c r="S75" s="274"/>
    </row>
    <row r="76" spans="1:28" ht="24" customHeight="1">
      <c r="A76" s="273"/>
      <c r="B76" s="390"/>
      <c r="C76" s="584"/>
      <c r="D76" s="1471" t="s">
        <v>149</v>
      </c>
      <c r="E76" s="1471"/>
      <c r="F76" s="1471"/>
      <c r="G76" s="275"/>
      <c r="H76" s="584"/>
      <c r="I76" s="583"/>
      <c r="J76" s="583"/>
      <c r="K76" s="583"/>
      <c r="L76" s="583"/>
      <c r="M76" s="275"/>
      <c r="N76" s="275"/>
      <c r="O76" s="275"/>
      <c r="P76" s="275"/>
      <c r="Q76" s="275"/>
      <c r="R76" s="391"/>
      <c r="S76" s="274"/>
    </row>
    <row r="77" spans="1:28" ht="33" customHeight="1">
      <c r="A77" s="273"/>
      <c r="B77" s="390"/>
      <c r="C77" s="891" t="s">
        <v>205</v>
      </c>
      <c r="D77" s="1472" t="s">
        <v>206</v>
      </c>
      <c r="E77" s="1473"/>
      <c r="F77" s="1473"/>
      <c r="G77" s="275"/>
      <c r="H77" s="1428" t="s">
        <v>207</v>
      </c>
      <c r="I77" s="1428"/>
      <c r="J77" s="1428" t="s">
        <v>206</v>
      </c>
      <c r="K77" s="1428"/>
      <c r="L77" s="1464" t="s">
        <v>208</v>
      </c>
      <c r="M77" s="1464"/>
      <c r="N77" s="275"/>
      <c r="O77" s="275"/>
      <c r="P77" s="275"/>
      <c r="Q77" s="275"/>
      <c r="R77" s="391"/>
      <c r="S77" s="274"/>
    </row>
    <row r="78" spans="1:28" ht="24" customHeight="1">
      <c r="A78" s="273"/>
      <c r="B78" s="390"/>
      <c r="C78" s="1424" t="s">
        <v>209</v>
      </c>
      <c r="D78" s="1427" t="s">
        <v>210</v>
      </c>
      <c r="E78" s="1427"/>
      <c r="F78" s="1427"/>
      <c r="G78" s="275"/>
      <c r="H78" s="1365" t="s">
        <v>1369</v>
      </c>
      <c r="I78" s="1353" t="s">
        <v>211</v>
      </c>
      <c r="J78" s="1377" t="s">
        <v>1372</v>
      </c>
      <c r="K78" s="1378"/>
      <c r="L78" s="1430" t="s">
        <v>213</v>
      </c>
      <c r="M78" s="1431"/>
      <c r="N78" s="275"/>
      <c r="O78" s="275"/>
      <c r="P78" s="275"/>
      <c r="Q78" s="275"/>
      <c r="R78" s="391"/>
      <c r="S78" s="274"/>
    </row>
    <row r="79" spans="1:28" ht="39" customHeight="1">
      <c r="A79" s="273"/>
      <c r="B79" s="390"/>
      <c r="C79" s="1425"/>
      <c r="D79" s="1427"/>
      <c r="E79" s="1427"/>
      <c r="F79" s="1427"/>
      <c r="G79" s="275"/>
      <c r="H79" s="1366"/>
      <c r="I79" s="1429"/>
      <c r="J79" s="1435"/>
      <c r="K79" s="1436"/>
      <c r="L79" s="1432"/>
      <c r="M79" s="1433"/>
      <c r="N79" s="275"/>
      <c r="O79" s="275"/>
      <c r="P79" s="275"/>
      <c r="Q79" s="275"/>
      <c r="R79" s="391"/>
      <c r="S79" s="274"/>
    </row>
    <row r="80" spans="1:28" ht="24" customHeight="1">
      <c r="A80" s="273"/>
      <c r="B80" s="390"/>
      <c r="C80" s="1426"/>
      <c r="D80" s="1427"/>
      <c r="E80" s="1427"/>
      <c r="F80" s="1427"/>
      <c r="G80" s="275"/>
      <c r="H80" s="1366"/>
      <c r="I80" s="1434" t="s">
        <v>214</v>
      </c>
      <c r="J80" s="1377" t="s">
        <v>215</v>
      </c>
      <c r="K80" s="1378"/>
      <c r="L80" s="1355" t="s">
        <v>216</v>
      </c>
      <c r="M80" s="1437"/>
      <c r="N80" s="275"/>
      <c r="O80" s="275"/>
      <c r="P80" s="275"/>
      <c r="Q80" s="275"/>
      <c r="R80" s="391"/>
      <c r="S80" s="274"/>
    </row>
    <row r="81" spans="1:19" ht="24" customHeight="1">
      <c r="A81" s="273"/>
      <c r="B81" s="390"/>
      <c r="C81" s="1410" t="s">
        <v>217</v>
      </c>
      <c r="D81" s="1413" t="s">
        <v>218</v>
      </c>
      <c r="E81" s="1414"/>
      <c r="F81" s="1415"/>
      <c r="G81" s="275"/>
      <c r="H81" s="1366"/>
      <c r="I81" s="1429"/>
      <c r="J81" s="1435"/>
      <c r="K81" s="1436"/>
      <c r="L81" s="1357"/>
      <c r="M81" s="1438"/>
      <c r="N81" s="275"/>
      <c r="O81" s="275"/>
      <c r="P81" s="275"/>
      <c r="Q81" s="275"/>
      <c r="R81" s="391"/>
      <c r="S81" s="274"/>
    </row>
    <row r="82" spans="1:19" ht="33" customHeight="1">
      <c r="A82" s="273"/>
      <c r="B82" s="390"/>
      <c r="C82" s="1411"/>
      <c r="D82" s="1416"/>
      <c r="E82" s="1417"/>
      <c r="F82" s="1418"/>
      <c r="G82" s="275"/>
      <c r="H82" s="1366"/>
      <c r="I82" s="1434" t="s">
        <v>219</v>
      </c>
      <c r="J82" s="1377" t="s">
        <v>220</v>
      </c>
      <c r="K82" s="1378"/>
      <c r="L82" s="1377" t="s">
        <v>221</v>
      </c>
      <c r="M82" s="1439"/>
      <c r="N82" s="275"/>
      <c r="O82" s="275"/>
      <c r="P82" s="275"/>
      <c r="Q82" s="275"/>
      <c r="R82" s="391"/>
      <c r="S82" s="274"/>
    </row>
    <row r="83" spans="1:19" ht="31" customHeight="1">
      <c r="A83" s="273"/>
      <c r="B83" s="390"/>
      <c r="C83" s="1412"/>
      <c r="D83" s="1419"/>
      <c r="E83" s="1420"/>
      <c r="F83" s="1421"/>
      <c r="G83" s="275"/>
      <c r="H83" s="1366"/>
      <c r="I83" s="1429"/>
      <c r="J83" s="1435"/>
      <c r="K83" s="1436"/>
      <c r="L83" s="1435"/>
      <c r="M83" s="1440"/>
      <c r="N83" s="275"/>
      <c r="O83" s="275"/>
      <c r="P83" s="275"/>
      <c r="Q83" s="275"/>
      <c r="R83" s="391"/>
      <c r="S83" s="274"/>
    </row>
    <row r="84" spans="1:19" ht="30" customHeight="1">
      <c r="A84" s="273"/>
      <c r="B84" s="390"/>
      <c r="C84" s="1441" t="s">
        <v>222</v>
      </c>
      <c r="D84" s="1427" t="s">
        <v>275</v>
      </c>
      <c r="E84" s="1427"/>
      <c r="F84" s="1427"/>
      <c r="G84" s="275"/>
      <c r="H84" s="1366"/>
      <c r="I84" s="1434" t="s">
        <v>232</v>
      </c>
      <c r="J84" s="1355" t="s">
        <v>233</v>
      </c>
      <c r="K84" s="1356"/>
      <c r="L84" s="1377" t="s">
        <v>234</v>
      </c>
      <c r="M84" s="1439"/>
      <c r="N84" s="275"/>
      <c r="O84" s="275"/>
      <c r="P84" s="275"/>
      <c r="Q84" s="275"/>
      <c r="R84" s="391"/>
      <c r="S84" s="274"/>
    </row>
    <row r="85" spans="1:19" ht="30" customHeight="1">
      <c r="A85" s="273"/>
      <c r="B85" s="390"/>
      <c r="C85" s="1442"/>
      <c r="D85" s="1427"/>
      <c r="E85" s="1427"/>
      <c r="F85" s="1427"/>
      <c r="G85" s="275"/>
      <c r="H85" s="1366"/>
      <c r="I85" s="1429"/>
      <c r="J85" s="1357"/>
      <c r="K85" s="1358"/>
      <c r="L85" s="1435"/>
      <c r="M85" s="1440"/>
      <c r="N85" s="275"/>
      <c r="O85" s="275"/>
      <c r="P85" s="275"/>
      <c r="Q85" s="275"/>
      <c r="R85" s="391"/>
      <c r="S85" s="274"/>
    </row>
    <row r="86" spans="1:19" ht="32" customHeight="1">
      <c r="A86" s="273"/>
      <c r="B86" s="390"/>
      <c r="C86" s="1442"/>
      <c r="D86" s="1427"/>
      <c r="E86" s="1427"/>
      <c r="F86" s="1427"/>
      <c r="G86" s="275"/>
      <c r="H86" s="1366"/>
      <c r="I86" s="1434" t="s">
        <v>237</v>
      </c>
      <c r="J86" s="1355" t="s">
        <v>238</v>
      </c>
      <c r="K86" s="1356"/>
      <c r="L86" s="1430" t="s">
        <v>239</v>
      </c>
      <c r="M86" s="1431"/>
      <c r="N86" s="275"/>
      <c r="O86" s="275"/>
      <c r="P86" s="275"/>
      <c r="Q86" s="275"/>
      <c r="R86" s="391"/>
      <c r="S86" s="274"/>
    </row>
    <row r="87" spans="1:19" ht="32" customHeight="1">
      <c r="A87" s="273"/>
      <c r="B87" s="390"/>
      <c r="C87" s="1443" t="s">
        <v>227</v>
      </c>
      <c r="D87" s="1427" t="s">
        <v>228</v>
      </c>
      <c r="E87" s="1427"/>
      <c r="F87" s="1427"/>
      <c r="G87" s="275"/>
      <c r="H87" s="1367"/>
      <c r="I87" s="1429"/>
      <c r="J87" s="1357"/>
      <c r="K87" s="1358"/>
      <c r="L87" s="1432"/>
      <c r="M87" s="1433"/>
      <c r="N87" s="275"/>
      <c r="O87" s="275"/>
      <c r="P87" s="275"/>
      <c r="Q87" s="275"/>
      <c r="R87" s="391"/>
      <c r="S87" s="274"/>
    </row>
    <row r="88" spans="1:19" ht="32" customHeight="1">
      <c r="A88" s="273"/>
      <c r="B88" s="390"/>
      <c r="C88" s="1443"/>
      <c r="D88" s="1427"/>
      <c r="E88" s="1427"/>
      <c r="F88" s="1427"/>
      <c r="G88" s="275"/>
      <c r="H88" s="1365" t="s">
        <v>1373</v>
      </c>
      <c r="I88" s="1434" t="s">
        <v>1386</v>
      </c>
      <c r="J88" s="1377" t="s">
        <v>1391</v>
      </c>
      <c r="K88" s="1378"/>
      <c r="L88" s="1377" t="s">
        <v>1388</v>
      </c>
      <c r="M88" s="1439"/>
      <c r="N88" s="275"/>
      <c r="O88" s="275"/>
      <c r="P88" s="275"/>
      <c r="Q88" s="275"/>
      <c r="R88" s="391"/>
      <c r="S88" s="274"/>
    </row>
    <row r="89" spans="1:19" ht="26" customHeight="1">
      <c r="A89" s="273"/>
      <c r="B89" s="390"/>
      <c r="C89" s="587"/>
      <c r="D89" s="588"/>
      <c r="E89" s="589"/>
      <c r="F89" s="590"/>
      <c r="G89" s="275"/>
      <c r="H89" s="1366"/>
      <c r="I89" s="1429"/>
      <c r="J89" s="1435"/>
      <c r="K89" s="1436"/>
      <c r="L89" s="1435"/>
      <c r="M89" s="1440"/>
      <c r="N89" s="275"/>
      <c r="O89" s="275"/>
      <c r="P89" s="275"/>
      <c r="Q89" s="275"/>
      <c r="R89" s="391"/>
      <c r="S89" s="274"/>
    </row>
    <row r="90" spans="1:19" ht="26" customHeight="1">
      <c r="A90" s="273"/>
      <c r="B90" s="390"/>
      <c r="C90" s="587"/>
      <c r="D90" s="591"/>
      <c r="E90" s="589"/>
      <c r="F90" s="590"/>
      <c r="G90" s="275"/>
      <c r="H90" s="1366"/>
      <c r="I90" s="1434" t="s">
        <v>1387</v>
      </c>
      <c r="J90" s="1377" t="s">
        <v>1390</v>
      </c>
      <c r="K90" s="1378"/>
      <c r="L90" s="1355" t="s">
        <v>1389</v>
      </c>
      <c r="M90" s="1437"/>
      <c r="N90" s="275"/>
      <c r="O90" s="275"/>
      <c r="P90" s="275"/>
      <c r="Q90" s="275"/>
      <c r="R90" s="391"/>
      <c r="S90" s="274"/>
    </row>
    <row r="91" spans="1:19" ht="26" customHeight="1">
      <c r="A91" s="273"/>
      <c r="B91" s="390"/>
      <c r="C91" s="275"/>
      <c r="D91" s="275"/>
      <c r="E91" s="553"/>
      <c r="F91" s="554"/>
      <c r="G91" s="275"/>
      <c r="H91" s="1367"/>
      <c r="I91" s="1354"/>
      <c r="J91" s="1435"/>
      <c r="K91" s="1436"/>
      <c r="L91" s="1357"/>
      <c r="M91" s="1438"/>
      <c r="N91" s="275"/>
      <c r="O91" s="275"/>
      <c r="P91" s="275"/>
      <c r="Q91" s="275"/>
      <c r="R91" s="391"/>
      <c r="S91" s="274"/>
    </row>
    <row r="92" spans="1:19" ht="26" customHeight="1">
      <c r="A92" s="273"/>
      <c r="B92" s="390"/>
      <c r="C92" s="275"/>
      <c r="D92" s="275"/>
      <c r="E92" s="553"/>
      <c r="F92" s="554"/>
      <c r="G92" s="275"/>
      <c r="H92" s="1365" t="s">
        <v>1370</v>
      </c>
      <c r="I92" s="1353" t="s">
        <v>1383</v>
      </c>
      <c r="J92" s="1355" t="s">
        <v>1392</v>
      </c>
      <c r="K92" s="1356"/>
      <c r="L92" s="1359" t="s">
        <v>1384</v>
      </c>
      <c r="M92" s="1360"/>
      <c r="N92" s="275"/>
      <c r="O92" s="275"/>
      <c r="P92" s="275"/>
      <c r="Q92" s="275"/>
      <c r="R92" s="391"/>
      <c r="S92" s="274"/>
    </row>
    <row r="93" spans="1:19" ht="26" customHeight="1">
      <c r="A93" s="273"/>
      <c r="B93" s="390"/>
      <c r="C93" s="275"/>
      <c r="D93" s="275"/>
      <c r="E93" s="553"/>
      <c r="F93" s="554"/>
      <c r="G93" s="275"/>
      <c r="H93" s="1366"/>
      <c r="I93" s="1354"/>
      <c r="J93" s="1357"/>
      <c r="K93" s="1358"/>
      <c r="L93" s="1361"/>
      <c r="M93" s="1362"/>
      <c r="N93" s="275"/>
      <c r="O93" s="275"/>
      <c r="P93" s="275"/>
      <c r="Q93" s="275"/>
      <c r="R93" s="391"/>
      <c r="S93" s="274"/>
    </row>
    <row r="94" spans="1:19" ht="26" customHeight="1">
      <c r="A94" s="273"/>
      <c r="B94" s="390"/>
      <c r="C94" s="275"/>
      <c r="D94" s="275"/>
      <c r="E94" s="553"/>
      <c r="F94" s="554"/>
      <c r="G94" s="275"/>
      <c r="H94" s="1366"/>
      <c r="I94" s="1353" t="s">
        <v>1382</v>
      </c>
      <c r="J94" s="1364" t="s">
        <v>1393</v>
      </c>
      <c r="K94" s="1364"/>
      <c r="L94" s="1363" t="s">
        <v>1394</v>
      </c>
      <c r="M94" s="1364"/>
      <c r="N94" s="275"/>
      <c r="O94" s="275"/>
      <c r="P94" s="275"/>
      <c r="Q94" s="275"/>
      <c r="R94" s="391"/>
      <c r="S94" s="274"/>
    </row>
    <row r="95" spans="1:19" ht="26" customHeight="1">
      <c r="A95" s="273"/>
      <c r="B95" s="390"/>
      <c r="C95" s="275"/>
      <c r="D95" s="275"/>
      <c r="E95" s="553"/>
      <c r="F95" s="554"/>
      <c r="G95" s="275"/>
      <c r="H95" s="1366"/>
      <c r="I95" s="1354"/>
      <c r="J95" s="1364"/>
      <c r="K95" s="1364"/>
      <c r="L95" s="1364"/>
      <c r="M95" s="1364"/>
      <c r="N95" s="275"/>
      <c r="O95" s="275"/>
      <c r="P95" s="275"/>
      <c r="Q95" s="275"/>
      <c r="R95" s="391"/>
      <c r="S95" s="274"/>
    </row>
    <row r="96" spans="1:19" ht="26" customHeight="1">
      <c r="A96" s="273"/>
      <c r="B96" s="390"/>
      <c r="C96" s="275"/>
      <c r="D96" s="275"/>
      <c r="E96" s="553"/>
      <c r="F96" s="554"/>
      <c r="G96" s="275"/>
      <c r="H96" s="1366"/>
      <c r="I96" s="1446" t="s">
        <v>223</v>
      </c>
      <c r="J96" s="1447" t="s">
        <v>224</v>
      </c>
      <c r="K96" s="1448"/>
      <c r="L96" s="1447" t="s">
        <v>225</v>
      </c>
      <c r="M96" s="1448"/>
      <c r="N96" s="275"/>
      <c r="O96" s="275"/>
      <c r="P96" s="275"/>
      <c r="Q96" s="275"/>
      <c r="R96" s="391"/>
      <c r="S96" s="274"/>
    </row>
    <row r="97" spans="1:19" ht="26" customHeight="1">
      <c r="A97" s="273"/>
      <c r="B97" s="390"/>
      <c r="C97" s="275"/>
      <c r="D97" s="275"/>
      <c r="E97" s="553"/>
      <c r="F97" s="554"/>
      <c r="G97" s="275"/>
      <c r="H97" s="1366"/>
      <c r="I97" s="1446"/>
      <c r="J97" s="1449"/>
      <c r="K97" s="1450"/>
      <c r="L97" s="1449"/>
      <c r="M97" s="1450"/>
      <c r="N97" s="275"/>
      <c r="O97" s="275"/>
      <c r="P97" s="275"/>
      <c r="Q97" s="275"/>
      <c r="R97" s="391"/>
      <c r="S97" s="274"/>
    </row>
    <row r="98" spans="1:19" ht="52" customHeight="1">
      <c r="A98" s="273"/>
      <c r="B98" s="390"/>
      <c r="C98" s="275"/>
      <c r="D98" s="275"/>
      <c r="E98" s="553"/>
      <c r="F98" s="554"/>
      <c r="G98" s="275"/>
      <c r="H98" s="1366"/>
      <c r="I98" s="1036" t="s">
        <v>1379</v>
      </c>
      <c r="J98" s="1037" t="s">
        <v>226</v>
      </c>
      <c r="K98" s="1037"/>
      <c r="L98" s="1368" t="s">
        <v>1407</v>
      </c>
      <c r="M98" s="1369"/>
      <c r="N98" s="275"/>
      <c r="O98" s="275"/>
      <c r="P98" s="275"/>
      <c r="Q98" s="275"/>
      <c r="R98" s="391"/>
      <c r="S98" s="274"/>
    </row>
    <row r="99" spans="1:19" ht="26" customHeight="1">
      <c r="A99" s="273"/>
      <c r="B99" s="390"/>
      <c r="C99" s="275"/>
      <c r="D99" s="275"/>
      <c r="E99" s="553"/>
      <c r="F99" s="554"/>
      <c r="G99" s="275"/>
      <c r="H99" s="1366"/>
      <c r="I99" s="1353" t="s">
        <v>229</v>
      </c>
      <c r="J99" s="1447" t="s">
        <v>230</v>
      </c>
      <c r="K99" s="1448"/>
      <c r="L99" s="1370" t="s">
        <v>231</v>
      </c>
      <c r="M99" s="1370"/>
      <c r="N99" s="275"/>
      <c r="O99" s="275"/>
      <c r="P99" s="275"/>
      <c r="Q99" s="275"/>
      <c r="R99" s="391"/>
      <c r="S99" s="274"/>
    </row>
    <row r="100" spans="1:19" ht="26" customHeight="1">
      <c r="A100" s="273"/>
      <c r="B100" s="390"/>
      <c r="C100" s="275"/>
      <c r="D100" s="275"/>
      <c r="E100" s="553"/>
      <c r="F100" s="554"/>
      <c r="G100" s="275"/>
      <c r="H100" s="1367"/>
      <c r="I100" s="1354"/>
      <c r="J100" s="1449"/>
      <c r="K100" s="1450"/>
      <c r="L100" s="1370"/>
      <c r="M100" s="1370"/>
      <c r="N100" s="275"/>
      <c r="O100" s="275"/>
      <c r="P100" s="275"/>
      <c r="Q100" s="275"/>
      <c r="R100" s="391"/>
      <c r="S100" s="274"/>
    </row>
    <row r="101" spans="1:19" ht="26" customHeight="1">
      <c r="A101" s="273"/>
      <c r="B101" s="390"/>
      <c r="C101" s="275"/>
      <c r="D101" s="275"/>
      <c r="E101" s="553"/>
      <c r="F101" s="554"/>
      <c r="G101" s="275"/>
      <c r="H101" s="1365" t="s">
        <v>1371</v>
      </c>
      <c r="I101" s="1353" t="s">
        <v>235</v>
      </c>
      <c r="J101" s="1355" t="s">
        <v>236</v>
      </c>
      <c r="K101" s="1356"/>
      <c r="L101" s="1377" t="s">
        <v>1380</v>
      </c>
      <c r="M101" s="1378"/>
      <c r="N101" s="275"/>
      <c r="O101" s="275"/>
      <c r="P101" s="275"/>
      <c r="Q101" s="275"/>
      <c r="R101" s="391"/>
      <c r="S101" s="274"/>
    </row>
    <row r="102" spans="1:19" ht="26" customHeight="1">
      <c r="A102" s="273"/>
      <c r="B102" s="390"/>
      <c r="C102" s="275"/>
      <c r="D102" s="275"/>
      <c r="E102" s="553"/>
      <c r="F102" s="554"/>
      <c r="G102" s="275"/>
      <c r="H102" s="1366"/>
      <c r="I102" s="1354"/>
      <c r="J102" s="1375"/>
      <c r="K102" s="1376"/>
      <c r="L102" s="1379"/>
      <c r="M102" s="1380"/>
      <c r="N102" s="275"/>
      <c r="O102" s="275"/>
      <c r="P102" s="275"/>
      <c r="Q102" s="275"/>
      <c r="R102" s="391"/>
      <c r="S102" s="274"/>
    </row>
    <row r="103" spans="1:19" ht="26" customHeight="1">
      <c r="A103" s="273"/>
      <c r="B103" s="390"/>
      <c r="C103" s="275"/>
      <c r="D103" s="275"/>
      <c r="E103" s="553"/>
      <c r="F103" s="554"/>
      <c r="G103" s="275"/>
      <c r="H103" s="1365" t="s">
        <v>1374</v>
      </c>
      <c r="I103" s="1446" t="s">
        <v>1375</v>
      </c>
      <c r="J103" s="1364" t="s">
        <v>1381</v>
      </c>
      <c r="K103" s="1364"/>
      <c r="L103" s="1363" t="s">
        <v>1377</v>
      </c>
      <c r="M103" s="1363"/>
      <c r="N103" s="275"/>
      <c r="O103" s="275"/>
      <c r="P103" s="275"/>
      <c r="Q103" s="275"/>
      <c r="R103" s="391"/>
      <c r="S103" s="274"/>
    </row>
    <row r="104" spans="1:19" ht="36" customHeight="1">
      <c r="A104" s="273"/>
      <c r="B104" s="390"/>
      <c r="C104" s="275"/>
      <c r="D104" s="275"/>
      <c r="E104" s="553"/>
      <c r="F104" s="554"/>
      <c r="G104" s="275"/>
      <c r="H104" s="1366"/>
      <c r="I104" s="1446"/>
      <c r="J104" s="1364"/>
      <c r="K104" s="1364"/>
      <c r="L104" s="1363"/>
      <c r="M104" s="1363"/>
      <c r="N104" s="275"/>
      <c r="O104" s="275"/>
      <c r="P104" s="275"/>
      <c r="Q104" s="275"/>
      <c r="R104" s="391"/>
      <c r="S104" s="274"/>
    </row>
    <row r="105" spans="1:19" ht="26" customHeight="1">
      <c r="A105" s="273"/>
      <c r="B105" s="390"/>
      <c r="C105" s="275"/>
      <c r="D105" s="275"/>
      <c r="E105" s="553"/>
      <c r="F105" s="554"/>
      <c r="G105" s="275"/>
      <c r="H105" s="1366"/>
      <c r="I105" s="1446" t="s">
        <v>1376</v>
      </c>
      <c r="J105" s="1364" t="s">
        <v>1381</v>
      </c>
      <c r="K105" s="1364"/>
      <c r="L105" s="1363" t="s">
        <v>1378</v>
      </c>
      <c r="M105" s="1363"/>
      <c r="N105" s="275"/>
      <c r="O105" s="275"/>
      <c r="P105" s="275"/>
      <c r="Q105" s="275"/>
      <c r="R105" s="391"/>
      <c r="S105" s="274"/>
    </row>
    <row r="106" spans="1:19" ht="26" customHeight="1">
      <c r="A106" s="273"/>
      <c r="B106" s="390"/>
      <c r="C106" s="513"/>
      <c r="D106" s="903"/>
      <c r="E106" s="553"/>
      <c r="F106" s="554"/>
      <c r="G106" s="275"/>
      <c r="H106" s="1367"/>
      <c r="I106" s="1446"/>
      <c r="J106" s="1364"/>
      <c r="K106" s="1364"/>
      <c r="L106" s="1363"/>
      <c r="M106" s="1363"/>
      <c r="N106" s="275"/>
      <c r="O106" s="275"/>
      <c r="P106" s="275"/>
      <c r="Q106" s="275"/>
      <c r="R106" s="391"/>
      <c r="S106" s="274"/>
    </row>
    <row r="107" spans="1:19" ht="26" customHeight="1">
      <c r="A107" s="273"/>
      <c r="B107" s="390"/>
      <c r="C107" s="513"/>
      <c r="D107" s="903"/>
      <c r="E107" s="553"/>
      <c r="F107" s="554"/>
      <c r="G107" s="275"/>
      <c r="H107" s="1460" t="s">
        <v>202</v>
      </c>
      <c r="I107" s="1446" t="s">
        <v>202</v>
      </c>
      <c r="J107" s="1364" t="s">
        <v>240</v>
      </c>
      <c r="K107" s="1364"/>
      <c r="L107" s="1363" t="s">
        <v>1385</v>
      </c>
      <c r="M107" s="1363"/>
      <c r="N107" s="275"/>
      <c r="O107" s="275"/>
      <c r="P107" s="275"/>
      <c r="Q107" s="275"/>
      <c r="R107" s="391"/>
      <c r="S107" s="274"/>
    </row>
    <row r="108" spans="1:19" ht="26" customHeight="1">
      <c r="A108" s="273"/>
      <c r="B108" s="390"/>
      <c r="C108" s="513"/>
      <c r="D108" s="903"/>
      <c r="E108" s="553"/>
      <c r="F108" s="554"/>
      <c r="G108" s="275"/>
      <c r="H108" s="1460"/>
      <c r="I108" s="1446"/>
      <c r="J108" s="1364"/>
      <c r="K108" s="1364"/>
      <c r="L108" s="1363"/>
      <c r="M108" s="1363"/>
      <c r="N108" s="275"/>
      <c r="O108" s="275"/>
      <c r="P108" s="275"/>
      <c r="Q108" s="275"/>
      <c r="R108" s="391"/>
      <c r="S108" s="274"/>
    </row>
    <row r="109" spans="1:19" ht="32" customHeight="1" thickBot="1">
      <c r="A109" s="273"/>
      <c r="B109" s="390"/>
      <c r="C109" s="597"/>
      <c r="D109" s="598"/>
      <c r="E109" s="599"/>
      <c r="F109" s="558"/>
      <c r="G109" s="398"/>
      <c r="H109" s="398"/>
      <c r="I109" s="600"/>
      <c r="J109" s="600"/>
      <c r="K109" s="398"/>
      <c r="L109" s="398"/>
      <c r="M109" s="398"/>
      <c r="N109" s="275"/>
      <c r="O109" s="275"/>
      <c r="P109" s="275"/>
      <c r="Q109" s="275"/>
      <c r="R109" s="391"/>
      <c r="S109" s="274"/>
    </row>
    <row r="110" spans="1:19" ht="26" customHeight="1" thickBot="1">
      <c r="A110" s="273"/>
      <c r="B110" s="390"/>
      <c r="C110" s="275"/>
      <c r="D110" s="640" t="s">
        <v>241</v>
      </c>
      <c r="E110" s="275"/>
      <c r="F110" s="860">
        <f>J121</f>
        <v>0</v>
      </c>
      <c r="G110" s="713"/>
      <c r="H110" s="640"/>
      <c r="I110" s="398"/>
      <c r="J110" s="398"/>
      <c r="K110" s="398"/>
      <c r="L110" s="398"/>
      <c r="M110" s="398"/>
      <c r="N110" s="275"/>
      <c r="O110" s="275"/>
      <c r="P110" s="275"/>
      <c r="Q110" s="275"/>
      <c r="R110" s="391"/>
      <c r="S110" s="274"/>
    </row>
    <row r="111" spans="1:19" ht="26" customHeight="1">
      <c r="A111" s="273"/>
      <c r="B111" s="390"/>
      <c r="C111" s="640"/>
      <c r="D111" s="583"/>
      <c r="E111" s="463"/>
      <c r="F111" s="713"/>
      <c r="G111" s="713"/>
      <c r="H111" s="398"/>
      <c r="I111" s="398"/>
      <c r="J111" s="398"/>
      <c r="K111" s="398"/>
      <c r="L111" s="398"/>
      <c r="M111" s="398"/>
      <c r="N111" s="275"/>
      <c r="O111" s="275"/>
      <c r="P111" s="275"/>
      <c r="Q111" s="275"/>
      <c r="R111" s="391"/>
      <c r="S111" s="274"/>
    </row>
    <row r="112" spans="1:19" ht="25" customHeight="1">
      <c r="A112" s="273"/>
      <c r="B112" s="390"/>
      <c r="C112" s="275"/>
      <c r="D112" s="548" t="s">
        <v>246</v>
      </c>
      <c r="E112" s="398"/>
      <c r="F112" s="398"/>
      <c r="G112" s="398"/>
      <c r="H112" s="902" t="s">
        <v>1345</v>
      </c>
      <c r="I112" s="308"/>
      <c r="J112" s="902"/>
      <c r="K112" s="398"/>
      <c r="L112" s="948"/>
      <c r="M112" s="275"/>
      <c r="N112" s="948"/>
      <c r="O112" s="275"/>
      <c r="P112" s="275"/>
      <c r="Q112" s="275"/>
      <c r="R112" s="391"/>
      <c r="S112" s="274"/>
    </row>
    <row r="113" spans="1:19" ht="27">
      <c r="A113" s="273"/>
      <c r="B113" s="390"/>
      <c r="C113" s="398"/>
      <c r="D113" s="398"/>
      <c r="E113" s="398"/>
      <c r="F113" s="308"/>
      <c r="G113" s="398"/>
      <c r="H113" s="902"/>
      <c r="I113" s="713"/>
      <c r="J113" s="902"/>
      <c r="K113" s="398"/>
      <c r="L113" s="948"/>
      <c r="M113" s="275"/>
      <c r="N113" s="948"/>
      <c r="O113" s="275"/>
      <c r="P113" s="275"/>
      <c r="Q113" s="275"/>
      <c r="R113" s="391"/>
      <c r="S113" s="274"/>
    </row>
    <row r="114" spans="1:19" ht="27">
      <c r="A114" s="273"/>
      <c r="B114" s="390"/>
      <c r="C114" s="398"/>
      <c r="D114" s="970" t="s">
        <v>205</v>
      </c>
      <c r="E114" s="970" t="s">
        <v>248</v>
      </c>
      <c r="F114" s="970" t="s">
        <v>249</v>
      </c>
      <c r="G114" s="398"/>
      <c r="H114" s="969" t="s">
        <v>1</v>
      </c>
      <c r="I114" s="969" t="s">
        <v>242</v>
      </c>
      <c r="J114" s="969" t="s">
        <v>243</v>
      </c>
      <c r="K114" s="970" t="s">
        <v>244</v>
      </c>
      <c r="L114" s="973" t="s">
        <v>245</v>
      </c>
      <c r="M114" s="275"/>
      <c r="N114" s="948"/>
      <c r="O114" s="275"/>
      <c r="P114" s="275"/>
      <c r="Q114" s="275"/>
      <c r="R114" s="391"/>
      <c r="S114" s="274"/>
    </row>
    <row r="115" spans="1:19" ht="27">
      <c r="A115" s="273"/>
      <c r="B115" s="390"/>
      <c r="C115" s="398"/>
      <c r="D115" s="1001" t="s">
        <v>209</v>
      </c>
      <c r="E115" s="1135">
        <f>E133</f>
        <v>0</v>
      </c>
      <c r="F115" s="897" t="e">
        <f>G133/E133</f>
        <v>#DIV/0!</v>
      </c>
      <c r="G115" s="398"/>
      <c r="H115" s="896">
        <v>1</v>
      </c>
      <c r="I115" s="466" t="s">
        <v>1369</v>
      </c>
      <c r="J115" s="1135">
        <f t="shared" ref="J115:J120" si="15">E127+H127+K127+N127</f>
        <v>0</v>
      </c>
      <c r="K115" s="296"/>
      <c r="L115" s="1000" t="s">
        <v>247</v>
      </c>
      <c r="M115" s="275"/>
      <c r="N115" s="948"/>
      <c r="O115" s="275"/>
      <c r="P115" s="275"/>
      <c r="Q115" s="275"/>
      <c r="R115" s="391"/>
      <c r="S115" s="274"/>
    </row>
    <row r="116" spans="1:19" ht="27">
      <c r="A116" s="273"/>
      <c r="B116" s="390"/>
      <c r="C116" s="398"/>
      <c r="D116" s="638" t="s">
        <v>217</v>
      </c>
      <c r="E116" s="1135">
        <f>H133</f>
        <v>0</v>
      </c>
      <c r="F116" s="897" t="e">
        <f>J133/H133</f>
        <v>#DIV/0!</v>
      </c>
      <c r="G116" s="398"/>
      <c r="H116" s="896">
        <v>2</v>
      </c>
      <c r="I116" s="466" t="s">
        <v>1373</v>
      </c>
      <c r="J116" s="1135">
        <f t="shared" si="15"/>
        <v>0</v>
      </c>
      <c r="K116" s="296"/>
      <c r="L116" s="1000" t="s">
        <v>247</v>
      </c>
      <c r="M116" s="275"/>
      <c r="N116" s="948"/>
      <c r="O116" s="275"/>
      <c r="P116" s="275"/>
      <c r="Q116" s="275"/>
      <c r="R116" s="391"/>
      <c r="S116" s="274"/>
    </row>
    <row r="117" spans="1:19" ht="27">
      <c r="A117" s="273"/>
      <c r="B117" s="390"/>
      <c r="C117" s="398"/>
      <c r="D117" s="1002" t="s">
        <v>222</v>
      </c>
      <c r="E117" s="1135">
        <f>K133</f>
        <v>0</v>
      </c>
      <c r="F117" s="897" t="e">
        <f>M133/K133</f>
        <v>#DIV/0!</v>
      </c>
      <c r="G117" s="398"/>
      <c r="H117" s="896">
        <v>3</v>
      </c>
      <c r="I117" s="466" t="s">
        <v>1370</v>
      </c>
      <c r="J117" s="1135">
        <f t="shared" si="15"/>
        <v>0</v>
      </c>
      <c r="K117" s="296"/>
      <c r="L117" s="1000" t="s">
        <v>247</v>
      </c>
      <c r="M117" s="275"/>
      <c r="N117" s="948"/>
      <c r="O117" s="275"/>
      <c r="P117" s="275"/>
      <c r="Q117" s="275"/>
      <c r="R117" s="391"/>
      <c r="S117" s="274"/>
    </row>
    <row r="118" spans="1:19" ht="27">
      <c r="A118" s="273"/>
      <c r="B118" s="390"/>
      <c r="C118" s="398"/>
      <c r="D118" s="1003" t="s">
        <v>227</v>
      </c>
      <c r="E118" s="1135">
        <f>N133</f>
        <v>0</v>
      </c>
      <c r="F118" s="897" t="e">
        <f>P133/N133</f>
        <v>#DIV/0!</v>
      </c>
      <c r="G118" s="398"/>
      <c r="H118" s="896">
        <v>4</v>
      </c>
      <c r="I118" s="566" t="s">
        <v>1371</v>
      </c>
      <c r="J118" s="1135">
        <f t="shared" si="15"/>
        <v>0</v>
      </c>
      <c r="K118" s="296"/>
      <c r="L118" s="1000" t="s">
        <v>247</v>
      </c>
      <c r="M118" s="275"/>
      <c r="N118" s="948"/>
      <c r="O118" s="275"/>
      <c r="P118" s="275"/>
      <c r="Q118" s="275"/>
      <c r="R118" s="391"/>
      <c r="S118" s="274"/>
    </row>
    <row r="119" spans="1:19" ht="27">
      <c r="A119" s="273"/>
      <c r="B119" s="390"/>
      <c r="C119" s="398"/>
      <c r="D119" s="972" t="s">
        <v>92</v>
      </c>
      <c r="E119" s="1135">
        <f>SUM(E115:E118)</f>
        <v>0</v>
      </c>
      <c r="F119" s="713"/>
      <c r="G119" s="398"/>
      <c r="H119" s="896">
        <v>5</v>
      </c>
      <c r="I119" s="466" t="s">
        <v>1374</v>
      </c>
      <c r="J119" s="1135">
        <f t="shared" si="15"/>
        <v>0</v>
      </c>
      <c r="K119" s="296"/>
      <c r="L119" s="1000" t="s">
        <v>247</v>
      </c>
      <c r="M119" s="275"/>
      <c r="N119" s="948"/>
      <c r="O119" s="275"/>
      <c r="P119" s="275"/>
      <c r="Q119" s="275"/>
      <c r="R119" s="391"/>
      <c r="S119" s="274"/>
    </row>
    <row r="120" spans="1:19" ht="27">
      <c r="A120" s="273"/>
      <c r="B120" s="390"/>
      <c r="C120" s="398"/>
      <c r="D120" s="902"/>
      <c r="E120" s="398"/>
      <c r="F120" s="713"/>
      <c r="G120" s="398"/>
      <c r="H120" s="896">
        <v>6</v>
      </c>
      <c r="I120" s="466" t="s">
        <v>202</v>
      </c>
      <c r="J120" s="1135">
        <f t="shared" si="15"/>
        <v>0</v>
      </c>
      <c r="K120" s="296"/>
      <c r="L120" s="1000" t="s">
        <v>247</v>
      </c>
      <c r="M120" s="275"/>
      <c r="N120" s="948"/>
      <c r="O120" s="275"/>
      <c r="P120" s="275"/>
      <c r="Q120" s="275"/>
      <c r="R120" s="391"/>
      <c r="S120" s="274"/>
    </row>
    <row r="121" spans="1:19" ht="27">
      <c r="A121" s="273"/>
      <c r="B121" s="390"/>
      <c r="C121" s="398"/>
      <c r="D121" s="902"/>
      <c r="E121" s="398"/>
      <c r="F121" s="713"/>
      <c r="G121" s="398"/>
      <c r="H121" s="296"/>
      <c r="I121" s="972" t="s">
        <v>250</v>
      </c>
      <c r="J121" s="1135">
        <f>SUM(J115:J120)</f>
        <v>0</v>
      </c>
      <c r="K121" s="296"/>
      <c r="L121" s="1000"/>
      <c r="M121" s="275"/>
      <c r="N121" s="948"/>
      <c r="O121" s="275"/>
      <c r="P121" s="275"/>
      <c r="Q121" s="275"/>
      <c r="R121" s="391"/>
      <c r="S121" s="274"/>
    </row>
    <row r="122" spans="1:19" ht="27">
      <c r="A122" s="273"/>
      <c r="B122" s="390"/>
      <c r="C122" s="398"/>
      <c r="D122" s="398"/>
      <c r="E122" s="398"/>
      <c r="F122" s="398"/>
      <c r="G122" s="713"/>
      <c r="H122" s="398"/>
      <c r="I122" s="398"/>
      <c r="J122" s="398"/>
      <c r="K122" s="398"/>
      <c r="L122" s="398"/>
      <c r="M122" s="398"/>
      <c r="N122" s="275"/>
      <c r="O122" s="275"/>
      <c r="P122" s="275"/>
      <c r="Q122" s="275"/>
      <c r="R122" s="391"/>
      <c r="S122" s="274"/>
    </row>
    <row r="123" spans="1:19" ht="30">
      <c r="A123" s="273"/>
      <c r="B123" s="390"/>
      <c r="C123" s="463"/>
      <c r="D123" s="548" t="s">
        <v>1344</v>
      </c>
      <c r="E123" s="463"/>
      <c r="F123" s="463"/>
      <c r="G123" s="463"/>
      <c r="H123" s="398"/>
      <c r="I123" s="463"/>
      <c r="J123" s="463"/>
      <c r="K123" s="463"/>
      <c r="L123" s="463"/>
      <c r="M123" s="463"/>
      <c r="N123" s="275"/>
      <c r="O123" s="275"/>
      <c r="P123" s="275"/>
      <c r="Q123" s="275"/>
      <c r="R123" s="391"/>
      <c r="S123" s="274"/>
    </row>
    <row r="124" spans="1:19" ht="27">
      <c r="A124" s="273"/>
      <c r="B124" s="390"/>
      <c r="C124" s="902"/>
      <c r="D124" s="308"/>
      <c r="E124" s="308"/>
      <c r="F124" s="308"/>
      <c r="G124" s="463"/>
      <c r="H124" s="398"/>
      <c r="I124" s="902"/>
      <c r="J124" s="308"/>
      <c r="K124" s="308"/>
      <c r="L124" s="308"/>
      <c r="M124" s="463"/>
      <c r="N124" s="275"/>
      <c r="O124" s="275"/>
      <c r="P124" s="275"/>
      <c r="Q124" s="275"/>
      <c r="R124" s="391"/>
      <c r="S124" s="274"/>
    </row>
    <row r="125" spans="1:19" ht="27">
      <c r="A125" s="273"/>
      <c r="B125" s="390"/>
      <c r="C125" s="902"/>
      <c r="D125" s="275"/>
      <c r="E125" s="1451" t="s">
        <v>209</v>
      </c>
      <c r="F125" s="1452"/>
      <c r="G125" s="1453"/>
      <c r="H125" s="1454" t="s">
        <v>217</v>
      </c>
      <c r="I125" s="1455"/>
      <c r="J125" s="1456"/>
      <c r="K125" s="1457" t="s">
        <v>222</v>
      </c>
      <c r="L125" s="1458"/>
      <c r="M125" s="1459"/>
      <c r="N125" s="1444" t="s">
        <v>227</v>
      </c>
      <c r="O125" s="1444"/>
      <c r="P125" s="1444"/>
      <c r="Q125" s="275"/>
      <c r="R125" s="391"/>
      <c r="S125" s="274"/>
    </row>
    <row r="126" spans="1:19" ht="27">
      <c r="A126" s="273"/>
      <c r="B126" s="390"/>
      <c r="C126" s="902"/>
      <c r="D126" s="969" t="s">
        <v>242</v>
      </c>
      <c r="E126" s="594" t="s">
        <v>248</v>
      </c>
      <c r="F126" s="594" t="s">
        <v>251</v>
      </c>
      <c r="G126" s="594" t="s">
        <v>252</v>
      </c>
      <c r="H126" s="594" t="s">
        <v>248</v>
      </c>
      <c r="I126" s="594" t="s">
        <v>251</v>
      </c>
      <c r="J126" s="594" t="s">
        <v>252</v>
      </c>
      <c r="K126" s="594" t="s">
        <v>248</v>
      </c>
      <c r="L126" s="594" t="s">
        <v>251</v>
      </c>
      <c r="M126" s="594" t="s">
        <v>252</v>
      </c>
      <c r="N126" s="594" t="s">
        <v>248</v>
      </c>
      <c r="O126" s="594" t="s">
        <v>251</v>
      </c>
      <c r="P126" s="594" t="s">
        <v>252</v>
      </c>
      <c r="Q126" s="275"/>
      <c r="R126" s="391"/>
      <c r="S126" s="274"/>
    </row>
    <row r="127" spans="1:19" ht="27">
      <c r="A127" s="273"/>
      <c r="B127" s="390"/>
      <c r="C127" s="902"/>
      <c r="D127" s="1084" t="s">
        <v>1369</v>
      </c>
      <c r="E127" s="594"/>
      <c r="F127" s="594"/>
      <c r="G127" s="594"/>
      <c r="H127" s="592"/>
      <c r="I127" s="896"/>
      <c r="J127" s="592"/>
      <c r="K127" s="592"/>
      <c r="L127" s="592"/>
      <c r="M127" s="592"/>
      <c r="N127" s="648"/>
      <c r="O127" s="648"/>
      <c r="P127" s="648"/>
      <c r="Q127" s="275"/>
      <c r="R127" s="391"/>
      <c r="S127" s="274"/>
    </row>
    <row r="128" spans="1:19" ht="27">
      <c r="A128" s="273"/>
      <c r="B128" s="390"/>
      <c r="C128" s="463"/>
      <c r="D128" s="440" t="s">
        <v>1373</v>
      </c>
      <c r="E128" s="592"/>
      <c r="F128" s="592"/>
      <c r="G128" s="592"/>
      <c r="H128" s="592"/>
      <c r="I128" s="983"/>
      <c r="J128" s="984"/>
      <c r="K128" s="592"/>
      <c r="L128" s="592"/>
      <c r="M128" s="592"/>
      <c r="N128" s="648"/>
      <c r="O128" s="648"/>
      <c r="P128" s="648"/>
      <c r="Q128" s="275"/>
      <c r="R128" s="391"/>
      <c r="S128" s="274"/>
    </row>
    <row r="129" spans="1:72" ht="27">
      <c r="A129" s="273"/>
      <c r="B129" s="390"/>
      <c r="C129" s="398"/>
      <c r="D129" s="440" t="s">
        <v>1370</v>
      </c>
      <c r="E129" s="592"/>
      <c r="F129" s="592"/>
      <c r="G129" s="592"/>
      <c r="H129" s="592"/>
      <c r="I129" s="465"/>
      <c r="J129" s="592"/>
      <c r="K129" s="592"/>
      <c r="L129" s="592"/>
      <c r="M129" s="592"/>
      <c r="N129" s="648"/>
      <c r="O129" s="648"/>
      <c r="P129" s="648"/>
      <c r="Q129" s="275"/>
      <c r="R129" s="391"/>
      <c r="S129" s="274"/>
    </row>
    <row r="130" spans="1:72" ht="27">
      <c r="A130" s="273"/>
      <c r="B130" s="390"/>
      <c r="C130" s="686"/>
      <c r="D130" s="1085" t="s">
        <v>1371</v>
      </c>
      <c r="E130" s="896"/>
      <c r="F130" s="896"/>
      <c r="G130" s="896"/>
      <c r="H130" s="592"/>
      <c r="I130" s="465"/>
      <c r="J130" s="465"/>
      <c r="K130" s="465"/>
      <c r="L130" s="465"/>
      <c r="M130" s="465"/>
      <c r="N130" s="648"/>
      <c r="O130" s="648"/>
      <c r="P130" s="648"/>
      <c r="Q130" s="275"/>
      <c r="R130" s="391"/>
      <c r="S130" s="274"/>
    </row>
    <row r="131" spans="1:72" ht="27">
      <c r="A131" s="273"/>
      <c r="B131" s="390"/>
      <c r="C131" s="686"/>
      <c r="D131" s="440" t="s">
        <v>1374</v>
      </c>
      <c r="E131" s="896"/>
      <c r="F131" s="896"/>
      <c r="G131" s="896"/>
      <c r="H131" s="592"/>
      <c r="I131" s="465"/>
      <c r="J131" s="465"/>
      <c r="K131" s="465"/>
      <c r="L131" s="465"/>
      <c r="M131" s="465"/>
      <c r="N131" s="648"/>
      <c r="O131" s="648"/>
      <c r="P131" s="648"/>
      <c r="Q131" s="275"/>
      <c r="R131" s="391"/>
      <c r="S131" s="274"/>
    </row>
    <row r="132" spans="1:72" ht="27">
      <c r="A132" s="273"/>
      <c r="B132" s="390"/>
      <c r="C132" s="902"/>
      <c r="D132" s="297" t="s">
        <v>202</v>
      </c>
      <c r="E132" s="896"/>
      <c r="F132" s="896"/>
      <c r="G132" s="896"/>
      <c r="H132" s="592"/>
      <c r="I132" s="465"/>
      <c r="J132" s="465"/>
      <c r="K132" s="465"/>
      <c r="L132" s="465"/>
      <c r="M132" s="465"/>
      <c r="N132" s="648"/>
      <c r="O132" s="648"/>
      <c r="P132" s="648"/>
      <c r="Q132" s="275"/>
      <c r="R132" s="391"/>
      <c r="S132" s="274"/>
    </row>
    <row r="133" spans="1:72" ht="27">
      <c r="A133" s="273"/>
      <c r="B133" s="390"/>
      <c r="C133" s="308"/>
      <c r="D133" s="972" t="s">
        <v>92</v>
      </c>
      <c r="E133" s="950">
        <f>SUM(E127:E132)</f>
        <v>0</v>
      </c>
      <c r="F133" s="1138"/>
      <c r="G133" s="950">
        <f>SUM(G127:G132)</f>
        <v>0</v>
      </c>
      <c r="H133" s="950">
        <f>SUM(H127:H132)</f>
        <v>0</v>
      </c>
      <c r="I133" s="1138"/>
      <c r="J133" s="950">
        <f>SUM(J127:J132)</f>
        <v>0</v>
      </c>
      <c r="K133" s="950">
        <f>SUM(K127:K132)</f>
        <v>0</v>
      </c>
      <c r="L133" s="1138"/>
      <c r="M133" s="1136">
        <f>SUM(M127:M132)</f>
        <v>0</v>
      </c>
      <c r="N133" s="1137">
        <f>SUM(N127:N132)</f>
        <v>0</v>
      </c>
      <c r="O133" s="1139"/>
      <c r="P133" s="1127">
        <f>SUM(P127:P132)</f>
        <v>0</v>
      </c>
      <c r="Q133" s="275"/>
      <c r="R133" s="391"/>
      <c r="S133" s="274"/>
    </row>
    <row r="134" spans="1:72" s="279" customFormat="1" ht="25" thickBot="1">
      <c r="A134" s="273"/>
      <c r="B134" s="399"/>
      <c r="C134" s="400"/>
      <c r="D134" s="400"/>
      <c r="E134" s="400"/>
      <c r="F134" s="400"/>
      <c r="G134" s="400"/>
      <c r="H134" s="400"/>
      <c r="I134" s="400"/>
      <c r="J134" s="400"/>
      <c r="K134" s="400"/>
      <c r="L134" s="400"/>
      <c r="M134" s="400"/>
      <c r="N134" s="400"/>
      <c r="O134" s="400"/>
      <c r="P134" s="400"/>
      <c r="Q134" s="400"/>
      <c r="R134" s="401"/>
      <c r="S134" s="274"/>
      <c r="T134" s="272"/>
      <c r="U134" s="275"/>
      <c r="V134" s="275"/>
      <c r="W134" s="275"/>
      <c r="X134" s="275"/>
      <c r="Y134" s="275"/>
      <c r="Z134" s="275"/>
      <c r="AA134" s="275"/>
      <c r="AB134" s="275"/>
      <c r="AC134" s="275"/>
      <c r="AD134" s="275"/>
      <c r="AE134" s="275"/>
      <c r="AF134" s="275"/>
      <c r="AG134" s="275"/>
      <c r="AH134" s="275"/>
      <c r="AI134" s="275"/>
      <c r="AJ134" s="275"/>
      <c r="AK134" s="275"/>
      <c r="AL134" s="275"/>
      <c r="AM134" s="275"/>
      <c r="AN134" s="275"/>
      <c r="AO134" s="275"/>
      <c r="AP134" s="275"/>
      <c r="AQ134" s="275"/>
      <c r="AR134" s="275"/>
      <c r="AS134" s="275"/>
      <c r="AT134" s="275"/>
      <c r="AU134" s="275"/>
      <c r="AV134" s="275"/>
      <c r="AW134" s="275"/>
      <c r="AX134" s="275"/>
      <c r="AY134" s="275"/>
      <c r="AZ134" s="275"/>
      <c r="BA134" s="275"/>
      <c r="BB134" s="275"/>
      <c r="BC134" s="275"/>
      <c r="BD134" s="275"/>
      <c r="BE134" s="275"/>
      <c r="BF134" s="275"/>
      <c r="BG134" s="275"/>
      <c r="BH134" s="275"/>
      <c r="BI134" s="275"/>
      <c r="BJ134" s="275"/>
      <c r="BK134" s="275"/>
      <c r="BL134" s="275"/>
      <c r="BM134" s="275"/>
      <c r="BN134" s="275"/>
      <c r="BO134" s="275"/>
      <c r="BP134" s="275"/>
      <c r="BQ134" s="275"/>
      <c r="BR134" s="275"/>
      <c r="BS134" s="275"/>
      <c r="BT134" s="275"/>
    </row>
    <row r="135" spans="1:72" ht="36" customHeight="1">
      <c r="A135" s="273"/>
      <c r="B135" s="273"/>
      <c r="C135" s="273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4"/>
    </row>
    <row r="136" spans="1:72" ht="24" customHeight="1">
      <c r="A136" s="272"/>
      <c r="B136" s="523"/>
      <c r="C136" s="523"/>
      <c r="D136" s="523"/>
      <c r="E136" s="523"/>
      <c r="F136" s="523"/>
      <c r="G136" s="523"/>
      <c r="H136" s="523"/>
      <c r="I136" s="523"/>
      <c r="J136" s="523"/>
      <c r="K136" s="523"/>
      <c r="L136" s="523"/>
      <c r="M136" s="523"/>
      <c r="N136" s="523"/>
      <c r="O136" s="523"/>
      <c r="P136" s="523"/>
      <c r="Q136" s="523"/>
      <c r="R136" s="523"/>
      <c r="S136" s="669"/>
    </row>
    <row r="137" spans="1:72">
      <c r="A137" s="272"/>
      <c r="B137" s="523"/>
      <c r="C137" s="523"/>
      <c r="D137" s="523"/>
      <c r="E137" s="523"/>
      <c r="F137" s="523"/>
      <c r="G137" s="523"/>
      <c r="H137" s="523"/>
      <c r="I137" s="523"/>
      <c r="J137" s="523"/>
      <c r="K137" s="523"/>
      <c r="L137" s="523"/>
      <c r="M137" s="523"/>
      <c r="N137" s="523"/>
      <c r="O137" s="523"/>
      <c r="P137" s="523"/>
      <c r="Q137" s="523"/>
      <c r="R137" s="523"/>
      <c r="S137" s="669"/>
    </row>
  </sheetData>
  <dataConsolidate/>
  <mergeCells count="224">
    <mergeCell ref="E125:G125"/>
    <mergeCell ref="H125:J125"/>
    <mergeCell ref="K125:M125"/>
    <mergeCell ref="N125:P125"/>
    <mergeCell ref="C81:C83"/>
    <mergeCell ref="D81:F83"/>
    <mergeCell ref="D76:F76"/>
    <mergeCell ref="D77:F77"/>
    <mergeCell ref="C78:C80"/>
    <mergeCell ref="D78:F80"/>
    <mergeCell ref="C84:C86"/>
    <mergeCell ref="D84:F86"/>
    <mergeCell ref="C87:C88"/>
    <mergeCell ref="D87:F88"/>
    <mergeCell ref="H101:H102"/>
    <mergeCell ref="I101:I102"/>
    <mergeCell ref="J101:K102"/>
    <mergeCell ref="L101:M102"/>
    <mergeCell ref="H103:H106"/>
    <mergeCell ref="I103:I104"/>
    <mergeCell ref="J103:K104"/>
    <mergeCell ref="L103:M104"/>
    <mergeCell ref="I105:I106"/>
    <mergeCell ref="L99:M100"/>
    <mergeCell ref="J54:J55"/>
    <mergeCell ref="K54:K55"/>
    <mergeCell ref="L54:L55"/>
    <mergeCell ref="M54:M55"/>
    <mergeCell ref="N54:N55"/>
    <mergeCell ref="O54:O55"/>
    <mergeCell ref="K52:K53"/>
    <mergeCell ref="L52:L53"/>
    <mergeCell ref="M52:M53"/>
    <mergeCell ref="N52:N53"/>
    <mergeCell ref="O52:O53"/>
    <mergeCell ref="J52:J53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I52:I53"/>
    <mergeCell ref="J50:J51"/>
    <mergeCell ref="K50:K51"/>
    <mergeCell ref="L50:L51"/>
    <mergeCell ref="M50:M51"/>
    <mergeCell ref="N50:N51"/>
    <mergeCell ref="O50:O51"/>
    <mergeCell ref="K48:K49"/>
    <mergeCell ref="L48:L49"/>
    <mergeCell ref="M48:M49"/>
    <mergeCell ref="N48:N49"/>
    <mergeCell ref="O48:O49"/>
    <mergeCell ref="J48:J49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I48:I49"/>
    <mergeCell ref="J46:J47"/>
    <mergeCell ref="K46:K47"/>
    <mergeCell ref="L46:L47"/>
    <mergeCell ref="M46:M47"/>
    <mergeCell ref="N46:N47"/>
    <mergeCell ref="O46:O47"/>
    <mergeCell ref="K44:K45"/>
    <mergeCell ref="L44:L45"/>
    <mergeCell ref="M44:M45"/>
    <mergeCell ref="N44:N45"/>
    <mergeCell ref="O44:O45"/>
    <mergeCell ref="J44:J45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I44:I45"/>
    <mergeCell ref="J42:J43"/>
    <mergeCell ref="K42:K43"/>
    <mergeCell ref="L42:L43"/>
    <mergeCell ref="M42:M43"/>
    <mergeCell ref="N42:N43"/>
    <mergeCell ref="O42:O43"/>
    <mergeCell ref="K40:K41"/>
    <mergeCell ref="L40:L41"/>
    <mergeCell ref="M40:M41"/>
    <mergeCell ref="N40:N41"/>
    <mergeCell ref="O40:O41"/>
    <mergeCell ref="J40:J41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I40:I41"/>
    <mergeCell ref="N32:N33"/>
    <mergeCell ref="O32:O33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I36:I37"/>
    <mergeCell ref="J38:J39"/>
    <mergeCell ref="K38:K39"/>
    <mergeCell ref="L38:L39"/>
    <mergeCell ref="M38:M39"/>
    <mergeCell ref="N38:N39"/>
    <mergeCell ref="O38:O39"/>
    <mergeCell ref="K36:K37"/>
    <mergeCell ref="L36:L37"/>
    <mergeCell ref="M36:M37"/>
    <mergeCell ref="N36:N37"/>
    <mergeCell ref="O36:O37"/>
    <mergeCell ref="J36:J37"/>
    <mergeCell ref="E34:E35"/>
    <mergeCell ref="F34:F35"/>
    <mergeCell ref="G34:G35"/>
    <mergeCell ref="H34:H35"/>
    <mergeCell ref="I34:I35"/>
    <mergeCell ref="L30:L31"/>
    <mergeCell ref="M30:M31"/>
    <mergeCell ref="N30:N31"/>
    <mergeCell ref="O30:O31"/>
    <mergeCell ref="E32:E33"/>
    <mergeCell ref="F32:F33"/>
    <mergeCell ref="G32:G33"/>
    <mergeCell ref="H32:H33"/>
    <mergeCell ref="I32:I33"/>
    <mergeCell ref="J32:J33"/>
    <mergeCell ref="J34:J35"/>
    <mergeCell ref="K34:K35"/>
    <mergeCell ref="L34:L35"/>
    <mergeCell ref="M34:M35"/>
    <mergeCell ref="N34:N35"/>
    <mergeCell ref="O34:O35"/>
    <mergeCell ref="K32:K33"/>
    <mergeCell ref="L32:L33"/>
    <mergeCell ref="M32:M33"/>
    <mergeCell ref="B3:R3"/>
    <mergeCell ref="M28:M29"/>
    <mergeCell ref="N28:N29"/>
    <mergeCell ref="O28:O29"/>
    <mergeCell ref="E30:E31"/>
    <mergeCell ref="F30:F31"/>
    <mergeCell ref="G30:G31"/>
    <mergeCell ref="H30:H31"/>
    <mergeCell ref="I30:I31"/>
    <mergeCell ref="J30:J31"/>
    <mergeCell ref="K30:K31"/>
    <mergeCell ref="E28:E29"/>
    <mergeCell ref="F28:F29"/>
    <mergeCell ref="G28:G29"/>
    <mergeCell ref="H28:H29"/>
    <mergeCell ref="I28:I29"/>
    <mergeCell ref="J28:J29"/>
    <mergeCell ref="K28:K29"/>
    <mergeCell ref="L28:L29"/>
    <mergeCell ref="L96:M97"/>
    <mergeCell ref="L98:M98"/>
    <mergeCell ref="H77:I77"/>
    <mergeCell ref="J77:K77"/>
    <mergeCell ref="L77:M77"/>
    <mergeCell ref="H78:H87"/>
    <mergeCell ref="I78:I79"/>
    <mergeCell ref="J78:K79"/>
    <mergeCell ref="L78:M79"/>
    <mergeCell ref="I80:I81"/>
    <mergeCell ref="J80:K81"/>
    <mergeCell ref="L80:M81"/>
    <mergeCell ref="I82:I83"/>
    <mergeCell ref="J82:K83"/>
    <mergeCell ref="L82:M83"/>
    <mergeCell ref="I84:I85"/>
    <mergeCell ref="J84:K85"/>
    <mergeCell ref="L84:M85"/>
    <mergeCell ref="I86:I87"/>
    <mergeCell ref="J86:K87"/>
    <mergeCell ref="L86:M87"/>
    <mergeCell ref="I99:I100"/>
    <mergeCell ref="J99:K100"/>
    <mergeCell ref="H88:H91"/>
    <mergeCell ref="I88:I89"/>
    <mergeCell ref="J105:K106"/>
    <mergeCell ref="L105:M106"/>
    <mergeCell ref="H107:H108"/>
    <mergeCell ref="I107:I108"/>
    <mergeCell ref="J107:K108"/>
    <mergeCell ref="L107:M108"/>
    <mergeCell ref="J88:K89"/>
    <mergeCell ref="L88:M89"/>
    <mergeCell ref="I90:I91"/>
    <mergeCell ref="J90:K91"/>
    <mergeCell ref="L90:M91"/>
    <mergeCell ref="H92:H100"/>
    <mergeCell ref="I92:I93"/>
    <mergeCell ref="J92:K93"/>
    <mergeCell ref="L92:M93"/>
    <mergeCell ref="I94:I95"/>
    <mergeCell ref="J94:K95"/>
    <mergeCell ref="L94:M95"/>
    <mergeCell ref="I96:I97"/>
    <mergeCell ref="J96:K97"/>
  </mergeCells>
  <conditionalFormatting sqref="E115:F115">
    <cfRule type="expression" dxfId="193" priority="24">
      <formula>$E$115=0</formula>
    </cfRule>
    <cfRule type="expression" priority="23">
      <formula>$E$115&gt;0</formula>
    </cfRule>
  </conditionalFormatting>
  <conditionalFormatting sqref="E116:F116">
    <cfRule type="expression" dxfId="192" priority="22">
      <formula>$E$116=0</formula>
    </cfRule>
    <cfRule type="expression" priority="21">
      <formula>$E$116&gt;0</formula>
    </cfRule>
  </conditionalFormatting>
  <conditionalFormatting sqref="E117:F117">
    <cfRule type="expression" dxfId="191" priority="20">
      <formula>$E$117=0</formula>
    </cfRule>
    <cfRule type="expression" priority="19">
      <formula>$E$117&gt;0</formula>
    </cfRule>
  </conditionalFormatting>
  <conditionalFormatting sqref="E118:F118">
    <cfRule type="expression" priority="17">
      <formula>$E$118&gt;0</formula>
    </cfRule>
    <cfRule type="expression" dxfId="190" priority="18">
      <formula>$E$118=0</formula>
    </cfRule>
  </conditionalFormatting>
  <conditionalFormatting sqref="E119:F119">
    <cfRule type="expression" dxfId="189" priority="16">
      <formula>$E$119=0</formula>
    </cfRule>
    <cfRule type="expression" priority="15">
      <formula>$E$119&gt;0</formula>
    </cfRule>
  </conditionalFormatting>
  <conditionalFormatting sqref="F110">
    <cfRule type="expression" priority="25">
      <formula>$F$110&gt;0</formula>
    </cfRule>
    <cfRule type="expression" dxfId="188" priority="26">
      <formula>$F$110=0</formula>
    </cfRule>
  </conditionalFormatting>
  <conditionalFormatting sqref="F60:G60">
    <cfRule type="expression" priority="127">
      <formula>$F$60&gt;0</formula>
    </cfRule>
    <cfRule type="expression" dxfId="187" priority="47">
      <formula>$F$60=0</formula>
    </cfRule>
    <cfRule type="expression" priority="46">
      <formula>$F$60&gt;0</formula>
    </cfRule>
    <cfRule type="expression" dxfId="186" priority="128">
      <formula>$F$60=0</formula>
    </cfRule>
  </conditionalFormatting>
  <conditionalFormatting sqref="F61:G61">
    <cfRule type="expression" priority="125">
      <formula>$F$61&gt;0</formula>
    </cfRule>
    <cfRule type="expression" dxfId="185" priority="126">
      <formula>$F$61=0</formula>
    </cfRule>
    <cfRule type="expression" dxfId="184" priority="45">
      <formula>$F$61=0</formula>
    </cfRule>
    <cfRule type="expression" priority="44">
      <formula>$F$61&gt;0</formula>
    </cfRule>
  </conditionalFormatting>
  <conditionalFormatting sqref="F62:G62">
    <cfRule type="expression" priority="123">
      <formula>$F$62&gt;0</formula>
    </cfRule>
    <cfRule type="expression" dxfId="183" priority="124">
      <formula>$F$62=0</formula>
    </cfRule>
    <cfRule type="expression" dxfId="182" priority="43">
      <formula>$F$62=0</formula>
    </cfRule>
    <cfRule type="expression" priority="42">
      <formula>$F$62&gt;0</formula>
    </cfRule>
  </conditionalFormatting>
  <conditionalFormatting sqref="F63:G63">
    <cfRule type="expression" priority="121">
      <formula>$F$63&gt;0</formula>
    </cfRule>
    <cfRule type="expression" dxfId="181" priority="122">
      <formula>$F$63=0</formula>
    </cfRule>
    <cfRule type="expression" dxfId="180" priority="41">
      <formula>$F$63=0</formula>
    </cfRule>
    <cfRule type="expression" priority="40">
      <formula>$F$63&gt;0</formula>
    </cfRule>
  </conditionalFormatting>
  <conditionalFormatting sqref="F64:G64">
    <cfRule type="expression" dxfId="179" priority="39">
      <formula>$F$64=0</formula>
    </cfRule>
    <cfRule type="expression" priority="38">
      <formula>$F$64&gt;0</formula>
    </cfRule>
    <cfRule type="expression" dxfId="178" priority="120" stopIfTrue="1">
      <formula>$F$64=0</formula>
    </cfRule>
    <cfRule type="expression" priority="119">
      <formula>$F$64&gt;0</formula>
    </cfRule>
  </conditionalFormatting>
  <conditionalFormatting sqref="F65:G65">
    <cfRule type="expression" dxfId="177" priority="37">
      <formula>$F$65=0</formula>
    </cfRule>
    <cfRule type="expression" priority="36">
      <formula>$F$65&gt;0</formula>
    </cfRule>
    <cfRule type="expression" dxfId="176" priority="118">
      <formula>$F$65=0</formula>
    </cfRule>
    <cfRule type="expression" priority="117">
      <formula>$F$65&gt;0</formula>
    </cfRule>
  </conditionalFormatting>
  <conditionalFormatting sqref="F66:G66">
    <cfRule type="expression" dxfId="175" priority="34">
      <formula>$F$66=0</formula>
    </cfRule>
    <cfRule type="expression" priority="33">
      <formula>$F$66&gt;0</formula>
    </cfRule>
    <cfRule type="expression" dxfId="174" priority="116">
      <formula>$F$66=0</formula>
    </cfRule>
    <cfRule type="expression" priority="115">
      <formula>$F$66&gt;0</formula>
    </cfRule>
  </conditionalFormatting>
  <conditionalFormatting sqref="F67:G67">
    <cfRule type="expression" dxfId="173" priority="114">
      <formula>$F$67=0</formula>
    </cfRule>
    <cfRule type="expression" priority="31">
      <formula>$F$67&gt;0</formula>
    </cfRule>
    <cfRule type="expression" priority="113">
      <formula>$F$67&gt;0</formula>
    </cfRule>
    <cfRule type="expression" dxfId="172" priority="32">
      <formula>$F$67=0</formula>
    </cfRule>
  </conditionalFormatting>
  <conditionalFormatting sqref="F68:G68">
    <cfRule type="expression" priority="111">
      <formula>$F$68&gt;0</formula>
    </cfRule>
    <cfRule type="expression" dxfId="171" priority="112">
      <formula>$F$68=0</formula>
    </cfRule>
    <cfRule type="expression" priority="29">
      <formula>$F$68&gt;0</formula>
    </cfRule>
    <cfRule type="expression" dxfId="170" priority="30">
      <formula>$F$68=0</formula>
    </cfRule>
  </conditionalFormatting>
  <conditionalFormatting sqref="F69:G69">
    <cfRule type="expression" priority="109">
      <formula>$F$69&gt;0</formula>
    </cfRule>
    <cfRule type="expression" dxfId="169" priority="110">
      <formula>$F$69=0</formula>
    </cfRule>
    <cfRule type="expression" priority="27">
      <formula>$F$69&gt;0</formula>
    </cfRule>
    <cfRule type="expression" dxfId="168" priority="28">
      <formula>$F$69=0</formula>
    </cfRule>
  </conditionalFormatting>
  <conditionalFormatting sqref="J115:L115">
    <cfRule type="expression" priority="13">
      <formula>$J$115&gt;0</formula>
    </cfRule>
    <cfRule type="expression" dxfId="167" priority="14">
      <formula>$J$115=0</formula>
    </cfRule>
  </conditionalFormatting>
  <conditionalFormatting sqref="J116:L116">
    <cfRule type="expression" dxfId="166" priority="12">
      <formula>$J$116=0</formula>
    </cfRule>
    <cfRule type="expression" priority="11">
      <formula>$J$116&gt;0</formula>
    </cfRule>
  </conditionalFormatting>
  <conditionalFormatting sqref="J117:L117">
    <cfRule type="expression" dxfId="165" priority="10">
      <formula>$J$117=0</formula>
    </cfRule>
    <cfRule type="expression" priority="9">
      <formula>$J$117&gt;0</formula>
    </cfRule>
  </conditionalFormatting>
  <conditionalFormatting sqref="J118:L118">
    <cfRule type="expression" dxfId="164" priority="8" stopIfTrue="1">
      <formula>$J$118=0</formula>
    </cfRule>
    <cfRule type="expression" priority="7">
      <formula>$J$118&gt;0</formula>
    </cfRule>
  </conditionalFormatting>
  <conditionalFormatting sqref="J119:L119">
    <cfRule type="expression" dxfId="163" priority="6">
      <formula>$J$119=0</formula>
    </cfRule>
    <cfRule type="expression" priority="5">
      <formula>$J$119&gt;0</formula>
    </cfRule>
  </conditionalFormatting>
  <conditionalFormatting sqref="J120:L120">
    <cfRule type="expression" dxfId="162" priority="4">
      <formula>$J$120=0</formula>
    </cfRule>
    <cfRule type="expression" dxfId="161" priority="3">
      <formula>$J$120&gt;0</formula>
    </cfRule>
  </conditionalFormatting>
  <conditionalFormatting sqref="J121:L121">
    <cfRule type="expression" dxfId="160" priority="2">
      <formula>$J$121=0</formula>
    </cfRule>
    <cfRule type="expression" priority="1">
      <formula>$J$121&gt;0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5" id="{7009D2F6-AB5F-2D45-B793-BF5FA88AA69F}">
            <xm:f>OR('Operational Information'!$H$43="&gt;&gt;เลือก&lt;&lt;",'Operational Information'!$H$45="&gt;&gt;เลือก&lt;&lt;")</xm:f>
            <x14:dxf>
              <fill>
                <patternFill patternType="darkGray"/>
              </fill>
            </x14:dxf>
          </x14:cfRule>
          <x14:cfRule type="expression" priority="48" id="{6B058780-7B20-9140-A46B-7CFFE6466551}">
            <xm:f>'Operational Information'!$J$39="N"</xm:f>
            <x14:dxf>
              <fill>
                <patternFill patternType="darkGray"/>
              </fill>
            </x14:dxf>
          </x14:cfRule>
          <x14:cfRule type="expression" priority="49" id="{8F49F7C8-697D-844C-B3EC-55D2B964D624}">
            <xm:f>OR('Operational Information'!$J$33="&gt;&gt;เลือก&lt;&lt;",'Operational Information'!$J$35="&gt;&gt;เลือก&lt;&lt;",'Operational Information'!$J$37="&gt;&gt;เลือก&lt;&lt;",'Operational Information'!$J$39="&gt;&gt;เลือก&lt;&lt;")</xm:f>
            <x14:dxf>
              <fill>
                <patternFill patternType="darkGray"/>
              </fill>
            </x14:dxf>
          </x14:cfRule>
          <x14:cfRule type="expression" priority="51" id="{B97B687A-D852-2741-854D-A4C89C944E30}">
            <xm:f>OR('Operational Information'!$J$33="Y",'Operational Information'!$J$35="Y",'Operational Information'!$J$37="Y")</xm:f>
            <x14:dxf>
              <fill>
                <patternFill patternType="darkGray"/>
              </fill>
            </x14:dxf>
          </x14:cfRule>
          <x14:cfRule type="expression" priority="53" stopIfTrue="1" id="{BAAE3698-D204-E449-B01B-8CB01B1389E0}">
            <xm:f>'Operational Information'!$J$39="Proxy"</xm:f>
            <x14:dxf/>
          </x14:cfRule>
          <x14:cfRule type="expression" priority="52" id="{803B20FD-1D9C-2E46-8EF7-68DF59679BD3}">
            <xm:f>'Operational Information'!$J$39="Exchange"</xm:f>
            <x14:dxf>
              <fill>
                <patternFill patternType="darkGray"/>
              </fill>
            </x14:dxf>
          </x14:cfRule>
          <xm:sqref>A1:XFD1048576</xm:sqref>
        </x14:conditionalFormatting>
        <x14:conditionalFormatting xmlns:xm="http://schemas.microsoft.com/office/excel/2006/main">
          <x14:cfRule type="expression" priority="362" id="{C58BE0CE-02B2-7549-8025-8726186F2CD6}">
            <xm:f>AND('Operational Information'!$H$43="&gt;&gt;เลือก&lt;&lt;",'Operational Information'!$H$45="&gt;&gt;เลือก&lt;&lt;")</xm:f>
            <x14:dxf>
              <fill>
                <patternFill patternType="darkGray"/>
              </fill>
            </x14:dxf>
          </x14:cfRule>
          <x14:cfRule type="expression" priority="361" id="{E58D9FE4-33E7-A94C-98F1-1F9DC323E9A4}">
            <xm:f>AND('Operational Information'!$H$43="Y",'Operational Information'!$H$45="Y")</xm:f>
            <x14:dxf/>
          </x14:cfRule>
          <x14:cfRule type="expression" priority="360" stopIfTrue="1" id="{3C733FDB-3F49-4248-B8D2-579CCE4C8D73}">
            <xm:f>AND('Operational Information'!$H$43="N",'Operational Information'!$H$45="Y")</xm:f>
            <x14:dxf>
              <fill>
                <patternFill patternType="darkGray"/>
              </fill>
            </x14:dxf>
          </x14:cfRule>
          <x14:cfRule type="expression" priority="359" id="{A96F2D4C-4EC2-0444-A12F-6122A46AF201}">
            <xm:f>AND('Operational Information'!$H$43="N",'Operational Information'!$H$45="N")</xm:f>
            <x14:dxf>
              <fill>
                <patternFill patternType="darkGray"/>
              </fill>
            </x14:dxf>
          </x14:cfRule>
          <xm:sqref>B24:R70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5FDE9-E6B8-B848-89CA-7EAFF8696A08}">
  <sheetPr>
    <tabColor rgb="FF9437FF"/>
  </sheetPr>
  <dimension ref="A1:AO140"/>
  <sheetViews>
    <sheetView zoomScaleNormal="100" workbookViewId="0">
      <pane ySplit="1" topLeftCell="A2" activePane="bottomLeft" state="frozen"/>
      <selection pane="bottomLeft" activeCell="F19" sqref="F19"/>
    </sheetView>
  </sheetViews>
  <sheetFormatPr baseColWidth="10" defaultRowHeight="24"/>
  <cols>
    <col min="1" max="2" width="4.83203125" style="523" customWidth="1"/>
    <col min="3" max="3" width="4.5" style="523" customWidth="1"/>
    <col min="4" max="4" width="24.1640625" style="523" customWidth="1"/>
    <col min="5" max="5" width="18.1640625" style="523" customWidth="1"/>
    <col min="6" max="6" width="18.33203125" style="523" customWidth="1"/>
    <col min="7" max="7" width="17.1640625" style="523" customWidth="1"/>
    <col min="8" max="8" width="18.5" style="523" customWidth="1"/>
    <col min="9" max="9" width="19.5" style="523" customWidth="1"/>
    <col min="10" max="10" width="16" style="523" customWidth="1"/>
    <col min="11" max="11" width="16.5" style="523" customWidth="1"/>
    <col min="12" max="12" width="16" style="523" customWidth="1"/>
    <col min="13" max="13" width="15.5" style="523" customWidth="1"/>
    <col min="14" max="26" width="14" style="523" customWidth="1"/>
    <col min="27" max="27" width="23.1640625" style="523" customWidth="1"/>
    <col min="28" max="29" width="14" style="523" customWidth="1"/>
    <col min="30" max="30" width="18.6640625" style="523" customWidth="1"/>
    <col min="31" max="31" width="14" style="523" customWidth="1"/>
    <col min="32" max="32" width="6" style="523" customWidth="1"/>
    <col min="33" max="33" width="6.5" style="523" customWidth="1"/>
    <col min="34" max="16384" width="10.83203125" style="523"/>
  </cols>
  <sheetData>
    <row r="1" spans="1:33" ht="57" customHeight="1">
      <c r="J1" s="1089" t="s">
        <v>1399</v>
      </c>
      <c r="K1" s="1089"/>
      <c r="L1" s="1089"/>
      <c r="M1" s="1089"/>
      <c r="N1" s="1089"/>
      <c r="O1" s="1089"/>
      <c r="P1" s="1089"/>
      <c r="Q1" s="1089"/>
      <c r="R1" s="1089"/>
      <c r="S1" s="1089"/>
      <c r="T1" s="1089"/>
      <c r="U1" s="1090"/>
      <c r="V1" s="1090"/>
    </row>
    <row r="2" spans="1:33" ht="30" customHeight="1">
      <c r="A2" s="1017"/>
      <c r="B2" s="1017"/>
      <c r="C2" s="1017"/>
      <c r="D2" s="1017"/>
      <c r="E2" s="1017"/>
      <c r="F2" s="1017"/>
      <c r="G2" s="1017"/>
      <c r="H2" s="1017"/>
      <c r="I2" s="1017"/>
      <c r="J2" s="1017"/>
      <c r="K2" s="1017"/>
      <c r="L2" s="1017"/>
      <c r="M2" s="1017"/>
      <c r="N2" s="1017"/>
      <c r="O2" s="1017"/>
      <c r="P2" s="1017"/>
      <c r="Q2" s="1017"/>
      <c r="R2" s="1017"/>
      <c r="S2" s="1017"/>
      <c r="T2" s="1017"/>
      <c r="U2" s="1017"/>
      <c r="V2" s="1017"/>
      <c r="W2" s="1017"/>
      <c r="X2" s="1017"/>
      <c r="Y2" s="1017"/>
      <c r="Z2" s="1017"/>
      <c r="AA2" s="1017"/>
      <c r="AB2" s="1017"/>
      <c r="AC2" s="1017"/>
      <c r="AD2" s="1017"/>
      <c r="AE2" s="1017"/>
      <c r="AF2" s="1017"/>
      <c r="AG2" s="1017"/>
    </row>
    <row r="3" spans="1:33" ht="31" customHeight="1" thickBot="1">
      <c r="A3" s="1017"/>
      <c r="B3" s="620"/>
      <c r="C3" s="620"/>
      <c r="D3" s="620"/>
      <c r="E3" s="620"/>
      <c r="F3" s="620"/>
      <c r="G3" s="1527"/>
      <c r="H3" s="1527"/>
      <c r="I3" s="1527"/>
      <c r="J3" s="1527"/>
      <c r="K3" s="1527"/>
      <c r="L3" s="620"/>
      <c r="M3" s="620"/>
      <c r="N3" s="1530"/>
      <c r="O3" s="1530"/>
      <c r="P3" s="1530"/>
      <c r="Q3" s="1530"/>
      <c r="R3" s="1530"/>
      <c r="S3" s="1530"/>
      <c r="T3" s="620"/>
      <c r="U3" s="620"/>
      <c r="V3" s="620"/>
      <c r="W3" s="620"/>
      <c r="X3" s="620"/>
      <c r="Y3" s="620"/>
      <c r="Z3" s="620"/>
      <c r="AA3" s="620"/>
      <c r="AB3" s="620"/>
      <c r="AC3" s="620"/>
      <c r="AD3" s="620"/>
      <c r="AE3" s="620"/>
      <c r="AF3" s="620"/>
      <c r="AG3" s="1017"/>
    </row>
    <row r="4" spans="1:33">
      <c r="A4" s="1017"/>
      <c r="B4" s="620"/>
      <c r="C4" s="1068"/>
      <c r="D4" s="1069"/>
      <c r="E4" s="1070"/>
      <c r="F4" s="1070"/>
      <c r="G4" s="1070"/>
      <c r="H4" s="1070"/>
      <c r="I4" s="1070"/>
      <c r="J4" s="1070"/>
      <c r="K4" s="1070"/>
      <c r="L4" s="1070"/>
      <c r="M4" s="1070"/>
      <c r="N4" s="1070"/>
      <c r="O4" s="1070"/>
      <c r="P4" s="1070"/>
      <c r="Q4" s="1070"/>
      <c r="R4" s="1070"/>
      <c r="S4" s="1070"/>
      <c r="T4" s="1070"/>
      <c r="U4" s="1070"/>
      <c r="V4" s="1070"/>
      <c r="W4" s="1070"/>
      <c r="X4" s="1070"/>
      <c r="Y4" s="1070"/>
      <c r="Z4" s="1070"/>
      <c r="AA4" s="1070"/>
      <c r="AB4" s="1070"/>
      <c r="AC4" s="1070"/>
      <c r="AD4" s="1070"/>
      <c r="AE4" s="1071"/>
      <c r="AF4" s="620"/>
      <c r="AG4" s="1017"/>
    </row>
    <row r="5" spans="1:33" ht="27">
      <c r="A5" s="1017"/>
      <c r="B5" s="620"/>
      <c r="C5" s="1072"/>
      <c r="D5" s="910" t="s">
        <v>1443</v>
      </c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1073"/>
      <c r="AF5" s="620"/>
      <c r="AG5" s="1017"/>
    </row>
    <row r="6" spans="1:33">
      <c r="A6" s="1017"/>
      <c r="B6" s="620"/>
      <c r="C6" s="1072"/>
      <c r="D6" s="1016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72"/>
      <c r="Y6" s="272"/>
      <c r="Z6" s="272"/>
      <c r="AA6" s="272"/>
      <c r="AB6" s="272"/>
      <c r="AC6" s="272"/>
      <c r="AD6" s="272"/>
      <c r="AE6" s="1073"/>
      <c r="AF6" s="620"/>
      <c r="AG6" s="1017"/>
    </row>
    <row r="7" spans="1:33" ht="27">
      <c r="A7" s="1017"/>
      <c r="B7" s="620"/>
      <c r="C7" s="1072"/>
      <c r="D7" s="313" t="s">
        <v>1359</v>
      </c>
      <c r="E7" s="1531">
        <f>'Operational Information'!I226</f>
        <v>0</v>
      </c>
      <c r="F7" s="1532"/>
      <c r="G7" s="1074" t="s">
        <v>126</v>
      </c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72"/>
      <c r="Y7" s="272"/>
      <c r="Z7" s="272"/>
      <c r="AA7" s="272"/>
      <c r="AB7" s="272"/>
      <c r="AC7" s="272"/>
      <c r="AD7" s="272"/>
      <c r="AE7" s="1073"/>
      <c r="AF7" s="620"/>
      <c r="AG7" s="1017"/>
    </row>
    <row r="8" spans="1:33">
      <c r="A8" s="1017"/>
      <c r="B8" s="620"/>
      <c r="C8" s="1072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72"/>
      <c r="Y8" s="272"/>
      <c r="Z8" s="272"/>
      <c r="AA8" s="272"/>
      <c r="AB8" s="272"/>
      <c r="AC8" s="272"/>
      <c r="AD8" s="272"/>
      <c r="AE8" s="1073"/>
      <c r="AF8" s="620"/>
      <c r="AG8" s="1017"/>
    </row>
    <row r="9" spans="1:33" ht="27">
      <c r="A9" s="1017"/>
      <c r="B9" s="620"/>
      <c r="C9" s="1072"/>
      <c r="D9" s="1022" t="s">
        <v>1418</v>
      </c>
      <c r="E9" s="272"/>
      <c r="F9" s="272"/>
      <c r="G9" s="272"/>
      <c r="H9" s="272"/>
      <c r="I9" s="272"/>
      <c r="J9" s="1075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2"/>
      <c r="AA9" s="272"/>
      <c r="AB9" s="272"/>
      <c r="AC9" s="272"/>
      <c r="AD9" s="272"/>
      <c r="AE9" s="1073"/>
      <c r="AF9" s="620"/>
      <c r="AG9" s="1017"/>
    </row>
    <row r="10" spans="1:33">
      <c r="A10" s="1017"/>
      <c r="B10" s="620"/>
      <c r="C10" s="10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1073"/>
      <c r="AF10" s="620"/>
      <c r="AG10" s="1017"/>
    </row>
    <row r="11" spans="1:33">
      <c r="A11" s="1017"/>
      <c r="B11" s="620"/>
      <c r="C11" s="1072"/>
      <c r="D11" s="1534" t="s">
        <v>1356</v>
      </c>
      <c r="E11" s="1536" t="s">
        <v>1362</v>
      </c>
      <c r="F11" s="1537"/>
      <c r="G11" s="1533" t="s">
        <v>1363</v>
      </c>
      <c r="H11" s="1533"/>
      <c r="I11" s="1529" t="s">
        <v>92</v>
      </c>
      <c r="J11" s="563"/>
      <c r="K11" s="1491"/>
      <c r="L11" s="1491"/>
      <c r="M11" s="1491"/>
      <c r="N11" s="1491"/>
      <c r="O11" s="1491"/>
      <c r="P11" s="1491"/>
      <c r="Q11" s="1491"/>
      <c r="R11" s="1491"/>
      <c r="S11" s="1491"/>
      <c r="T11" s="1491"/>
      <c r="U11" s="1491"/>
      <c r="V11" s="1491"/>
      <c r="W11" s="1491"/>
      <c r="X11" s="1491"/>
      <c r="Y11" s="1491"/>
      <c r="Z11" s="1491"/>
      <c r="AA11" s="1491"/>
      <c r="AB11" s="1491"/>
      <c r="AC11" s="272"/>
      <c r="AD11" s="1026"/>
      <c r="AE11" s="1076"/>
      <c r="AF11" s="620"/>
      <c r="AG11" s="1017"/>
    </row>
    <row r="12" spans="1:33">
      <c r="A12" s="1017"/>
      <c r="B12" s="620"/>
      <c r="C12" s="1072"/>
      <c r="D12" s="1535"/>
      <c r="E12" s="1018" t="s">
        <v>1327</v>
      </c>
      <c r="F12" s="1018" t="s">
        <v>1324</v>
      </c>
      <c r="G12" s="1018" t="s">
        <v>1327</v>
      </c>
      <c r="H12" s="1018" t="s">
        <v>1324</v>
      </c>
      <c r="I12" s="1529"/>
      <c r="J12" s="464"/>
      <c r="K12" s="1030"/>
      <c r="L12" s="1030"/>
      <c r="M12" s="272"/>
      <c r="N12" s="1030"/>
      <c r="O12" s="1030"/>
      <c r="P12" s="1030"/>
      <c r="Q12" s="1030"/>
      <c r="R12" s="1030"/>
      <c r="S12" s="1030"/>
      <c r="T12" s="1030"/>
      <c r="U12" s="1030"/>
      <c r="V12" s="1030"/>
      <c r="W12" s="1030"/>
      <c r="X12" s="1030"/>
      <c r="Y12" s="1030"/>
      <c r="Z12" s="1030"/>
      <c r="AA12" s="1030"/>
      <c r="AB12" s="1030"/>
      <c r="AC12" s="272"/>
      <c r="AD12" s="1026"/>
      <c r="AE12" s="1076"/>
      <c r="AF12" s="620"/>
      <c r="AG12" s="1017"/>
    </row>
    <row r="13" spans="1:33">
      <c r="A13" s="1017"/>
      <c r="B13" s="620"/>
      <c r="C13" s="1072"/>
      <c r="D13" s="1092" t="s">
        <v>1414</v>
      </c>
      <c r="E13" s="1011"/>
      <c r="F13" s="1011"/>
      <c r="G13" s="1011"/>
      <c r="H13" s="1011"/>
      <c r="I13" s="1141">
        <f>SUM(E13:H13)</f>
        <v>0</v>
      </c>
      <c r="J13" s="275"/>
      <c r="K13" s="275"/>
      <c r="L13" s="275"/>
      <c r="M13" s="272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  <c r="AA13" s="275"/>
      <c r="AB13" s="275"/>
      <c r="AC13" s="272"/>
      <c r="AD13" s="272"/>
      <c r="AE13" s="1073"/>
      <c r="AF13" s="620"/>
      <c r="AG13" s="1017"/>
    </row>
    <row r="14" spans="1:33">
      <c r="A14" s="1017"/>
      <c r="B14" s="620"/>
      <c r="C14" s="1072"/>
      <c r="D14" s="1091"/>
      <c r="E14" s="1011"/>
      <c r="F14" s="1011"/>
      <c r="G14" s="1011"/>
      <c r="H14" s="1011"/>
      <c r="I14" s="1141">
        <f t="shared" ref="I14:I26" ca="1" si="0">SUM(E14:AB14)</f>
        <v>0</v>
      </c>
      <c r="J14" s="275"/>
      <c r="K14" s="275"/>
      <c r="L14" s="275"/>
      <c r="M14" s="272"/>
      <c r="N14" s="275"/>
      <c r="O14" s="275"/>
      <c r="P14" s="275"/>
      <c r="Q14" s="275"/>
      <c r="R14" s="275"/>
      <c r="S14" s="275"/>
      <c r="T14" s="275"/>
      <c r="U14" s="275"/>
      <c r="V14" s="275"/>
      <c r="W14" s="275"/>
      <c r="X14" s="275"/>
      <c r="Y14" s="275"/>
      <c r="Z14" s="275"/>
      <c r="AA14" s="275"/>
      <c r="AB14" s="275"/>
      <c r="AC14" s="272"/>
      <c r="AD14" s="272"/>
      <c r="AE14" s="1073"/>
      <c r="AF14" s="620"/>
      <c r="AG14" s="1017"/>
    </row>
    <row r="15" spans="1:33">
      <c r="A15" s="1017"/>
      <c r="B15" s="620"/>
      <c r="C15" s="1072"/>
      <c r="D15" s="1091"/>
      <c r="E15" s="1011"/>
      <c r="F15" s="1011"/>
      <c r="G15" s="1011"/>
      <c r="H15" s="1011"/>
      <c r="I15" s="1141">
        <f t="shared" ca="1" si="0"/>
        <v>0</v>
      </c>
      <c r="J15" s="275"/>
      <c r="K15" s="275"/>
      <c r="L15" s="275"/>
      <c r="M15" s="272"/>
      <c r="N15" s="275"/>
      <c r="O15" s="275"/>
      <c r="P15" s="275"/>
      <c r="Q15" s="275"/>
      <c r="R15" s="275"/>
      <c r="S15" s="275"/>
      <c r="T15" s="275"/>
      <c r="U15" s="275"/>
      <c r="V15" s="275"/>
      <c r="W15" s="275"/>
      <c r="X15" s="275"/>
      <c r="Y15" s="275"/>
      <c r="Z15" s="275"/>
      <c r="AA15" s="275"/>
      <c r="AB15" s="275"/>
      <c r="AC15" s="272"/>
      <c r="AD15" s="272"/>
      <c r="AE15" s="1073"/>
      <c r="AF15" s="620"/>
      <c r="AG15" s="1017"/>
    </row>
    <row r="16" spans="1:33">
      <c r="A16" s="1017"/>
      <c r="B16" s="620"/>
      <c r="C16" s="1072"/>
      <c r="D16" s="1091"/>
      <c r="E16" s="1011"/>
      <c r="F16" s="1011"/>
      <c r="G16" s="1011"/>
      <c r="H16" s="1011"/>
      <c r="I16" s="1141">
        <f t="shared" ca="1" si="0"/>
        <v>0</v>
      </c>
      <c r="J16" s="275"/>
      <c r="K16" s="275"/>
      <c r="L16" s="275"/>
      <c r="M16" s="272"/>
      <c r="N16" s="275"/>
      <c r="O16" s="275"/>
      <c r="P16" s="275"/>
      <c r="Q16" s="275"/>
      <c r="R16" s="275"/>
      <c r="S16" s="275"/>
      <c r="T16" s="275"/>
      <c r="U16" s="275"/>
      <c r="V16" s="275"/>
      <c r="W16" s="275"/>
      <c r="X16" s="275"/>
      <c r="Y16" s="275"/>
      <c r="Z16" s="275"/>
      <c r="AA16" s="275"/>
      <c r="AB16" s="275"/>
      <c r="AC16" s="272"/>
      <c r="AD16" s="272"/>
      <c r="AE16" s="1073"/>
      <c r="AF16" s="620"/>
      <c r="AG16" s="1017"/>
    </row>
    <row r="17" spans="1:33">
      <c r="A17" s="1017"/>
      <c r="B17" s="620"/>
      <c r="C17" s="1072"/>
      <c r="D17" s="1091"/>
      <c r="E17" s="1011"/>
      <c r="F17" s="1011"/>
      <c r="G17" s="1011"/>
      <c r="H17" s="1011"/>
      <c r="I17" s="1141">
        <f t="shared" ca="1" si="0"/>
        <v>0</v>
      </c>
      <c r="J17" s="275"/>
      <c r="K17" s="275"/>
      <c r="L17" s="275"/>
      <c r="M17" s="272"/>
      <c r="N17" s="275"/>
      <c r="O17" s="275"/>
      <c r="P17" s="275"/>
      <c r="Q17" s="275"/>
      <c r="R17" s="275"/>
      <c r="S17" s="275"/>
      <c r="T17" s="275"/>
      <c r="U17" s="275"/>
      <c r="V17" s="275"/>
      <c r="W17" s="275"/>
      <c r="X17" s="275"/>
      <c r="Y17" s="275"/>
      <c r="Z17" s="275"/>
      <c r="AA17" s="275"/>
      <c r="AB17" s="275"/>
      <c r="AC17" s="272"/>
      <c r="AD17" s="272"/>
      <c r="AE17" s="1073"/>
      <c r="AF17" s="620"/>
      <c r="AG17" s="1017"/>
    </row>
    <row r="18" spans="1:33">
      <c r="A18" s="1017"/>
      <c r="B18" s="620"/>
      <c r="C18" s="1072"/>
      <c r="D18" s="1091"/>
      <c r="E18" s="1011"/>
      <c r="F18" s="1011"/>
      <c r="G18" s="1011"/>
      <c r="H18" s="1011"/>
      <c r="I18" s="1141">
        <f t="shared" ca="1" si="0"/>
        <v>0</v>
      </c>
      <c r="J18" s="275"/>
      <c r="K18" s="275"/>
      <c r="L18" s="275"/>
      <c r="M18" s="272"/>
      <c r="N18" s="275"/>
      <c r="O18" s="275"/>
      <c r="P18" s="275"/>
      <c r="Q18" s="275"/>
      <c r="R18" s="275"/>
      <c r="S18" s="275"/>
      <c r="T18" s="275"/>
      <c r="U18" s="275"/>
      <c r="V18" s="275"/>
      <c r="W18" s="275"/>
      <c r="X18" s="275"/>
      <c r="Y18" s="275"/>
      <c r="Z18" s="275"/>
      <c r="AA18" s="275"/>
      <c r="AB18" s="275"/>
      <c r="AC18" s="272"/>
      <c r="AD18" s="272"/>
      <c r="AE18" s="1073"/>
      <c r="AF18" s="620"/>
      <c r="AG18" s="1017"/>
    </row>
    <row r="19" spans="1:33">
      <c r="A19" s="1017"/>
      <c r="B19" s="620"/>
      <c r="C19" s="1072"/>
      <c r="D19" s="1091"/>
      <c r="E19" s="1011"/>
      <c r="F19" s="1011"/>
      <c r="G19" s="1011"/>
      <c r="H19" s="1011"/>
      <c r="I19" s="1141">
        <f t="shared" ca="1" si="0"/>
        <v>0</v>
      </c>
      <c r="J19" s="275"/>
      <c r="K19" s="275"/>
      <c r="L19" s="275"/>
      <c r="M19" s="272"/>
      <c r="N19" s="275"/>
      <c r="O19" s="275"/>
      <c r="P19" s="275"/>
      <c r="Q19" s="275"/>
      <c r="R19" s="275"/>
      <c r="S19" s="275"/>
      <c r="T19" s="275"/>
      <c r="U19" s="275"/>
      <c r="V19" s="275"/>
      <c r="W19" s="275"/>
      <c r="X19" s="275"/>
      <c r="Y19" s="275"/>
      <c r="Z19" s="275"/>
      <c r="AA19" s="275"/>
      <c r="AB19" s="275"/>
      <c r="AC19" s="272"/>
      <c r="AD19" s="272"/>
      <c r="AE19" s="1073"/>
      <c r="AF19" s="620"/>
      <c r="AG19" s="1017"/>
    </row>
    <row r="20" spans="1:33">
      <c r="A20" s="1017"/>
      <c r="B20" s="620"/>
      <c r="C20" s="1072"/>
      <c r="D20" s="1091"/>
      <c r="E20" s="1011"/>
      <c r="F20" s="1011"/>
      <c r="G20" s="1011"/>
      <c r="H20" s="1011"/>
      <c r="I20" s="1141">
        <f t="shared" ca="1" si="0"/>
        <v>0</v>
      </c>
      <c r="J20" s="275"/>
      <c r="K20" s="275"/>
      <c r="L20" s="275"/>
      <c r="M20" s="272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  <c r="Y20" s="275"/>
      <c r="Z20" s="275"/>
      <c r="AA20" s="275"/>
      <c r="AB20" s="275"/>
      <c r="AC20" s="272"/>
      <c r="AD20" s="272"/>
      <c r="AE20" s="1073"/>
      <c r="AF20" s="620"/>
      <c r="AG20" s="1017"/>
    </row>
    <row r="21" spans="1:33">
      <c r="A21" s="1017"/>
      <c r="B21" s="620"/>
      <c r="C21" s="1072"/>
      <c r="D21" s="1091"/>
      <c r="E21" s="1011"/>
      <c r="F21" s="1011"/>
      <c r="G21" s="1011"/>
      <c r="H21" s="1011"/>
      <c r="I21" s="1141">
        <f t="shared" ca="1" si="0"/>
        <v>0</v>
      </c>
      <c r="J21" s="275"/>
      <c r="K21" s="275"/>
      <c r="L21" s="275"/>
      <c r="M21" s="272"/>
      <c r="N21" s="275"/>
      <c r="O21" s="275"/>
      <c r="P21" s="275"/>
      <c r="Q21" s="275"/>
      <c r="R21" s="275"/>
      <c r="S21" s="275"/>
      <c r="T21" s="275"/>
      <c r="U21" s="275"/>
      <c r="V21" s="275"/>
      <c r="W21" s="275"/>
      <c r="X21" s="275"/>
      <c r="Y21" s="275"/>
      <c r="Z21" s="275"/>
      <c r="AA21" s="275"/>
      <c r="AB21" s="275"/>
      <c r="AC21" s="272"/>
      <c r="AD21" s="272"/>
      <c r="AE21" s="1073"/>
      <c r="AF21" s="620"/>
      <c r="AG21" s="1017"/>
    </row>
    <row r="22" spans="1:33">
      <c r="A22" s="1017"/>
      <c r="B22" s="620"/>
      <c r="C22" s="1072"/>
      <c r="D22" s="1091"/>
      <c r="E22" s="1011"/>
      <c r="F22" s="1011"/>
      <c r="G22" s="1011"/>
      <c r="H22" s="1011"/>
      <c r="I22" s="1141">
        <f t="shared" ca="1" si="0"/>
        <v>0</v>
      </c>
      <c r="J22" s="275"/>
      <c r="K22" s="275"/>
      <c r="L22" s="275"/>
      <c r="M22" s="272"/>
      <c r="N22" s="275"/>
      <c r="O22" s="275"/>
      <c r="P22" s="275"/>
      <c r="Q22" s="275"/>
      <c r="R22" s="275"/>
      <c r="S22" s="275"/>
      <c r="T22" s="275"/>
      <c r="U22" s="275"/>
      <c r="V22" s="275"/>
      <c r="W22" s="275"/>
      <c r="X22" s="275"/>
      <c r="Y22" s="275"/>
      <c r="Z22" s="275"/>
      <c r="AA22" s="275"/>
      <c r="AB22" s="275"/>
      <c r="AC22" s="272"/>
      <c r="AD22" s="272"/>
      <c r="AE22" s="1073"/>
      <c r="AF22" s="620"/>
      <c r="AG22" s="1017"/>
    </row>
    <row r="23" spans="1:33">
      <c r="A23" s="1017"/>
      <c r="B23" s="620"/>
      <c r="C23" s="1072"/>
      <c r="D23" s="1091"/>
      <c r="E23" s="1011"/>
      <c r="F23" s="1011"/>
      <c r="G23" s="1011"/>
      <c r="H23" s="1011"/>
      <c r="I23" s="1141">
        <f t="shared" ca="1" si="0"/>
        <v>0</v>
      </c>
      <c r="J23" s="275"/>
      <c r="K23" s="275"/>
      <c r="L23" s="275"/>
      <c r="M23" s="272"/>
      <c r="N23" s="275"/>
      <c r="O23" s="275"/>
      <c r="P23" s="275"/>
      <c r="Q23" s="275"/>
      <c r="R23" s="275"/>
      <c r="S23" s="275"/>
      <c r="T23" s="275"/>
      <c r="U23" s="275"/>
      <c r="V23" s="275"/>
      <c r="W23" s="275"/>
      <c r="X23" s="275"/>
      <c r="Y23" s="275"/>
      <c r="Z23" s="275"/>
      <c r="AA23" s="275"/>
      <c r="AB23" s="275"/>
      <c r="AC23" s="272"/>
      <c r="AD23" s="272"/>
      <c r="AE23" s="1073"/>
      <c r="AF23" s="620"/>
      <c r="AG23" s="1017"/>
    </row>
    <row r="24" spans="1:33">
      <c r="A24" s="1017"/>
      <c r="B24" s="620"/>
      <c r="C24" s="1072"/>
      <c r="D24" s="1091"/>
      <c r="E24" s="1011"/>
      <c r="F24" s="1011"/>
      <c r="G24" s="1011"/>
      <c r="H24" s="1011"/>
      <c r="I24" s="1141">
        <f t="shared" ca="1" si="0"/>
        <v>0</v>
      </c>
      <c r="J24" s="275"/>
      <c r="K24" s="275"/>
      <c r="L24" s="275"/>
      <c r="M24" s="272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  <c r="AA24" s="275"/>
      <c r="AB24" s="275"/>
      <c r="AC24" s="272"/>
      <c r="AD24" s="272"/>
      <c r="AE24" s="1073"/>
      <c r="AF24" s="620"/>
      <c r="AG24" s="1017"/>
    </row>
    <row r="25" spans="1:33">
      <c r="A25" s="1017"/>
      <c r="B25" s="620"/>
      <c r="C25" s="1072"/>
      <c r="D25" s="1091"/>
      <c r="E25" s="1011"/>
      <c r="F25" s="1011"/>
      <c r="G25" s="1011"/>
      <c r="H25" s="1011"/>
      <c r="I25" s="1141">
        <f t="shared" ca="1" si="0"/>
        <v>0</v>
      </c>
      <c r="J25" s="275"/>
      <c r="K25" s="275"/>
      <c r="L25" s="275"/>
      <c r="M25" s="272"/>
      <c r="N25" s="275"/>
      <c r="O25" s="275"/>
      <c r="P25" s="275"/>
      <c r="Q25" s="275"/>
      <c r="R25" s="275"/>
      <c r="S25" s="275"/>
      <c r="T25" s="275"/>
      <c r="U25" s="275"/>
      <c r="V25" s="275"/>
      <c r="W25" s="275"/>
      <c r="X25" s="275"/>
      <c r="Y25" s="275"/>
      <c r="Z25" s="275"/>
      <c r="AA25" s="275"/>
      <c r="AB25" s="275"/>
      <c r="AC25" s="272"/>
      <c r="AD25" s="272"/>
      <c r="AE25" s="1073"/>
      <c r="AF25" s="620"/>
      <c r="AG25" s="1017"/>
    </row>
    <row r="26" spans="1:33">
      <c r="A26" s="1017"/>
      <c r="B26" s="620"/>
      <c r="C26" s="1072"/>
      <c r="D26" s="1091"/>
      <c r="E26" s="1011"/>
      <c r="F26" s="1011"/>
      <c r="G26" s="1011"/>
      <c r="H26" s="1011"/>
      <c r="I26" s="1141">
        <f t="shared" ca="1" si="0"/>
        <v>0</v>
      </c>
      <c r="J26" s="275"/>
      <c r="K26" s="275"/>
      <c r="L26" s="275"/>
      <c r="M26" s="272"/>
      <c r="N26" s="275"/>
      <c r="O26" s="275"/>
      <c r="P26" s="275"/>
      <c r="Q26" s="275"/>
      <c r="R26" s="275"/>
      <c r="S26" s="275"/>
      <c r="T26" s="275"/>
      <c r="U26" s="275"/>
      <c r="V26" s="275"/>
      <c r="W26" s="275"/>
      <c r="X26" s="275"/>
      <c r="Y26" s="275"/>
      <c r="Z26" s="275"/>
      <c r="AA26" s="275"/>
      <c r="AB26" s="275"/>
      <c r="AC26" s="272"/>
      <c r="AD26" s="272"/>
      <c r="AE26" s="1073"/>
      <c r="AF26" s="620"/>
      <c r="AG26" s="1017"/>
    </row>
    <row r="27" spans="1:33">
      <c r="A27" s="1017"/>
      <c r="B27" s="620"/>
      <c r="C27" s="1072"/>
      <c r="D27" s="1007" t="s">
        <v>92</v>
      </c>
      <c r="E27" s="1140">
        <f>SUM(E13:E26)</f>
        <v>0</v>
      </c>
      <c r="F27" s="1140">
        <f t="shared" ref="F27:H27" si="1">SUM(F13:F26)</f>
        <v>0</v>
      </c>
      <c r="G27" s="1140">
        <f t="shared" si="1"/>
        <v>0</v>
      </c>
      <c r="H27" s="1140">
        <f t="shared" si="1"/>
        <v>0</v>
      </c>
      <c r="I27" s="1141">
        <f ca="1">SUM(I13:I26)</f>
        <v>0</v>
      </c>
      <c r="J27" s="275"/>
      <c r="K27" s="275"/>
      <c r="L27" s="275"/>
      <c r="M27" s="272"/>
      <c r="N27" s="275"/>
      <c r="O27" s="275"/>
      <c r="P27" s="275"/>
      <c r="Q27" s="275"/>
      <c r="R27" s="275"/>
      <c r="S27" s="275"/>
      <c r="T27" s="275"/>
      <c r="U27" s="275"/>
      <c r="V27" s="275"/>
      <c r="W27" s="275"/>
      <c r="X27" s="275"/>
      <c r="Y27" s="275"/>
      <c r="Z27" s="275"/>
      <c r="AA27" s="275"/>
      <c r="AB27" s="275"/>
      <c r="AC27" s="272"/>
      <c r="AD27" s="275"/>
      <c r="AE27" s="391"/>
      <c r="AF27" s="620"/>
      <c r="AG27" s="1017"/>
    </row>
    <row r="28" spans="1:33">
      <c r="A28" s="1017"/>
      <c r="B28" s="620"/>
      <c r="C28" s="1072"/>
      <c r="D28" s="464"/>
      <c r="E28" s="275"/>
      <c r="F28" s="275"/>
      <c r="G28" s="275"/>
      <c r="H28" s="275"/>
      <c r="I28" s="275"/>
      <c r="J28" s="275"/>
      <c r="K28" s="275"/>
      <c r="L28" s="275"/>
      <c r="M28" s="272"/>
      <c r="N28" s="275"/>
      <c r="O28" s="275"/>
      <c r="P28" s="275"/>
      <c r="Q28" s="275"/>
      <c r="R28" s="275"/>
      <c r="S28" s="275"/>
      <c r="T28" s="275"/>
      <c r="U28" s="275"/>
      <c r="V28" s="275"/>
      <c r="W28" s="275"/>
      <c r="X28" s="275"/>
      <c r="Y28" s="275"/>
      <c r="Z28" s="275"/>
      <c r="AA28" s="275"/>
      <c r="AB28" s="275"/>
      <c r="AC28" s="275"/>
      <c r="AD28" s="275"/>
      <c r="AE28" s="391"/>
      <c r="AF28" s="620"/>
      <c r="AG28" s="1017"/>
    </row>
    <row r="29" spans="1:33" ht="27">
      <c r="A29" s="1017"/>
      <c r="B29" s="620"/>
      <c r="C29" s="1072"/>
      <c r="D29" s="1022" t="s">
        <v>1408</v>
      </c>
      <c r="E29" s="272"/>
      <c r="F29" s="272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1073"/>
      <c r="AF29" s="620"/>
      <c r="AG29" s="1017"/>
    </row>
    <row r="30" spans="1:33">
      <c r="A30" s="1017"/>
      <c r="B30" s="620"/>
      <c r="C30" s="1072"/>
      <c r="D30" s="272"/>
      <c r="E30" s="272"/>
      <c r="F30" s="272"/>
      <c r="G30" s="272"/>
      <c r="H30" s="272"/>
      <c r="I30" s="272"/>
      <c r="J30" s="272"/>
      <c r="K30" s="272"/>
      <c r="L30" s="272"/>
      <c r="M30" s="272"/>
      <c r="N30" s="272"/>
      <c r="O30" s="272"/>
      <c r="P30" s="272"/>
      <c r="Q30" s="272"/>
      <c r="R30" s="272"/>
      <c r="S30" s="272"/>
      <c r="T30" s="272"/>
      <c r="U30" s="272"/>
      <c r="V30" s="272"/>
      <c r="W30" s="272"/>
      <c r="X30" s="272"/>
      <c r="Y30" s="272"/>
      <c r="Z30" s="272"/>
      <c r="AA30" s="272"/>
      <c r="AB30" s="272"/>
      <c r="AC30" s="272"/>
      <c r="AD30" s="272"/>
      <c r="AE30" s="1073"/>
      <c r="AF30" s="620"/>
      <c r="AG30" s="1017"/>
    </row>
    <row r="31" spans="1:33">
      <c r="A31" s="1017"/>
      <c r="B31" s="620"/>
      <c r="C31" s="1072"/>
      <c r="D31" s="1018" t="s">
        <v>1358</v>
      </c>
      <c r="E31" s="1533" t="s">
        <v>1360</v>
      </c>
      <c r="F31" s="1533"/>
      <c r="G31" s="1019"/>
      <c r="H31" s="1019"/>
      <c r="I31" s="1019"/>
      <c r="J31" s="1019"/>
      <c r="K31" s="1019"/>
      <c r="L31" s="1019"/>
      <c r="M31" s="1019"/>
      <c r="N31" s="1019"/>
      <c r="O31" s="1019"/>
      <c r="P31" s="1019"/>
      <c r="Q31" s="1019"/>
      <c r="R31" s="1019"/>
      <c r="S31" s="1019"/>
      <c r="T31" s="1019"/>
      <c r="U31" s="1019"/>
      <c r="V31" s="1019"/>
      <c r="W31" s="1019"/>
      <c r="X31" s="1019"/>
      <c r="Y31" s="1019"/>
      <c r="Z31" s="1019"/>
      <c r="AA31" s="1019"/>
      <c r="AB31" s="1019"/>
      <c r="AC31" s="1019"/>
      <c r="AD31" s="1019"/>
      <c r="AE31" s="1077"/>
      <c r="AF31" s="620"/>
      <c r="AG31" s="1017"/>
    </row>
    <row r="32" spans="1:33">
      <c r="A32" s="1017"/>
      <c r="B32" s="620"/>
      <c r="C32" s="1072"/>
      <c r="D32" s="1012" t="s">
        <v>160</v>
      </c>
      <c r="E32" s="1528"/>
      <c r="F32" s="1528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72"/>
      <c r="Y32" s="272"/>
      <c r="Z32" s="272"/>
      <c r="AA32" s="272"/>
      <c r="AB32" s="272"/>
      <c r="AC32" s="272"/>
      <c r="AD32" s="272"/>
      <c r="AE32" s="1073"/>
      <c r="AF32" s="620"/>
      <c r="AG32" s="1017"/>
    </row>
    <row r="33" spans="1:33">
      <c r="A33" s="1017"/>
      <c r="B33" s="620"/>
      <c r="C33" s="1072"/>
      <c r="D33" s="1012" t="s">
        <v>162</v>
      </c>
      <c r="E33" s="1528"/>
      <c r="F33" s="1528"/>
      <c r="G33" s="272"/>
      <c r="H33" s="272"/>
      <c r="I33" s="272"/>
      <c r="J33" s="272"/>
      <c r="K33" s="272"/>
      <c r="L33" s="272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272"/>
      <c r="X33" s="272"/>
      <c r="Y33" s="272"/>
      <c r="Z33" s="272"/>
      <c r="AA33" s="272"/>
      <c r="AB33" s="272"/>
      <c r="AC33" s="272"/>
      <c r="AD33" s="272"/>
      <c r="AE33" s="1073"/>
      <c r="AF33" s="620"/>
      <c r="AG33" s="1017"/>
    </row>
    <row r="34" spans="1:33">
      <c r="A34" s="1017"/>
      <c r="B34" s="620"/>
      <c r="C34" s="1072"/>
      <c r="D34" s="1012" t="s">
        <v>164</v>
      </c>
      <c r="E34" s="1528"/>
      <c r="F34" s="1528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272"/>
      <c r="X34" s="272"/>
      <c r="Y34" s="272"/>
      <c r="Z34" s="272"/>
      <c r="AA34" s="272"/>
      <c r="AB34" s="272"/>
      <c r="AC34" s="272"/>
      <c r="AD34" s="272"/>
      <c r="AE34" s="1073"/>
      <c r="AF34" s="620"/>
      <c r="AG34" s="1017"/>
    </row>
    <row r="35" spans="1:33">
      <c r="A35" s="1017"/>
      <c r="B35" s="620"/>
      <c r="C35" s="1072"/>
      <c r="D35" s="1012" t="s">
        <v>166</v>
      </c>
      <c r="E35" s="1528"/>
      <c r="F35" s="1528"/>
      <c r="G35" s="272"/>
      <c r="H35" s="272"/>
      <c r="I35" s="272"/>
      <c r="J35" s="272"/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272"/>
      <c r="X35" s="272"/>
      <c r="Y35" s="272"/>
      <c r="Z35" s="272"/>
      <c r="AA35" s="272"/>
      <c r="AB35" s="272"/>
      <c r="AC35" s="272"/>
      <c r="AD35" s="272"/>
      <c r="AE35" s="1073"/>
      <c r="AF35" s="620"/>
      <c r="AG35" s="1017"/>
    </row>
    <row r="36" spans="1:33">
      <c r="A36" s="1017"/>
      <c r="B36" s="620"/>
      <c r="C36" s="1072"/>
      <c r="D36" s="1013" t="s">
        <v>1415</v>
      </c>
      <c r="E36" s="1528"/>
      <c r="F36" s="1528"/>
      <c r="G36" s="272"/>
      <c r="H36" s="272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272"/>
      <c r="AA36" s="272"/>
      <c r="AB36" s="272"/>
      <c r="AC36" s="272"/>
      <c r="AD36" s="272"/>
      <c r="AE36" s="1073"/>
      <c r="AF36" s="620"/>
      <c r="AG36" s="1017"/>
    </row>
    <row r="37" spans="1:33" ht="44">
      <c r="A37" s="1017"/>
      <c r="B37" s="620"/>
      <c r="C37" s="1072"/>
      <c r="D37" s="1014" t="s">
        <v>170</v>
      </c>
      <c r="E37" s="1528"/>
      <c r="F37" s="1528"/>
      <c r="G37" s="272"/>
      <c r="H37" s="272"/>
      <c r="I37" s="272"/>
      <c r="J37" s="272"/>
      <c r="K37" s="272"/>
      <c r="L37" s="272"/>
      <c r="M37" s="272"/>
      <c r="N37" s="272"/>
      <c r="O37" s="272"/>
      <c r="P37" s="272"/>
      <c r="Q37" s="272"/>
      <c r="R37" s="272"/>
      <c r="S37" s="272"/>
      <c r="T37" s="272"/>
      <c r="U37" s="272"/>
      <c r="V37" s="272"/>
      <c r="W37" s="272"/>
      <c r="X37" s="272"/>
      <c r="Y37" s="272"/>
      <c r="Z37" s="272"/>
      <c r="AA37" s="272"/>
      <c r="AB37" s="272"/>
      <c r="AC37" s="272"/>
      <c r="AD37" s="272"/>
      <c r="AE37" s="1073"/>
      <c r="AF37" s="620"/>
      <c r="AG37" s="1017"/>
    </row>
    <row r="38" spans="1:33" ht="44">
      <c r="A38" s="1017"/>
      <c r="B38" s="620"/>
      <c r="C38" s="1072"/>
      <c r="D38" s="1013" t="s">
        <v>171</v>
      </c>
      <c r="E38" s="1528"/>
      <c r="F38" s="1528"/>
      <c r="G38" s="272"/>
      <c r="H38" s="272"/>
      <c r="I38" s="272"/>
      <c r="J38" s="272"/>
      <c r="K38" s="272"/>
      <c r="L38" s="272"/>
      <c r="M38" s="272"/>
      <c r="N38" s="272"/>
      <c r="O38" s="272"/>
      <c r="P38" s="272"/>
      <c r="Q38" s="272"/>
      <c r="R38" s="272"/>
      <c r="S38" s="272"/>
      <c r="T38" s="272"/>
      <c r="U38" s="272"/>
      <c r="V38" s="272"/>
      <c r="W38" s="272"/>
      <c r="X38" s="272"/>
      <c r="Y38" s="272"/>
      <c r="Z38" s="272"/>
      <c r="AA38" s="272"/>
      <c r="AB38" s="272"/>
      <c r="AC38" s="272"/>
      <c r="AD38" s="272"/>
      <c r="AE38" s="1073"/>
      <c r="AF38" s="620"/>
      <c r="AG38" s="1017"/>
    </row>
    <row r="39" spans="1:33" ht="66">
      <c r="A39" s="1017"/>
      <c r="B39" s="620"/>
      <c r="C39" s="1072"/>
      <c r="D39" s="1013" t="s">
        <v>1416</v>
      </c>
      <c r="E39" s="1528"/>
      <c r="F39" s="1528"/>
      <c r="G39" s="272"/>
      <c r="H39" s="272"/>
      <c r="I39" s="272"/>
      <c r="J39" s="272"/>
      <c r="K39" s="272"/>
      <c r="L39" s="272"/>
      <c r="M39" s="272"/>
      <c r="N39" s="272"/>
      <c r="O39" s="272"/>
      <c r="P39" s="272"/>
      <c r="Q39" s="272"/>
      <c r="R39" s="272"/>
      <c r="S39" s="272"/>
      <c r="T39" s="272"/>
      <c r="U39" s="272"/>
      <c r="V39" s="272"/>
      <c r="W39" s="272"/>
      <c r="X39" s="272"/>
      <c r="Y39" s="272"/>
      <c r="Z39" s="272"/>
      <c r="AA39" s="272"/>
      <c r="AB39" s="272"/>
      <c r="AC39" s="272"/>
      <c r="AD39" s="272"/>
      <c r="AE39" s="1073"/>
      <c r="AF39" s="620"/>
      <c r="AG39" s="1017"/>
    </row>
    <row r="40" spans="1:33">
      <c r="A40" s="1017"/>
      <c r="B40" s="620"/>
      <c r="C40" s="1072"/>
      <c r="D40" s="1015" t="s">
        <v>175</v>
      </c>
      <c r="E40" s="1528"/>
      <c r="F40" s="1528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272"/>
      <c r="AE40" s="1073"/>
      <c r="AF40" s="620"/>
      <c r="AG40" s="1017"/>
    </row>
    <row r="41" spans="1:33">
      <c r="A41" s="1017"/>
      <c r="B41" s="620"/>
      <c r="C41" s="1072"/>
      <c r="D41" s="1012" t="s">
        <v>177</v>
      </c>
      <c r="E41" s="1528"/>
      <c r="F41" s="1528"/>
      <c r="G41" s="272"/>
      <c r="H41" s="272"/>
      <c r="I41" s="272"/>
      <c r="J41" s="272"/>
      <c r="K41" s="272"/>
      <c r="L41" s="272"/>
      <c r="M41" s="272"/>
      <c r="N41" s="272"/>
      <c r="O41" s="272"/>
      <c r="P41" s="272"/>
      <c r="Q41" s="272"/>
      <c r="R41" s="272"/>
      <c r="S41" s="272"/>
      <c r="T41" s="272"/>
      <c r="U41" s="272"/>
      <c r="V41" s="272"/>
      <c r="W41" s="272"/>
      <c r="X41" s="272"/>
      <c r="Y41" s="272"/>
      <c r="Z41" s="272"/>
      <c r="AA41" s="272"/>
      <c r="AB41" s="272"/>
      <c r="AC41" s="272"/>
      <c r="AD41" s="272"/>
      <c r="AE41" s="1073"/>
      <c r="AF41" s="620"/>
      <c r="AG41" s="1017"/>
    </row>
    <row r="42" spans="1:33">
      <c r="A42" s="1017"/>
      <c r="B42" s="620"/>
      <c r="C42" s="1072"/>
      <c r="D42" s="1012" t="s">
        <v>179</v>
      </c>
      <c r="E42" s="1528"/>
      <c r="F42" s="1528"/>
      <c r="G42" s="272"/>
      <c r="H42" s="272"/>
      <c r="I42" s="272"/>
      <c r="J42" s="272"/>
      <c r="K42" s="272"/>
      <c r="L42" s="272"/>
      <c r="M42" s="272"/>
      <c r="N42" s="272"/>
      <c r="O42" s="272"/>
      <c r="P42" s="272"/>
      <c r="Q42" s="272"/>
      <c r="R42" s="272"/>
      <c r="S42" s="272"/>
      <c r="T42" s="272"/>
      <c r="U42" s="272"/>
      <c r="V42" s="272"/>
      <c r="W42" s="272"/>
      <c r="X42" s="272"/>
      <c r="Y42" s="272"/>
      <c r="Z42" s="272"/>
      <c r="AA42" s="272"/>
      <c r="AB42" s="272"/>
      <c r="AC42" s="272"/>
      <c r="AD42" s="272"/>
      <c r="AE42" s="1073"/>
      <c r="AF42" s="620"/>
      <c r="AG42" s="1017"/>
    </row>
    <row r="43" spans="1:33">
      <c r="A43" s="1017"/>
      <c r="B43" s="620"/>
      <c r="C43" s="1072"/>
      <c r="D43" s="1012" t="s">
        <v>181</v>
      </c>
      <c r="E43" s="1528"/>
      <c r="F43" s="1528"/>
      <c r="G43" s="272"/>
      <c r="H43" s="272"/>
      <c r="I43" s="272"/>
      <c r="J43" s="272"/>
      <c r="K43" s="272"/>
      <c r="L43" s="272"/>
      <c r="M43" s="272"/>
      <c r="N43" s="272"/>
      <c r="O43" s="272"/>
      <c r="P43" s="272"/>
      <c r="Q43" s="272"/>
      <c r="R43" s="272"/>
      <c r="S43" s="272"/>
      <c r="T43" s="272"/>
      <c r="U43" s="272"/>
      <c r="V43" s="272"/>
      <c r="W43" s="272"/>
      <c r="X43" s="272"/>
      <c r="Y43" s="272"/>
      <c r="Z43" s="272"/>
      <c r="AA43" s="272"/>
      <c r="AB43" s="272"/>
      <c r="AC43" s="272"/>
      <c r="AD43" s="272"/>
      <c r="AE43" s="1073"/>
      <c r="AF43" s="620"/>
      <c r="AG43" s="1017"/>
    </row>
    <row r="44" spans="1:33">
      <c r="A44" s="1017"/>
      <c r="B44" s="620"/>
      <c r="C44" s="1072"/>
      <c r="D44" s="1012" t="s">
        <v>183</v>
      </c>
      <c r="E44" s="1528"/>
      <c r="F44" s="1528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  <c r="R44" s="272"/>
      <c r="S44" s="272"/>
      <c r="T44" s="272"/>
      <c r="U44" s="272"/>
      <c r="V44" s="272"/>
      <c r="W44" s="272"/>
      <c r="X44" s="272"/>
      <c r="Y44" s="272"/>
      <c r="Z44" s="272"/>
      <c r="AA44" s="272"/>
      <c r="AB44" s="272"/>
      <c r="AC44" s="272"/>
      <c r="AD44" s="272"/>
      <c r="AE44" s="1073"/>
      <c r="AF44" s="620"/>
      <c r="AG44" s="1017"/>
    </row>
    <row r="45" spans="1:33">
      <c r="A45" s="1017"/>
      <c r="B45" s="620"/>
      <c r="C45" s="1072"/>
      <c r="D45" s="1012" t="s">
        <v>185</v>
      </c>
      <c r="E45" s="1528"/>
      <c r="F45" s="1528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S45" s="272"/>
      <c r="T45" s="272"/>
      <c r="U45" s="272"/>
      <c r="V45" s="272"/>
      <c r="W45" s="272"/>
      <c r="X45" s="272"/>
      <c r="Y45" s="272"/>
      <c r="Z45" s="272"/>
      <c r="AA45" s="272"/>
      <c r="AB45" s="272"/>
      <c r="AC45" s="272"/>
      <c r="AD45" s="272"/>
      <c r="AE45" s="1073"/>
      <c r="AF45" s="620"/>
      <c r="AG45" s="1017"/>
    </row>
    <row r="46" spans="1:33">
      <c r="A46" s="1017"/>
      <c r="B46" s="620"/>
      <c r="C46" s="1072"/>
      <c r="D46" s="1012" t="s">
        <v>187</v>
      </c>
      <c r="E46" s="1528"/>
      <c r="F46" s="1528"/>
      <c r="G46" s="272"/>
      <c r="H46" s="272"/>
      <c r="I46" s="272"/>
      <c r="J46" s="272"/>
      <c r="K46" s="272"/>
      <c r="L46" s="272"/>
      <c r="M46" s="272"/>
      <c r="N46" s="272"/>
      <c r="O46" s="272"/>
      <c r="P46" s="272"/>
      <c r="Q46" s="272"/>
      <c r="R46" s="272"/>
      <c r="S46" s="272"/>
      <c r="T46" s="272"/>
      <c r="U46" s="272"/>
      <c r="V46" s="272"/>
      <c r="W46" s="272"/>
      <c r="X46" s="272"/>
      <c r="Y46" s="272"/>
      <c r="Z46" s="272"/>
      <c r="AA46" s="272"/>
      <c r="AB46" s="272"/>
      <c r="AC46" s="272"/>
      <c r="AD46" s="272"/>
      <c r="AE46" s="1073"/>
      <c r="AF46" s="620"/>
      <c r="AG46" s="1017"/>
    </row>
    <row r="47" spans="1:33">
      <c r="A47" s="1017"/>
      <c r="B47" s="620"/>
      <c r="C47" s="1072"/>
      <c r="D47" s="1012" t="s">
        <v>189</v>
      </c>
      <c r="E47" s="1528"/>
      <c r="F47" s="1528"/>
      <c r="G47" s="272"/>
      <c r="H47" s="272"/>
      <c r="I47" s="272"/>
      <c r="J47" s="272"/>
      <c r="K47" s="272"/>
      <c r="L47" s="272"/>
      <c r="M47" s="272"/>
      <c r="N47" s="272"/>
      <c r="O47" s="272"/>
      <c r="P47" s="272"/>
      <c r="Q47" s="272"/>
      <c r="R47" s="272"/>
      <c r="S47" s="272"/>
      <c r="T47" s="272"/>
      <c r="U47" s="272"/>
      <c r="V47" s="272"/>
      <c r="W47" s="272"/>
      <c r="X47" s="272"/>
      <c r="Y47" s="272"/>
      <c r="Z47" s="272"/>
      <c r="AA47" s="272"/>
      <c r="AB47" s="272"/>
      <c r="AC47" s="272"/>
      <c r="AD47" s="272"/>
      <c r="AE47" s="1073"/>
      <c r="AF47" s="620"/>
      <c r="AG47" s="1017"/>
    </row>
    <row r="48" spans="1:33">
      <c r="A48" s="1017"/>
      <c r="B48" s="620"/>
      <c r="C48" s="1072"/>
      <c r="D48" s="1012" t="s">
        <v>191</v>
      </c>
      <c r="E48" s="1528"/>
      <c r="F48" s="1528"/>
      <c r="G48" s="272"/>
      <c r="H48" s="272"/>
      <c r="I48" s="272"/>
      <c r="J48" s="272"/>
      <c r="K48" s="272"/>
      <c r="L48" s="272"/>
      <c r="M48" s="272"/>
      <c r="N48" s="272"/>
      <c r="O48" s="272"/>
      <c r="P48" s="272"/>
      <c r="Q48" s="272"/>
      <c r="R48" s="272"/>
      <c r="S48" s="272"/>
      <c r="T48" s="272"/>
      <c r="U48" s="272"/>
      <c r="V48" s="272"/>
      <c r="W48" s="272"/>
      <c r="X48" s="272"/>
      <c r="Y48" s="272"/>
      <c r="Z48" s="272"/>
      <c r="AA48" s="272"/>
      <c r="AB48" s="272"/>
      <c r="AC48" s="272"/>
      <c r="AD48" s="272"/>
      <c r="AE48" s="1073"/>
      <c r="AF48" s="620"/>
      <c r="AG48" s="1017"/>
    </row>
    <row r="49" spans="1:33">
      <c r="A49" s="1017"/>
      <c r="B49" s="620"/>
      <c r="C49" s="1072"/>
      <c r="D49" s="1012" t="s">
        <v>193</v>
      </c>
      <c r="E49" s="1528"/>
      <c r="F49" s="1528"/>
      <c r="G49" s="272"/>
      <c r="H49" s="272"/>
      <c r="I49" s="272"/>
      <c r="J49" s="272"/>
      <c r="K49" s="272"/>
      <c r="L49" s="272"/>
      <c r="M49" s="272"/>
      <c r="N49" s="272"/>
      <c r="O49" s="272"/>
      <c r="P49" s="272"/>
      <c r="Q49" s="272"/>
      <c r="R49" s="272"/>
      <c r="S49" s="272"/>
      <c r="T49" s="272"/>
      <c r="U49" s="272"/>
      <c r="V49" s="272"/>
      <c r="W49" s="272"/>
      <c r="X49" s="272"/>
      <c r="Y49" s="272"/>
      <c r="Z49" s="272"/>
      <c r="AA49" s="272"/>
      <c r="AB49" s="272"/>
      <c r="AC49" s="272"/>
      <c r="AD49" s="272"/>
      <c r="AE49" s="1073"/>
      <c r="AF49" s="620"/>
      <c r="AG49" s="1017"/>
    </row>
    <row r="50" spans="1:33">
      <c r="A50" s="1017"/>
      <c r="B50" s="620"/>
      <c r="C50" s="1072"/>
      <c r="D50" s="1012" t="s">
        <v>195</v>
      </c>
      <c r="E50" s="1528"/>
      <c r="F50" s="1528"/>
      <c r="G50" s="272"/>
      <c r="H50" s="272"/>
      <c r="I50" s="272"/>
      <c r="J50" s="272"/>
      <c r="K50" s="272"/>
      <c r="L50" s="272"/>
      <c r="M50" s="272"/>
      <c r="N50" s="272"/>
      <c r="O50" s="272"/>
      <c r="P50" s="272"/>
      <c r="Q50" s="272"/>
      <c r="R50" s="272"/>
      <c r="S50" s="272"/>
      <c r="T50" s="272"/>
      <c r="U50" s="272"/>
      <c r="V50" s="272"/>
      <c r="W50" s="272"/>
      <c r="X50" s="272"/>
      <c r="Y50" s="272"/>
      <c r="Z50" s="272"/>
      <c r="AA50" s="272"/>
      <c r="AB50" s="272"/>
      <c r="AC50" s="272"/>
      <c r="AD50" s="272"/>
      <c r="AE50" s="1073"/>
      <c r="AF50" s="620"/>
      <c r="AG50" s="1017"/>
    </row>
    <row r="51" spans="1:33">
      <c r="A51" s="1017"/>
      <c r="B51" s="620"/>
      <c r="C51" s="1072"/>
      <c r="D51" s="1025" t="s">
        <v>92</v>
      </c>
      <c r="E51" s="1474">
        <f>SUM(E32:F50)</f>
        <v>0</v>
      </c>
      <c r="F51" s="1474"/>
      <c r="G51" s="272"/>
      <c r="H51" s="272"/>
      <c r="I51" s="272"/>
      <c r="J51" s="272"/>
      <c r="K51" s="272"/>
      <c r="L51" s="272"/>
      <c r="M51" s="272"/>
      <c r="N51" s="272"/>
      <c r="O51" s="272"/>
      <c r="P51" s="272"/>
      <c r="Q51" s="272"/>
      <c r="R51" s="272"/>
      <c r="S51" s="272"/>
      <c r="T51" s="272"/>
      <c r="U51" s="272"/>
      <c r="V51" s="272"/>
      <c r="W51" s="272"/>
      <c r="X51" s="272"/>
      <c r="Y51" s="272"/>
      <c r="Z51" s="272"/>
      <c r="AA51" s="272"/>
      <c r="AB51" s="272"/>
      <c r="AC51" s="272"/>
      <c r="AD51" s="272"/>
      <c r="AE51" s="1073"/>
      <c r="AF51" s="620"/>
      <c r="AG51" s="1017"/>
    </row>
    <row r="52" spans="1:33">
      <c r="A52" s="1017"/>
      <c r="B52" s="620"/>
      <c r="C52" s="1078"/>
      <c r="D52" s="1023"/>
      <c r="E52" s="1024"/>
      <c r="F52" s="1024"/>
      <c r="G52" s="1021"/>
      <c r="H52" s="1021"/>
      <c r="I52" s="1021"/>
      <c r="J52" s="1021"/>
      <c r="K52" s="1021"/>
      <c r="L52" s="1021"/>
      <c r="M52" s="1021"/>
      <c r="N52" s="1021"/>
      <c r="O52" s="1021"/>
      <c r="P52" s="1021"/>
      <c r="Q52" s="1021"/>
      <c r="R52" s="1021"/>
      <c r="S52" s="1021"/>
      <c r="T52" s="1021"/>
      <c r="U52" s="1021"/>
      <c r="V52" s="1021"/>
      <c r="W52" s="1021"/>
      <c r="X52" s="1021"/>
      <c r="Y52" s="1021"/>
      <c r="Z52" s="1021"/>
      <c r="AA52" s="1021"/>
      <c r="AB52" s="1021"/>
      <c r="AC52" s="1021"/>
      <c r="AD52" s="1021"/>
      <c r="AE52" s="1079"/>
      <c r="AF52" s="620"/>
      <c r="AG52" s="1017"/>
    </row>
    <row r="53" spans="1:33">
      <c r="A53" s="1017"/>
      <c r="B53" s="620"/>
      <c r="C53" s="1072"/>
      <c r="D53" s="272"/>
      <c r="E53" s="272"/>
      <c r="F53" s="272"/>
      <c r="G53" s="272"/>
      <c r="H53" s="272"/>
      <c r="I53" s="272"/>
      <c r="J53" s="272"/>
      <c r="K53" s="272"/>
      <c r="L53" s="272"/>
      <c r="M53" s="272"/>
      <c r="N53" s="272"/>
      <c r="O53" s="272"/>
      <c r="P53" s="272"/>
      <c r="Q53" s="272"/>
      <c r="R53" s="272"/>
      <c r="S53" s="272"/>
      <c r="T53" s="272"/>
      <c r="U53" s="272"/>
      <c r="V53" s="272"/>
      <c r="W53" s="272"/>
      <c r="X53" s="272"/>
      <c r="Y53" s="272"/>
      <c r="Z53" s="272"/>
      <c r="AA53" s="272"/>
      <c r="AB53" s="272"/>
      <c r="AC53" s="272"/>
      <c r="AD53" s="272"/>
      <c r="AE53" s="1073"/>
      <c r="AF53" s="620"/>
      <c r="AG53" s="1017"/>
    </row>
    <row r="54" spans="1:33" ht="27">
      <c r="A54" s="1017"/>
      <c r="B54" s="620"/>
      <c r="C54" s="1072"/>
      <c r="D54" s="1022" t="s">
        <v>1409</v>
      </c>
      <c r="E54" s="272"/>
      <c r="F54" s="272"/>
      <c r="G54" s="272"/>
      <c r="H54" s="272"/>
      <c r="I54" s="272"/>
      <c r="J54" s="272"/>
      <c r="K54" s="272"/>
      <c r="L54" s="272"/>
      <c r="M54" s="272"/>
      <c r="N54" s="272"/>
      <c r="O54" s="272"/>
      <c r="P54" s="272"/>
      <c r="Q54" s="272"/>
      <c r="R54" s="272"/>
      <c r="S54" s="272"/>
      <c r="T54" s="272"/>
      <c r="U54" s="272"/>
      <c r="V54" s="272"/>
      <c r="W54" s="272"/>
      <c r="X54" s="272"/>
      <c r="Y54" s="272"/>
      <c r="Z54" s="272"/>
      <c r="AA54" s="272"/>
      <c r="AB54" s="272"/>
      <c r="AC54" s="272"/>
      <c r="AD54" s="272"/>
      <c r="AE54" s="1073"/>
      <c r="AF54" s="620"/>
      <c r="AG54" s="1017"/>
    </row>
    <row r="55" spans="1:33">
      <c r="A55" s="1017"/>
      <c r="B55" s="620"/>
      <c r="C55" s="1072"/>
      <c r="D55" s="272"/>
      <c r="E55" s="272"/>
      <c r="F55" s="272"/>
      <c r="G55" s="272"/>
      <c r="H55" s="272"/>
      <c r="I55" s="272"/>
      <c r="J55" s="272"/>
      <c r="K55" s="272"/>
      <c r="L55" s="272"/>
      <c r="M55" s="272"/>
      <c r="N55" s="272"/>
      <c r="O55" s="272"/>
      <c r="P55" s="272"/>
      <c r="Q55" s="272"/>
      <c r="R55" s="272"/>
      <c r="S55" s="272"/>
      <c r="T55" s="272"/>
      <c r="U55" s="272"/>
      <c r="V55" s="272"/>
      <c r="W55" s="272"/>
      <c r="X55" s="272"/>
      <c r="Y55" s="272"/>
      <c r="Z55" s="272"/>
      <c r="AA55" s="272"/>
      <c r="AB55" s="272"/>
      <c r="AC55" s="272"/>
      <c r="AD55" s="272"/>
      <c r="AE55" s="1073"/>
      <c r="AF55" s="620"/>
      <c r="AG55" s="1017"/>
    </row>
    <row r="56" spans="1:33" ht="27">
      <c r="A56" s="1017"/>
      <c r="B56" s="620"/>
      <c r="C56" s="1072"/>
      <c r="D56" s="272"/>
      <c r="E56" s="1533" t="s">
        <v>1361</v>
      </c>
      <c r="F56" s="1533"/>
      <c r="G56" s="1533"/>
      <c r="H56" s="1533"/>
      <c r="I56" s="1533"/>
      <c r="J56" s="1533"/>
      <c r="K56" s="686"/>
      <c r="L56" s="686"/>
      <c r="M56" s="686"/>
      <c r="N56" s="686"/>
      <c r="O56" s="686"/>
      <c r="P56" s="686"/>
      <c r="Q56" s="686"/>
      <c r="R56" s="686"/>
      <c r="S56" s="686"/>
      <c r="T56" s="686"/>
      <c r="U56" s="686"/>
      <c r="V56" s="686"/>
      <c r="W56" s="686"/>
      <c r="X56" s="686"/>
      <c r="Y56" s="686"/>
      <c r="Z56" s="686"/>
      <c r="AA56" s="686"/>
      <c r="AB56" s="686"/>
      <c r="AC56" s="686"/>
      <c r="AD56" s="686"/>
      <c r="AE56" s="1080"/>
      <c r="AF56" s="620"/>
      <c r="AG56" s="1017"/>
    </row>
    <row r="57" spans="1:33">
      <c r="A57" s="1017"/>
      <c r="B57" s="620"/>
      <c r="C57" s="1072"/>
      <c r="D57" s="1020" t="s">
        <v>1357</v>
      </c>
      <c r="E57" s="1494" t="s">
        <v>1362</v>
      </c>
      <c r="F57" s="1495"/>
      <c r="G57" s="1494" t="s">
        <v>1363</v>
      </c>
      <c r="H57" s="1495"/>
      <c r="I57" s="1538" t="s">
        <v>92</v>
      </c>
      <c r="J57" s="1529"/>
      <c r="K57" s="563"/>
      <c r="L57" s="563"/>
      <c r="M57" s="563"/>
      <c r="N57" s="563"/>
      <c r="O57" s="563"/>
      <c r="P57" s="563"/>
      <c r="Q57" s="563"/>
      <c r="R57" s="563"/>
      <c r="S57" s="563"/>
      <c r="T57" s="563"/>
      <c r="U57" s="563"/>
      <c r="V57" s="563"/>
      <c r="W57" s="563"/>
      <c r="X57" s="563"/>
      <c r="Y57" s="563"/>
      <c r="Z57" s="563"/>
      <c r="AA57" s="563"/>
      <c r="AB57" s="563"/>
      <c r="AC57" s="563"/>
      <c r="AD57" s="272"/>
      <c r="AE57" s="1076"/>
      <c r="AF57" s="620"/>
      <c r="AG57" s="1017"/>
    </row>
    <row r="58" spans="1:33">
      <c r="A58" s="1017"/>
      <c r="B58" s="620"/>
      <c r="C58" s="1072"/>
      <c r="D58" s="1086" t="s">
        <v>129</v>
      </c>
      <c r="E58" s="1516"/>
      <c r="F58" s="1517"/>
      <c r="G58" s="1516"/>
      <c r="H58" s="1517"/>
      <c r="I58" s="1518">
        <f>SUM(E58:H58)</f>
        <v>0</v>
      </c>
      <c r="J58" s="1519"/>
      <c r="K58" s="537"/>
      <c r="L58" s="537"/>
      <c r="M58" s="537"/>
      <c r="N58" s="537"/>
      <c r="O58" s="537"/>
      <c r="P58" s="537"/>
      <c r="Q58" s="537"/>
      <c r="R58" s="537"/>
      <c r="S58" s="537"/>
      <c r="T58" s="537"/>
      <c r="U58" s="537"/>
      <c r="V58" s="537"/>
      <c r="W58" s="537"/>
      <c r="X58" s="537"/>
      <c r="Y58" s="537"/>
      <c r="Z58" s="537"/>
      <c r="AA58" s="537"/>
      <c r="AB58" s="537"/>
      <c r="AC58" s="537"/>
      <c r="AD58" s="272"/>
      <c r="AE58" s="1073"/>
      <c r="AF58" s="620"/>
      <c r="AG58" s="1017"/>
    </row>
    <row r="59" spans="1:33">
      <c r="A59" s="1017"/>
      <c r="B59" s="620"/>
      <c r="C59" s="1072"/>
      <c r="D59" s="1086" t="s">
        <v>130</v>
      </c>
      <c r="E59" s="1526"/>
      <c r="F59" s="1526"/>
      <c r="G59" s="1528"/>
      <c r="H59" s="1528"/>
      <c r="I59" s="1518">
        <f>SUM(E59:H59)</f>
        <v>0</v>
      </c>
      <c r="J59" s="1519"/>
      <c r="K59" s="537"/>
      <c r="L59" s="537"/>
      <c r="M59" s="537"/>
      <c r="N59" s="537"/>
      <c r="O59" s="537"/>
      <c r="P59" s="537"/>
      <c r="Q59" s="537"/>
      <c r="R59" s="537"/>
      <c r="S59" s="537"/>
      <c r="T59" s="537"/>
      <c r="U59" s="537"/>
      <c r="V59" s="537"/>
      <c r="W59" s="537"/>
      <c r="X59" s="537"/>
      <c r="Y59" s="537"/>
      <c r="Z59" s="537"/>
      <c r="AA59" s="537"/>
      <c r="AB59" s="537"/>
      <c r="AC59" s="537"/>
      <c r="AD59" s="272"/>
      <c r="AE59" s="1073"/>
      <c r="AF59" s="620"/>
      <c r="AG59" s="1017"/>
    </row>
    <row r="60" spans="1:33">
      <c r="A60" s="1017"/>
      <c r="B60" s="620"/>
      <c r="C60" s="1072"/>
      <c r="D60" s="1087" t="s">
        <v>131</v>
      </c>
      <c r="E60" s="1516"/>
      <c r="F60" s="1517"/>
      <c r="G60" s="1539"/>
      <c r="H60" s="1540"/>
      <c r="I60" s="1518">
        <f t="shared" ref="I60:I66" si="2">SUM(E60:H60)</f>
        <v>0</v>
      </c>
      <c r="J60" s="1519"/>
      <c r="K60" s="537"/>
      <c r="L60" s="537"/>
      <c r="M60" s="537"/>
      <c r="N60" s="537"/>
      <c r="O60" s="537"/>
      <c r="P60" s="537"/>
      <c r="Q60" s="537"/>
      <c r="R60" s="537"/>
      <c r="S60" s="537"/>
      <c r="T60" s="537"/>
      <c r="U60" s="537"/>
      <c r="V60" s="537"/>
      <c r="W60" s="537"/>
      <c r="X60" s="537"/>
      <c r="Y60" s="537"/>
      <c r="Z60" s="537"/>
      <c r="AA60" s="537"/>
      <c r="AB60" s="537"/>
      <c r="AC60" s="537"/>
      <c r="AD60" s="272"/>
      <c r="AE60" s="1073"/>
      <c r="AF60" s="620"/>
      <c r="AG60" s="1017"/>
    </row>
    <row r="61" spans="1:33">
      <c r="A61" s="1017"/>
      <c r="B61" s="620"/>
      <c r="C61" s="1072"/>
      <c r="D61" s="1087" t="s">
        <v>132</v>
      </c>
      <c r="E61" s="1516"/>
      <c r="F61" s="1517"/>
      <c r="G61" s="1539"/>
      <c r="H61" s="1540"/>
      <c r="I61" s="1518">
        <f t="shared" si="2"/>
        <v>0</v>
      </c>
      <c r="J61" s="1519"/>
      <c r="K61" s="537"/>
      <c r="L61" s="537"/>
      <c r="M61" s="537"/>
      <c r="N61" s="537"/>
      <c r="O61" s="537"/>
      <c r="P61" s="537"/>
      <c r="Q61" s="537"/>
      <c r="R61" s="537"/>
      <c r="S61" s="537"/>
      <c r="T61" s="537"/>
      <c r="U61" s="537"/>
      <c r="V61" s="537"/>
      <c r="W61" s="537"/>
      <c r="X61" s="537"/>
      <c r="Y61" s="537"/>
      <c r="Z61" s="537"/>
      <c r="AA61" s="537"/>
      <c r="AB61" s="537"/>
      <c r="AC61" s="537"/>
      <c r="AD61" s="272"/>
      <c r="AE61" s="1073"/>
      <c r="AF61" s="620"/>
      <c r="AG61" s="1017"/>
    </row>
    <row r="62" spans="1:33">
      <c r="A62" s="1017"/>
      <c r="B62" s="620"/>
      <c r="C62" s="1072"/>
      <c r="D62" s="1087" t="s">
        <v>133</v>
      </c>
      <c r="E62" s="1516"/>
      <c r="F62" s="1517"/>
      <c r="G62" s="1539"/>
      <c r="H62" s="1540"/>
      <c r="I62" s="1518">
        <f t="shared" si="2"/>
        <v>0</v>
      </c>
      <c r="J62" s="1519"/>
      <c r="K62" s="537"/>
      <c r="L62" s="537"/>
      <c r="M62" s="537"/>
      <c r="N62" s="537"/>
      <c r="O62" s="537"/>
      <c r="P62" s="537"/>
      <c r="Q62" s="537"/>
      <c r="R62" s="537"/>
      <c r="S62" s="537"/>
      <c r="T62" s="537"/>
      <c r="U62" s="537"/>
      <c r="V62" s="537"/>
      <c r="W62" s="537"/>
      <c r="X62" s="537"/>
      <c r="Y62" s="537"/>
      <c r="Z62" s="537"/>
      <c r="AA62" s="537"/>
      <c r="AB62" s="537"/>
      <c r="AC62" s="537"/>
      <c r="AD62" s="272"/>
      <c r="AE62" s="1073"/>
      <c r="AF62" s="620"/>
      <c r="AG62" s="1017"/>
    </row>
    <row r="63" spans="1:33">
      <c r="A63" s="1017"/>
      <c r="B63" s="620"/>
      <c r="C63" s="1072"/>
      <c r="D63" s="1088" t="s">
        <v>1314</v>
      </c>
      <c r="E63" s="1516"/>
      <c r="F63" s="1517"/>
      <c r="G63" s="1539"/>
      <c r="H63" s="1540"/>
      <c r="I63" s="1518">
        <f t="shared" si="2"/>
        <v>0</v>
      </c>
      <c r="J63" s="1519"/>
      <c r="K63" s="537"/>
      <c r="L63" s="537"/>
      <c r="M63" s="537"/>
      <c r="N63" s="537"/>
      <c r="O63" s="537"/>
      <c r="P63" s="537"/>
      <c r="Q63" s="537"/>
      <c r="R63" s="537"/>
      <c r="S63" s="537"/>
      <c r="T63" s="537"/>
      <c r="U63" s="537"/>
      <c r="V63" s="537"/>
      <c r="W63" s="537"/>
      <c r="X63" s="537"/>
      <c r="Y63" s="537"/>
      <c r="Z63" s="537"/>
      <c r="AA63" s="537"/>
      <c r="AB63" s="537"/>
      <c r="AC63" s="537"/>
      <c r="AD63" s="272"/>
      <c r="AE63" s="1073"/>
      <c r="AF63" s="620"/>
      <c r="AG63" s="1017"/>
    </row>
    <row r="64" spans="1:33">
      <c r="A64" s="1017"/>
      <c r="B64" s="620"/>
      <c r="C64" s="1072"/>
      <c r="D64" s="1087" t="s">
        <v>1315</v>
      </c>
      <c r="E64" s="1516"/>
      <c r="F64" s="1517"/>
      <c r="G64" s="1539"/>
      <c r="H64" s="1540"/>
      <c r="I64" s="1518">
        <f t="shared" si="2"/>
        <v>0</v>
      </c>
      <c r="J64" s="1519"/>
      <c r="K64" s="537"/>
      <c r="L64" s="537"/>
      <c r="M64" s="537"/>
      <c r="N64" s="537"/>
      <c r="O64" s="537"/>
      <c r="P64" s="537"/>
      <c r="Q64" s="537"/>
      <c r="R64" s="537"/>
      <c r="S64" s="537"/>
      <c r="T64" s="537"/>
      <c r="U64" s="537"/>
      <c r="V64" s="537"/>
      <c r="W64" s="537"/>
      <c r="X64" s="537"/>
      <c r="Y64" s="537"/>
      <c r="Z64" s="537"/>
      <c r="AA64" s="537"/>
      <c r="AB64" s="537"/>
      <c r="AC64" s="537"/>
      <c r="AD64" s="272"/>
      <c r="AE64" s="1073"/>
      <c r="AF64" s="620"/>
      <c r="AG64" s="1017"/>
    </row>
    <row r="65" spans="1:33">
      <c r="A65" s="1017"/>
      <c r="B65" s="620"/>
      <c r="C65" s="1072"/>
      <c r="D65" s="1088" t="s">
        <v>1296</v>
      </c>
      <c r="E65" s="1516"/>
      <c r="F65" s="1517"/>
      <c r="G65" s="1539"/>
      <c r="H65" s="1540"/>
      <c r="I65" s="1518">
        <f t="shared" si="2"/>
        <v>0</v>
      </c>
      <c r="J65" s="1519"/>
      <c r="K65" s="537"/>
      <c r="L65" s="537"/>
      <c r="M65" s="537"/>
      <c r="N65" s="537"/>
      <c r="O65" s="537"/>
      <c r="P65" s="537"/>
      <c r="Q65" s="537"/>
      <c r="R65" s="537"/>
      <c r="S65" s="537"/>
      <c r="T65" s="537"/>
      <c r="U65" s="537"/>
      <c r="V65" s="537"/>
      <c r="W65" s="537"/>
      <c r="X65" s="537"/>
      <c r="Y65" s="537"/>
      <c r="Z65" s="537"/>
      <c r="AA65" s="537"/>
      <c r="AB65" s="537"/>
      <c r="AC65" s="537"/>
      <c r="AD65" s="272"/>
      <c r="AE65" s="1073"/>
      <c r="AF65" s="620"/>
      <c r="AG65" s="1017"/>
    </row>
    <row r="66" spans="1:33">
      <c r="A66" s="1017"/>
      <c r="B66" s="620"/>
      <c r="C66" s="1072"/>
      <c r="D66" s="1027" t="s">
        <v>92</v>
      </c>
      <c r="E66" s="1538">
        <f>SUM(E58:F65)</f>
        <v>0</v>
      </c>
      <c r="F66" s="1529"/>
      <c r="G66" s="1538">
        <f>SUM(G58:H65)</f>
        <v>0</v>
      </c>
      <c r="H66" s="1529"/>
      <c r="I66" s="1518">
        <f t="shared" si="2"/>
        <v>0</v>
      </c>
      <c r="J66" s="1519"/>
      <c r="K66" s="563"/>
      <c r="L66" s="563"/>
      <c r="M66" s="563"/>
      <c r="N66" s="563"/>
      <c r="O66" s="563"/>
      <c r="P66" s="563"/>
      <c r="Q66" s="563"/>
      <c r="R66" s="563"/>
      <c r="S66" s="563"/>
      <c r="T66" s="563"/>
      <c r="U66" s="563"/>
      <c r="V66" s="563"/>
      <c r="W66" s="563"/>
      <c r="X66" s="563"/>
      <c r="Y66" s="563"/>
      <c r="Z66" s="563"/>
      <c r="AA66" s="563"/>
      <c r="AB66" s="563"/>
      <c r="AC66" s="563"/>
      <c r="AD66" s="272"/>
      <c r="AE66" s="1073"/>
      <c r="AF66" s="620"/>
      <c r="AG66" s="1017"/>
    </row>
    <row r="67" spans="1:33">
      <c r="A67" s="1017"/>
      <c r="B67" s="620"/>
      <c r="C67" s="1078"/>
      <c r="D67" s="1048"/>
      <c r="E67" s="1049"/>
      <c r="F67" s="1050"/>
      <c r="G67" s="1050"/>
      <c r="H67" s="1050"/>
      <c r="I67" s="1050"/>
      <c r="J67" s="1051"/>
      <c r="K67" s="1052"/>
      <c r="L67" s="1052"/>
      <c r="M67" s="1052"/>
      <c r="N67" s="1052"/>
      <c r="O67" s="1052"/>
      <c r="P67" s="1052"/>
      <c r="Q67" s="1052"/>
      <c r="R67" s="1052"/>
      <c r="S67" s="1052"/>
      <c r="T67" s="1052"/>
      <c r="U67" s="1052"/>
      <c r="V67" s="1052"/>
      <c r="W67" s="1052"/>
      <c r="X67" s="1052"/>
      <c r="Y67" s="1052"/>
      <c r="Z67" s="1052"/>
      <c r="AA67" s="1052"/>
      <c r="AB67" s="1052"/>
      <c r="AC67" s="1052"/>
      <c r="AD67" s="1021"/>
      <c r="AE67" s="1079"/>
      <c r="AF67" s="620"/>
      <c r="AG67" s="1017"/>
    </row>
    <row r="68" spans="1:33">
      <c r="A68" s="1017"/>
      <c r="B68" s="620"/>
      <c r="C68" s="1072"/>
      <c r="D68" s="1047"/>
      <c r="E68" s="1046"/>
      <c r="F68" s="513"/>
      <c r="G68" s="513"/>
      <c r="H68" s="513"/>
      <c r="I68" s="513"/>
      <c r="J68" s="286"/>
      <c r="K68" s="563"/>
      <c r="L68" s="563"/>
      <c r="M68" s="563"/>
      <c r="N68" s="563"/>
      <c r="O68" s="563"/>
      <c r="P68" s="563"/>
      <c r="Q68" s="563"/>
      <c r="R68" s="563"/>
      <c r="S68" s="563"/>
      <c r="T68" s="563"/>
      <c r="U68" s="563"/>
      <c r="V68" s="563"/>
      <c r="W68" s="563"/>
      <c r="X68" s="563"/>
      <c r="Y68" s="563"/>
      <c r="Z68" s="563"/>
      <c r="AA68" s="563"/>
      <c r="AB68" s="563"/>
      <c r="AC68" s="563"/>
      <c r="AD68" s="272"/>
      <c r="AE68" s="1073"/>
      <c r="AF68" s="620"/>
      <c r="AG68" s="1017"/>
    </row>
    <row r="69" spans="1:33" ht="27">
      <c r="A69" s="1017"/>
      <c r="B69" s="620"/>
      <c r="C69" s="1072"/>
      <c r="D69" s="1055" t="s">
        <v>1411</v>
      </c>
      <c r="E69" s="1046"/>
      <c r="F69" s="513"/>
      <c r="G69" s="513"/>
      <c r="H69" s="513"/>
      <c r="I69" s="513"/>
      <c r="J69" s="286"/>
      <c r="K69" s="563"/>
      <c r="L69" s="563"/>
      <c r="M69" s="563"/>
      <c r="N69" s="563"/>
      <c r="O69" s="563"/>
      <c r="P69" s="563"/>
      <c r="Q69" s="563"/>
      <c r="R69" s="563"/>
      <c r="S69" s="563"/>
      <c r="T69" s="563"/>
      <c r="U69" s="563"/>
      <c r="V69" s="563"/>
      <c r="W69" s="563"/>
      <c r="X69" s="563"/>
      <c r="Y69" s="563"/>
      <c r="Z69" s="563"/>
      <c r="AA69" s="563"/>
      <c r="AB69" s="563"/>
      <c r="AC69" s="563"/>
      <c r="AD69" s="272"/>
      <c r="AE69" s="1073"/>
      <c r="AF69" s="620"/>
      <c r="AG69" s="1017"/>
    </row>
    <row r="70" spans="1:33">
      <c r="A70" s="1017"/>
      <c r="B70" s="620"/>
      <c r="C70" s="1072"/>
      <c r="D70" s="1053" t="s">
        <v>1401</v>
      </c>
      <c r="E70" s="1046"/>
      <c r="F70" s="513"/>
      <c r="G70" s="513"/>
      <c r="H70" s="513"/>
      <c r="I70" s="513"/>
      <c r="J70" s="286"/>
      <c r="K70" s="563"/>
      <c r="L70" s="563"/>
      <c r="M70" s="563"/>
      <c r="N70" s="563"/>
      <c r="O70" s="563"/>
      <c r="P70" s="563"/>
      <c r="Q70" s="563"/>
      <c r="R70" s="563"/>
      <c r="S70" s="563"/>
      <c r="T70" s="563"/>
      <c r="U70" s="563"/>
      <c r="V70" s="563"/>
      <c r="W70" s="563"/>
      <c r="X70" s="563"/>
      <c r="Y70" s="563"/>
      <c r="Z70" s="563"/>
      <c r="AA70" s="563"/>
      <c r="AB70" s="563"/>
      <c r="AC70" s="563"/>
      <c r="AD70" s="272"/>
      <c r="AE70" s="1073"/>
      <c r="AF70" s="620"/>
      <c r="AG70" s="1017"/>
    </row>
    <row r="71" spans="1:33">
      <c r="A71" s="1017"/>
      <c r="B71" s="620"/>
      <c r="C71" s="1072"/>
      <c r="D71" s="1047"/>
      <c r="E71" s="1046"/>
      <c r="F71" s="513"/>
      <c r="G71" s="513"/>
      <c r="H71" s="513"/>
      <c r="I71" s="513"/>
      <c r="J71" s="286"/>
      <c r="K71" s="563"/>
      <c r="L71" s="563"/>
      <c r="M71" s="563"/>
      <c r="N71" s="563"/>
      <c r="O71" s="563"/>
      <c r="P71" s="563"/>
      <c r="Q71" s="563"/>
      <c r="R71" s="563"/>
      <c r="S71" s="563"/>
      <c r="T71" s="563"/>
      <c r="U71" s="563"/>
      <c r="V71" s="563"/>
      <c r="W71" s="563"/>
      <c r="X71" s="563"/>
      <c r="Y71" s="563"/>
      <c r="Z71" s="563"/>
      <c r="AA71" s="563"/>
      <c r="AB71" s="563"/>
      <c r="AC71" s="563"/>
      <c r="AD71" s="272"/>
      <c r="AE71" s="1073"/>
      <c r="AF71" s="620"/>
      <c r="AG71" s="1017"/>
    </row>
    <row r="72" spans="1:33">
      <c r="A72" s="1017"/>
      <c r="B72" s="620"/>
      <c r="C72" s="1072"/>
      <c r="D72" s="1047" t="s">
        <v>1402</v>
      </c>
      <c r="E72" s="1046"/>
      <c r="F72" s="513"/>
      <c r="G72" s="513"/>
      <c r="H72" s="513"/>
      <c r="I72" s="513"/>
      <c r="J72" s="286"/>
      <c r="K72" s="563" t="s">
        <v>1404</v>
      </c>
      <c r="L72" s="563"/>
      <c r="M72" s="563"/>
      <c r="N72" s="563"/>
      <c r="O72" s="563"/>
      <c r="P72" s="563"/>
      <c r="Q72" s="563"/>
      <c r="R72" s="563"/>
      <c r="S72" s="563"/>
      <c r="T72" s="563"/>
      <c r="U72" s="563"/>
      <c r="V72" s="563"/>
      <c r="W72" s="563"/>
      <c r="X72" s="563"/>
      <c r="Y72" s="563"/>
      <c r="Z72" s="563"/>
      <c r="AA72" s="563"/>
      <c r="AB72" s="563"/>
      <c r="AC72" s="563"/>
      <c r="AD72" s="272"/>
      <c r="AE72" s="1073"/>
      <c r="AF72" s="620"/>
      <c r="AG72" s="1017"/>
    </row>
    <row r="73" spans="1:33">
      <c r="A73" s="1017"/>
      <c r="B73" s="620"/>
      <c r="C73" s="1072"/>
      <c r="D73" s="1047"/>
      <c r="E73" s="1046"/>
      <c r="F73" s="513"/>
      <c r="G73" s="513"/>
      <c r="H73" s="513"/>
      <c r="I73" s="513"/>
      <c r="J73" s="286"/>
      <c r="K73" s="563"/>
      <c r="L73" s="563"/>
      <c r="M73" s="563"/>
      <c r="N73" s="563"/>
      <c r="O73" s="563"/>
      <c r="P73" s="563"/>
      <c r="Q73" s="563"/>
      <c r="R73" s="563"/>
      <c r="S73" s="563"/>
      <c r="T73" s="563"/>
      <c r="U73" s="563"/>
      <c r="V73" s="563"/>
      <c r="W73" s="563"/>
      <c r="X73" s="563"/>
      <c r="Y73" s="563"/>
      <c r="Z73" s="563"/>
      <c r="AA73" s="563"/>
      <c r="AB73" s="563"/>
      <c r="AC73" s="563"/>
      <c r="AD73" s="272"/>
      <c r="AE73" s="1073"/>
      <c r="AF73" s="620"/>
      <c r="AG73" s="1017"/>
    </row>
    <row r="74" spans="1:33" ht="27">
      <c r="A74" s="1017"/>
      <c r="B74" s="620"/>
      <c r="C74" s="1072"/>
      <c r="D74" s="1054" t="s">
        <v>205</v>
      </c>
      <c r="E74" s="1523" t="s">
        <v>206</v>
      </c>
      <c r="F74" s="1524"/>
      <c r="G74" s="1524"/>
      <c r="H74" s="1524"/>
      <c r="I74" s="1524"/>
      <c r="J74" s="286"/>
      <c r="K74" s="1504" t="s">
        <v>1405</v>
      </c>
      <c r="L74" s="1504"/>
      <c r="M74" s="1504"/>
      <c r="N74" s="1504"/>
      <c r="O74" s="1504"/>
      <c r="P74" s="1500" t="s">
        <v>206</v>
      </c>
      <c r="Q74" s="1501"/>
      <c r="R74" s="1501"/>
      <c r="S74" s="1501"/>
      <c r="T74" s="1501"/>
      <c r="U74" s="1502"/>
      <c r="V74" s="1497" t="s">
        <v>208</v>
      </c>
      <c r="W74" s="1498"/>
      <c r="X74" s="1498"/>
      <c r="Y74" s="1498"/>
      <c r="Z74" s="1498"/>
      <c r="AA74" s="1498"/>
      <c r="AB74" s="563"/>
      <c r="AC74" s="563"/>
      <c r="AD74" s="272"/>
      <c r="AE74" s="1073"/>
      <c r="AF74" s="620"/>
      <c r="AG74" s="1017"/>
    </row>
    <row r="75" spans="1:33" ht="24" customHeight="1">
      <c r="A75" s="1017"/>
      <c r="B75" s="620"/>
      <c r="C75" s="1072"/>
      <c r="D75" s="1520" t="s">
        <v>209</v>
      </c>
      <c r="E75" s="1525" t="s">
        <v>1403</v>
      </c>
      <c r="F75" s="1525"/>
      <c r="G75" s="1525"/>
      <c r="H75" s="1525"/>
      <c r="I75" s="1525"/>
      <c r="J75" s="286"/>
      <c r="K75" s="1505" t="s">
        <v>1369</v>
      </c>
      <c r="L75" s="1506"/>
      <c r="M75" s="1494" t="s">
        <v>211</v>
      </c>
      <c r="N75" s="1511"/>
      <c r="O75" s="1495"/>
      <c r="P75" s="1496" t="s">
        <v>212</v>
      </c>
      <c r="Q75" s="1496"/>
      <c r="R75" s="1496"/>
      <c r="S75" s="1496"/>
      <c r="T75" s="1496"/>
      <c r="U75" s="1496"/>
      <c r="V75" s="1496" t="s">
        <v>213</v>
      </c>
      <c r="W75" s="1496"/>
      <c r="X75" s="1496"/>
      <c r="Y75" s="1496"/>
      <c r="Z75" s="1496"/>
      <c r="AA75" s="1496"/>
      <c r="AB75" s="563"/>
      <c r="AC75" s="563"/>
      <c r="AD75" s="272"/>
      <c r="AE75" s="1073"/>
      <c r="AF75" s="620"/>
      <c r="AG75" s="1017"/>
    </row>
    <row r="76" spans="1:33" ht="24" customHeight="1">
      <c r="A76" s="1017"/>
      <c r="B76" s="620"/>
      <c r="C76" s="1072"/>
      <c r="D76" s="1520"/>
      <c r="E76" s="1525"/>
      <c r="F76" s="1525"/>
      <c r="G76" s="1525"/>
      <c r="H76" s="1525"/>
      <c r="I76" s="1525"/>
      <c r="J76" s="286"/>
      <c r="K76" s="1507"/>
      <c r="L76" s="1508"/>
      <c r="M76" s="1494" t="s">
        <v>214</v>
      </c>
      <c r="N76" s="1511"/>
      <c r="O76" s="1495"/>
      <c r="P76" s="1496" t="s">
        <v>215</v>
      </c>
      <c r="Q76" s="1496"/>
      <c r="R76" s="1496"/>
      <c r="S76" s="1496"/>
      <c r="T76" s="1496"/>
      <c r="U76" s="1496"/>
      <c r="V76" s="1496" t="s">
        <v>216</v>
      </c>
      <c r="W76" s="1496"/>
      <c r="X76" s="1496"/>
      <c r="Y76" s="1496"/>
      <c r="Z76" s="1496"/>
      <c r="AA76" s="1496"/>
      <c r="AB76" s="563"/>
      <c r="AC76" s="563"/>
      <c r="AD76" s="272"/>
      <c r="AE76" s="1073"/>
      <c r="AF76" s="620"/>
      <c r="AG76" s="1017"/>
    </row>
    <row r="77" spans="1:33" ht="24" customHeight="1">
      <c r="A77" s="1017"/>
      <c r="B77" s="620"/>
      <c r="C77" s="1072"/>
      <c r="D77" s="1520"/>
      <c r="E77" s="1525"/>
      <c r="F77" s="1525"/>
      <c r="G77" s="1525"/>
      <c r="H77" s="1525"/>
      <c r="I77" s="1525"/>
      <c r="J77" s="286"/>
      <c r="K77" s="1507"/>
      <c r="L77" s="1508"/>
      <c r="M77" s="1494" t="s">
        <v>219</v>
      </c>
      <c r="N77" s="1511"/>
      <c r="O77" s="1495"/>
      <c r="P77" s="1496" t="s">
        <v>220</v>
      </c>
      <c r="Q77" s="1496"/>
      <c r="R77" s="1496"/>
      <c r="S77" s="1496"/>
      <c r="T77" s="1496"/>
      <c r="U77" s="1496"/>
      <c r="V77" s="1496" t="s">
        <v>221</v>
      </c>
      <c r="W77" s="1496"/>
      <c r="X77" s="1496"/>
      <c r="Y77" s="1496"/>
      <c r="Z77" s="1496"/>
      <c r="AA77" s="1496"/>
      <c r="AB77" s="563"/>
      <c r="AC77" s="563"/>
      <c r="AD77" s="272"/>
      <c r="AE77" s="1073"/>
      <c r="AF77" s="620"/>
      <c r="AG77" s="1017"/>
    </row>
    <row r="78" spans="1:33" ht="24" customHeight="1">
      <c r="A78" s="1017"/>
      <c r="B78" s="620"/>
      <c r="C78" s="1072"/>
      <c r="D78" s="1521" t="s">
        <v>217</v>
      </c>
      <c r="E78" s="1525" t="s">
        <v>218</v>
      </c>
      <c r="F78" s="1525"/>
      <c r="G78" s="1525"/>
      <c r="H78" s="1525"/>
      <c r="I78" s="1525"/>
      <c r="J78" s="286"/>
      <c r="K78" s="1507"/>
      <c r="L78" s="1508"/>
      <c r="M78" s="1494" t="s">
        <v>1406</v>
      </c>
      <c r="N78" s="1511"/>
      <c r="O78" s="1495"/>
      <c r="P78" s="1496" t="s">
        <v>233</v>
      </c>
      <c r="Q78" s="1496"/>
      <c r="R78" s="1496"/>
      <c r="S78" s="1496"/>
      <c r="T78" s="1496"/>
      <c r="U78" s="1496"/>
      <c r="V78" s="1496" t="s">
        <v>234</v>
      </c>
      <c r="W78" s="1496"/>
      <c r="X78" s="1496"/>
      <c r="Y78" s="1496"/>
      <c r="Z78" s="1496"/>
      <c r="AA78" s="1496"/>
      <c r="AB78" s="563"/>
      <c r="AC78" s="563"/>
      <c r="AD78" s="272"/>
      <c r="AE78" s="1073"/>
      <c r="AF78" s="620"/>
      <c r="AG78" s="1017"/>
    </row>
    <row r="79" spans="1:33" ht="24" customHeight="1">
      <c r="A79" s="1017"/>
      <c r="B79" s="620"/>
      <c r="C79" s="1072"/>
      <c r="D79" s="1521"/>
      <c r="E79" s="1525"/>
      <c r="F79" s="1525"/>
      <c r="G79" s="1525"/>
      <c r="H79" s="1525"/>
      <c r="I79" s="1525"/>
      <c r="J79" s="286"/>
      <c r="K79" s="1509"/>
      <c r="L79" s="1510"/>
      <c r="M79" s="1494" t="s">
        <v>237</v>
      </c>
      <c r="N79" s="1511"/>
      <c r="O79" s="1495"/>
      <c r="P79" s="1496" t="s">
        <v>238</v>
      </c>
      <c r="Q79" s="1496"/>
      <c r="R79" s="1496"/>
      <c r="S79" s="1496"/>
      <c r="T79" s="1496"/>
      <c r="U79" s="1496"/>
      <c r="V79" s="1496" t="s">
        <v>239</v>
      </c>
      <c r="W79" s="1496"/>
      <c r="X79" s="1496"/>
      <c r="Y79" s="1496"/>
      <c r="Z79" s="1496"/>
      <c r="AA79" s="1496"/>
      <c r="AB79" s="563"/>
      <c r="AC79" s="563"/>
      <c r="AD79" s="272"/>
      <c r="AE79" s="1073"/>
      <c r="AF79" s="620"/>
      <c r="AG79" s="1017"/>
    </row>
    <row r="80" spans="1:33" ht="24" customHeight="1">
      <c r="A80" s="1017"/>
      <c r="B80" s="620"/>
      <c r="C80" s="1072"/>
      <c r="D80" s="1521"/>
      <c r="E80" s="1525"/>
      <c r="F80" s="1525"/>
      <c r="G80" s="1525"/>
      <c r="H80" s="1525"/>
      <c r="I80" s="1525"/>
      <c r="J80" s="286"/>
      <c r="K80" s="1475" t="s">
        <v>1373</v>
      </c>
      <c r="L80" s="1475"/>
      <c r="M80" s="1494" t="s">
        <v>1386</v>
      </c>
      <c r="N80" s="1511"/>
      <c r="O80" s="1495"/>
      <c r="P80" s="1496" t="s">
        <v>1391</v>
      </c>
      <c r="Q80" s="1496"/>
      <c r="R80" s="1496"/>
      <c r="S80" s="1496"/>
      <c r="T80" s="1496"/>
      <c r="U80" s="1496"/>
      <c r="V80" s="1496" t="s">
        <v>1388</v>
      </c>
      <c r="W80" s="1496"/>
      <c r="X80" s="1496"/>
      <c r="Y80" s="1496"/>
      <c r="Z80" s="1496"/>
      <c r="AA80" s="1496"/>
      <c r="AB80" s="563"/>
      <c r="AC80" s="563"/>
      <c r="AD80" s="272"/>
      <c r="AE80" s="1073"/>
      <c r="AF80" s="620"/>
      <c r="AG80" s="1017"/>
    </row>
    <row r="81" spans="1:33" ht="24" customHeight="1">
      <c r="A81" s="1017"/>
      <c r="B81" s="620"/>
      <c r="C81" s="1072"/>
      <c r="D81" s="1522" t="s">
        <v>222</v>
      </c>
      <c r="E81" s="1525" t="s">
        <v>275</v>
      </c>
      <c r="F81" s="1525"/>
      <c r="G81" s="1525"/>
      <c r="H81" s="1525"/>
      <c r="I81" s="1525"/>
      <c r="J81" s="286"/>
      <c r="K81" s="1475"/>
      <c r="L81" s="1475"/>
      <c r="M81" s="1494" t="s">
        <v>1387</v>
      </c>
      <c r="N81" s="1511"/>
      <c r="O81" s="1495"/>
      <c r="P81" s="1496" t="s">
        <v>1390</v>
      </c>
      <c r="Q81" s="1496"/>
      <c r="R81" s="1496"/>
      <c r="S81" s="1496"/>
      <c r="T81" s="1496"/>
      <c r="U81" s="1496"/>
      <c r="V81" s="1496" t="s">
        <v>1389</v>
      </c>
      <c r="W81" s="1496"/>
      <c r="X81" s="1496"/>
      <c r="Y81" s="1496"/>
      <c r="Z81" s="1496"/>
      <c r="AA81" s="1496"/>
      <c r="AB81" s="563"/>
      <c r="AC81" s="563"/>
      <c r="AD81" s="272"/>
      <c r="AE81" s="1073"/>
      <c r="AF81" s="620"/>
      <c r="AG81" s="1017"/>
    </row>
    <row r="82" spans="1:33" ht="24" customHeight="1">
      <c r="A82" s="1017"/>
      <c r="B82" s="620"/>
      <c r="C82" s="1072"/>
      <c r="D82" s="1522"/>
      <c r="E82" s="1525"/>
      <c r="F82" s="1525"/>
      <c r="G82" s="1525"/>
      <c r="H82" s="1525"/>
      <c r="I82" s="1525"/>
      <c r="J82" s="286"/>
      <c r="K82" s="1475" t="s">
        <v>1370</v>
      </c>
      <c r="L82" s="1475"/>
      <c r="M82" s="1503" t="s">
        <v>1383</v>
      </c>
      <c r="N82" s="1503"/>
      <c r="O82" s="1503"/>
      <c r="P82" s="1496" t="s">
        <v>1392</v>
      </c>
      <c r="Q82" s="1496"/>
      <c r="R82" s="1496"/>
      <c r="S82" s="1496"/>
      <c r="T82" s="1496"/>
      <c r="U82" s="1496"/>
      <c r="V82" s="1496" t="s">
        <v>1384</v>
      </c>
      <c r="W82" s="1496"/>
      <c r="X82" s="1496"/>
      <c r="Y82" s="1496"/>
      <c r="Z82" s="1496"/>
      <c r="AA82" s="1496"/>
      <c r="AB82" s="563"/>
      <c r="AC82" s="563"/>
      <c r="AD82" s="272"/>
      <c r="AE82" s="1073"/>
      <c r="AF82" s="620"/>
      <c r="AG82" s="1017"/>
    </row>
    <row r="83" spans="1:33" ht="24" customHeight="1">
      <c r="A83" s="1017"/>
      <c r="B83" s="620"/>
      <c r="C83" s="1072"/>
      <c r="D83" s="1522"/>
      <c r="E83" s="1525"/>
      <c r="F83" s="1525"/>
      <c r="G83" s="1525"/>
      <c r="H83" s="1525"/>
      <c r="I83" s="1525"/>
      <c r="J83" s="286"/>
      <c r="K83" s="1475"/>
      <c r="L83" s="1475"/>
      <c r="M83" s="1503" t="s">
        <v>1382</v>
      </c>
      <c r="N83" s="1503"/>
      <c r="O83" s="1503"/>
      <c r="P83" s="1496" t="s">
        <v>1393</v>
      </c>
      <c r="Q83" s="1496"/>
      <c r="R83" s="1496"/>
      <c r="S83" s="1496"/>
      <c r="T83" s="1496"/>
      <c r="U83" s="1496"/>
      <c r="V83" s="1496" t="s">
        <v>1394</v>
      </c>
      <c r="W83" s="1496"/>
      <c r="X83" s="1496"/>
      <c r="Y83" s="1496"/>
      <c r="Z83" s="1496"/>
      <c r="AA83" s="1496"/>
      <c r="AB83" s="563"/>
      <c r="AC83" s="563"/>
      <c r="AD83" s="272"/>
      <c r="AE83" s="1073"/>
      <c r="AF83" s="620"/>
      <c r="AG83" s="1017"/>
    </row>
    <row r="84" spans="1:33" ht="24" customHeight="1">
      <c r="A84" s="1017"/>
      <c r="B84" s="620"/>
      <c r="C84" s="1072"/>
      <c r="D84" s="1444" t="s">
        <v>227</v>
      </c>
      <c r="E84" s="1525" t="s">
        <v>228</v>
      </c>
      <c r="F84" s="1525"/>
      <c r="G84" s="1525"/>
      <c r="H84" s="1525"/>
      <c r="I84" s="1525"/>
      <c r="J84" s="286"/>
      <c r="K84" s="1475"/>
      <c r="L84" s="1475"/>
      <c r="M84" s="1503" t="s">
        <v>223</v>
      </c>
      <c r="N84" s="1503"/>
      <c r="O84" s="1503"/>
      <c r="P84" s="1496" t="s">
        <v>224</v>
      </c>
      <c r="Q84" s="1496"/>
      <c r="R84" s="1496"/>
      <c r="S84" s="1496"/>
      <c r="T84" s="1496"/>
      <c r="U84" s="1496"/>
      <c r="V84" s="1496" t="s">
        <v>225</v>
      </c>
      <c r="W84" s="1496"/>
      <c r="X84" s="1496"/>
      <c r="Y84" s="1496"/>
      <c r="Z84" s="1496"/>
      <c r="AA84" s="1496"/>
      <c r="AB84" s="563"/>
      <c r="AC84" s="563"/>
      <c r="AD84" s="272"/>
      <c r="AE84" s="1073"/>
      <c r="AF84" s="620"/>
      <c r="AG84" s="1017"/>
    </row>
    <row r="85" spans="1:33" ht="24" customHeight="1">
      <c r="A85" s="1017"/>
      <c r="B85" s="620"/>
      <c r="C85" s="1072"/>
      <c r="D85" s="1444"/>
      <c r="E85" s="1525"/>
      <c r="F85" s="1525"/>
      <c r="G85" s="1525"/>
      <c r="H85" s="1525"/>
      <c r="I85" s="1525"/>
      <c r="J85" s="286"/>
      <c r="K85" s="1475"/>
      <c r="L85" s="1475"/>
      <c r="M85" s="1503" t="s">
        <v>1379</v>
      </c>
      <c r="N85" s="1503"/>
      <c r="O85" s="1503"/>
      <c r="P85" s="1496" t="s">
        <v>226</v>
      </c>
      <c r="Q85" s="1496"/>
      <c r="R85" s="1496"/>
      <c r="S85" s="1496"/>
      <c r="T85" s="1496"/>
      <c r="U85" s="1496"/>
      <c r="V85" s="1496" t="s">
        <v>1407</v>
      </c>
      <c r="W85" s="1496"/>
      <c r="X85" s="1496"/>
      <c r="Y85" s="1496"/>
      <c r="Z85" s="1496"/>
      <c r="AA85" s="1496"/>
      <c r="AB85" s="563"/>
      <c r="AC85" s="563"/>
      <c r="AD85" s="272"/>
      <c r="AE85" s="1073"/>
      <c r="AF85" s="620"/>
      <c r="AG85" s="1017"/>
    </row>
    <row r="86" spans="1:33" ht="24" customHeight="1">
      <c r="A86" s="1017"/>
      <c r="B86" s="620"/>
      <c r="C86" s="1072"/>
      <c r="D86" s="1047"/>
      <c r="E86" s="1046"/>
      <c r="F86" s="513"/>
      <c r="G86" s="513"/>
      <c r="H86" s="513"/>
      <c r="I86" s="513"/>
      <c r="J86" s="286"/>
      <c r="K86" s="1475"/>
      <c r="L86" s="1475"/>
      <c r="M86" s="1503" t="s">
        <v>229</v>
      </c>
      <c r="N86" s="1503"/>
      <c r="O86" s="1503"/>
      <c r="P86" s="1496" t="s">
        <v>230</v>
      </c>
      <c r="Q86" s="1496"/>
      <c r="R86" s="1496"/>
      <c r="S86" s="1496"/>
      <c r="T86" s="1496"/>
      <c r="U86" s="1496"/>
      <c r="V86" s="1496" t="s">
        <v>231</v>
      </c>
      <c r="W86" s="1496"/>
      <c r="X86" s="1496"/>
      <c r="Y86" s="1496"/>
      <c r="Z86" s="1496"/>
      <c r="AA86" s="1496"/>
      <c r="AB86" s="563"/>
      <c r="AC86" s="563"/>
      <c r="AD86" s="272"/>
      <c r="AE86" s="1073"/>
      <c r="AF86" s="620"/>
      <c r="AG86" s="1017"/>
    </row>
    <row r="87" spans="1:33" ht="24" customHeight="1">
      <c r="A87" s="1017"/>
      <c r="B87" s="620"/>
      <c r="C87" s="1072"/>
      <c r="D87" s="1047"/>
      <c r="E87" s="1046"/>
      <c r="F87" s="513"/>
      <c r="G87" s="513"/>
      <c r="H87" s="513"/>
      <c r="I87" s="513"/>
      <c r="J87" s="286"/>
      <c r="K87" s="1475" t="s">
        <v>1371</v>
      </c>
      <c r="L87" s="1475"/>
      <c r="M87" s="1503" t="s">
        <v>235</v>
      </c>
      <c r="N87" s="1503"/>
      <c r="O87" s="1503"/>
      <c r="P87" s="1496" t="s">
        <v>236</v>
      </c>
      <c r="Q87" s="1496"/>
      <c r="R87" s="1496"/>
      <c r="S87" s="1496"/>
      <c r="T87" s="1496"/>
      <c r="U87" s="1496"/>
      <c r="V87" s="1496" t="s">
        <v>1380</v>
      </c>
      <c r="W87" s="1496"/>
      <c r="X87" s="1496"/>
      <c r="Y87" s="1496"/>
      <c r="Z87" s="1496"/>
      <c r="AA87" s="1496"/>
      <c r="AB87" s="563"/>
      <c r="AC87" s="563"/>
      <c r="AD87" s="272"/>
      <c r="AE87" s="1073"/>
      <c r="AF87" s="620"/>
      <c r="AG87" s="1017"/>
    </row>
    <row r="88" spans="1:33" ht="24" customHeight="1">
      <c r="A88" s="1017"/>
      <c r="B88" s="620"/>
      <c r="C88" s="1072"/>
      <c r="D88" s="1047"/>
      <c r="E88" s="1046"/>
      <c r="F88" s="513"/>
      <c r="G88" s="513"/>
      <c r="H88" s="513"/>
      <c r="I88" s="513"/>
      <c r="J88" s="286"/>
      <c r="K88" s="1475" t="s">
        <v>1374</v>
      </c>
      <c r="L88" s="1475"/>
      <c r="M88" s="1503" t="s">
        <v>1375</v>
      </c>
      <c r="N88" s="1503"/>
      <c r="O88" s="1503"/>
      <c r="P88" s="1496" t="s">
        <v>1381</v>
      </c>
      <c r="Q88" s="1496"/>
      <c r="R88" s="1496"/>
      <c r="S88" s="1496"/>
      <c r="T88" s="1496"/>
      <c r="U88" s="1496"/>
      <c r="V88" s="1496" t="s">
        <v>1377</v>
      </c>
      <c r="W88" s="1496"/>
      <c r="X88" s="1496"/>
      <c r="Y88" s="1496"/>
      <c r="Z88" s="1496"/>
      <c r="AA88" s="1496"/>
      <c r="AB88" s="563"/>
      <c r="AC88" s="563"/>
      <c r="AD88" s="272"/>
      <c r="AE88" s="1073"/>
      <c r="AF88" s="620"/>
      <c r="AG88" s="1017"/>
    </row>
    <row r="89" spans="1:33" ht="24" customHeight="1">
      <c r="A89" s="1017"/>
      <c r="B89" s="620"/>
      <c r="C89" s="1072"/>
      <c r="D89" s="1047"/>
      <c r="E89" s="1046"/>
      <c r="F89" s="513"/>
      <c r="G89" s="513"/>
      <c r="H89" s="513"/>
      <c r="I89" s="513"/>
      <c r="J89" s="286"/>
      <c r="K89" s="1475"/>
      <c r="L89" s="1475"/>
      <c r="M89" s="1503" t="s">
        <v>1376</v>
      </c>
      <c r="N89" s="1503"/>
      <c r="O89" s="1503"/>
      <c r="P89" s="1496" t="s">
        <v>1381</v>
      </c>
      <c r="Q89" s="1496"/>
      <c r="R89" s="1496"/>
      <c r="S89" s="1496"/>
      <c r="T89" s="1496"/>
      <c r="U89" s="1496"/>
      <c r="V89" s="1496" t="s">
        <v>1378</v>
      </c>
      <c r="W89" s="1496"/>
      <c r="X89" s="1496"/>
      <c r="Y89" s="1496"/>
      <c r="Z89" s="1496"/>
      <c r="AA89" s="1496"/>
      <c r="AB89" s="563"/>
      <c r="AC89" s="563"/>
      <c r="AD89" s="272"/>
      <c r="AE89" s="1073"/>
      <c r="AF89" s="620"/>
      <c r="AG89" s="1017"/>
    </row>
    <row r="90" spans="1:33" ht="24" customHeight="1">
      <c r="A90" s="1017"/>
      <c r="B90" s="620"/>
      <c r="C90" s="1072"/>
      <c r="D90" s="1047"/>
      <c r="E90" s="1046"/>
      <c r="F90" s="513"/>
      <c r="G90" s="513"/>
      <c r="H90" s="513"/>
      <c r="I90" s="513"/>
      <c r="J90" s="286"/>
      <c r="K90" s="1475" t="s">
        <v>202</v>
      </c>
      <c r="L90" s="1475"/>
      <c r="M90" s="1503" t="s">
        <v>202</v>
      </c>
      <c r="N90" s="1503"/>
      <c r="O90" s="1503"/>
      <c r="P90" s="1496" t="s">
        <v>240</v>
      </c>
      <c r="Q90" s="1496"/>
      <c r="R90" s="1496"/>
      <c r="S90" s="1496"/>
      <c r="T90" s="1496"/>
      <c r="U90" s="1496"/>
      <c r="V90" s="1496" t="s">
        <v>1385</v>
      </c>
      <c r="W90" s="1496"/>
      <c r="X90" s="1496"/>
      <c r="Y90" s="1496"/>
      <c r="Z90" s="1496"/>
      <c r="AA90" s="1496"/>
      <c r="AB90" s="563"/>
      <c r="AC90" s="563"/>
      <c r="AD90" s="272"/>
      <c r="AE90" s="1073"/>
      <c r="AF90" s="620"/>
      <c r="AG90" s="1017"/>
    </row>
    <row r="91" spans="1:33" ht="24" customHeight="1" thickBot="1">
      <c r="A91" s="1017"/>
      <c r="B91" s="620"/>
      <c r="C91" s="1072"/>
      <c r="D91" s="1047"/>
      <c r="E91" s="1046"/>
      <c r="F91" s="513"/>
      <c r="G91" s="513"/>
      <c r="H91" s="513"/>
      <c r="I91" s="513"/>
      <c r="J91" s="286"/>
      <c r="K91" s="563"/>
      <c r="L91" s="563"/>
      <c r="M91" s="563"/>
      <c r="N91" s="563"/>
      <c r="O91" s="563"/>
      <c r="P91" s="563"/>
      <c r="Q91" s="563"/>
      <c r="R91" s="563"/>
      <c r="S91" s="563"/>
      <c r="T91" s="563"/>
      <c r="U91" s="563"/>
      <c r="V91" s="563"/>
      <c r="W91" s="563"/>
      <c r="X91" s="563"/>
      <c r="Y91" s="563"/>
      <c r="Z91" s="563"/>
      <c r="AA91" s="563"/>
      <c r="AB91" s="563"/>
      <c r="AC91" s="563"/>
      <c r="AD91" s="272"/>
      <c r="AE91" s="1073"/>
      <c r="AF91" s="620"/>
      <c r="AG91" s="1017"/>
    </row>
    <row r="92" spans="1:33" ht="24" customHeight="1" thickBot="1">
      <c r="A92" s="1017"/>
      <c r="B92" s="620"/>
      <c r="C92" s="1072"/>
      <c r="D92" s="686" t="s">
        <v>241</v>
      </c>
      <c r="E92" s="398"/>
      <c r="F92" s="1064">
        <f>P103</f>
        <v>0</v>
      </c>
      <c r="G92" s="513"/>
      <c r="H92" s="513"/>
      <c r="I92" s="513"/>
      <c r="J92" s="286"/>
      <c r="K92" s="563"/>
      <c r="L92" s="563"/>
      <c r="M92" s="563"/>
      <c r="N92" s="563"/>
      <c r="O92" s="563"/>
      <c r="P92" s="563"/>
      <c r="Q92" s="563"/>
      <c r="R92" s="563"/>
      <c r="S92" s="563"/>
      <c r="T92" s="563"/>
      <c r="U92" s="563"/>
      <c r="V92" s="563"/>
      <c r="W92" s="563"/>
      <c r="X92" s="563"/>
      <c r="Y92" s="563"/>
      <c r="Z92" s="563"/>
      <c r="AA92" s="563"/>
      <c r="AB92" s="563"/>
      <c r="AC92" s="563"/>
      <c r="AD92" s="272"/>
      <c r="AE92" s="1073"/>
      <c r="AF92" s="620"/>
      <c r="AG92" s="1017"/>
    </row>
    <row r="93" spans="1:33" ht="24" customHeight="1">
      <c r="A93" s="1017"/>
      <c r="B93" s="620"/>
      <c r="C93" s="1072"/>
      <c r="D93" s="1047"/>
      <c r="E93" s="1046"/>
      <c r="F93" s="513"/>
      <c r="G93" s="513"/>
      <c r="H93" s="513"/>
      <c r="I93" s="513"/>
      <c r="J93" s="286"/>
      <c r="K93" s="563"/>
      <c r="L93" s="563"/>
      <c r="M93" s="563"/>
      <c r="N93" s="563"/>
      <c r="O93" s="563"/>
      <c r="P93" s="563"/>
      <c r="Q93" s="563"/>
      <c r="R93" s="563"/>
      <c r="S93" s="563"/>
      <c r="T93" s="563"/>
      <c r="U93" s="563"/>
      <c r="V93" s="563"/>
      <c r="W93" s="563"/>
      <c r="X93" s="563"/>
      <c r="Y93" s="563"/>
      <c r="Z93" s="563"/>
      <c r="AA93" s="563"/>
      <c r="AB93" s="563"/>
      <c r="AC93" s="563"/>
      <c r="AD93" s="272"/>
      <c r="AE93" s="1073"/>
      <c r="AF93" s="620"/>
      <c r="AG93" s="1017"/>
    </row>
    <row r="94" spans="1:33" ht="24" customHeight="1">
      <c r="A94" s="1017"/>
      <c r="B94" s="620"/>
      <c r="C94" s="1072"/>
      <c r="D94" s="1055" t="s">
        <v>246</v>
      </c>
      <c r="E94" s="1046"/>
      <c r="F94" s="513"/>
      <c r="G94" s="513"/>
      <c r="H94" s="513"/>
      <c r="I94" s="513"/>
      <c r="J94" s="286"/>
      <c r="K94" s="686" t="s">
        <v>1345</v>
      </c>
      <c r="L94" s="563"/>
      <c r="M94" s="563"/>
      <c r="N94" s="563"/>
      <c r="O94" s="563"/>
      <c r="P94" s="563"/>
      <c r="Q94" s="563"/>
      <c r="R94" s="563"/>
      <c r="S94" s="563"/>
      <c r="T94" s="563"/>
      <c r="U94" s="563"/>
      <c r="V94" s="563"/>
      <c r="W94" s="563"/>
      <c r="X94" s="563"/>
      <c r="Y94" s="563"/>
      <c r="Z94" s="563"/>
      <c r="AA94" s="563"/>
      <c r="AB94" s="563"/>
      <c r="AC94" s="563"/>
      <c r="AD94" s="272"/>
      <c r="AE94" s="1073"/>
      <c r="AF94" s="620"/>
      <c r="AG94" s="1017"/>
    </row>
    <row r="95" spans="1:33" ht="24" customHeight="1">
      <c r="A95" s="1017"/>
      <c r="B95" s="620"/>
      <c r="C95" s="1072"/>
      <c r="D95" s="1047"/>
      <c r="E95" s="1046"/>
      <c r="F95" s="513"/>
      <c r="G95" s="513"/>
      <c r="H95" s="513"/>
      <c r="I95" s="513"/>
      <c r="J95" s="286"/>
      <c r="K95" s="563"/>
      <c r="L95" s="563"/>
      <c r="M95" s="563"/>
      <c r="N95" s="563"/>
      <c r="O95" s="563"/>
      <c r="P95" s="563"/>
      <c r="Q95" s="563"/>
      <c r="R95" s="563"/>
      <c r="S95" s="563"/>
      <c r="T95" s="563"/>
      <c r="U95" s="563"/>
      <c r="V95" s="563"/>
      <c r="W95" s="563"/>
      <c r="X95" s="563"/>
      <c r="Y95" s="563"/>
      <c r="Z95" s="563"/>
      <c r="AA95" s="563"/>
      <c r="AB95" s="563"/>
      <c r="AC95" s="563"/>
      <c r="AD95" s="272"/>
      <c r="AE95" s="1073"/>
      <c r="AF95" s="620"/>
      <c r="AG95" s="1017"/>
    </row>
    <row r="96" spans="1:33" ht="24" customHeight="1">
      <c r="A96" s="1017"/>
      <c r="B96" s="620"/>
      <c r="C96" s="1072"/>
      <c r="D96" s="1063" t="s">
        <v>205</v>
      </c>
      <c r="E96" s="1061" t="s">
        <v>248</v>
      </c>
      <c r="F96" s="1061" t="s">
        <v>249</v>
      </c>
      <c r="G96" s="513"/>
      <c r="H96" s="513"/>
      <c r="I96" s="513"/>
      <c r="J96" s="286"/>
      <c r="K96" s="1490" t="s">
        <v>1</v>
      </c>
      <c r="L96" s="1490"/>
      <c r="M96" s="1490" t="s">
        <v>242</v>
      </c>
      <c r="N96" s="1490"/>
      <c r="O96" s="1490"/>
      <c r="P96" s="1490" t="s">
        <v>243</v>
      </c>
      <c r="Q96" s="1490"/>
      <c r="R96" s="1490" t="s">
        <v>244</v>
      </c>
      <c r="S96" s="1490"/>
      <c r="T96" s="1490"/>
      <c r="U96" s="1490"/>
      <c r="V96" s="1490" t="s">
        <v>245</v>
      </c>
      <c r="W96" s="1490"/>
      <c r="X96" s="1062"/>
      <c r="Y96" s="1062"/>
      <c r="Z96" s="1062"/>
      <c r="AA96" s="1062"/>
      <c r="AB96" s="563"/>
      <c r="AC96" s="563"/>
      <c r="AD96" s="272"/>
      <c r="AE96" s="1073"/>
      <c r="AF96" s="620"/>
      <c r="AG96" s="1017"/>
    </row>
    <row r="97" spans="1:41" ht="24" customHeight="1">
      <c r="A97" s="1017"/>
      <c r="B97" s="620"/>
      <c r="C97" s="1072"/>
      <c r="D97" s="1056" t="s">
        <v>209</v>
      </c>
      <c r="E97" s="1020">
        <f>F116</f>
        <v>0</v>
      </c>
      <c r="F97" s="1065" t="e">
        <f>J116/F116</f>
        <v>#DIV/0!</v>
      </c>
      <c r="G97" s="513"/>
      <c r="H97" s="513"/>
      <c r="I97" s="513"/>
      <c r="J97" s="286"/>
      <c r="K97" s="1475">
        <v>1</v>
      </c>
      <c r="L97" s="1475"/>
      <c r="M97" s="1492" t="s">
        <v>1369</v>
      </c>
      <c r="N97" s="1492"/>
      <c r="O97" s="1492"/>
      <c r="P97" s="1475">
        <f t="shared" ref="P97:P102" si="3">F110+L110+R110+X110</f>
        <v>0</v>
      </c>
      <c r="Q97" s="1475"/>
      <c r="R97" s="1475"/>
      <c r="S97" s="1475"/>
      <c r="T97" s="1475"/>
      <c r="U97" s="1475"/>
      <c r="V97" s="1493" t="s">
        <v>247</v>
      </c>
      <c r="W97" s="1493"/>
      <c r="X97" s="563"/>
      <c r="Y97" s="563"/>
      <c r="Z97" s="563"/>
      <c r="AA97" s="563"/>
      <c r="AB97" s="563"/>
      <c r="AC97" s="563"/>
      <c r="AD97" s="272"/>
      <c r="AE97" s="1073"/>
      <c r="AF97" s="620"/>
      <c r="AG97" s="1017"/>
    </row>
    <row r="98" spans="1:41" ht="24" customHeight="1">
      <c r="A98" s="1017"/>
      <c r="B98" s="620"/>
      <c r="C98" s="1072"/>
      <c r="D98" s="1057" t="s">
        <v>217</v>
      </c>
      <c r="E98" s="1020">
        <f>L116</f>
        <v>0</v>
      </c>
      <c r="F98" s="1065" t="e">
        <f>P116/L116</f>
        <v>#DIV/0!</v>
      </c>
      <c r="G98" s="513"/>
      <c r="H98" s="513"/>
      <c r="I98" s="513"/>
      <c r="J98" s="286"/>
      <c r="K98" s="1475">
        <v>2</v>
      </c>
      <c r="L98" s="1475"/>
      <c r="M98" s="1492" t="s">
        <v>1373</v>
      </c>
      <c r="N98" s="1492"/>
      <c r="O98" s="1492"/>
      <c r="P98" s="1475">
        <f t="shared" si="3"/>
        <v>0</v>
      </c>
      <c r="Q98" s="1475"/>
      <c r="R98" s="1475"/>
      <c r="S98" s="1475"/>
      <c r="T98" s="1475"/>
      <c r="U98" s="1475"/>
      <c r="V98" s="1493" t="s">
        <v>247</v>
      </c>
      <c r="W98" s="1493"/>
      <c r="X98" s="563"/>
      <c r="Y98" s="563"/>
      <c r="Z98" s="563"/>
      <c r="AA98" s="563"/>
      <c r="AB98" s="563"/>
      <c r="AC98" s="563"/>
      <c r="AD98" s="272"/>
      <c r="AE98" s="1073"/>
      <c r="AF98" s="620"/>
      <c r="AG98" s="1017"/>
    </row>
    <row r="99" spans="1:41" ht="24" customHeight="1">
      <c r="A99" s="1017"/>
      <c r="B99" s="620"/>
      <c r="C99" s="1072"/>
      <c r="D99" s="1058" t="s">
        <v>222</v>
      </c>
      <c r="E99" s="1020">
        <f>R116</f>
        <v>0</v>
      </c>
      <c r="F99" s="1065" t="e">
        <f>V116/R116</f>
        <v>#DIV/0!</v>
      </c>
      <c r="G99" s="513"/>
      <c r="H99" s="513"/>
      <c r="I99" s="513"/>
      <c r="J99" s="286"/>
      <c r="K99" s="1475">
        <v>3</v>
      </c>
      <c r="L99" s="1475"/>
      <c r="M99" s="1492" t="s">
        <v>1370</v>
      </c>
      <c r="N99" s="1492"/>
      <c r="O99" s="1492"/>
      <c r="P99" s="1475">
        <f t="shared" si="3"/>
        <v>0</v>
      </c>
      <c r="Q99" s="1475"/>
      <c r="R99" s="1475"/>
      <c r="S99" s="1475"/>
      <c r="T99" s="1475"/>
      <c r="U99" s="1475"/>
      <c r="V99" s="1493" t="s">
        <v>247</v>
      </c>
      <c r="W99" s="1493"/>
      <c r="X99" s="563"/>
      <c r="Y99" s="563"/>
      <c r="Z99" s="563"/>
      <c r="AA99" s="563"/>
      <c r="AB99" s="563"/>
      <c r="AC99" s="563"/>
      <c r="AD99" s="272"/>
      <c r="AE99" s="1073"/>
      <c r="AF99" s="620"/>
      <c r="AG99" s="1017"/>
    </row>
    <row r="100" spans="1:41" ht="24" customHeight="1">
      <c r="A100" s="1017"/>
      <c r="B100" s="620"/>
      <c r="C100" s="1072"/>
      <c r="D100" s="1059" t="s">
        <v>227</v>
      </c>
      <c r="E100" s="1020">
        <f>X116</f>
        <v>0</v>
      </c>
      <c r="F100" s="1065" t="e">
        <f>AB116/X116</f>
        <v>#DIV/0!</v>
      </c>
      <c r="G100" s="513"/>
      <c r="H100" s="513"/>
      <c r="I100" s="513"/>
      <c r="J100" s="286"/>
      <c r="K100" s="1475">
        <v>4</v>
      </c>
      <c r="L100" s="1475"/>
      <c r="M100" s="1492" t="s">
        <v>1371</v>
      </c>
      <c r="N100" s="1492"/>
      <c r="O100" s="1492"/>
      <c r="P100" s="1475">
        <f t="shared" si="3"/>
        <v>0</v>
      </c>
      <c r="Q100" s="1475"/>
      <c r="R100" s="1475"/>
      <c r="S100" s="1475"/>
      <c r="T100" s="1475"/>
      <c r="U100" s="1475"/>
      <c r="V100" s="1493" t="s">
        <v>247</v>
      </c>
      <c r="W100" s="1493"/>
      <c r="X100" s="563"/>
      <c r="Y100" s="563"/>
      <c r="Z100" s="563"/>
      <c r="AA100" s="563"/>
      <c r="AB100" s="563"/>
      <c r="AC100" s="563"/>
      <c r="AD100" s="272"/>
      <c r="AE100" s="1073"/>
      <c r="AF100" s="620"/>
      <c r="AG100" s="1017"/>
    </row>
    <row r="101" spans="1:41" ht="24" customHeight="1">
      <c r="A101" s="1017"/>
      <c r="B101" s="620"/>
      <c r="C101" s="1072"/>
      <c r="D101" s="1060" t="s">
        <v>92</v>
      </c>
      <c r="E101" s="1020">
        <f>SUM(E97:E100)</f>
        <v>0</v>
      </c>
      <c r="F101" s="513"/>
      <c r="G101" s="513"/>
      <c r="H101" s="513"/>
      <c r="I101" s="513"/>
      <c r="J101" s="286"/>
      <c r="K101" s="1475">
        <v>5</v>
      </c>
      <c r="L101" s="1475"/>
      <c r="M101" s="1492" t="s">
        <v>1374</v>
      </c>
      <c r="N101" s="1492"/>
      <c r="O101" s="1492"/>
      <c r="P101" s="1475">
        <f t="shared" si="3"/>
        <v>0</v>
      </c>
      <c r="Q101" s="1475"/>
      <c r="R101" s="1475"/>
      <c r="S101" s="1475"/>
      <c r="T101" s="1475"/>
      <c r="U101" s="1475"/>
      <c r="V101" s="1493" t="s">
        <v>247</v>
      </c>
      <c r="W101" s="1493"/>
      <c r="X101" s="563"/>
      <c r="Y101" s="563"/>
      <c r="Z101" s="563"/>
      <c r="AA101" s="563"/>
      <c r="AB101" s="563"/>
      <c r="AC101" s="563"/>
      <c r="AD101" s="272"/>
      <c r="AE101" s="1073"/>
      <c r="AF101" s="620"/>
      <c r="AG101" s="1017"/>
    </row>
    <row r="102" spans="1:41" ht="24" customHeight="1">
      <c r="A102" s="1017"/>
      <c r="B102" s="620"/>
      <c r="C102" s="1072"/>
      <c r="D102" s="1047"/>
      <c r="E102" s="1046"/>
      <c r="F102" s="513"/>
      <c r="G102" s="513"/>
      <c r="H102" s="513"/>
      <c r="I102" s="513"/>
      <c r="J102" s="286"/>
      <c r="K102" s="1475">
        <v>6</v>
      </c>
      <c r="L102" s="1475"/>
      <c r="M102" s="1492" t="s">
        <v>202</v>
      </c>
      <c r="N102" s="1492"/>
      <c r="O102" s="1492"/>
      <c r="P102" s="1475">
        <f t="shared" si="3"/>
        <v>0</v>
      </c>
      <c r="Q102" s="1475"/>
      <c r="R102" s="1475"/>
      <c r="S102" s="1475"/>
      <c r="T102" s="1475"/>
      <c r="U102" s="1475"/>
      <c r="V102" s="1493" t="s">
        <v>247</v>
      </c>
      <c r="W102" s="1493"/>
      <c r="X102" s="563"/>
      <c r="Y102" s="563"/>
      <c r="Z102" s="563"/>
      <c r="AA102" s="563"/>
      <c r="AB102" s="563"/>
      <c r="AC102" s="563"/>
      <c r="AD102" s="272"/>
      <c r="AE102" s="1073"/>
      <c r="AF102" s="620"/>
      <c r="AG102" s="1017"/>
    </row>
    <row r="103" spans="1:41" ht="24" customHeight="1">
      <c r="A103" s="1017"/>
      <c r="B103" s="620"/>
      <c r="C103" s="1072"/>
      <c r="D103" s="1047"/>
      <c r="E103" s="1046"/>
      <c r="F103" s="513"/>
      <c r="G103" s="513"/>
      <c r="H103" s="513"/>
      <c r="I103" s="513"/>
      <c r="J103" s="286"/>
      <c r="K103" s="1475"/>
      <c r="L103" s="1475"/>
      <c r="M103" s="1344" t="s">
        <v>250</v>
      </c>
      <c r="N103" s="1344"/>
      <c r="O103" s="1344"/>
      <c r="P103" s="1475">
        <f>SUM(P97:Q102)</f>
        <v>0</v>
      </c>
      <c r="Q103" s="1475"/>
      <c r="R103" s="1475"/>
      <c r="S103" s="1475"/>
      <c r="T103" s="1475"/>
      <c r="U103" s="1475"/>
      <c r="V103" s="1494"/>
      <c r="W103" s="1495"/>
      <c r="X103" s="563"/>
      <c r="Y103" s="563"/>
      <c r="Z103" s="563"/>
      <c r="AA103" s="563"/>
      <c r="AB103" s="563"/>
      <c r="AC103" s="563"/>
      <c r="AD103" s="272"/>
      <c r="AE103" s="1073"/>
      <c r="AF103" s="620"/>
      <c r="AG103" s="1017"/>
    </row>
    <row r="104" spans="1:41" ht="24" customHeight="1">
      <c r="A104" s="1017"/>
      <c r="B104" s="620"/>
      <c r="C104" s="1072"/>
      <c r="D104" s="1047"/>
      <c r="E104" s="1046"/>
      <c r="F104" s="513"/>
      <c r="G104" s="513"/>
      <c r="H104" s="513"/>
      <c r="I104" s="513"/>
      <c r="J104" s="286"/>
      <c r="K104" s="1491"/>
      <c r="L104" s="1491"/>
      <c r="M104" s="563"/>
      <c r="N104" s="563"/>
      <c r="O104" s="563"/>
      <c r="P104" s="563"/>
      <c r="Q104" s="563"/>
      <c r="R104" s="563"/>
      <c r="S104" s="563"/>
      <c r="T104" s="563"/>
      <c r="U104" s="563"/>
      <c r="V104" s="563"/>
      <c r="W104" s="563"/>
      <c r="X104" s="563"/>
      <c r="Y104" s="563"/>
      <c r="Z104" s="563"/>
      <c r="AA104" s="563"/>
      <c r="AB104" s="563"/>
      <c r="AC104" s="563"/>
      <c r="AD104" s="272"/>
      <c r="AE104" s="1073"/>
      <c r="AF104" s="620"/>
      <c r="AG104" s="1017"/>
    </row>
    <row r="105" spans="1:41" ht="24" customHeight="1">
      <c r="A105" s="1017"/>
      <c r="B105" s="620"/>
      <c r="C105" s="1072"/>
      <c r="D105" s="1055" t="s">
        <v>1344</v>
      </c>
      <c r="E105" s="1046"/>
      <c r="F105" s="513"/>
      <c r="G105" s="513"/>
      <c r="H105" s="513"/>
      <c r="I105" s="513"/>
      <c r="J105" s="286"/>
      <c r="K105" s="1491"/>
      <c r="L105" s="1491"/>
      <c r="M105" s="563"/>
      <c r="N105" s="563"/>
      <c r="O105" s="563"/>
      <c r="P105" s="563"/>
      <c r="Q105" s="563"/>
      <c r="R105" s="563"/>
      <c r="S105" s="563"/>
      <c r="T105" s="563"/>
      <c r="U105" s="563"/>
      <c r="V105" s="563"/>
      <c r="W105" s="563"/>
      <c r="X105" s="563"/>
      <c r="Y105" s="563"/>
      <c r="Z105" s="563"/>
      <c r="AA105" s="563"/>
      <c r="AB105" s="563"/>
      <c r="AC105" s="563"/>
      <c r="AD105" s="272"/>
      <c r="AE105" s="1073"/>
      <c r="AF105" s="620"/>
      <c r="AG105" s="1017"/>
    </row>
    <row r="106" spans="1:41" ht="24" customHeight="1">
      <c r="A106" s="1017"/>
      <c r="B106" s="620"/>
      <c r="C106" s="1072"/>
      <c r="D106" s="1047"/>
      <c r="E106" s="1046"/>
      <c r="F106" s="513"/>
      <c r="G106" s="513"/>
      <c r="H106" s="513"/>
      <c r="I106" s="513"/>
      <c r="J106" s="286"/>
      <c r="K106" s="563"/>
      <c r="L106" s="563"/>
      <c r="M106" s="563"/>
      <c r="N106" s="563"/>
      <c r="O106" s="563"/>
      <c r="P106" s="563"/>
      <c r="Q106" s="563"/>
      <c r="R106" s="563"/>
      <c r="S106" s="563"/>
      <c r="T106" s="563"/>
      <c r="U106" s="563"/>
      <c r="V106" s="563"/>
      <c r="W106" s="563"/>
      <c r="X106" s="563"/>
      <c r="Y106" s="563"/>
      <c r="Z106" s="563"/>
      <c r="AA106" s="563"/>
      <c r="AB106" s="563"/>
      <c r="AC106" s="563"/>
      <c r="AD106" s="272"/>
      <c r="AE106" s="1073"/>
      <c r="AF106" s="620"/>
      <c r="AG106" s="1017"/>
    </row>
    <row r="107" spans="1:41" ht="24" customHeight="1">
      <c r="A107" s="1017"/>
      <c r="B107" s="620"/>
      <c r="C107" s="1072"/>
      <c r="D107" s="1047"/>
      <c r="E107" s="1046"/>
      <c r="F107" s="513"/>
      <c r="G107" s="513"/>
      <c r="H107" s="513"/>
      <c r="I107" s="513"/>
      <c r="J107" s="286"/>
      <c r="K107" s="563"/>
      <c r="L107" s="563"/>
      <c r="M107" s="563"/>
      <c r="N107" s="563"/>
      <c r="O107" s="563"/>
      <c r="P107" s="563"/>
      <c r="Q107" s="563"/>
      <c r="R107" s="563"/>
      <c r="S107" s="563"/>
      <c r="T107" s="563"/>
      <c r="U107" s="563"/>
      <c r="V107" s="563"/>
      <c r="W107" s="563"/>
      <c r="X107" s="563"/>
      <c r="Y107" s="563"/>
      <c r="Z107" s="563"/>
      <c r="AA107" s="563"/>
      <c r="AB107" s="563"/>
      <c r="AC107" s="563"/>
      <c r="AD107" s="272"/>
      <c r="AE107" s="1073"/>
      <c r="AF107" s="620"/>
      <c r="AG107" s="1017"/>
    </row>
    <row r="108" spans="1:41" ht="24" customHeight="1">
      <c r="A108" s="1017"/>
      <c r="B108" s="620"/>
      <c r="C108" s="1072"/>
      <c r="D108" s="1047"/>
      <c r="E108" s="1046"/>
      <c r="F108" s="1478" t="s">
        <v>209</v>
      </c>
      <c r="G108" s="1478"/>
      <c r="H108" s="1478"/>
      <c r="I108" s="1478"/>
      <c r="J108" s="1478"/>
      <c r="K108" s="1478"/>
      <c r="L108" s="1479" t="s">
        <v>217</v>
      </c>
      <c r="M108" s="1479"/>
      <c r="N108" s="1479"/>
      <c r="O108" s="1479"/>
      <c r="P108" s="1479"/>
      <c r="Q108" s="1479"/>
      <c r="R108" s="1480" t="s">
        <v>222</v>
      </c>
      <c r="S108" s="1480"/>
      <c r="T108" s="1480"/>
      <c r="U108" s="1480"/>
      <c r="V108" s="1480"/>
      <c r="W108" s="1480"/>
      <c r="X108" s="1481" t="s">
        <v>227</v>
      </c>
      <c r="Y108" s="1481"/>
      <c r="Z108" s="1481"/>
      <c r="AA108" s="1481"/>
      <c r="AB108" s="1481"/>
      <c r="AC108" s="1481"/>
      <c r="AD108" s="272"/>
      <c r="AE108" s="1073"/>
      <c r="AF108" s="620"/>
      <c r="AG108" s="1017"/>
    </row>
    <row r="109" spans="1:41" ht="24" customHeight="1">
      <c r="A109" s="1017"/>
      <c r="B109" s="620"/>
      <c r="C109" s="1072"/>
      <c r="D109" s="1499" t="s">
        <v>242</v>
      </c>
      <c r="E109" s="1499"/>
      <c r="F109" s="1476" t="s">
        <v>248</v>
      </c>
      <c r="G109" s="1476"/>
      <c r="H109" s="1476" t="s">
        <v>251</v>
      </c>
      <c r="I109" s="1476"/>
      <c r="J109" s="1474" t="s">
        <v>252</v>
      </c>
      <c r="K109" s="1474"/>
      <c r="L109" s="1476" t="s">
        <v>248</v>
      </c>
      <c r="M109" s="1476"/>
      <c r="N109" s="1476" t="s">
        <v>251</v>
      </c>
      <c r="O109" s="1476"/>
      <c r="P109" s="1474" t="s">
        <v>252</v>
      </c>
      <c r="Q109" s="1474"/>
      <c r="R109" s="1476" t="s">
        <v>248</v>
      </c>
      <c r="S109" s="1476"/>
      <c r="T109" s="1476" t="s">
        <v>251</v>
      </c>
      <c r="U109" s="1476"/>
      <c r="V109" s="1474" t="s">
        <v>252</v>
      </c>
      <c r="W109" s="1474"/>
      <c r="X109" s="1482" t="s">
        <v>248</v>
      </c>
      <c r="Y109" s="1483"/>
      <c r="Z109" s="1482" t="s">
        <v>251</v>
      </c>
      <c r="AA109" s="1483"/>
      <c r="AB109" s="1484" t="s">
        <v>252</v>
      </c>
      <c r="AC109" s="1485"/>
      <c r="AD109" s="272"/>
      <c r="AE109" s="1073"/>
      <c r="AF109" s="620"/>
      <c r="AG109" s="1017"/>
      <c r="AJ109" s="1513"/>
      <c r="AK109" s="1513"/>
      <c r="AL109" s="1513"/>
      <c r="AM109" s="1513"/>
      <c r="AN109" s="1514"/>
      <c r="AO109" s="1514"/>
    </row>
    <row r="110" spans="1:41" ht="24" customHeight="1">
      <c r="A110" s="1017"/>
      <c r="B110" s="620"/>
      <c r="C110" s="1072"/>
      <c r="D110" s="1486" t="s">
        <v>1369</v>
      </c>
      <c r="E110" s="1487"/>
      <c r="F110" s="1475"/>
      <c r="G110" s="1475"/>
      <c r="H110" s="1476"/>
      <c r="I110" s="1476"/>
      <c r="J110" s="1474"/>
      <c r="K110" s="1474"/>
      <c r="L110" s="1475"/>
      <c r="M110" s="1475"/>
      <c r="N110" s="1476"/>
      <c r="O110" s="1476"/>
      <c r="P110" s="1474"/>
      <c r="Q110" s="1474"/>
      <c r="R110" s="1475"/>
      <c r="S110" s="1475"/>
      <c r="T110" s="1476"/>
      <c r="U110" s="1476"/>
      <c r="V110" s="1474"/>
      <c r="W110" s="1474"/>
      <c r="X110" s="1475"/>
      <c r="Y110" s="1475"/>
      <c r="Z110" s="1476"/>
      <c r="AA110" s="1476"/>
      <c r="AB110" s="1474"/>
      <c r="AC110" s="1474"/>
      <c r="AD110" s="272"/>
      <c r="AE110" s="1073"/>
      <c r="AF110" s="620"/>
      <c r="AG110" s="1017"/>
      <c r="AJ110" s="1371"/>
      <c r="AK110" s="1461"/>
      <c r="AL110" s="1462"/>
      <c r="AM110" s="1462"/>
      <c r="AN110" s="1515"/>
      <c r="AO110" s="1515"/>
    </row>
    <row r="111" spans="1:41" ht="24" customHeight="1">
      <c r="A111" s="1017"/>
      <c r="B111" s="620"/>
      <c r="C111" s="1072"/>
      <c r="D111" s="1486" t="s">
        <v>1373</v>
      </c>
      <c r="E111" s="1487"/>
      <c r="F111" s="1475"/>
      <c r="G111" s="1475"/>
      <c r="H111" s="1476"/>
      <c r="I111" s="1476"/>
      <c r="J111" s="1474"/>
      <c r="K111" s="1474"/>
      <c r="L111" s="1475"/>
      <c r="M111" s="1475"/>
      <c r="N111" s="1476"/>
      <c r="O111" s="1476"/>
      <c r="P111" s="1474"/>
      <c r="Q111" s="1474"/>
      <c r="R111" s="1475"/>
      <c r="S111" s="1475"/>
      <c r="T111" s="1476"/>
      <c r="U111" s="1476"/>
      <c r="V111" s="1474"/>
      <c r="W111" s="1474"/>
      <c r="X111" s="1475"/>
      <c r="Y111" s="1475"/>
      <c r="Z111" s="1476"/>
      <c r="AA111" s="1476"/>
      <c r="AB111" s="1474"/>
      <c r="AC111" s="1474"/>
      <c r="AD111" s="272"/>
      <c r="AE111" s="1073"/>
      <c r="AF111" s="620"/>
      <c r="AG111" s="1017"/>
      <c r="AJ111" s="1371"/>
      <c r="AK111" s="1461"/>
      <c r="AL111" s="1462"/>
      <c r="AM111" s="1462"/>
      <c r="AN111" s="1515"/>
      <c r="AO111" s="1515"/>
    </row>
    <row r="112" spans="1:41" ht="24" customHeight="1">
      <c r="A112" s="1017"/>
      <c r="B112" s="620"/>
      <c r="C112" s="1072"/>
      <c r="D112" s="1486" t="s">
        <v>1370</v>
      </c>
      <c r="E112" s="1487"/>
      <c r="F112" s="1475"/>
      <c r="G112" s="1475"/>
      <c r="H112" s="1476"/>
      <c r="I112" s="1476"/>
      <c r="J112" s="1474"/>
      <c r="K112" s="1474"/>
      <c r="L112" s="1475"/>
      <c r="M112" s="1475"/>
      <c r="N112" s="1476"/>
      <c r="O112" s="1476"/>
      <c r="P112" s="1474"/>
      <c r="Q112" s="1474"/>
      <c r="R112" s="1475"/>
      <c r="S112" s="1475"/>
      <c r="T112" s="1476"/>
      <c r="U112" s="1476"/>
      <c r="V112" s="1474"/>
      <c r="W112" s="1474"/>
      <c r="X112" s="1475"/>
      <c r="Y112" s="1475"/>
      <c r="Z112" s="1476"/>
      <c r="AA112" s="1476"/>
      <c r="AB112" s="1474"/>
      <c r="AC112" s="1474"/>
      <c r="AD112" s="272"/>
      <c r="AE112" s="1073"/>
      <c r="AF112" s="620"/>
      <c r="AG112" s="1017"/>
      <c r="AJ112" s="1371"/>
      <c r="AK112" s="1461"/>
      <c r="AL112" s="1463"/>
      <c r="AM112" s="1463"/>
      <c r="AN112" s="1462"/>
      <c r="AO112" s="1462"/>
    </row>
    <row r="113" spans="1:41" ht="24" customHeight="1">
      <c r="A113" s="1017"/>
      <c r="B113" s="620"/>
      <c r="C113" s="1072"/>
      <c r="D113" s="1486" t="s">
        <v>1371</v>
      </c>
      <c r="E113" s="1487"/>
      <c r="F113" s="1475"/>
      <c r="G113" s="1475"/>
      <c r="H113" s="1476"/>
      <c r="I113" s="1476"/>
      <c r="J113" s="1474"/>
      <c r="K113" s="1474"/>
      <c r="L113" s="1475"/>
      <c r="M113" s="1475"/>
      <c r="N113" s="1476"/>
      <c r="O113" s="1476"/>
      <c r="P113" s="1474"/>
      <c r="Q113" s="1474"/>
      <c r="R113" s="1475"/>
      <c r="S113" s="1475"/>
      <c r="T113" s="1476"/>
      <c r="U113" s="1476"/>
      <c r="V113" s="1474"/>
      <c r="W113" s="1474"/>
      <c r="X113" s="1475"/>
      <c r="Y113" s="1475"/>
      <c r="Z113" s="1476"/>
      <c r="AA113" s="1476"/>
      <c r="AB113" s="1474"/>
      <c r="AC113" s="1474"/>
      <c r="AD113" s="272"/>
      <c r="AE113" s="1073"/>
      <c r="AF113" s="620"/>
      <c r="AG113" s="1017"/>
      <c r="AJ113" s="1371"/>
      <c r="AK113" s="1461"/>
      <c r="AL113" s="1463"/>
      <c r="AM113" s="1463"/>
      <c r="AN113" s="1462"/>
      <c r="AO113" s="1462"/>
    </row>
    <row r="114" spans="1:41">
      <c r="A114" s="1017"/>
      <c r="B114" s="620"/>
      <c r="C114" s="1072"/>
      <c r="D114" s="1486" t="s">
        <v>1374</v>
      </c>
      <c r="E114" s="1487"/>
      <c r="F114" s="1475"/>
      <c r="G114" s="1475"/>
      <c r="H114" s="1476"/>
      <c r="I114" s="1476"/>
      <c r="J114" s="1474"/>
      <c r="K114" s="1474"/>
      <c r="L114" s="1475"/>
      <c r="M114" s="1475"/>
      <c r="N114" s="1476"/>
      <c r="O114" s="1476"/>
      <c r="P114" s="1474"/>
      <c r="Q114" s="1474"/>
      <c r="R114" s="1475"/>
      <c r="S114" s="1475"/>
      <c r="T114" s="1476"/>
      <c r="U114" s="1476"/>
      <c r="V114" s="1474"/>
      <c r="W114" s="1474"/>
      <c r="X114" s="1475"/>
      <c r="Y114" s="1475"/>
      <c r="Z114" s="1476"/>
      <c r="AA114" s="1476"/>
      <c r="AB114" s="1474"/>
      <c r="AC114" s="1474"/>
      <c r="AD114" s="272"/>
      <c r="AE114" s="1073"/>
      <c r="AF114" s="620"/>
      <c r="AG114" s="1017"/>
      <c r="AJ114" s="1371"/>
      <c r="AK114" s="1461"/>
      <c r="AL114" s="1463"/>
      <c r="AM114" s="1463"/>
      <c r="AN114" s="1463"/>
      <c r="AO114" s="1463"/>
    </row>
    <row r="115" spans="1:41" ht="24" customHeight="1">
      <c r="A115" s="1017"/>
      <c r="B115" s="620"/>
      <c r="C115" s="1072"/>
      <c r="D115" s="1486" t="s">
        <v>202</v>
      </c>
      <c r="E115" s="1487"/>
      <c r="F115" s="1475"/>
      <c r="G115" s="1475"/>
      <c r="H115" s="1476"/>
      <c r="I115" s="1476"/>
      <c r="J115" s="1474"/>
      <c r="K115" s="1474"/>
      <c r="L115" s="1475"/>
      <c r="M115" s="1475"/>
      <c r="N115" s="1476"/>
      <c r="O115" s="1476"/>
      <c r="P115" s="1474"/>
      <c r="Q115" s="1474"/>
      <c r="R115" s="1475"/>
      <c r="S115" s="1475"/>
      <c r="T115" s="1476"/>
      <c r="U115" s="1476"/>
      <c r="V115" s="1474"/>
      <c r="W115" s="1474"/>
      <c r="X115" s="1475"/>
      <c r="Y115" s="1475"/>
      <c r="Z115" s="1476"/>
      <c r="AA115" s="1476"/>
      <c r="AB115" s="1474"/>
      <c r="AC115" s="1474"/>
      <c r="AD115" s="272"/>
      <c r="AE115" s="1073"/>
      <c r="AF115" s="620"/>
      <c r="AG115" s="1017"/>
      <c r="AJ115" s="1371"/>
      <c r="AK115" s="1461"/>
      <c r="AL115" s="1463"/>
      <c r="AM115" s="1463"/>
      <c r="AN115" s="1463"/>
      <c r="AO115" s="1463"/>
    </row>
    <row r="116" spans="1:41" ht="24" customHeight="1">
      <c r="A116" s="1017"/>
      <c r="B116" s="620"/>
      <c r="C116" s="1072"/>
      <c r="D116" s="1488" t="s">
        <v>92</v>
      </c>
      <c r="E116" s="1489"/>
      <c r="F116" s="1344">
        <f>SUM(F110:G115)</f>
        <v>0</v>
      </c>
      <c r="G116" s="1344"/>
      <c r="H116" s="1477"/>
      <c r="I116" s="1477"/>
      <c r="J116" s="1344">
        <f t="shared" ref="J116" si="4">SUM(J110:K115)</f>
        <v>0</v>
      </c>
      <c r="K116" s="1344"/>
      <c r="L116" s="1344">
        <f t="shared" ref="L116" si="5">SUM(L110:M115)</f>
        <v>0</v>
      </c>
      <c r="M116" s="1344"/>
      <c r="N116" s="1477"/>
      <c r="O116" s="1477"/>
      <c r="P116" s="1344">
        <f t="shared" ref="P116" si="6">SUM(P110:Q115)</f>
        <v>0</v>
      </c>
      <c r="Q116" s="1344"/>
      <c r="R116" s="1344">
        <f t="shared" ref="R116" si="7">SUM(R110:S115)</f>
        <v>0</v>
      </c>
      <c r="S116" s="1344"/>
      <c r="T116" s="1477"/>
      <c r="U116" s="1477"/>
      <c r="V116" s="1344">
        <f t="shared" ref="V116" si="8">SUM(V110:W115)</f>
        <v>0</v>
      </c>
      <c r="W116" s="1344"/>
      <c r="X116" s="1344">
        <f t="shared" ref="X116" si="9">SUM(X110:Y115)</f>
        <v>0</v>
      </c>
      <c r="Y116" s="1344"/>
      <c r="Z116" s="1477"/>
      <c r="AA116" s="1477"/>
      <c r="AB116" s="1344">
        <f t="shared" ref="AB116" si="10">SUM(AB110:AC115)</f>
        <v>0</v>
      </c>
      <c r="AC116" s="1344"/>
      <c r="AD116" s="272"/>
      <c r="AE116" s="1073"/>
      <c r="AF116" s="620"/>
      <c r="AG116" s="1017"/>
      <c r="AJ116" s="1371"/>
      <c r="AK116" s="1461"/>
      <c r="AL116" s="1462"/>
      <c r="AM116" s="1462"/>
      <c r="AN116" s="1463"/>
      <c r="AO116" s="1463"/>
    </row>
    <row r="117" spans="1:41" ht="24" customHeight="1">
      <c r="A117" s="1017"/>
      <c r="B117" s="620"/>
      <c r="C117" s="1072"/>
      <c r="D117" s="1047"/>
      <c r="E117" s="1046"/>
      <c r="F117" s="513"/>
      <c r="G117" s="513"/>
      <c r="H117" s="513"/>
      <c r="I117" s="513"/>
      <c r="J117" s="286"/>
      <c r="K117" s="563"/>
      <c r="L117" s="563"/>
      <c r="M117" s="563"/>
      <c r="N117" s="563"/>
      <c r="O117" s="563"/>
      <c r="P117" s="563"/>
      <c r="Q117" s="563"/>
      <c r="R117" s="563"/>
      <c r="S117" s="563"/>
      <c r="T117" s="563"/>
      <c r="U117" s="563"/>
      <c r="V117" s="563"/>
      <c r="W117" s="563"/>
      <c r="X117" s="563"/>
      <c r="Y117" s="563"/>
      <c r="Z117" s="563"/>
      <c r="AA117" s="563"/>
      <c r="AB117" s="563"/>
      <c r="AC117" s="563"/>
      <c r="AD117" s="272"/>
      <c r="AE117" s="1073"/>
      <c r="AF117" s="620"/>
      <c r="AG117" s="1017"/>
      <c r="AJ117" s="1371"/>
      <c r="AK117" s="1461"/>
      <c r="AL117" s="1462"/>
      <c r="AM117" s="1462"/>
      <c r="AN117" s="1463"/>
      <c r="AO117" s="1463"/>
    </row>
    <row r="118" spans="1:41" ht="24" customHeight="1">
      <c r="A118" s="1017"/>
      <c r="B118" s="620"/>
      <c r="C118" s="1072"/>
      <c r="D118" s="1047"/>
      <c r="E118" s="1046"/>
      <c r="F118" s="513"/>
      <c r="G118" s="513"/>
      <c r="H118" s="513"/>
      <c r="I118" s="513"/>
      <c r="J118" s="286"/>
      <c r="K118" s="563"/>
      <c r="L118" s="563"/>
      <c r="M118" s="563"/>
      <c r="N118" s="563"/>
      <c r="O118" s="563"/>
      <c r="P118" s="563"/>
      <c r="Q118" s="563"/>
      <c r="R118" s="563"/>
      <c r="S118" s="563"/>
      <c r="T118" s="563"/>
      <c r="U118" s="563"/>
      <c r="V118" s="563"/>
      <c r="W118" s="563"/>
      <c r="X118" s="563"/>
      <c r="Y118" s="563"/>
      <c r="Z118" s="563"/>
      <c r="AA118" s="563"/>
      <c r="AB118" s="563"/>
      <c r="AC118" s="563"/>
      <c r="AD118" s="272"/>
      <c r="AE118" s="1073"/>
      <c r="AF118" s="620"/>
      <c r="AG118" s="1017"/>
      <c r="AJ118" s="1371"/>
      <c r="AK118" s="1461"/>
      <c r="AL118" s="1462"/>
      <c r="AM118" s="1462"/>
      <c r="AN118" s="1515"/>
      <c r="AO118" s="1515"/>
    </row>
    <row r="119" spans="1:41" ht="24" customHeight="1" thickBot="1">
      <c r="A119" s="1017"/>
      <c r="B119" s="620"/>
      <c r="C119" s="1081"/>
      <c r="D119" s="1082"/>
      <c r="E119" s="1082"/>
      <c r="F119" s="1082"/>
      <c r="G119" s="1082"/>
      <c r="H119" s="1082"/>
      <c r="I119" s="1082"/>
      <c r="J119" s="1082"/>
      <c r="K119" s="1082"/>
      <c r="L119" s="1082"/>
      <c r="M119" s="1082"/>
      <c r="N119" s="1082"/>
      <c r="O119" s="1082"/>
      <c r="P119" s="1082"/>
      <c r="Q119" s="1082"/>
      <c r="R119" s="1082"/>
      <c r="S119" s="1082"/>
      <c r="T119" s="1082"/>
      <c r="U119" s="1082"/>
      <c r="V119" s="1082"/>
      <c r="W119" s="1082"/>
      <c r="X119" s="1082"/>
      <c r="Y119" s="1082"/>
      <c r="Z119" s="1082"/>
      <c r="AA119" s="1082"/>
      <c r="AB119" s="1082"/>
      <c r="AC119" s="1082"/>
      <c r="AD119" s="1082"/>
      <c r="AE119" s="1083"/>
      <c r="AF119" s="620"/>
      <c r="AG119" s="1017"/>
      <c r="AJ119" s="1371"/>
      <c r="AK119" s="1461"/>
      <c r="AL119" s="1462"/>
      <c r="AM119" s="1462"/>
      <c r="AN119" s="1515"/>
      <c r="AO119" s="1515"/>
    </row>
    <row r="120" spans="1:41" ht="24" customHeight="1">
      <c r="A120" s="1017"/>
      <c r="B120" s="620"/>
      <c r="C120" s="620"/>
      <c r="D120" s="620"/>
      <c r="E120" s="620"/>
      <c r="F120" s="620"/>
      <c r="G120" s="620"/>
      <c r="H120" s="620"/>
      <c r="I120" s="620"/>
      <c r="J120" s="620"/>
      <c r="K120" s="620"/>
      <c r="L120" s="620"/>
      <c r="M120" s="620"/>
      <c r="N120" s="620"/>
      <c r="O120" s="620"/>
      <c r="P120" s="620"/>
      <c r="Q120" s="620"/>
      <c r="R120" s="620"/>
      <c r="S120" s="620"/>
      <c r="T120" s="620"/>
      <c r="U120" s="620"/>
      <c r="V120" s="620"/>
      <c r="W120" s="620"/>
      <c r="X120" s="620"/>
      <c r="Y120" s="620"/>
      <c r="Z120" s="620"/>
      <c r="AA120" s="620"/>
      <c r="AB120" s="620"/>
      <c r="AC120" s="620"/>
      <c r="AD120" s="620"/>
      <c r="AE120" s="620"/>
      <c r="AF120" s="620"/>
      <c r="AG120" s="1017"/>
      <c r="AJ120" s="1371"/>
      <c r="AK120" s="1461"/>
      <c r="AL120" s="1463"/>
      <c r="AM120" s="1463"/>
      <c r="AN120" s="1463"/>
      <c r="AO120" s="1463"/>
    </row>
    <row r="121" spans="1:41" ht="30" customHeight="1">
      <c r="A121" s="1017"/>
      <c r="B121" s="1017"/>
      <c r="C121" s="1017"/>
      <c r="D121" s="1017"/>
      <c r="E121" s="1017"/>
      <c r="F121" s="1017"/>
      <c r="G121" s="1017"/>
      <c r="H121" s="1017"/>
      <c r="I121" s="1017"/>
      <c r="J121" s="1017"/>
      <c r="K121" s="1017"/>
      <c r="L121" s="1017"/>
      <c r="M121" s="1017"/>
      <c r="N121" s="1017"/>
      <c r="O121" s="1017"/>
      <c r="P121" s="1017"/>
      <c r="Q121" s="1017"/>
      <c r="R121" s="1017"/>
      <c r="S121" s="1017"/>
      <c r="T121" s="1017"/>
      <c r="U121" s="1017"/>
      <c r="V121" s="1017"/>
      <c r="W121" s="1017"/>
      <c r="X121" s="1017"/>
      <c r="Y121" s="1017"/>
      <c r="Z121" s="1017"/>
      <c r="AA121" s="1017"/>
      <c r="AB121" s="1017"/>
      <c r="AC121" s="1017"/>
      <c r="AD121" s="1017"/>
      <c r="AE121" s="1017"/>
      <c r="AF121" s="1017"/>
      <c r="AG121" s="1017"/>
      <c r="AJ121" s="1371"/>
      <c r="AK121" s="1461"/>
      <c r="AL121" s="1463"/>
      <c r="AM121" s="1463"/>
      <c r="AN121" s="1463"/>
      <c r="AO121" s="1463"/>
    </row>
    <row r="122" spans="1:41">
      <c r="AJ122" s="1371"/>
      <c r="AK122" s="1461"/>
      <c r="AL122" s="1462"/>
      <c r="AM122" s="1462"/>
      <c r="AN122" s="1462"/>
      <c r="AO122" s="1462"/>
    </row>
    <row r="123" spans="1:41">
      <c r="AJ123" s="1371"/>
      <c r="AK123" s="1461"/>
      <c r="AL123" s="1462"/>
      <c r="AM123" s="1462"/>
      <c r="AN123" s="1462"/>
      <c r="AO123" s="1462"/>
    </row>
    <row r="124" spans="1:41">
      <c r="AJ124" s="1371"/>
      <c r="AK124" s="1461"/>
      <c r="AL124" s="1462"/>
      <c r="AM124" s="1462"/>
      <c r="AN124" s="1512"/>
      <c r="AO124" s="1512"/>
    </row>
    <row r="125" spans="1:41">
      <c r="AJ125" s="1371"/>
      <c r="AK125" s="1461"/>
      <c r="AL125" s="1462"/>
      <c r="AM125" s="1462"/>
      <c r="AN125" s="1512"/>
      <c r="AO125" s="1512"/>
    </row>
    <row r="126" spans="1:41">
      <c r="AJ126" s="1371"/>
      <c r="AK126" s="1461"/>
      <c r="AL126" s="1462"/>
      <c r="AM126" s="1462"/>
      <c r="AN126" s="1463"/>
      <c r="AO126" s="1462"/>
    </row>
    <row r="127" spans="1:41">
      <c r="AJ127" s="1371"/>
      <c r="AK127" s="1461"/>
      <c r="AL127" s="1462"/>
      <c r="AM127" s="1462"/>
      <c r="AN127" s="1462"/>
      <c r="AO127" s="1462"/>
    </row>
    <row r="128" spans="1:41">
      <c r="AJ128" s="1371"/>
      <c r="AK128" s="1461"/>
      <c r="AL128" s="1512"/>
      <c r="AM128" s="1512"/>
      <c r="AN128" s="1512"/>
      <c r="AO128" s="1512"/>
    </row>
    <row r="129" spans="36:41">
      <c r="AJ129" s="1371"/>
      <c r="AK129" s="1461"/>
      <c r="AL129" s="1512"/>
      <c r="AM129" s="1512"/>
      <c r="AN129" s="1512"/>
      <c r="AO129" s="1512"/>
    </row>
    <row r="130" spans="36:41" ht="30">
      <c r="AJ130" s="1371"/>
      <c r="AK130" s="1038"/>
      <c r="AL130" s="1035"/>
      <c r="AM130" s="1035"/>
      <c r="AN130" s="1512"/>
      <c r="AO130" s="1512"/>
    </row>
    <row r="131" spans="36:41">
      <c r="AJ131" s="1371"/>
      <c r="AK131" s="1461"/>
      <c r="AL131" s="1512"/>
      <c r="AM131" s="1512"/>
      <c r="AN131" s="1512"/>
      <c r="AO131" s="1512"/>
    </row>
    <row r="132" spans="36:41">
      <c r="AJ132" s="1371"/>
      <c r="AK132" s="1461"/>
      <c r="AL132" s="1512"/>
      <c r="AM132" s="1512"/>
      <c r="AN132" s="1512"/>
      <c r="AO132" s="1512"/>
    </row>
    <row r="133" spans="36:41">
      <c r="AJ133" s="1371"/>
      <c r="AK133" s="1461"/>
      <c r="AL133" s="1462"/>
      <c r="AM133" s="1462"/>
      <c r="AN133" s="1463"/>
      <c r="AO133" s="1463"/>
    </row>
    <row r="134" spans="36:41">
      <c r="AJ134" s="1371"/>
      <c r="AK134" s="1461"/>
      <c r="AL134" s="1462"/>
      <c r="AM134" s="1462"/>
      <c r="AN134" s="1463"/>
      <c r="AO134" s="1463"/>
    </row>
    <row r="135" spans="36:41">
      <c r="AJ135" s="1371"/>
      <c r="AK135" s="1461"/>
      <c r="AL135" s="1462"/>
      <c r="AM135" s="1462"/>
      <c r="AN135" s="1463"/>
      <c r="AO135" s="1463"/>
    </row>
    <row r="136" spans="36:41">
      <c r="AJ136" s="1371"/>
      <c r="AK136" s="1461"/>
      <c r="AL136" s="1462"/>
      <c r="AM136" s="1462"/>
      <c r="AN136" s="1463"/>
      <c r="AO136" s="1463"/>
    </row>
    <row r="137" spans="36:41">
      <c r="AJ137" s="1371"/>
      <c r="AK137" s="1461"/>
      <c r="AL137" s="1462"/>
      <c r="AM137" s="1462"/>
      <c r="AN137" s="1463"/>
      <c r="AO137" s="1463"/>
    </row>
    <row r="138" spans="36:41">
      <c r="AJ138" s="1371"/>
      <c r="AK138" s="1461"/>
      <c r="AL138" s="1462"/>
      <c r="AM138" s="1462"/>
      <c r="AN138" s="1463"/>
      <c r="AO138" s="1463"/>
    </row>
    <row r="139" spans="36:41">
      <c r="AJ139" s="1371"/>
      <c r="AK139" s="1461"/>
      <c r="AL139" s="1462"/>
      <c r="AM139" s="1462"/>
      <c r="AN139" s="1463"/>
      <c r="AO139" s="1463"/>
    </row>
    <row r="140" spans="36:41">
      <c r="AJ140" s="1371"/>
      <c r="AK140" s="1461"/>
      <c r="AL140" s="1462"/>
      <c r="AM140" s="1462"/>
      <c r="AN140" s="1463"/>
      <c r="AO140" s="1463"/>
    </row>
  </sheetData>
  <mergeCells count="339">
    <mergeCell ref="E63:F63"/>
    <mergeCell ref="E64:F64"/>
    <mergeCell ref="E65:F65"/>
    <mergeCell ref="E66:F66"/>
    <mergeCell ref="G59:H59"/>
    <mergeCell ref="G60:H60"/>
    <mergeCell ref="G61:H61"/>
    <mergeCell ref="G62:H62"/>
    <mergeCell ref="G63:H63"/>
    <mergeCell ref="G64:H64"/>
    <mergeCell ref="G65:H65"/>
    <mergeCell ref="G66:H66"/>
    <mergeCell ref="D11:D12"/>
    <mergeCell ref="E11:F11"/>
    <mergeCell ref="G11:H11"/>
    <mergeCell ref="K11:L11"/>
    <mergeCell ref="M11:N11"/>
    <mergeCell ref="O11:P11"/>
    <mergeCell ref="Q11:R11"/>
    <mergeCell ref="S11:T11"/>
    <mergeCell ref="E57:F57"/>
    <mergeCell ref="G57:H57"/>
    <mergeCell ref="I57:J57"/>
    <mergeCell ref="E56:J56"/>
    <mergeCell ref="E50:F50"/>
    <mergeCell ref="E51:F51"/>
    <mergeCell ref="E49:F49"/>
    <mergeCell ref="E33:F33"/>
    <mergeCell ref="E34:F34"/>
    <mergeCell ref="G3:K3"/>
    <mergeCell ref="E45:F45"/>
    <mergeCell ref="E46:F46"/>
    <mergeCell ref="E47:F47"/>
    <mergeCell ref="E48:F48"/>
    <mergeCell ref="U11:V11"/>
    <mergeCell ref="W11:X11"/>
    <mergeCell ref="Y11:Z11"/>
    <mergeCell ref="AA11:AB11"/>
    <mergeCell ref="I11:I12"/>
    <mergeCell ref="N3:S3"/>
    <mergeCell ref="E7:F7"/>
    <mergeCell ref="E40:F40"/>
    <mergeCell ref="E41:F41"/>
    <mergeCell ref="E42:F42"/>
    <mergeCell ref="E43:F43"/>
    <mergeCell ref="E44:F44"/>
    <mergeCell ref="E35:F35"/>
    <mergeCell ref="E36:F36"/>
    <mergeCell ref="E37:F37"/>
    <mergeCell ref="E38:F38"/>
    <mergeCell ref="E39:F39"/>
    <mergeCell ref="E31:F31"/>
    <mergeCell ref="E32:F32"/>
    <mergeCell ref="E58:F58"/>
    <mergeCell ref="G58:H58"/>
    <mergeCell ref="I58:J58"/>
    <mergeCell ref="D75:D77"/>
    <mergeCell ref="D78:D80"/>
    <mergeCell ref="D81:D83"/>
    <mergeCell ref="D84:D85"/>
    <mergeCell ref="E74:I74"/>
    <mergeCell ref="E75:I77"/>
    <mergeCell ref="E78:I80"/>
    <mergeCell ref="E81:I83"/>
    <mergeCell ref="E84:I85"/>
    <mergeCell ref="I59:J59"/>
    <mergeCell ref="I60:J60"/>
    <mergeCell ref="I61:J61"/>
    <mergeCell ref="I62:J62"/>
    <mergeCell ref="I63:J63"/>
    <mergeCell ref="I64:J64"/>
    <mergeCell ref="I65:J65"/>
    <mergeCell ref="I66:J66"/>
    <mergeCell ref="E59:F59"/>
    <mergeCell ref="E60:F60"/>
    <mergeCell ref="E61:F61"/>
    <mergeCell ref="E62:F62"/>
    <mergeCell ref="AJ109:AK109"/>
    <mergeCell ref="AL109:AM109"/>
    <mergeCell ref="AN109:AO109"/>
    <mergeCell ref="AJ110:AJ119"/>
    <mergeCell ref="AK110:AK111"/>
    <mergeCell ref="AL110:AM111"/>
    <mergeCell ref="AN110:AO111"/>
    <mergeCell ref="AK112:AK113"/>
    <mergeCell ref="AL112:AM113"/>
    <mergeCell ref="AN112:AO113"/>
    <mergeCell ref="AK114:AK115"/>
    <mergeCell ref="AL114:AM115"/>
    <mergeCell ref="AN114:AO115"/>
    <mergeCell ref="AK116:AK117"/>
    <mergeCell ref="AL116:AM117"/>
    <mergeCell ref="AN116:AO117"/>
    <mergeCell ref="AK118:AK119"/>
    <mergeCell ref="AL118:AM119"/>
    <mergeCell ref="AN118:AO119"/>
    <mergeCell ref="AK120:AK121"/>
    <mergeCell ref="AL120:AM121"/>
    <mergeCell ref="AN120:AO121"/>
    <mergeCell ref="AK122:AK123"/>
    <mergeCell ref="AL122:AM123"/>
    <mergeCell ref="AN122:AO123"/>
    <mergeCell ref="AJ124:AJ132"/>
    <mergeCell ref="AK124:AK125"/>
    <mergeCell ref="AL124:AM125"/>
    <mergeCell ref="AN124:AO125"/>
    <mergeCell ref="AK126:AK127"/>
    <mergeCell ref="AL126:AM127"/>
    <mergeCell ref="AN126:AO127"/>
    <mergeCell ref="AK128:AK129"/>
    <mergeCell ref="AL128:AM129"/>
    <mergeCell ref="AN128:AO129"/>
    <mergeCell ref="AN130:AO130"/>
    <mergeCell ref="AK131:AK132"/>
    <mergeCell ref="AL131:AM132"/>
    <mergeCell ref="AN131:AO132"/>
    <mergeCell ref="AJ120:AJ123"/>
    <mergeCell ref="AJ139:AJ140"/>
    <mergeCell ref="AK139:AK140"/>
    <mergeCell ref="AL139:AM140"/>
    <mergeCell ref="AN139:AO140"/>
    <mergeCell ref="K75:L79"/>
    <mergeCell ref="K80:L81"/>
    <mergeCell ref="M75:O75"/>
    <mergeCell ref="M76:O76"/>
    <mergeCell ref="M77:O77"/>
    <mergeCell ref="M78:O78"/>
    <mergeCell ref="M79:O79"/>
    <mergeCell ref="M80:O80"/>
    <mergeCell ref="M81:O81"/>
    <mergeCell ref="AJ133:AJ134"/>
    <mergeCell ref="AK133:AK134"/>
    <mergeCell ref="AL133:AM134"/>
    <mergeCell ref="AN133:AO134"/>
    <mergeCell ref="AJ135:AJ138"/>
    <mergeCell ref="AK135:AK136"/>
    <mergeCell ref="AL135:AM136"/>
    <mergeCell ref="AN135:AO136"/>
    <mergeCell ref="AK137:AK138"/>
    <mergeCell ref="AL137:AM138"/>
    <mergeCell ref="AN137:AO138"/>
    <mergeCell ref="M85:O85"/>
    <mergeCell ref="M86:O86"/>
    <mergeCell ref="K82:L86"/>
    <mergeCell ref="M87:O87"/>
    <mergeCell ref="M88:O88"/>
    <mergeCell ref="M89:O89"/>
    <mergeCell ref="M90:O90"/>
    <mergeCell ref="K87:L87"/>
    <mergeCell ref="K88:L89"/>
    <mergeCell ref="K90:L90"/>
    <mergeCell ref="P74:U74"/>
    <mergeCell ref="P75:U75"/>
    <mergeCell ref="P76:U76"/>
    <mergeCell ref="P77:U77"/>
    <mergeCell ref="P78:U78"/>
    <mergeCell ref="P79:U79"/>
    <mergeCell ref="M82:O82"/>
    <mergeCell ref="M83:O83"/>
    <mergeCell ref="M84:O84"/>
    <mergeCell ref="K74:O74"/>
    <mergeCell ref="P80:U80"/>
    <mergeCell ref="P81:U81"/>
    <mergeCell ref="P82:U82"/>
    <mergeCell ref="P83:U83"/>
    <mergeCell ref="P84:U84"/>
    <mergeCell ref="P85:U85"/>
    <mergeCell ref="P86:U86"/>
    <mergeCell ref="P87:U87"/>
    <mergeCell ref="P88:U88"/>
    <mergeCell ref="M100:O100"/>
    <mergeCell ref="M101:O101"/>
    <mergeCell ref="M102:O102"/>
    <mergeCell ref="P96:Q96"/>
    <mergeCell ref="D109:E109"/>
    <mergeCell ref="P89:U89"/>
    <mergeCell ref="P90:U90"/>
    <mergeCell ref="P97:Q97"/>
    <mergeCell ref="P98:Q98"/>
    <mergeCell ref="P99:Q99"/>
    <mergeCell ref="P100:Q100"/>
    <mergeCell ref="P101:Q101"/>
    <mergeCell ref="P102:Q102"/>
    <mergeCell ref="P103:Q103"/>
    <mergeCell ref="R97:U97"/>
    <mergeCell ref="R98:U98"/>
    <mergeCell ref="R99:U99"/>
    <mergeCell ref="R100:U100"/>
    <mergeCell ref="R101:U101"/>
    <mergeCell ref="R102:U102"/>
    <mergeCell ref="V74:AA74"/>
    <mergeCell ref="V75:AA75"/>
    <mergeCell ref="V76:AA76"/>
    <mergeCell ref="V77:AA77"/>
    <mergeCell ref="V78:AA78"/>
    <mergeCell ref="V79:AA79"/>
    <mergeCell ref="V80:AA80"/>
    <mergeCell ref="V81:AA81"/>
    <mergeCell ref="V82:AA82"/>
    <mergeCell ref="V83:AA83"/>
    <mergeCell ref="V84:AA84"/>
    <mergeCell ref="V85:AA85"/>
    <mergeCell ref="V86:AA86"/>
    <mergeCell ref="V87:AA87"/>
    <mergeCell ref="V88:AA88"/>
    <mergeCell ref="V89:AA89"/>
    <mergeCell ref="V90:AA90"/>
    <mergeCell ref="V96:W96"/>
    <mergeCell ref="R103:U103"/>
    <mergeCell ref="V97:W97"/>
    <mergeCell ref="V98:W98"/>
    <mergeCell ref="V99:W99"/>
    <mergeCell ref="V100:W100"/>
    <mergeCell ref="V101:W101"/>
    <mergeCell ref="V102:W102"/>
    <mergeCell ref="V103:W103"/>
    <mergeCell ref="D110:E110"/>
    <mergeCell ref="H109:I109"/>
    <mergeCell ref="J109:K109"/>
    <mergeCell ref="L109:M109"/>
    <mergeCell ref="N109:O109"/>
    <mergeCell ref="P109:Q109"/>
    <mergeCell ref="R109:S109"/>
    <mergeCell ref="T109:U109"/>
    <mergeCell ref="V109:W109"/>
    <mergeCell ref="D111:E111"/>
    <mergeCell ref="D112:E112"/>
    <mergeCell ref="D113:E113"/>
    <mergeCell ref="D114:E114"/>
    <mergeCell ref="D115:E115"/>
    <mergeCell ref="D116:E116"/>
    <mergeCell ref="F116:G116"/>
    <mergeCell ref="R96:U96"/>
    <mergeCell ref="K96:L96"/>
    <mergeCell ref="M96:O96"/>
    <mergeCell ref="K97:L97"/>
    <mergeCell ref="K98:L98"/>
    <mergeCell ref="K99:L99"/>
    <mergeCell ref="K100:L100"/>
    <mergeCell ref="K101:L101"/>
    <mergeCell ref="K102:L102"/>
    <mergeCell ref="K103:L103"/>
    <mergeCell ref="K104:L104"/>
    <mergeCell ref="K105:L105"/>
    <mergeCell ref="M103:O103"/>
    <mergeCell ref="M97:O97"/>
    <mergeCell ref="M98:O98"/>
    <mergeCell ref="M99:O99"/>
    <mergeCell ref="F109:G109"/>
    <mergeCell ref="X109:Y109"/>
    <mergeCell ref="Z109:AA109"/>
    <mergeCell ref="AB109:AC109"/>
    <mergeCell ref="F110:G110"/>
    <mergeCell ref="F111:G111"/>
    <mergeCell ref="F112:G112"/>
    <mergeCell ref="F113:G113"/>
    <mergeCell ref="F114:G114"/>
    <mergeCell ref="F115:G115"/>
    <mergeCell ref="H110:I110"/>
    <mergeCell ref="H111:I111"/>
    <mergeCell ref="H112:I112"/>
    <mergeCell ref="H113:I113"/>
    <mergeCell ref="H114:I114"/>
    <mergeCell ref="H115:I115"/>
    <mergeCell ref="N110:O110"/>
    <mergeCell ref="P110:Q110"/>
    <mergeCell ref="N111:O111"/>
    <mergeCell ref="P111:Q111"/>
    <mergeCell ref="N112:O112"/>
    <mergeCell ref="P112:Q112"/>
    <mergeCell ref="N113:O113"/>
    <mergeCell ref="P113:Q113"/>
    <mergeCell ref="N114:O114"/>
    <mergeCell ref="H116:I116"/>
    <mergeCell ref="J110:K110"/>
    <mergeCell ref="J111:K111"/>
    <mergeCell ref="J112:K112"/>
    <mergeCell ref="J113:K113"/>
    <mergeCell ref="J114:K114"/>
    <mergeCell ref="J115:K115"/>
    <mergeCell ref="J116:K116"/>
    <mergeCell ref="L110:M110"/>
    <mergeCell ref="L111:M111"/>
    <mergeCell ref="L112:M112"/>
    <mergeCell ref="L113:M113"/>
    <mergeCell ref="L114:M114"/>
    <mergeCell ref="P114:Q114"/>
    <mergeCell ref="L115:M115"/>
    <mergeCell ref="N115:O115"/>
    <mergeCell ref="P115:Q115"/>
    <mergeCell ref="L116:M116"/>
    <mergeCell ref="N116:O116"/>
    <mergeCell ref="P116:Q116"/>
    <mergeCell ref="R110:S110"/>
    <mergeCell ref="T110:U110"/>
    <mergeCell ref="R114:S114"/>
    <mergeCell ref="T114:U114"/>
    <mergeCell ref="V115:W115"/>
    <mergeCell ref="R116:S116"/>
    <mergeCell ref="T116:U116"/>
    <mergeCell ref="V116:W116"/>
    <mergeCell ref="X110:Y110"/>
    <mergeCell ref="Z110:AA110"/>
    <mergeCell ref="X114:Y114"/>
    <mergeCell ref="Z114:AA114"/>
    <mergeCell ref="V110:W110"/>
    <mergeCell ref="R111:S111"/>
    <mergeCell ref="T111:U111"/>
    <mergeCell ref="V111:W111"/>
    <mergeCell ref="R112:S112"/>
    <mergeCell ref="T112:U112"/>
    <mergeCell ref="V112:W112"/>
    <mergeCell ref="R113:S113"/>
    <mergeCell ref="T113:U113"/>
    <mergeCell ref="V113:W113"/>
    <mergeCell ref="AB114:AC114"/>
    <mergeCell ref="X115:Y115"/>
    <mergeCell ref="Z115:AA115"/>
    <mergeCell ref="AB115:AC115"/>
    <mergeCell ref="X116:Y116"/>
    <mergeCell ref="Z116:AA116"/>
    <mergeCell ref="AB116:AC116"/>
    <mergeCell ref="F108:K108"/>
    <mergeCell ref="L108:Q108"/>
    <mergeCell ref="R108:W108"/>
    <mergeCell ref="X108:AC108"/>
    <mergeCell ref="AB110:AC110"/>
    <mergeCell ref="X111:Y111"/>
    <mergeCell ref="Z111:AA111"/>
    <mergeCell ref="AB111:AC111"/>
    <mergeCell ref="X112:Y112"/>
    <mergeCell ref="Z112:AA112"/>
    <mergeCell ref="AB112:AC112"/>
    <mergeCell ref="X113:Y113"/>
    <mergeCell ref="Z113:AA113"/>
    <mergeCell ref="AB113:AC113"/>
    <mergeCell ref="V114:W114"/>
    <mergeCell ref="R115:S115"/>
    <mergeCell ref="T115:U115"/>
  </mergeCells>
  <conditionalFormatting sqref="E97:F97">
    <cfRule type="expression" dxfId="155" priority="24">
      <formula>$E$97=0</formula>
    </cfRule>
    <cfRule type="expression" priority="23">
      <formula>$E$97&gt;0</formula>
    </cfRule>
  </conditionalFormatting>
  <conditionalFormatting sqref="E98:F98">
    <cfRule type="expression" dxfId="154" priority="22">
      <formula>$E$98=0</formula>
    </cfRule>
    <cfRule type="expression" priority="21">
      <formula>$E$98&gt;0</formula>
    </cfRule>
  </conditionalFormatting>
  <conditionalFormatting sqref="E99:F99">
    <cfRule type="expression" dxfId="153" priority="20">
      <formula>$E$99=0</formula>
    </cfRule>
    <cfRule type="expression" priority="19">
      <formula>$E$99&gt;0</formula>
    </cfRule>
  </conditionalFormatting>
  <conditionalFormatting sqref="E100:F100">
    <cfRule type="expression" dxfId="152" priority="18">
      <formula>$E$100=0</formula>
    </cfRule>
    <cfRule type="expression" priority="17">
      <formula>$E$100&gt;0</formula>
    </cfRule>
  </conditionalFormatting>
  <conditionalFormatting sqref="E101:F101">
    <cfRule type="expression" dxfId="151" priority="16">
      <formula>$E$101=0</formula>
    </cfRule>
    <cfRule type="expression" priority="15">
      <formula>$E$101&gt;0</formula>
    </cfRule>
  </conditionalFormatting>
  <conditionalFormatting sqref="F92">
    <cfRule type="expression" priority="25">
      <formula>$F$92&gt;0</formula>
    </cfRule>
    <cfRule type="expression" dxfId="150" priority="26">
      <formula>$F$92=0</formula>
    </cfRule>
  </conditionalFormatting>
  <conditionalFormatting sqref="P97:W97">
    <cfRule type="expression" dxfId="149" priority="14">
      <formula>$P$97=0</formula>
    </cfRule>
    <cfRule type="expression" priority="13">
      <formula>$P$97&gt;0</formula>
    </cfRule>
  </conditionalFormatting>
  <conditionalFormatting sqref="P98:W98">
    <cfRule type="expression" dxfId="148" priority="12">
      <formula>$P$98=0</formula>
    </cfRule>
    <cfRule type="expression" priority="11">
      <formula>$P$98&gt;0</formula>
    </cfRule>
  </conditionalFormatting>
  <conditionalFormatting sqref="P99:W99">
    <cfRule type="expression" dxfId="147" priority="10">
      <formula>$P$99=0</formula>
    </cfRule>
    <cfRule type="expression" priority="9">
      <formula>$P$99&gt;0</formula>
    </cfRule>
  </conditionalFormatting>
  <conditionalFormatting sqref="P100:W100">
    <cfRule type="expression" dxfId="146" priority="8">
      <formula>$P$100=0</formula>
    </cfRule>
    <cfRule type="expression" priority="7">
      <formula>$P$100&gt;0</formula>
    </cfRule>
  </conditionalFormatting>
  <conditionalFormatting sqref="P101:W101">
    <cfRule type="expression" dxfId="145" priority="6">
      <formula>$P$101=0</formula>
    </cfRule>
    <cfRule type="expression" priority="5">
      <formula>$P$101&gt;0</formula>
    </cfRule>
  </conditionalFormatting>
  <conditionalFormatting sqref="P102:W102">
    <cfRule type="expression" dxfId="144" priority="4">
      <formula>$P$102=0</formula>
    </cfRule>
    <cfRule type="expression" priority="3">
      <formula>$P$102&gt;0</formula>
    </cfRule>
  </conditionalFormatting>
  <conditionalFormatting sqref="P103:W103">
    <cfRule type="expression" priority="1">
      <formula>$P$103&gt;0</formula>
    </cfRule>
    <cfRule type="expression" dxfId="143" priority="2">
      <formula>$P$103=0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" id="{BF616AC1-C3DF-E14E-99EB-6A33E5F61A39}">
            <xm:f>OR('Operational Information'!$J$33="&gt;&gt;เลือก&lt;&lt;",'Operational Information'!$J$35="&gt;&gt;เลือก&lt;&lt;",'Operational Information'!$J$37="&gt;&gt;เลือก&lt;&lt;",'Operational Information'!$J$39="&gt;&gt;เลือก&lt;&lt;")</xm:f>
            <x14:dxf>
              <fill>
                <patternFill patternType="darkGray"/>
              </fill>
            </x14:dxf>
          </x14:cfRule>
          <x14:cfRule type="expression" priority="30" stopIfTrue="1" id="{2576701C-6E3A-5E42-9D59-5D6DEA722085}">
            <xm:f>OR('Operational Information'!$J$33="Y",'Operational Information'!$J$35="Y",'Operational Information'!$J$37="Y")</xm:f>
            <x14:dxf>
              <fill>
                <patternFill patternType="darkGray"/>
              </fill>
            </x14:dxf>
          </x14:cfRule>
          <x14:cfRule type="expression" priority="28" stopIfTrue="1" id="{4DCD4798-A51A-2742-ADCC-D112467BD624}">
            <xm:f>'Operational Information'!$J$39="Exchange"</xm:f>
            <x14:dxf/>
          </x14:cfRule>
          <x14:cfRule type="expression" priority="27" id="{248B49E4-8BEC-DD48-BAAD-FE8D642ABA11}">
            <xm:f>'Operational Information'!$J$39="N"</xm:f>
            <x14:dxf>
              <fill>
                <patternFill patternType="darkGray"/>
              </fill>
            </x14:dxf>
          </x14:cfRule>
          <x14:cfRule type="expression" priority="32" stopIfTrue="1" id="{647E90DA-5C17-1B4C-A76E-18E3DC4CABD5}">
            <xm:f>'Operational Information'!$J$39="Proxy"</xm:f>
            <x14:dxf>
              <fill>
                <patternFill patternType="darkGray"/>
              </fill>
            </x14:dxf>
          </x14:cfRule>
          <xm:sqref>A1:XFD1048576</xm:sqref>
        </x14:conditionalFormatting>
        <x14:conditionalFormatting xmlns:xm="http://schemas.microsoft.com/office/excel/2006/main">
          <x14:cfRule type="expression" priority="73" id="{A3F16B45-7BF2-DB4D-9A99-36CC481D7148}">
            <xm:f>OR('Operational Information'!$J$33="&gt;&gt;เลือก&lt;&lt;",'Operational Information'!$J$35="&gt;&gt;เลือก&lt;&lt;",'Operational Information'!$J$37="&gt;&gt;เลือก&lt;&lt;",'Operational Information'!$J$39="&gt;&gt;เลือก&lt;&lt;")</xm:f>
            <x14:dxf>
              <fill>
                <patternFill patternType="darkGray"/>
              </fill>
            </x14:dxf>
          </x14:cfRule>
          <x14:cfRule type="expression" priority="74" id="{C7523DA9-A6F3-164E-AEF3-F3CA05092419}">
            <xm:f>'Operational Information'!$J$33="N"</xm:f>
            <x14:dxf>
              <fill>
                <patternFill patternType="darkGray"/>
              </fill>
            </x14:dxf>
          </x14:cfRule>
          <x14:cfRule type="expression" priority="75" id="{9426F2E4-B61D-FD43-8B2D-3C8B18352250}">
            <xm:f>'Operational Information'!$J$33="Y"</xm:f>
            <x14:dxf/>
          </x14:cfRule>
          <x14:cfRule type="expression" priority="76" id="{3F60B1CD-F5D6-6F4B-8800-55512C92704D}">
            <xm:f>AND('Operational Information'!$J$33="&gt;&gt;เลือก&lt;&lt;",'Operational Information'!$J$35="&gt;&gt;เลือก&lt;&lt;",'Operational Information'!$J$37="&gt;&gt;เลือก&lt;&lt;",'Operational Information'!$J$39="&gt;&gt;เลือก&lt;&lt;")</xm:f>
            <x14:dxf>
              <fill>
                <patternFill patternType="darkGray"/>
              </fill>
            </x14:dxf>
          </x14:cfRule>
          <xm:sqref>AJ110 AJ120 AJ124 AJ133 AJ135</xm:sqref>
        </x14:conditionalFormatting>
        <x14:conditionalFormatting xmlns:xm="http://schemas.microsoft.com/office/excel/2006/main">
          <x14:cfRule type="expression" priority="66" id="{243C53C3-A3AD-F340-BE4C-F4606FABB285}">
            <xm:f>'Operational Information'!$J$37="N"</xm:f>
            <x14:dxf>
              <fill>
                <patternFill patternType="darkGray"/>
              </fill>
            </x14:dxf>
          </x14:cfRule>
          <x14:cfRule type="expression" priority="67" id="{C818D03A-7BA3-B04A-BEBC-73E41BEF8611}">
            <xm:f>'Operational Information'!$J$37="Y"</xm:f>
            <x14:dxf/>
          </x14:cfRule>
          <x14:cfRule type="expression" priority="68" id="{CDCEB408-669B-764E-9B57-DDAEEBBABF13}">
            <xm:f>AND('Operational Information'!$J$33="&gt;&gt;เลือก&lt;&lt;",'Operational Information'!$J$35="&gt;&gt;เลือก&lt;&lt;",'Operational Information'!$J$37="&gt;&gt;เลือก&lt;&lt;",'Operational Information'!$J$39="&gt;&gt;เลือก&lt;&lt;")</xm:f>
            <x14:dxf>
              <fill>
                <patternFill patternType="darkGray"/>
              </fill>
            </x14:dxf>
          </x14:cfRule>
          <xm:sqref>AL130:AN130 AL131 AN131</xm:sqref>
        </x14:conditionalFormatting>
        <x14:conditionalFormatting xmlns:xm="http://schemas.microsoft.com/office/excel/2006/main">
          <x14:cfRule type="expression" priority="69" id="{1CF29176-4586-4848-A0CB-45737AC58EC8}">
            <xm:f>OR('Operational Information'!$J$33="&gt;&gt;เลือก&lt;&lt;",'Operational Information'!$J$35="&gt;&gt;เลือก&lt;&lt;",'Operational Information'!$J$37="&gt;&gt;เลือก&lt;&lt;",'Operational Information'!$J$39="&gt;&gt;เลือก&lt;&lt;")</xm:f>
            <x14:dxf>
              <fill>
                <patternFill patternType="darkGray"/>
              </fill>
            </x14:dxf>
          </x14:cfRule>
          <x14:cfRule type="expression" priority="70" id="{0A41E581-16DE-3A4D-8811-FD4294F5E69D}">
            <xm:f>'Operational Information'!$J$37="N"</xm:f>
            <x14:dxf>
              <fill>
                <patternFill patternType="darkGray"/>
              </fill>
            </x14:dxf>
          </x14:cfRule>
          <x14:cfRule type="expression" priority="71" id="{4EF35F07-7F80-F448-8E4E-0B3FB7D5FAC2}">
            <xm:f>'Operational Information'!$J$37="Y"</xm:f>
            <x14:dxf/>
          </x14:cfRule>
          <x14:cfRule type="expression" priority="72" id="{7C3B3FAA-194A-424D-BEC5-9F36DF0B190B}">
            <xm:f>AND('Operational Information'!$J$33="&gt;&gt;เลือก&lt;&lt;",'Operational Information'!$J$35="&gt;&gt;เลือก&lt;&lt;",'Operational Information'!$J$37="&gt;&gt;เลือก&lt;&lt;",'Operational Information'!$J$39="&gt;&gt;เลือก&lt;&lt;")</xm:f>
            <x14:dxf>
              <fill>
                <patternFill patternType="darkGray"/>
              </fill>
            </x14:dxf>
          </x14:cfRule>
          <xm:sqref>AL128:AO129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F7BC5-D17C-5142-95E6-3CBE8DBAC1AE}">
  <sheetPr>
    <tabColor rgb="FF00B0F0"/>
  </sheetPr>
  <dimension ref="A1:BC119"/>
  <sheetViews>
    <sheetView showGridLines="0" zoomScale="68" zoomScaleNormal="68" workbookViewId="0">
      <pane ySplit="1" topLeftCell="A2" activePane="bottomLeft" state="frozen"/>
      <selection pane="bottomLeft" activeCell="J75" sqref="J75"/>
    </sheetView>
  </sheetViews>
  <sheetFormatPr baseColWidth="10" defaultColWidth="10.83203125" defaultRowHeight="17"/>
  <cols>
    <col min="1" max="1" width="5.83203125" style="62" customWidth="1"/>
    <col min="2" max="2" width="9.33203125" style="62" customWidth="1"/>
    <col min="3" max="3" width="7.83203125" style="62" customWidth="1"/>
    <col min="4" max="4" width="44.33203125" style="62" customWidth="1"/>
    <col min="5" max="5" width="40.33203125" style="62" customWidth="1"/>
    <col min="6" max="6" width="36.1640625" style="62" customWidth="1"/>
    <col min="7" max="7" width="5.6640625" style="62" customWidth="1"/>
    <col min="8" max="8" width="37.5" style="62" customWidth="1"/>
    <col min="9" max="9" width="45.6640625" style="62" customWidth="1"/>
    <col min="10" max="10" width="40.1640625" style="62" customWidth="1"/>
    <col min="11" max="12" width="36.83203125" style="62" customWidth="1"/>
    <col min="13" max="13" width="36.1640625" style="62" customWidth="1"/>
    <col min="14" max="14" width="36.5" style="62" customWidth="1"/>
    <col min="15" max="15" width="32.1640625" style="511" customWidth="1"/>
    <col min="16" max="16" width="30.33203125" style="510" customWidth="1"/>
    <col min="17" max="17" width="34.6640625" style="510" customWidth="1"/>
    <col min="18" max="18" width="34" style="510" customWidth="1"/>
    <col min="19" max="19" width="28" style="510" customWidth="1"/>
    <col min="20" max="20" width="26.6640625" style="510" customWidth="1"/>
    <col min="21" max="28" width="8.83203125" style="510" customWidth="1"/>
    <col min="29" max="55" width="10.83203125" style="510"/>
    <col min="56" max="16384" width="10.83203125" style="62"/>
  </cols>
  <sheetData>
    <row r="1" spans="1:55" s="282" customFormat="1" ht="89" customHeight="1">
      <c r="I1" s="922"/>
      <c r="J1" s="1594" t="s">
        <v>1304</v>
      </c>
      <c r="K1" s="1594"/>
      <c r="L1" s="1594"/>
      <c r="M1" s="1594"/>
      <c r="O1" s="441"/>
      <c r="P1" s="510"/>
      <c r="Q1" s="510"/>
      <c r="R1" s="510"/>
      <c r="S1" s="510"/>
      <c r="T1" s="510"/>
      <c r="U1" s="510"/>
      <c r="V1" s="510"/>
      <c r="W1" s="510"/>
      <c r="X1" s="510"/>
      <c r="Y1" s="510"/>
      <c r="Z1" s="510"/>
      <c r="AA1" s="510"/>
      <c r="AB1" s="510"/>
      <c r="AC1" s="510"/>
      <c r="AD1" s="510"/>
      <c r="AE1" s="510"/>
      <c r="AF1" s="510"/>
      <c r="AG1" s="510"/>
      <c r="AH1" s="510"/>
      <c r="AI1" s="510"/>
      <c r="AJ1" s="510"/>
      <c r="AK1" s="510"/>
      <c r="AL1" s="510"/>
      <c r="AM1" s="510"/>
      <c r="AN1" s="510"/>
      <c r="AO1" s="510"/>
      <c r="AP1" s="510"/>
      <c r="AQ1" s="510"/>
      <c r="AR1" s="510"/>
      <c r="AS1" s="510"/>
      <c r="AT1" s="510"/>
      <c r="AU1" s="510"/>
      <c r="AV1" s="510"/>
      <c r="AW1" s="510"/>
      <c r="AX1" s="510"/>
      <c r="AY1" s="510"/>
      <c r="AZ1" s="510"/>
      <c r="BA1" s="510"/>
      <c r="BB1" s="510"/>
      <c r="BC1" s="510"/>
    </row>
    <row r="2" spans="1:55" s="250" customFormat="1" ht="34" customHeight="1" thickBot="1">
      <c r="A2" s="512"/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512"/>
      <c r="S2" s="512"/>
      <c r="T2" s="512"/>
      <c r="U2" s="512"/>
      <c r="V2" s="512"/>
      <c r="W2" s="512"/>
      <c r="X2" s="512"/>
      <c r="Y2" s="512"/>
      <c r="Z2" s="510"/>
      <c r="AA2" s="510"/>
      <c r="AB2" s="510"/>
      <c r="AC2" s="510"/>
      <c r="AD2" s="510"/>
      <c r="AE2" s="510"/>
      <c r="AF2" s="510"/>
      <c r="AG2" s="510"/>
      <c r="AH2" s="510"/>
      <c r="AI2" s="510"/>
      <c r="AJ2" s="510"/>
      <c r="AK2" s="510"/>
      <c r="AL2" s="510"/>
      <c r="AM2" s="510"/>
      <c r="AN2" s="510"/>
      <c r="AO2" s="510"/>
      <c r="AP2" s="510"/>
      <c r="AQ2" s="510"/>
      <c r="AR2" s="510"/>
      <c r="AS2" s="510"/>
      <c r="AT2" s="510"/>
      <c r="AU2" s="510"/>
      <c r="AV2" s="510"/>
      <c r="AW2" s="510"/>
      <c r="AX2" s="510"/>
      <c r="AY2" s="510"/>
      <c r="AZ2" s="510"/>
      <c r="BA2" s="510"/>
      <c r="BB2" s="510"/>
      <c r="BC2" s="510"/>
    </row>
    <row r="3" spans="1:55" ht="30">
      <c r="A3" s="509"/>
      <c r="B3" s="514"/>
      <c r="C3" s="493"/>
      <c r="D3" s="515"/>
      <c r="E3" s="516"/>
      <c r="F3" s="515"/>
      <c r="G3" s="515"/>
      <c r="H3" s="493"/>
      <c r="I3" s="515"/>
      <c r="J3" s="515"/>
      <c r="K3" s="515"/>
      <c r="L3" s="515"/>
      <c r="M3" s="515"/>
      <c r="N3" s="515"/>
      <c r="O3" s="517"/>
      <c r="P3" s="518"/>
      <c r="Q3" s="518"/>
      <c r="R3" s="518"/>
      <c r="S3" s="518"/>
      <c r="T3" s="518"/>
      <c r="U3" s="518"/>
      <c r="V3" s="518"/>
      <c r="W3" s="518"/>
      <c r="X3" s="519"/>
      <c r="Y3" s="512"/>
    </row>
    <row r="4" spans="1:55" ht="30">
      <c r="A4" s="509"/>
      <c r="B4" s="329"/>
      <c r="C4" s="521" t="s">
        <v>1303</v>
      </c>
      <c r="D4" s="249"/>
      <c r="E4" s="249"/>
      <c r="F4" s="249"/>
      <c r="G4" s="249"/>
      <c r="H4" s="522"/>
      <c r="I4" s="249"/>
      <c r="J4" s="249"/>
      <c r="K4" s="249"/>
      <c r="L4" s="249"/>
      <c r="M4" s="249"/>
      <c r="N4" s="249"/>
      <c r="X4" s="520"/>
      <c r="Y4" s="512"/>
    </row>
    <row r="5" spans="1:55" ht="30">
      <c r="A5" s="509"/>
      <c r="B5" s="329"/>
      <c r="C5" s="838" t="s">
        <v>278</v>
      </c>
      <c r="D5" s="249"/>
      <c r="E5" s="249"/>
      <c r="F5" s="249"/>
      <c r="G5" s="249"/>
      <c r="H5" s="522"/>
      <c r="I5" s="249"/>
      <c r="J5" s="249"/>
      <c r="K5" s="249"/>
      <c r="L5" s="249"/>
      <c r="M5" s="249"/>
      <c r="N5" s="249"/>
      <c r="X5" s="520"/>
      <c r="Y5" s="512"/>
    </row>
    <row r="6" spans="1:55" ht="30">
      <c r="A6" s="509"/>
      <c r="B6" s="329"/>
      <c r="C6" s="521"/>
      <c r="D6" s="249"/>
      <c r="E6" s="249"/>
      <c r="F6" s="249"/>
      <c r="G6" s="249"/>
      <c r="H6" s="522"/>
      <c r="I6" s="249"/>
      <c r="J6" s="249"/>
      <c r="K6" s="249"/>
      <c r="L6" s="249"/>
      <c r="M6" s="249"/>
      <c r="N6" s="249"/>
      <c r="X6" s="520"/>
      <c r="Y6" s="512"/>
    </row>
    <row r="7" spans="1:55" ht="30">
      <c r="A7" s="509"/>
      <c r="B7" s="329"/>
      <c r="C7" s="521"/>
      <c r="D7" s="249"/>
      <c r="E7" s="1555" t="s">
        <v>279</v>
      </c>
      <c r="F7" s="1556">
        <f>F22</f>
        <v>0</v>
      </c>
      <c r="G7" s="1557" t="s">
        <v>280</v>
      </c>
      <c r="H7" s="1557"/>
      <c r="I7" s="465"/>
      <c r="J7" s="249"/>
      <c r="K7" s="308" t="s">
        <v>1305</v>
      </c>
      <c r="L7" s="685"/>
      <c r="M7" s="685"/>
      <c r="N7" s="685"/>
      <c r="O7" s="685"/>
      <c r="X7" s="520"/>
      <c r="Y7" s="512"/>
    </row>
    <row r="8" spans="1:55" ht="30">
      <c r="A8" s="509"/>
      <c r="B8" s="329"/>
      <c r="C8" s="521"/>
      <c r="D8" s="249"/>
      <c r="E8" s="1555"/>
      <c r="F8" s="1556"/>
      <c r="G8" s="1557" t="s">
        <v>281</v>
      </c>
      <c r="H8" s="1557"/>
      <c r="I8" s="465"/>
      <c r="J8" s="249"/>
      <c r="K8" s="685"/>
      <c r="L8" s="685"/>
      <c r="M8" s="685"/>
      <c r="N8" s="685"/>
      <c r="O8" s="685"/>
      <c r="X8" s="520"/>
      <c r="Y8" s="512"/>
    </row>
    <row r="9" spans="1:55" ht="30">
      <c r="A9" s="509"/>
      <c r="B9" s="329"/>
      <c r="C9" s="521"/>
      <c r="D9" s="249"/>
      <c r="E9" s="1555"/>
      <c r="F9" s="1556"/>
      <c r="G9" s="1557" t="s">
        <v>282</v>
      </c>
      <c r="H9" s="1557"/>
      <c r="I9" s="465"/>
      <c r="J9" s="249"/>
      <c r="K9" s="601" t="s">
        <v>283</v>
      </c>
      <c r="L9" s="1565" t="s">
        <v>206</v>
      </c>
      <c r="M9" s="1565"/>
      <c r="N9" s="1565" t="s">
        <v>284</v>
      </c>
      <c r="O9" s="1565"/>
      <c r="X9" s="520"/>
      <c r="Y9" s="512"/>
    </row>
    <row r="10" spans="1:55" ht="25" customHeight="1">
      <c r="A10" s="509"/>
      <c r="B10" s="329"/>
      <c r="C10" s="521"/>
      <c r="D10" s="249"/>
      <c r="E10" s="249"/>
      <c r="F10" s="249"/>
      <c r="G10" s="249"/>
      <c r="H10" s="522"/>
      <c r="I10" s="249"/>
      <c r="J10" s="249"/>
      <c r="K10" s="1595" t="s">
        <v>285</v>
      </c>
      <c r="L10" s="1566" t="s">
        <v>286</v>
      </c>
      <c r="M10" s="1567"/>
      <c r="N10" s="985" t="s">
        <v>287</v>
      </c>
      <c r="O10" s="986"/>
      <c r="X10" s="520"/>
      <c r="Y10" s="512"/>
    </row>
    <row r="11" spans="1:55" ht="27">
      <c r="A11" s="509"/>
      <c r="B11" s="329"/>
      <c r="C11" s="249"/>
      <c r="D11" s="308" t="s">
        <v>288</v>
      </c>
      <c r="E11" s="249"/>
      <c r="F11" s="902"/>
      <c r="G11" s="902"/>
      <c r="H11" s="902"/>
      <c r="I11" s="463"/>
      <c r="J11" s="249"/>
      <c r="K11" s="1596"/>
      <c r="L11" s="1566"/>
      <c r="M11" s="1567"/>
      <c r="N11" s="560" t="s">
        <v>289</v>
      </c>
      <c r="O11" s="987"/>
      <c r="X11" s="520"/>
      <c r="Y11" s="512"/>
    </row>
    <row r="12" spans="1:55" ht="25" customHeight="1">
      <c r="A12" s="509"/>
      <c r="B12" s="329"/>
      <c r="C12" s="521"/>
      <c r="D12" s="249"/>
      <c r="E12" s="275"/>
      <c r="F12" s="902"/>
      <c r="G12" s="902"/>
      <c r="H12" s="902"/>
      <c r="I12" s="463"/>
      <c r="J12" s="249"/>
      <c r="K12" s="1597"/>
      <c r="L12" s="1566"/>
      <c r="M12" s="1567"/>
      <c r="N12" s="988" t="s">
        <v>290</v>
      </c>
      <c r="O12" s="989"/>
      <c r="X12" s="520"/>
      <c r="Y12" s="512"/>
    </row>
    <row r="13" spans="1:55" ht="30">
      <c r="A13" s="509"/>
      <c r="B13" s="329"/>
      <c r="C13" s="521"/>
      <c r="D13" s="249"/>
      <c r="E13" s="976" t="s">
        <v>291</v>
      </c>
      <c r="F13" s="971" t="s">
        <v>292</v>
      </c>
      <c r="G13" s="1548" t="s">
        <v>293</v>
      </c>
      <c r="H13" s="1548"/>
      <c r="I13" s="249"/>
      <c r="J13" s="249"/>
      <c r="K13" s="1560" t="s">
        <v>294</v>
      </c>
      <c r="L13" s="1568" t="s">
        <v>295</v>
      </c>
      <c r="M13" s="1569"/>
      <c r="N13" s="990" t="s">
        <v>296</v>
      </c>
      <c r="O13" s="991"/>
      <c r="X13" s="520"/>
      <c r="Y13" s="512"/>
    </row>
    <row r="14" spans="1:55" ht="30">
      <c r="A14" s="509"/>
      <c r="B14" s="329"/>
      <c r="C14" s="521"/>
      <c r="D14" s="249"/>
      <c r="E14" s="369" t="s">
        <v>297</v>
      </c>
      <c r="F14" s="892">
        <f>L38</f>
        <v>0</v>
      </c>
      <c r="G14" s="1309" t="e">
        <f>F14/$F$22</f>
        <v>#DIV/0!</v>
      </c>
      <c r="H14" s="1309"/>
      <c r="I14" s="249"/>
      <c r="J14" s="249"/>
      <c r="K14" s="1386"/>
      <c r="L14" s="1570"/>
      <c r="M14" s="1571"/>
      <c r="N14" s="556" t="s">
        <v>298</v>
      </c>
      <c r="O14" s="992"/>
      <c r="X14" s="520"/>
      <c r="Y14" s="512"/>
    </row>
    <row r="15" spans="1:55" ht="30">
      <c r="A15" s="509"/>
      <c r="B15" s="329"/>
      <c r="C15" s="521"/>
      <c r="D15" s="249"/>
      <c r="E15" s="369" t="s">
        <v>299</v>
      </c>
      <c r="F15" s="892">
        <f>L45</f>
        <v>0</v>
      </c>
      <c r="G15" s="1309" t="e">
        <f t="shared" ref="G15:G22" si="0">F15/$F$22</f>
        <v>#DIV/0!</v>
      </c>
      <c r="H15" s="1309"/>
      <c r="I15" s="249"/>
      <c r="J15" s="249"/>
      <c r="K15" s="1387"/>
      <c r="L15" s="1572"/>
      <c r="M15" s="1573"/>
      <c r="N15" s="557" t="s">
        <v>300</v>
      </c>
      <c r="O15" s="993"/>
      <c r="Q15" s="915"/>
      <c r="X15" s="520"/>
      <c r="Y15" s="512"/>
    </row>
    <row r="16" spans="1:55" ht="30">
      <c r="A16" s="509"/>
      <c r="B16" s="329"/>
      <c r="C16" s="521"/>
      <c r="D16" s="249"/>
      <c r="E16" s="369" t="s">
        <v>301</v>
      </c>
      <c r="F16" s="892">
        <f>L52</f>
        <v>0</v>
      </c>
      <c r="G16" s="1309" t="e">
        <f t="shared" si="0"/>
        <v>#DIV/0!</v>
      </c>
      <c r="H16" s="1309"/>
      <c r="I16" s="249"/>
      <c r="J16" s="249"/>
      <c r="K16" s="1560" t="s">
        <v>302</v>
      </c>
      <c r="L16" s="1568" t="s">
        <v>303</v>
      </c>
      <c r="M16" s="1569"/>
      <c r="N16" s="994" t="s">
        <v>304</v>
      </c>
      <c r="O16" s="991"/>
      <c r="X16" s="520"/>
      <c r="Y16" s="512"/>
    </row>
    <row r="17" spans="1:25" ht="30">
      <c r="A17" s="509"/>
      <c r="B17" s="329"/>
      <c r="C17" s="521"/>
      <c r="D17" s="249"/>
      <c r="E17" s="369" t="s">
        <v>305</v>
      </c>
      <c r="F17" s="892">
        <f>L59</f>
        <v>0</v>
      </c>
      <c r="G17" s="1309" t="e">
        <f t="shared" si="0"/>
        <v>#DIV/0!</v>
      </c>
      <c r="H17" s="1309"/>
      <c r="I17" s="249"/>
      <c r="J17" s="249"/>
      <c r="K17" s="1386"/>
      <c r="L17" s="1570"/>
      <c r="M17" s="1574"/>
      <c r="N17" s="995" t="s">
        <v>307</v>
      </c>
      <c r="O17" s="996"/>
      <c r="X17" s="520"/>
      <c r="Y17" s="512"/>
    </row>
    <row r="18" spans="1:25" ht="30">
      <c r="A18" s="509"/>
      <c r="B18" s="329"/>
      <c r="C18" s="521"/>
      <c r="D18" s="249"/>
      <c r="E18" s="369" t="s">
        <v>306</v>
      </c>
      <c r="F18" s="892">
        <f>L66</f>
        <v>0</v>
      </c>
      <c r="G18" s="1309" t="e">
        <f t="shared" si="0"/>
        <v>#DIV/0!</v>
      </c>
      <c r="H18" s="1309"/>
      <c r="I18" s="249"/>
      <c r="J18" s="249" t="s">
        <v>116</v>
      </c>
      <c r="K18" s="1387"/>
      <c r="L18" s="1570"/>
      <c r="M18" s="1571"/>
      <c r="N18" s="997" t="s">
        <v>1455</v>
      </c>
      <c r="O18" s="998"/>
      <c r="X18" s="520"/>
      <c r="Y18" s="512"/>
    </row>
    <row r="19" spans="1:25" ht="30">
      <c r="A19" s="509"/>
      <c r="B19" s="329"/>
      <c r="C19" s="521"/>
      <c r="D19" s="249"/>
      <c r="E19" s="974" t="s">
        <v>308</v>
      </c>
      <c r="F19" s="670">
        <f>L73</f>
        <v>0</v>
      </c>
      <c r="G19" s="1309" t="e">
        <f t="shared" si="0"/>
        <v>#DIV/0!</v>
      </c>
      <c r="H19" s="1309"/>
      <c r="I19" s="249"/>
      <c r="J19" s="249"/>
      <c r="K19" s="1560" t="s">
        <v>309</v>
      </c>
      <c r="L19" s="1568" t="s">
        <v>310</v>
      </c>
      <c r="M19" s="1569"/>
      <c r="N19" s="1581" t="s">
        <v>1456</v>
      </c>
      <c r="O19" s="1582"/>
      <c r="X19" s="520"/>
      <c r="Y19" s="512"/>
    </row>
    <row r="20" spans="1:25" ht="56">
      <c r="A20" s="509"/>
      <c r="B20" s="329"/>
      <c r="C20" s="521"/>
      <c r="D20" s="249"/>
      <c r="E20" s="975" t="s">
        <v>311</v>
      </c>
      <c r="F20" s="893">
        <f>L80</f>
        <v>0</v>
      </c>
      <c r="G20" s="1309" t="e">
        <f t="shared" si="0"/>
        <v>#DIV/0!</v>
      </c>
      <c r="H20" s="1309"/>
      <c r="I20" s="249"/>
      <c r="J20" s="249"/>
      <c r="K20" s="1386"/>
      <c r="L20" s="1570"/>
      <c r="M20" s="1571"/>
      <c r="N20" s="1583"/>
      <c r="O20" s="1584"/>
      <c r="X20" s="520"/>
      <c r="Y20" s="512"/>
    </row>
    <row r="21" spans="1:25" ht="35" customHeight="1">
      <c r="A21" s="509"/>
      <c r="B21" s="329"/>
      <c r="C21" s="521"/>
      <c r="D21" s="249"/>
      <c r="E21" s="949" t="s">
        <v>312</v>
      </c>
      <c r="F21" s="901">
        <f>L87</f>
        <v>0</v>
      </c>
      <c r="G21" s="1309" t="e">
        <f t="shared" si="0"/>
        <v>#DIV/0!</v>
      </c>
      <c r="H21" s="1309"/>
      <c r="I21" s="249"/>
      <c r="J21" s="249"/>
      <c r="K21" s="1387"/>
      <c r="L21" s="1570"/>
      <c r="M21" s="1571"/>
      <c r="N21" s="1585"/>
      <c r="O21" s="1586"/>
      <c r="X21" s="520"/>
      <c r="Y21" s="512"/>
    </row>
    <row r="22" spans="1:25" ht="37" customHeight="1">
      <c r="A22" s="509"/>
      <c r="B22" s="329"/>
      <c r="C22" s="521"/>
      <c r="D22" s="249"/>
      <c r="E22" s="977" t="s">
        <v>92</v>
      </c>
      <c r="F22" s="893">
        <f>SUM(F14:F21)</f>
        <v>0</v>
      </c>
      <c r="G22" s="1309" t="e">
        <f t="shared" si="0"/>
        <v>#DIV/0!</v>
      </c>
      <c r="H22" s="1309"/>
      <c r="I22" s="249"/>
      <c r="J22" s="249"/>
      <c r="K22" s="1587" t="s">
        <v>313</v>
      </c>
      <c r="L22" s="1575" t="s">
        <v>314</v>
      </c>
      <c r="M22" s="1576"/>
      <c r="N22" s="985" t="s">
        <v>315</v>
      </c>
      <c r="O22" s="999"/>
      <c r="X22" s="520"/>
      <c r="Y22" s="512"/>
    </row>
    <row r="23" spans="1:25" ht="30">
      <c r="A23" s="509"/>
      <c r="B23" s="329"/>
      <c r="C23" s="521"/>
      <c r="D23" s="249"/>
      <c r="E23" s="275"/>
      <c r="F23" s="275"/>
      <c r="G23" s="275"/>
      <c r="H23" s="275"/>
      <c r="I23" s="275"/>
      <c r="J23" s="249"/>
      <c r="K23" s="1588"/>
      <c r="L23" s="1577"/>
      <c r="M23" s="1578"/>
      <c r="N23" s="398" t="s">
        <v>316</v>
      </c>
      <c r="O23" s="996"/>
      <c r="X23" s="520"/>
      <c r="Y23" s="512"/>
    </row>
    <row r="24" spans="1:25" ht="30">
      <c r="A24" s="509"/>
      <c r="B24" s="329"/>
      <c r="C24" s="521"/>
      <c r="D24" s="249"/>
      <c r="E24" s="275"/>
      <c r="F24" s="275"/>
      <c r="G24" s="275"/>
      <c r="H24" s="275"/>
      <c r="I24" s="275"/>
      <c r="J24" s="249"/>
      <c r="K24" s="1589"/>
      <c r="L24" s="1579"/>
      <c r="M24" s="1580"/>
      <c r="N24" s="988" t="s">
        <v>317</v>
      </c>
      <c r="O24" s="998"/>
      <c r="X24" s="520"/>
      <c r="Y24" s="512"/>
    </row>
    <row r="25" spans="1:25" ht="30">
      <c r="A25" s="509"/>
      <c r="B25" s="329"/>
      <c r="C25" s="521"/>
      <c r="D25" s="249"/>
      <c r="E25" s="249"/>
      <c r="F25" s="249"/>
      <c r="G25" s="249"/>
      <c r="H25" s="522"/>
      <c r="I25" s="249"/>
      <c r="J25" s="249"/>
      <c r="K25" s="1560" t="s">
        <v>318</v>
      </c>
      <c r="L25" s="1577" t="s">
        <v>319</v>
      </c>
      <c r="M25" s="1578"/>
      <c r="N25" s="994" t="s">
        <v>320</v>
      </c>
      <c r="O25" s="999"/>
      <c r="X25" s="520"/>
      <c r="Y25" s="512"/>
    </row>
    <row r="26" spans="1:25" ht="30">
      <c r="A26" s="509"/>
      <c r="B26" s="329"/>
      <c r="C26" s="521"/>
      <c r="D26" s="249"/>
      <c r="E26" s="249"/>
      <c r="F26" s="249"/>
      <c r="G26" s="249"/>
      <c r="H26" s="522"/>
      <c r="I26" s="249"/>
      <c r="J26" s="249"/>
      <c r="K26" s="1561"/>
      <c r="L26" s="1577"/>
      <c r="M26" s="1578"/>
      <c r="N26" s="995" t="s">
        <v>321</v>
      </c>
      <c r="O26" s="996"/>
      <c r="X26" s="520"/>
      <c r="Y26" s="512"/>
    </row>
    <row r="27" spans="1:25" ht="30">
      <c r="A27" s="509"/>
      <c r="B27" s="329"/>
      <c r="C27" s="521"/>
      <c r="D27" s="249"/>
      <c r="E27" s="249"/>
      <c r="F27" s="249"/>
      <c r="G27" s="249"/>
      <c r="H27" s="522"/>
      <c r="I27" s="249"/>
      <c r="J27" s="249"/>
      <c r="K27" s="1562"/>
      <c r="L27" s="1579"/>
      <c r="M27" s="1580"/>
      <c r="N27" s="997" t="s">
        <v>322</v>
      </c>
      <c r="O27" s="998"/>
      <c r="X27" s="520"/>
      <c r="Y27" s="512"/>
    </row>
    <row r="28" spans="1:25" ht="30">
      <c r="A28" s="509"/>
      <c r="B28" s="329"/>
      <c r="C28" s="521"/>
      <c r="D28" s="249"/>
      <c r="E28" s="249"/>
      <c r="F28" s="249"/>
      <c r="G28" s="249"/>
      <c r="H28" s="522"/>
      <c r="I28" s="249"/>
      <c r="J28" s="249"/>
      <c r="K28" s="1560" t="s">
        <v>311</v>
      </c>
      <c r="L28" s="1568" t="s">
        <v>323</v>
      </c>
      <c r="M28" s="1569"/>
      <c r="N28" s="1563" t="s">
        <v>324</v>
      </c>
      <c r="O28" s="1564"/>
      <c r="X28" s="520"/>
      <c r="Y28" s="512"/>
    </row>
    <row r="29" spans="1:25" ht="30">
      <c r="A29" s="509"/>
      <c r="B29" s="329"/>
      <c r="C29" s="521"/>
      <c r="D29" s="249"/>
      <c r="E29" s="249"/>
      <c r="F29" s="249"/>
      <c r="G29" s="249"/>
      <c r="H29" s="522"/>
      <c r="I29" s="249"/>
      <c r="J29" s="249"/>
      <c r="K29" s="1561"/>
      <c r="L29" s="1570"/>
      <c r="M29" s="1571"/>
      <c r="N29" s="995" t="s">
        <v>325</v>
      </c>
      <c r="O29" s="996"/>
      <c r="X29" s="520"/>
      <c r="Y29" s="512"/>
    </row>
    <row r="30" spans="1:25" ht="30">
      <c r="A30" s="509"/>
      <c r="B30" s="329"/>
      <c r="C30" s="521"/>
      <c r="D30" s="249"/>
      <c r="E30" s="249"/>
      <c r="F30" s="249"/>
      <c r="G30" s="249"/>
      <c r="H30" s="954"/>
      <c r="I30" s="249"/>
      <c r="J30" s="249"/>
      <c r="K30" s="1562"/>
      <c r="L30" s="1572"/>
      <c r="M30" s="1573"/>
      <c r="N30" s="997" t="s">
        <v>326</v>
      </c>
      <c r="O30" s="998"/>
      <c r="X30" s="520"/>
      <c r="Y30" s="512"/>
    </row>
    <row r="31" spans="1:25" ht="30">
      <c r="A31" s="509"/>
      <c r="B31" s="329"/>
      <c r="C31" s="548" t="s">
        <v>1306</v>
      </c>
      <c r="D31" s="249"/>
      <c r="E31" s="915"/>
      <c r="F31" s="510"/>
      <c r="G31" s="249"/>
      <c r="H31" s="522"/>
      <c r="I31" s="249"/>
      <c r="J31" s="249"/>
      <c r="K31" s="249"/>
      <c r="L31" s="249"/>
      <c r="M31" s="249"/>
      <c r="N31" s="249"/>
      <c r="X31" s="520"/>
      <c r="Y31" s="512"/>
    </row>
    <row r="32" spans="1:25" ht="30">
      <c r="A32" s="509"/>
      <c r="B32" s="329"/>
      <c r="C32" s="521"/>
      <c r="D32" s="249"/>
      <c r="E32" s="249"/>
      <c r="F32" s="249"/>
      <c r="G32" s="249"/>
      <c r="H32" s="522"/>
      <c r="I32" s="249"/>
      <c r="J32" s="249"/>
      <c r="K32" s="249"/>
      <c r="L32" s="249"/>
      <c r="M32" s="249"/>
      <c r="N32" s="249"/>
      <c r="X32" s="520"/>
      <c r="Y32" s="512"/>
    </row>
    <row r="33" spans="1:25" ht="30">
      <c r="A33" s="509"/>
      <c r="B33" s="329"/>
      <c r="C33" s="521"/>
      <c r="D33" s="249"/>
      <c r="E33" s="1385" t="s">
        <v>297</v>
      </c>
      <c r="F33" s="1592" t="s">
        <v>327</v>
      </c>
      <c r="G33" s="1593"/>
      <c r="H33" s="465" t="s">
        <v>1329</v>
      </c>
      <c r="I33" s="465" t="s">
        <v>1332</v>
      </c>
      <c r="J33" s="288" t="s">
        <v>1335</v>
      </c>
      <c r="K33" s="288" t="s">
        <v>1336</v>
      </c>
      <c r="L33" s="972" t="s">
        <v>92</v>
      </c>
      <c r="M33" s="463"/>
      <c r="N33" s="463"/>
      <c r="O33" s="463"/>
      <c r="P33" s="463"/>
      <c r="Q33" s="463"/>
      <c r="R33" s="463"/>
      <c r="S33" s="463"/>
      <c r="T33" s="463"/>
      <c r="X33" s="520"/>
      <c r="Y33" s="512"/>
    </row>
    <row r="34" spans="1:25" ht="30">
      <c r="A34" s="509"/>
      <c r="B34" s="329"/>
      <c r="C34" s="521"/>
      <c r="D34" s="249"/>
      <c r="E34" s="1386"/>
      <c r="F34" s="1590" t="s">
        <v>328</v>
      </c>
      <c r="G34" s="1591"/>
      <c r="H34" s="592"/>
      <c r="I34" s="592"/>
      <c r="J34" s="592"/>
      <c r="K34" s="592"/>
      <c r="L34" s="972">
        <f>SUM(H34:K34)</f>
        <v>0</v>
      </c>
      <c r="M34" s="894"/>
      <c r="N34" s="894"/>
      <c r="O34" s="463"/>
      <c r="P34" s="463"/>
      <c r="Q34" s="463"/>
      <c r="R34" s="463"/>
      <c r="S34" s="463"/>
      <c r="T34" s="310"/>
      <c r="X34" s="520"/>
      <c r="Y34" s="512"/>
    </row>
    <row r="35" spans="1:25" ht="30">
      <c r="A35" s="509"/>
      <c r="B35" s="329"/>
      <c r="C35" s="521"/>
      <c r="D35" s="249"/>
      <c r="E35" s="1386"/>
      <c r="F35" s="1590" t="s">
        <v>329</v>
      </c>
      <c r="G35" s="1591"/>
      <c r="H35" s="592"/>
      <c r="I35" s="592"/>
      <c r="J35" s="592"/>
      <c r="K35" s="592"/>
      <c r="L35" s="972">
        <f t="shared" ref="L35:L37" si="1">SUM(H35:K35)</f>
        <v>0</v>
      </c>
      <c r="M35" s="894"/>
      <c r="N35" s="894"/>
      <c r="O35" s="463"/>
      <c r="P35" s="463"/>
      <c r="Q35" s="463"/>
      <c r="R35" s="463"/>
      <c r="S35" s="463"/>
      <c r="T35" s="310"/>
      <c r="X35" s="520"/>
      <c r="Y35" s="512"/>
    </row>
    <row r="36" spans="1:25" ht="30">
      <c r="A36" s="509"/>
      <c r="B36" s="329"/>
      <c r="C36" s="521"/>
      <c r="D36" s="249"/>
      <c r="E36" s="1386"/>
      <c r="F36" s="1590" t="s">
        <v>330</v>
      </c>
      <c r="G36" s="1591"/>
      <c r="H36" s="592"/>
      <c r="I36" s="592"/>
      <c r="J36" s="592"/>
      <c r="K36" s="592"/>
      <c r="L36" s="972">
        <f t="shared" si="1"/>
        <v>0</v>
      </c>
      <c r="M36" s="894"/>
      <c r="N36" s="894"/>
      <c r="O36" s="463"/>
      <c r="P36" s="463"/>
      <c r="Q36" s="463"/>
      <c r="R36" s="463"/>
      <c r="S36" s="463"/>
      <c r="T36" s="310"/>
      <c r="X36" s="520"/>
      <c r="Y36" s="512"/>
    </row>
    <row r="37" spans="1:25" ht="30">
      <c r="A37" s="509"/>
      <c r="B37" s="329"/>
      <c r="C37" s="521"/>
      <c r="D37" s="249"/>
      <c r="E37" s="1387"/>
      <c r="F37" s="1590" t="s">
        <v>70</v>
      </c>
      <c r="G37" s="1591"/>
      <c r="H37" s="592"/>
      <c r="I37" s="592"/>
      <c r="J37" s="592"/>
      <c r="K37" s="592"/>
      <c r="L37" s="972">
        <f t="shared" si="1"/>
        <v>0</v>
      </c>
      <c r="M37" s="894"/>
      <c r="N37" s="894"/>
      <c r="O37" s="463"/>
      <c r="P37" s="463"/>
      <c r="Q37" s="463"/>
      <c r="R37" s="463"/>
      <c r="S37" s="463"/>
      <c r="T37" s="310"/>
      <c r="X37" s="520"/>
      <c r="Y37" s="512"/>
    </row>
    <row r="38" spans="1:25" ht="30">
      <c r="A38" s="509"/>
      <c r="B38" s="329"/>
      <c r="C38" s="521"/>
      <c r="D38" s="249"/>
      <c r="E38" s="686"/>
      <c r="F38" s="308"/>
      <c r="G38" s="308"/>
      <c r="H38" s="309"/>
      <c r="I38" s="309"/>
      <c r="J38" s="309"/>
      <c r="K38" s="972" t="s">
        <v>92</v>
      </c>
      <c r="L38" s="972">
        <f>SUM(L34:L37)</f>
        <v>0</v>
      </c>
      <c r="M38" s="309"/>
      <c r="N38" s="309"/>
      <c r="O38" s="463"/>
      <c r="P38" s="463"/>
      <c r="Q38" s="463"/>
      <c r="R38" s="463"/>
      <c r="S38" s="463"/>
      <c r="T38" s="926"/>
      <c r="X38" s="520"/>
      <c r="Y38" s="512"/>
    </row>
    <row r="39" spans="1:25" ht="30">
      <c r="A39" s="509"/>
      <c r="B39" s="329"/>
      <c r="C39" s="521"/>
      <c r="D39" s="249"/>
      <c r="E39" s="902"/>
      <c r="F39" s="308"/>
      <c r="G39" s="308"/>
      <c r="H39" s="309"/>
      <c r="I39" s="309"/>
      <c r="J39" s="309"/>
      <c r="K39" s="309"/>
      <c r="L39" s="309"/>
      <c r="M39" s="309"/>
      <c r="N39" s="309"/>
      <c r="O39" s="463"/>
      <c r="P39" s="463"/>
      <c r="Q39" s="463"/>
      <c r="R39" s="463"/>
      <c r="S39" s="463"/>
      <c r="T39" s="310"/>
      <c r="X39" s="520"/>
      <c r="Y39" s="512"/>
    </row>
    <row r="40" spans="1:25" ht="30">
      <c r="A40" s="509"/>
      <c r="B40" s="329"/>
      <c r="C40" s="521"/>
      <c r="D40" s="249"/>
      <c r="E40" s="1385" t="s">
        <v>299</v>
      </c>
      <c r="F40" s="1592" t="s">
        <v>327</v>
      </c>
      <c r="G40" s="1593"/>
      <c r="H40" s="465" t="s">
        <v>1329</v>
      </c>
      <c r="I40" s="465" t="s">
        <v>1332</v>
      </c>
      <c r="J40" s="288" t="s">
        <v>1335</v>
      </c>
      <c r="K40" s="288" t="s">
        <v>1336</v>
      </c>
      <c r="L40" s="972" t="s">
        <v>92</v>
      </c>
      <c r="M40" s="463"/>
      <c r="N40" s="463"/>
      <c r="O40" s="463"/>
      <c r="P40" s="463"/>
      <c r="Q40" s="463"/>
      <c r="R40" s="463"/>
      <c r="S40" s="463"/>
      <c r="T40" s="463"/>
      <c r="X40" s="520"/>
      <c r="Y40" s="512"/>
    </row>
    <row r="41" spans="1:25" ht="30">
      <c r="A41" s="509"/>
      <c r="B41" s="329"/>
      <c r="C41" s="521"/>
      <c r="D41" s="249"/>
      <c r="E41" s="1386"/>
      <c r="F41" s="1590" t="s">
        <v>328</v>
      </c>
      <c r="G41" s="1591"/>
      <c r="H41" s="592"/>
      <c r="I41" s="592"/>
      <c r="J41" s="592"/>
      <c r="K41" s="592"/>
      <c r="L41" s="972">
        <f>SUM(H41:K41)</f>
        <v>0</v>
      </c>
      <c r="M41" s="894"/>
      <c r="N41" s="894"/>
      <c r="O41" s="463"/>
      <c r="P41" s="463"/>
      <c r="Q41" s="463"/>
      <c r="R41" s="463"/>
      <c r="S41" s="463"/>
      <c r="T41" s="310"/>
      <c r="X41" s="520"/>
      <c r="Y41" s="512"/>
    </row>
    <row r="42" spans="1:25" ht="30">
      <c r="A42" s="509"/>
      <c r="B42" s="329"/>
      <c r="C42" s="521"/>
      <c r="D42" s="249"/>
      <c r="E42" s="1386"/>
      <c r="F42" s="1590" t="s">
        <v>329</v>
      </c>
      <c r="G42" s="1591"/>
      <c r="H42" s="592"/>
      <c r="I42" s="592"/>
      <c r="J42" s="592"/>
      <c r="K42" s="592"/>
      <c r="L42" s="972">
        <f t="shared" ref="L42:L44" si="2">SUM(H42:K42)</f>
        <v>0</v>
      </c>
      <c r="M42" s="894"/>
      <c r="N42" s="894"/>
      <c r="O42" s="463"/>
      <c r="P42" s="463"/>
      <c r="Q42" s="463"/>
      <c r="R42" s="463"/>
      <c r="S42" s="463"/>
      <c r="T42" s="310"/>
      <c r="X42" s="520"/>
      <c r="Y42" s="512"/>
    </row>
    <row r="43" spans="1:25" ht="30">
      <c r="A43" s="509"/>
      <c r="B43" s="329"/>
      <c r="C43" s="521"/>
      <c r="D43" s="249"/>
      <c r="E43" s="1386"/>
      <c r="F43" s="1590" t="s">
        <v>330</v>
      </c>
      <c r="G43" s="1591"/>
      <c r="H43" s="592"/>
      <c r="I43" s="592"/>
      <c r="J43" s="592"/>
      <c r="K43" s="592"/>
      <c r="L43" s="972">
        <f t="shared" si="2"/>
        <v>0</v>
      </c>
      <c r="M43" s="894"/>
      <c r="N43" s="894"/>
      <c r="O43" s="463"/>
      <c r="P43" s="463"/>
      <c r="Q43" s="463"/>
      <c r="R43" s="463"/>
      <c r="S43" s="463"/>
      <c r="T43" s="310"/>
      <c r="X43" s="520"/>
      <c r="Y43" s="512"/>
    </row>
    <row r="44" spans="1:25" ht="30">
      <c r="A44" s="509"/>
      <c r="B44" s="329"/>
      <c r="C44" s="521"/>
      <c r="D44" s="249"/>
      <c r="E44" s="1387"/>
      <c r="F44" s="1590" t="s">
        <v>70</v>
      </c>
      <c r="G44" s="1591"/>
      <c r="H44" s="592"/>
      <c r="I44" s="592"/>
      <c r="J44" s="592"/>
      <c r="K44" s="592"/>
      <c r="L44" s="972">
        <f t="shared" si="2"/>
        <v>0</v>
      </c>
      <c r="M44" s="894"/>
      <c r="N44" s="894"/>
      <c r="O44" s="463"/>
      <c r="P44" s="463"/>
      <c r="Q44" s="463"/>
      <c r="R44" s="463"/>
      <c r="S44" s="463"/>
      <c r="T44" s="310"/>
      <c r="X44" s="520"/>
      <c r="Y44" s="512"/>
    </row>
    <row r="45" spans="1:25" ht="30">
      <c r="A45" s="509"/>
      <c r="B45" s="329"/>
      <c r="C45" s="521"/>
      <c r="D45" s="249"/>
      <c r="E45" s="902"/>
      <c r="F45" s="308"/>
      <c r="G45" s="308"/>
      <c r="H45" s="309"/>
      <c r="I45" s="309"/>
      <c r="J45" s="309"/>
      <c r="K45" s="972" t="s">
        <v>92</v>
      </c>
      <c r="L45" s="972">
        <f>SUM(L41:L44)</f>
        <v>0</v>
      </c>
      <c r="M45" s="309"/>
      <c r="N45" s="309"/>
      <c r="O45" s="463"/>
      <c r="P45" s="463"/>
      <c r="Q45" s="463"/>
      <c r="R45" s="463"/>
      <c r="S45" s="463"/>
      <c r="T45" s="926"/>
      <c r="X45" s="520"/>
      <c r="Y45" s="512"/>
    </row>
    <row r="46" spans="1:25" ht="30">
      <c r="A46" s="509"/>
      <c r="B46" s="329"/>
      <c r="C46" s="521"/>
      <c r="D46" s="249"/>
      <c r="E46" s="902"/>
      <c r="F46" s="308"/>
      <c r="G46" s="308"/>
      <c r="H46" s="309"/>
      <c r="I46" s="309"/>
      <c r="J46" s="309"/>
      <c r="K46" s="309"/>
      <c r="L46" s="309"/>
      <c r="M46" s="309"/>
      <c r="N46" s="309"/>
      <c r="O46" s="463"/>
      <c r="P46" s="463"/>
      <c r="Q46" s="463"/>
      <c r="R46" s="463"/>
      <c r="S46" s="463"/>
      <c r="T46" s="687"/>
      <c r="X46" s="520"/>
      <c r="Y46" s="512"/>
    </row>
    <row r="47" spans="1:25" ht="30">
      <c r="A47" s="509"/>
      <c r="B47" s="329"/>
      <c r="C47" s="521"/>
      <c r="D47" s="249"/>
      <c r="E47" s="1385" t="s">
        <v>301</v>
      </c>
      <c r="F47" s="1558" t="s">
        <v>327</v>
      </c>
      <c r="G47" s="1559"/>
      <c r="H47" s="465" t="s">
        <v>1329</v>
      </c>
      <c r="I47" s="465" t="s">
        <v>1332</v>
      </c>
      <c r="J47" s="288" t="s">
        <v>1335</v>
      </c>
      <c r="K47" s="288" t="s">
        <v>1336</v>
      </c>
      <c r="L47" s="972" t="s">
        <v>92</v>
      </c>
      <c r="M47" s="928"/>
      <c r="N47" s="928"/>
      <c r="O47" s="928"/>
      <c r="P47" s="928"/>
      <c r="Q47" s="928"/>
      <c r="R47" s="928"/>
      <c r="S47" s="928"/>
      <c r="T47" s="928"/>
      <c r="X47" s="520"/>
      <c r="Y47" s="512"/>
    </row>
    <row r="48" spans="1:25" ht="30">
      <c r="A48" s="509"/>
      <c r="B48" s="329"/>
      <c r="C48" s="521"/>
      <c r="D48" s="249"/>
      <c r="E48" s="1386"/>
      <c r="F48" s="1549" t="s">
        <v>328</v>
      </c>
      <c r="G48" s="1550"/>
      <c r="H48" s="592"/>
      <c r="I48" s="592"/>
      <c r="J48" s="592"/>
      <c r="K48" s="592"/>
      <c r="L48" s="1144">
        <f>SUM(H48:K48)</f>
        <v>0</v>
      </c>
      <c r="M48" s="595"/>
      <c r="N48" s="595"/>
      <c r="O48" s="928"/>
      <c r="P48" s="928"/>
      <c r="Q48" s="928"/>
      <c r="R48" s="928"/>
      <c r="S48" s="928"/>
      <c r="T48" s="927"/>
      <c r="X48" s="520"/>
      <c r="Y48" s="512"/>
    </row>
    <row r="49" spans="1:25" ht="30">
      <c r="A49" s="509"/>
      <c r="B49" s="329"/>
      <c r="C49" s="521"/>
      <c r="D49" s="249"/>
      <c r="E49" s="1386"/>
      <c r="F49" s="1549" t="s">
        <v>329</v>
      </c>
      <c r="G49" s="1550"/>
      <c r="H49" s="592"/>
      <c r="I49" s="592"/>
      <c r="J49" s="592"/>
      <c r="K49" s="592"/>
      <c r="L49" s="1144">
        <f t="shared" ref="L49:L51" si="3">SUM(H49:K49)</f>
        <v>0</v>
      </c>
      <c r="M49" s="595"/>
      <c r="N49" s="595"/>
      <c r="O49" s="928"/>
      <c r="P49" s="928"/>
      <c r="Q49" s="928"/>
      <c r="R49" s="928"/>
      <c r="S49" s="928"/>
      <c r="T49" s="927"/>
      <c r="X49" s="520"/>
      <c r="Y49" s="512"/>
    </row>
    <row r="50" spans="1:25" ht="30">
      <c r="A50" s="509"/>
      <c r="B50" s="329"/>
      <c r="C50" s="521"/>
      <c r="D50" s="249"/>
      <c r="E50" s="1386"/>
      <c r="F50" s="1549" t="s">
        <v>330</v>
      </c>
      <c r="G50" s="1550"/>
      <c r="H50" s="592"/>
      <c r="I50" s="592"/>
      <c r="J50" s="592"/>
      <c r="K50" s="592"/>
      <c r="L50" s="1144">
        <f t="shared" si="3"/>
        <v>0</v>
      </c>
      <c r="M50" s="595"/>
      <c r="N50" s="595"/>
      <c r="O50" s="928"/>
      <c r="P50" s="928"/>
      <c r="Q50" s="928"/>
      <c r="R50" s="928"/>
      <c r="S50" s="928"/>
      <c r="T50" s="927"/>
      <c r="X50" s="520"/>
      <c r="Y50" s="512"/>
    </row>
    <row r="51" spans="1:25" ht="30">
      <c r="A51" s="509"/>
      <c r="B51" s="329"/>
      <c r="C51" s="521"/>
      <c r="D51" s="249"/>
      <c r="E51" s="1387"/>
      <c r="F51" s="1549" t="s">
        <v>70</v>
      </c>
      <c r="G51" s="1550"/>
      <c r="H51" s="592"/>
      <c r="I51" s="592"/>
      <c r="J51" s="592"/>
      <c r="K51" s="592"/>
      <c r="L51" s="1144">
        <f t="shared" si="3"/>
        <v>0</v>
      </c>
      <c r="M51" s="595"/>
      <c r="N51" s="595"/>
      <c r="O51" s="928"/>
      <c r="P51" s="928"/>
      <c r="Q51" s="928"/>
      <c r="R51" s="928"/>
      <c r="S51" s="928"/>
      <c r="T51" s="927"/>
      <c r="X51" s="520"/>
      <c r="Y51" s="512"/>
    </row>
    <row r="52" spans="1:25" ht="30">
      <c r="A52" s="509"/>
      <c r="B52" s="329"/>
      <c r="C52" s="521"/>
      <c r="D52" s="249"/>
      <c r="E52" s="895"/>
      <c r="F52" s="313"/>
      <c r="G52" s="313"/>
      <c r="H52" s="688"/>
      <c r="I52" s="688"/>
      <c r="J52" s="688"/>
      <c r="K52" s="972" t="s">
        <v>92</v>
      </c>
      <c r="L52" s="1144">
        <f>SUM(L48:L51)</f>
        <v>0</v>
      </c>
      <c r="M52" s="929"/>
      <c r="N52" s="929"/>
      <c r="O52" s="928"/>
      <c r="P52" s="928"/>
      <c r="Q52" s="928"/>
      <c r="R52" s="928"/>
      <c r="S52" s="928"/>
      <c r="T52" s="927"/>
      <c r="X52" s="520"/>
      <c r="Y52" s="512"/>
    </row>
    <row r="53" spans="1:25" ht="30">
      <c r="A53" s="509"/>
      <c r="B53" s="329"/>
      <c r="C53" s="521"/>
      <c r="D53" s="249"/>
      <c r="E53" s="895"/>
      <c r="F53" s="313"/>
      <c r="G53" s="313"/>
      <c r="H53" s="688"/>
      <c r="I53" s="688"/>
      <c r="J53" s="688"/>
      <c r="K53" s="688"/>
      <c r="L53" s="688"/>
      <c r="M53" s="688"/>
      <c r="N53" s="688"/>
      <c r="O53" s="689"/>
      <c r="P53" s="689"/>
      <c r="Q53" s="689"/>
      <c r="R53" s="689"/>
      <c r="S53" s="689"/>
      <c r="T53" s="690"/>
      <c r="X53" s="520"/>
      <c r="Y53" s="512"/>
    </row>
    <row r="54" spans="1:25" ht="30">
      <c r="A54" s="509"/>
      <c r="B54" s="329"/>
      <c r="C54" s="521"/>
      <c r="D54" s="249"/>
      <c r="E54" s="1385" t="s">
        <v>305</v>
      </c>
      <c r="F54" s="1558" t="s">
        <v>327</v>
      </c>
      <c r="G54" s="1559"/>
      <c r="H54" s="465" t="s">
        <v>1329</v>
      </c>
      <c r="I54" s="465" t="s">
        <v>1332</v>
      </c>
      <c r="J54" s="288" t="s">
        <v>1335</v>
      </c>
      <c r="K54" s="288" t="s">
        <v>1336</v>
      </c>
      <c r="L54" s="978" t="s">
        <v>92</v>
      </c>
      <c r="M54" s="928"/>
      <c r="N54" s="928"/>
      <c r="O54" s="928"/>
      <c r="P54" s="928"/>
      <c r="Q54" s="928"/>
      <c r="R54" s="928"/>
      <c r="S54" s="928"/>
      <c r="T54" s="928"/>
      <c r="X54" s="520"/>
      <c r="Y54" s="512"/>
    </row>
    <row r="55" spans="1:25" ht="30">
      <c r="A55" s="492"/>
      <c r="B55" s="329"/>
      <c r="C55" s="521"/>
      <c r="D55" s="249"/>
      <c r="E55" s="1386"/>
      <c r="F55" s="1549" t="s">
        <v>328</v>
      </c>
      <c r="G55" s="1550"/>
      <c r="H55" s="592"/>
      <c r="I55" s="592"/>
      <c r="J55" s="592"/>
      <c r="K55" s="592"/>
      <c r="L55" s="1146">
        <f>SUM(H55:K55)</f>
        <v>0</v>
      </c>
      <c r="M55" s="595"/>
      <c r="N55" s="595"/>
      <c r="O55" s="928"/>
      <c r="P55" s="928"/>
      <c r="Q55" s="928"/>
      <c r="R55" s="928"/>
      <c r="S55" s="928"/>
      <c r="T55" s="927"/>
      <c r="X55" s="520"/>
      <c r="Y55" s="512"/>
    </row>
    <row r="56" spans="1:25" ht="30">
      <c r="A56" s="492"/>
      <c r="B56" s="329"/>
      <c r="C56" s="521"/>
      <c r="D56" s="249"/>
      <c r="E56" s="1386"/>
      <c r="F56" s="1549" t="s">
        <v>329</v>
      </c>
      <c r="G56" s="1550"/>
      <c r="H56" s="592"/>
      <c r="I56" s="592"/>
      <c r="J56" s="592"/>
      <c r="K56" s="592"/>
      <c r="L56" s="1146">
        <f t="shared" ref="L56:L58" si="4">SUM(H56:K56)</f>
        <v>0</v>
      </c>
      <c r="M56" s="595"/>
      <c r="N56" s="595"/>
      <c r="O56" s="928"/>
      <c r="P56" s="928"/>
      <c r="Q56" s="928"/>
      <c r="R56" s="928"/>
      <c r="S56" s="928"/>
      <c r="T56" s="927"/>
      <c r="X56" s="520"/>
      <c r="Y56" s="512"/>
    </row>
    <row r="57" spans="1:25" ht="30">
      <c r="A57" s="492"/>
      <c r="B57" s="329"/>
      <c r="C57" s="521"/>
      <c r="D57" s="249"/>
      <c r="E57" s="1386"/>
      <c r="F57" s="1549" t="s">
        <v>330</v>
      </c>
      <c r="G57" s="1550"/>
      <c r="H57" s="592"/>
      <c r="I57" s="592"/>
      <c r="J57" s="592"/>
      <c r="K57" s="592"/>
      <c r="L57" s="1146">
        <f t="shared" si="4"/>
        <v>0</v>
      </c>
      <c r="M57" s="595"/>
      <c r="N57" s="595"/>
      <c r="O57" s="928"/>
      <c r="P57" s="928"/>
      <c r="Q57" s="928"/>
      <c r="R57" s="928"/>
      <c r="S57" s="928"/>
      <c r="T57" s="927"/>
      <c r="X57" s="520"/>
      <c r="Y57" s="512"/>
    </row>
    <row r="58" spans="1:25" ht="30">
      <c r="A58" s="492"/>
      <c r="B58" s="329"/>
      <c r="C58" s="521"/>
      <c r="D58" s="249"/>
      <c r="E58" s="1387"/>
      <c r="F58" s="1549" t="s">
        <v>70</v>
      </c>
      <c r="G58" s="1550"/>
      <c r="H58" s="592"/>
      <c r="I58" s="592"/>
      <c r="J58" s="592"/>
      <c r="K58" s="592"/>
      <c r="L58" s="1146">
        <f t="shared" si="4"/>
        <v>0</v>
      </c>
      <c r="M58" s="595"/>
      <c r="N58" s="595"/>
      <c r="O58" s="928"/>
      <c r="P58" s="928"/>
      <c r="Q58" s="928"/>
      <c r="R58" s="928"/>
      <c r="S58" s="928"/>
      <c r="T58" s="927"/>
      <c r="X58" s="520"/>
      <c r="Y58" s="512"/>
    </row>
    <row r="59" spans="1:25" ht="30">
      <c r="A59" s="492"/>
      <c r="B59" s="329"/>
      <c r="C59" s="521"/>
      <c r="D59" s="249"/>
      <c r="E59" s="895"/>
      <c r="F59" s="313"/>
      <c r="G59" s="313"/>
      <c r="H59" s="688"/>
      <c r="I59" s="688"/>
      <c r="J59" s="688"/>
      <c r="K59" s="979" t="s">
        <v>92</v>
      </c>
      <c r="L59" s="1146">
        <f>SUM(L55:L58)</f>
        <v>0</v>
      </c>
      <c r="M59" s="929"/>
      <c r="N59" s="929"/>
      <c r="O59" s="928"/>
      <c r="P59" s="928"/>
      <c r="Q59" s="928"/>
      <c r="R59" s="928"/>
      <c r="S59" s="928"/>
      <c r="T59" s="691"/>
      <c r="X59" s="520"/>
      <c r="Y59" s="512"/>
    </row>
    <row r="60" spans="1:25" ht="30">
      <c r="A60" s="492"/>
      <c r="B60" s="329"/>
      <c r="C60" s="521"/>
      <c r="D60" s="249"/>
      <c r="E60" s="895"/>
      <c r="F60" s="313"/>
      <c r="G60" s="313"/>
      <c r="H60" s="688"/>
      <c r="I60" s="688"/>
      <c r="J60" s="688"/>
      <c r="K60" s="688"/>
      <c r="L60" s="688"/>
      <c r="M60" s="929"/>
      <c r="N60" s="929"/>
      <c r="O60" s="928"/>
      <c r="P60" s="928"/>
      <c r="Q60" s="928"/>
      <c r="R60" s="928"/>
      <c r="S60" s="275"/>
      <c r="T60" s="275"/>
      <c r="X60" s="520"/>
      <c r="Y60" s="512"/>
    </row>
    <row r="61" spans="1:25" ht="30">
      <c r="A61" s="492"/>
      <c r="B61" s="329"/>
      <c r="C61" s="521"/>
      <c r="D61" s="249"/>
      <c r="E61" s="1385" t="s">
        <v>306</v>
      </c>
      <c r="F61" s="1558" t="s">
        <v>327</v>
      </c>
      <c r="G61" s="1559"/>
      <c r="H61" s="465" t="s">
        <v>1329</v>
      </c>
      <c r="I61" s="465" t="s">
        <v>1332</v>
      </c>
      <c r="J61" s="288" t="s">
        <v>1335</v>
      </c>
      <c r="K61" s="288" t="s">
        <v>1336</v>
      </c>
      <c r="L61" s="978" t="s">
        <v>92</v>
      </c>
      <c r="M61" s="928"/>
      <c r="N61" s="928"/>
      <c r="O61" s="928"/>
      <c r="P61" s="928"/>
      <c r="Q61" s="928"/>
      <c r="R61" s="928"/>
      <c r="S61" s="928"/>
      <c r="T61" s="928"/>
      <c r="X61" s="520"/>
      <c r="Y61" s="512"/>
    </row>
    <row r="62" spans="1:25" ht="30">
      <c r="A62" s="492"/>
      <c r="B62" s="329"/>
      <c r="C62" s="521"/>
      <c r="D62" s="249"/>
      <c r="E62" s="1386"/>
      <c r="F62" s="1549" t="s">
        <v>328</v>
      </c>
      <c r="G62" s="1550"/>
      <c r="H62" s="592"/>
      <c r="I62" s="592"/>
      <c r="J62" s="592"/>
      <c r="K62" s="592"/>
      <c r="L62" s="1146">
        <f>SUM(H62:K62)</f>
        <v>0</v>
      </c>
      <c r="M62" s="595"/>
      <c r="N62" s="595"/>
      <c r="O62" s="928"/>
      <c r="P62" s="928"/>
      <c r="Q62" s="928"/>
      <c r="R62" s="928"/>
      <c r="S62" s="928"/>
      <c r="T62" s="927"/>
      <c r="X62" s="520"/>
      <c r="Y62" s="512"/>
    </row>
    <row r="63" spans="1:25" ht="30">
      <c r="A63" s="492"/>
      <c r="B63" s="329"/>
      <c r="C63" s="521"/>
      <c r="D63" s="249"/>
      <c r="E63" s="1386"/>
      <c r="F63" s="1549" t="s">
        <v>329</v>
      </c>
      <c r="G63" s="1550"/>
      <c r="H63" s="592"/>
      <c r="I63" s="592"/>
      <c r="J63" s="592"/>
      <c r="K63" s="592"/>
      <c r="L63" s="1146">
        <f t="shared" ref="L63:L65" si="5">SUM(H63:K63)</f>
        <v>0</v>
      </c>
      <c r="M63" s="595"/>
      <c r="N63" s="595"/>
      <c r="O63" s="928"/>
      <c r="P63" s="928"/>
      <c r="Q63" s="928"/>
      <c r="R63" s="928"/>
      <c r="S63" s="928"/>
      <c r="T63" s="927"/>
      <c r="X63" s="520"/>
      <c r="Y63" s="512"/>
    </row>
    <row r="64" spans="1:25" ht="30">
      <c r="A64" s="492"/>
      <c r="B64" s="329"/>
      <c r="C64" s="521"/>
      <c r="D64" s="249"/>
      <c r="E64" s="1386"/>
      <c r="F64" s="1549" t="s">
        <v>330</v>
      </c>
      <c r="G64" s="1550"/>
      <c r="H64" s="592"/>
      <c r="I64" s="592"/>
      <c r="J64" s="592"/>
      <c r="K64" s="592"/>
      <c r="L64" s="1146">
        <f t="shared" si="5"/>
        <v>0</v>
      </c>
      <c r="M64" s="595"/>
      <c r="N64" s="595"/>
      <c r="O64" s="928"/>
      <c r="P64" s="928"/>
      <c r="Q64" s="928"/>
      <c r="R64" s="928"/>
      <c r="S64" s="928"/>
      <c r="T64" s="927"/>
      <c r="X64" s="520"/>
      <c r="Y64" s="512"/>
    </row>
    <row r="65" spans="1:25" ht="30">
      <c r="A65" s="492"/>
      <c r="B65" s="329"/>
      <c r="C65" s="521"/>
      <c r="D65" s="249"/>
      <c r="E65" s="1387"/>
      <c r="F65" s="1549" t="s">
        <v>70</v>
      </c>
      <c r="G65" s="1550"/>
      <c r="H65" s="592"/>
      <c r="I65" s="592"/>
      <c r="J65" s="592"/>
      <c r="K65" s="592"/>
      <c r="L65" s="1146">
        <f t="shared" si="5"/>
        <v>0</v>
      </c>
      <c r="M65" s="595"/>
      <c r="N65" s="595"/>
      <c r="O65" s="928"/>
      <c r="P65" s="928"/>
      <c r="Q65" s="928"/>
      <c r="R65" s="928"/>
      <c r="S65" s="928"/>
      <c r="T65" s="927"/>
      <c r="X65" s="520"/>
      <c r="Y65" s="512"/>
    </row>
    <row r="66" spans="1:25" ht="30">
      <c r="A66" s="492"/>
      <c r="B66" s="329"/>
      <c r="C66" s="521"/>
      <c r="D66" s="249"/>
      <c r="E66" s="895"/>
      <c r="F66" s="313"/>
      <c r="G66" s="313"/>
      <c r="H66" s="688"/>
      <c r="I66" s="688"/>
      <c r="J66" s="688"/>
      <c r="K66" s="979" t="s">
        <v>92</v>
      </c>
      <c r="L66" s="1146">
        <f>SUM(L62:L65)</f>
        <v>0</v>
      </c>
      <c r="M66" s="929"/>
      <c r="N66" s="929"/>
      <c r="O66" s="928"/>
      <c r="P66" s="928"/>
      <c r="Q66" s="928"/>
      <c r="R66" s="928"/>
      <c r="S66" s="928"/>
      <c r="T66" s="691"/>
      <c r="X66" s="520"/>
      <c r="Y66" s="512"/>
    </row>
    <row r="67" spans="1:25" ht="30">
      <c r="A67" s="492"/>
      <c r="B67" s="329"/>
      <c r="C67" s="521"/>
      <c r="D67" s="249"/>
      <c r="E67" s="286"/>
      <c r="F67" s="286"/>
      <c r="G67" s="286"/>
      <c r="H67" s="311"/>
      <c r="I67" s="311"/>
      <c r="J67" s="311"/>
      <c r="K67" s="311"/>
      <c r="L67" s="311"/>
      <c r="M67" s="692"/>
      <c r="N67" s="692"/>
      <c r="O67" s="692"/>
      <c r="P67" s="692"/>
      <c r="Q67" s="692"/>
      <c r="R67" s="692"/>
      <c r="S67" s="692"/>
      <c r="T67" s="926"/>
      <c r="X67" s="520"/>
      <c r="Y67" s="512"/>
    </row>
    <row r="68" spans="1:25" ht="30">
      <c r="A68" s="492"/>
      <c r="B68" s="329"/>
      <c r="C68" s="521"/>
      <c r="D68" s="249"/>
      <c r="E68" s="1385" t="s">
        <v>308</v>
      </c>
      <c r="F68" s="1558" t="s">
        <v>327</v>
      </c>
      <c r="G68" s="1559"/>
      <c r="H68" s="465" t="s">
        <v>1329</v>
      </c>
      <c r="I68" s="465" t="s">
        <v>1332</v>
      </c>
      <c r="J68" s="288" t="s">
        <v>1335</v>
      </c>
      <c r="K68" s="288" t="s">
        <v>1336</v>
      </c>
      <c r="L68" s="978" t="s">
        <v>92</v>
      </c>
      <c r="M68" s="928"/>
      <c r="N68" s="928"/>
      <c r="O68" s="928"/>
      <c r="P68" s="928"/>
      <c r="Q68" s="928"/>
      <c r="R68" s="928"/>
      <c r="S68" s="928"/>
      <c r="T68" s="928"/>
      <c r="X68" s="520"/>
      <c r="Y68" s="512"/>
    </row>
    <row r="69" spans="1:25" ht="30">
      <c r="A69" s="492"/>
      <c r="B69" s="329"/>
      <c r="C69" s="521"/>
      <c r="D69" s="249"/>
      <c r="E69" s="1386"/>
      <c r="F69" s="1549" t="s">
        <v>328</v>
      </c>
      <c r="G69" s="1550"/>
      <c r="H69" s="592"/>
      <c r="I69" s="592"/>
      <c r="J69" s="592"/>
      <c r="K69" s="592"/>
      <c r="L69" s="1146">
        <f>SUM(H69:K69)</f>
        <v>0</v>
      </c>
      <c r="M69" s="595"/>
      <c r="N69" s="595"/>
      <c r="O69" s="928"/>
      <c r="P69" s="928"/>
      <c r="Q69" s="928"/>
      <c r="R69" s="928"/>
      <c r="S69" s="928"/>
      <c r="T69" s="927"/>
      <c r="X69" s="520"/>
      <c r="Y69" s="512"/>
    </row>
    <row r="70" spans="1:25" ht="30">
      <c r="A70" s="492"/>
      <c r="B70" s="329"/>
      <c r="C70" s="521"/>
      <c r="D70" s="249"/>
      <c r="E70" s="1386"/>
      <c r="F70" s="1549" t="s">
        <v>329</v>
      </c>
      <c r="G70" s="1550"/>
      <c r="H70" s="592"/>
      <c r="I70" s="592"/>
      <c r="J70" s="592"/>
      <c r="K70" s="592"/>
      <c r="L70" s="1146">
        <f t="shared" ref="L70:L71" si="6">SUM(H70:K70)</f>
        <v>0</v>
      </c>
      <c r="M70" s="595"/>
      <c r="N70" s="595"/>
      <c r="O70" s="928"/>
      <c r="P70" s="928"/>
      <c r="Q70" s="928"/>
      <c r="R70" s="928"/>
      <c r="S70" s="928"/>
      <c r="T70" s="927"/>
      <c r="X70" s="520"/>
      <c r="Y70" s="512"/>
    </row>
    <row r="71" spans="1:25" ht="30">
      <c r="A71" s="492"/>
      <c r="B71" s="329"/>
      <c r="C71" s="521"/>
      <c r="D71" s="249"/>
      <c r="E71" s="1386"/>
      <c r="F71" s="1549" t="s">
        <v>330</v>
      </c>
      <c r="G71" s="1550"/>
      <c r="H71" s="592"/>
      <c r="I71" s="592"/>
      <c r="J71" s="592"/>
      <c r="K71" s="592"/>
      <c r="L71" s="1146">
        <f t="shared" si="6"/>
        <v>0</v>
      </c>
      <c r="M71" s="595"/>
      <c r="N71" s="595"/>
      <c r="O71" s="928"/>
      <c r="P71" s="928"/>
      <c r="Q71" s="928"/>
      <c r="R71" s="928"/>
      <c r="S71" s="928"/>
      <c r="T71" s="927"/>
      <c r="X71" s="520"/>
      <c r="Y71" s="512"/>
    </row>
    <row r="72" spans="1:25" ht="30">
      <c r="A72" s="492"/>
      <c r="B72" s="329"/>
      <c r="C72" s="521"/>
      <c r="D72" s="249"/>
      <c r="E72" s="1387"/>
      <c r="F72" s="1549" t="s">
        <v>70</v>
      </c>
      <c r="G72" s="1550"/>
      <c r="H72" s="592"/>
      <c r="I72" s="592"/>
      <c r="J72" s="592"/>
      <c r="K72" s="592"/>
      <c r="L72" s="1146">
        <f>SUM(H72:K72)</f>
        <v>0</v>
      </c>
      <c r="M72" s="595"/>
      <c r="N72" s="595"/>
      <c r="O72" s="928"/>
      <c r="P72" s="928"/>
      <c r="Q72" s="928"/>
      <c r="R72" s="928"/>
      <c r="S72" s="928"/>
      <c r="T72" s="927"/>
      <c r="X72" s="520"/>
      <c r="Y72" s="512"/>
    </row>
    <row r="73" spans="1:25" ht="30">
      <c r="A73" s="492"/>
      <c r="B73" s="329"/>
      <c r="C73" s="521"/>
      <c r="D73" s="249"/>
      <c r="E73" s="902"/>
      <c r="F73" s="313"/>
      <c r="G73" s="313"/>
      <c r="H73" s="688"/>
      <c r="I73" s="688"/>
      <c r="J73" s="688"/>
      <c r="K73" s="979" t="s">
        <v>92</v>
      </c>
      <c r="L73" s="1146">
        <f>SUM(L69:L72)</f>
        <v>0</v>
      </c>
      <c r="M73" s="929"/>
      <c r="N73" s="929"/>
      <c r="O73" s="928"/>
      <c r="P73" s="928"/>
      <c r="Q73" s="928"/>
      <c r="R73" s="928"/>
      <c r="S73" s="928"/>
      <c r="T73" s="691"/>
      <c r="X73" s="520"/>
      <c r="Y73" s="512"/>
    </row>
    <row r="74" spans="1:25" ht="30">
      <c r="A74" s="492"/>
      <c r="B74" s="329"/>
      <c r="C74" s="521"/>
      <c r="D74" s="249"/>
      <c r="E74" s="902"/>
      <c r="F74" s="313"/>
      <c r="G74" s="313"/>
      <c r="H74" s="688"/>
      <c r="I74" s="688"/>
      <c r="J74" s="688"/>
      <c r="K74" s="688"/>
      <c r="L74" s="688"/>
      <c r="M74" s="929"/>
      <c r="N74" s="929"/>
      <c r="O74" s="928"/>
      <c r="P74" s="928"/>
      <c r="Q74" s="928"/>
      <c r="R74" s="928"/>
      <c r="S74" s="928"/>
      <c r="T74" s="927"/>
      <c r="X74" s="520"/>
      <c r="Y74" s="512"/>
    </row>
    <row r="75" spans="1:25" ht="30">
      <c r="A75" s="492"/>
      <c r="B75" s="329"/>
      <c r="C75" s="521"/>
      <c r="D75" s="249"/>
      <c r="E75" s="1560" t="s">
        <v>311</v>
      </c>
      <c r="F75" s="1558" t="s">
        <v>327</v>
      </c>
      <c r="G75" s="1559"/>
      <c r="H75" s="465" t="s">
        <v>1329</v>
      </c>
      <c r="I75" s="465" t="s">
        <v>1332</v>
      </c>
      <c r="J75" s="288" t="s">
        <v>1335</v>
      </c>
      <c r="K75" s="288" t="s">
        <v>1336</v>
      </c>
      <c r="L75" s="978" t="s">
        <v>92</v>
      </c>
      <c r="M75" s="928"/>
      <c r="N75" s="928"/>
      <c r="O75" s="928"/>
      <c r="P75" s="928"/>
      <c r="Q75" s="928"/>
      <c r="R75" s="928"/>
      <c r="S75" s="928"/>
      <c r="T75" s="928"/>
      <c r="X75" s="520"/>
      <c r="Y75" s="512"/>
    </row>
    <row r="76" spans="1:25" ht="30">
      <c r="A76" s="492"/>
      <c r="B76" s="329"/>
      <c r="C76" s="521"/>
      <c r="D76" s="249"/>
      <c r="E76" s="1561"/>
      <c r="F76" s="1549" t="s">
        <v>328</v>
      </c>
      <c r="G76" s="1550"/>
      <c r="H76" s="592"/>
      <c r="I76" s="592"/>
      <c r="J76" s="592"/>
      <c r="K76" s="592"/>
      <c r="L76" s="1146">
        <f>SUM(H76:K76)</f>
        <v>0</v>
      </c>
      <c r="M76" s="595"/>
      <c r="N76" s="595"/>
      <c r="O76" s="928"/>
      <c r="P76" s="928"/>
      <c r="Q76" s="928"/>
      <c r="R76" s="928"/>
      <c r="S76" s="928"/>
      <c r="T76" s="927"/>
      <c r="X76" s="520"/>
      <c r="Y76" s="512"/>
    </row>
    <row r="77" spans="1:25" ht="30">
      <c r="A77" s="492"/>
      <c r="B77" s="329"/>
      <c r="C77" s="521"/>
      <c r="D77" s="249"/>
      <c r="E77" s="1561"/>
      <c r="F77" s="1549" t="s">
        <v>329</v>
      </c>
      <c r="G77" s="1550"/>
      <c r="H77" s="592"/>
      <c r="I77" s="592"/>
      <c r="J77" s="592"/>
      <c r="K77" s="592"/>
      <c r="L77" s="1146">
        <f t="shared" ref="L77:L79" si="7">SUM(H77:K77)</f>
        <v>0</v>
      </c>
      <c r="M77" s="595"/>
      <c r="N77" s="595"/>
      <c r="O77" s="928"/>
      <c r="P77" s="928"/>
      <c r="Q77" s="928"/>
      <c r="R77" s="928"/>
      <c r="S77" s="928"/>
      <c r="T77" s="927"/>
      <c r="X77" s="520"/>
      <c r="Y77" s="512"/>
    </row>
    <row r="78" spans="1:25" ht="30">
      <c r="A78" s="492"/>
      <c r="B78" s="329"/>
      <c r="C78" s="521"/>
      <c r="D78" s="249"/>
      <c r="E78" s="1561"/>
      <c r="F78" s="1549" t="s">
        <v>330</v>
      </c>
      <c r="G78" s="1550"/>
      <c r="H78" s="592"/>
      <c r="I78" s="592"/>
      <c r="J78" s="592"/>
      <c r="K78" s="592"/>
      <c r="L78" s="1146">
        <f t="shared" si="7"/>
        <v>0</v>
      </c>
      <c r="M78" s="595"/>
      <c r="N78" s="595"/>
      <c r="O78" s="928"/>
      <c r="P78" s="928"/>
      <c r="Q78" s="928"/>
      <c r="R78" s="928"/>
      <c r="S78" s="928"/>
      <c r="T78" s="927"/>
      <c r="X78" s="520"/>
      <c r="Y78" s="512"/>
    </row>
    <row r="79" spans="1:25" ht="30">
      <c r="A79" s="492"/>
      <c r="B79" s="329"/>
      <c r="C79" s="521"/>
      <c r="D79" s="249"/>
      <c r="E79" s="1562"/>
      <c r="F79" s="1549" t="s">
        <v>70</v>
      </c>
      <c r="G79" s="1550"/>
      <c r="H79" s="592"/>
      <c r="I79" s="592"/>
      <c r="J79" s="592"/>
      <c r="K79" s="592"/>
      <c r="L79" s="1146">
        <f t="shared" si="7"/>
        <v>0</v>
      </c>
      <c r="M79" s="595"/>
      <c r="N79" s="595"/>
      <c r="O79" s="928"/>
      <c r="P79" s="928"/>
      <c r="Q79" s="928"/>
      <c r="R79" s="928"/>
      <c r="S79" s="928"/>
      <c r="T79" s="927"/>
      <c r="X79" s="520"/>
      <c r="Y79" s="512"/>
    </row>
    <row r="80" spans="1:25" ht="30">
      <c r="A80" s="492"/>
      <c r="B80" s="329"/>
      <c r="C80" s="521"/>
      <c r="D80" s="249"/>
      <c r="E80" s="895"/>
      <c r="F80" s="313"/>
      <c r="G80" s="313"/>
      <c r="H80" s="688"/>
      <c r="I80" s="688"/>
      <c r="J80" s="688"/>
      <c r="K80" s="979" t="s">
        <v>92</v>
      </c>
      <c r="L80" s="1146">
        <f>SUM(L76:L79)</f>
        <v>0</v>
      </c>
      <c r="M80" s="929"/>
      <c r="N80" s="929"/>
      <c r="O80" s="928"/>
      <c r="P80" s="928"/>
      <c r="Q80" s="928"/>
      <c r="R80" s="928"/>
      <c r="S80" s="928"/>
      <c r="T80" s="691"/>
      <c r="X80" s="520"/>
      <c r="Y80" s="512"/>
    </row>
    <row r="81" spans="1:55" ht="30">
      <c r="A81" s="492"/>
      <c r="B81" s="329"/>
      <c r="C81" s="521"/>
      <c r="D81" s="249"/>
      <c r="E81" s="895"/>
      <c r="F81" s="313"/>
      <c r="G81" s="313"/>
      <c r="H81" s="688"/>
      <c r="I81" s="688"/>
      <c r="J81" s="688"/>
      <c r="K81" s="688"/>
      <c r="L81" s="688"/>
      <c r="M81" s="929"/>
      <c r="N81" s="929"/>
      <c r="O81" s="928"/>
      <c r="P81" s="928"/>
      <c r="Q81" s="928"/>
      <c r="R81" s="928"/>
      <c r="S81" s="928"/>
      <c r="T81" s="691"/>
      <c r="X81" s="520"/>
      <c r="Y81" s="512"/>
    </row>
    <row r="82" spans="1:55" ht="30">
      <c r="A82" s="492"/>
      <c r="B82" s="329"/>
      <c r="C82" s="521"/>
      <c r="D82" s="249"/>
      <c r="E82" s="1552" t="s">
        <v>312</v>
      </c>
      <c r="F82" s="1558" t="s">
        <v>327</v>
      </c>
      <c r="G82" s="1559"/>
      <c r="H82" s="465" t="s">
        <v>1329</v>
      </c>
      <c r="I82" s="465" t="s">
        <v>1332</v>
      </c>
      <c r="J82" s="288" t="s">
        <v>1335</v>
      </c>
      <c r="K82" s="288" t="s">
        <v>1336</v>
      </c>
      <c r="L82" s="978" t="s">
        <v>92</v>
      </c>
      <c r="M82" s="928"/>
      <c r="N82" s="928"/>
      <c r="O82" s="928"/>
      <c r="P82" s="928"/>
      <c r="Q82" s="928"/>
      <c r="R82" s="928"/>
      <c r="S82" s="928"/>
      <c r="T82" s="928"/>
      <c r="X82" s="520"/>
      <c r="Y82" s="512"/>
    </row>
    <row r="83" spans="1:55" ht="30">
      <c r="A83" s="492"/>
      <c r="B83" s="329"/>
      <c r="C83" s="521"/>
      <c r="D83" s="249"/>
      <c r="E83" s="1553"/>
      <c r="F83" s="1549" t="s">
        <v>328</v>
      </c>
      <c r="G83" s="1550"/>
      <c r="H83" s="592"/>
      <c r="I83" s="592"/>
      <c r="J83" s="592"/>
      <c r="K83" s="592"/>
      <c r="L83" s="1146">
        <f>SUM(H83:K83)</f>
        <v>0</v>
      </c>
      <c r="M83" s="595"/>
      <c r="N83" s="595"/>
      <c r="O83" s="928"/>
      <c r="P83" s="928"/>
      <c r="Q83" s="928"/>
      <c r="R83" s="928"/>
      <c r="S83" s="928"/>
      <c r="T83" s="927"/>
      <c r="X83" s="520"/>
      <c r="Y83" s="512"/>
    </row>
    <row r="84" spans="1:55" ht="30">
      <c r="A84" s="492"/>
      <c r="B84" s="329"/>
      <c r="C84" s="521"/>
      <c r="D84" s="249"/>
      <c r="E84" s="1553"/>
      <c r="F84" s="1549" t="s">
        <v>329</v>
      </c>
      <c r="G84" s="1550"/>
      <c r="H84" s="592"/>
      <c r="I84" s="592"/>
      <c r="J84" s="592"/>
      <c r="K84" s="592"/>
      <c r="L84" s="1146">
        <f t="shared" ref="L84:L86" si="8">SUM(H84:K84)</f>
        <v>0</v>
      </c>
      <c r="M84" s="595"/>
      <c r="N84" s="595"/>
      <c r="O84" s="928"/>
      <c r="P84" s="928"/>
      <c r="Q84" s="928"/>
      <c r="R84" s="928"/>
      <c r="S84" s="928"/>
      <c r="T84" s="927"/>
      <c r="X84" s="520"/>
      <c r="Y84" s="512"/>
    </row>
    <row r="85" spans="1:55" ht="30">
      <c r="A85" s="492"/>
      <c r="B85" s="329"/>
      <c r="C85" s="521"/>
      <c r="D85" s="249"/>
      <c r="E85" s="1553"/>
      <c r="F85" s="1549" t="s">
        <v>330</v>
      </c>
      <c r="G85" s="1550"/>
      <c r="H85" s="592"/>
      <c r="I85" s="592"/>
      <c r="J85" s="592"/>
      <c r="K85" s="592"/>
      <c r="L85" s="1146">
        <f t="shared" si="8"/>
        <v>0</v>
      </c>
      <c r="M85" s="595"/>
      <c r="N85" s="595"/>
      <c r="O85" s="928"/>
      <c r="P85" s="928"/>
      <c r="Q85" s="928"/>
      <c r="R85" s="928"/>
      <c r="S85" s="928"/>
      <c r="T85" s="927"/>
      <c r="X85" s="520"/>
      <c r="Y85" s="512"/>
    </row>
    <row r="86" spans="1:55" ht="30">
      <c r="A86" s="492"/>
      <c r="B86" s="329"/>
      <c r="C86" s="521"/>
      <c r="D86" s="249"/>
      <c r="E86" s="1554"/>
      <c r="F86" s="1549" t="s">
        <v>70</v>
      </c>
      <c r="G86" s="1550"/>
      <c r="H86" s="592"/>
      <c r="I86" s="592"/>
      <c r="J86" s="592"/>
      <c r="K86" s="592"/>
      <c r="L86" s="1146">
        <f t="shared" si="8"/>
        <v>0</v>
      </c>
      <c r="M86" s="595"/>
      <c r="N86" s="595"/>
      <c r="O86" s="928"/>
      <c r="P86" s="928"/>
      <c r="Q86" s="928"/>
      <c r="R86" s="928"/>
      <c r="S86" s="928"/>
      <c r="T86" s="927"/>
      <c r="X86" s="520"/>
      <c r="Y86" s="512"/>
    </row>
    <row r="87" spans="1:55" ht="30">
      <c r="A87" s="492"/>
      <c r="B87" s="329"/>
      <c r="C87" s="521"/>
      <c r="D87" s="249"/>
      <c r="E87" s="249"/>
      <c r="F87" s="249"/>
      <c r="G87" s="249"/>
      <c r="H87" s="688"/>
      <c r="I87" s="688"/>
      <c r="J87" s="688"/>
      <c r="K87" s="979" t="s">
        <v>92</v>
      </c>
      <c r="L87" s="1146">
        <f>SUM(L83:L86)</f>
        <v>0</v>
      </c>
      <c r="M87" s="929"/>
      <c r="N87" s="929"/>
      <c r="O87" s="928"/>
      <c r="P87" s="928"/>
      <c r="Q87" s="928"/>
      <c r="R87" s="928"/>
      <c r="S87" s="928"/>
      <c r="T87" s="691"/>
      <c r="X87" s="520"/>
      <c r="Y87" s="512"/>
    </row>
    <row r="88" spans="1:55" ht="27">
      <c r="A88" s="492"/>
      <c r="B88" s="329"/>
      <c r="C88" s="275"/>
      <c r="D88" s="650"/>
      <c r="E88" s="463"/>
      <c r="F88" s="463"/>
      <c r="G88" s="463"/>
      <c r="H88" s="463"/>
      <c r="I88" s="463"/>
      <c r="J88" s="463"/>
      <c r="K88" s="463"/>
      <c r="L88" s="692"/>
      <c r="M88" s="692"/>
      <c r="N88" s="692"/>
      <c r="O88" s="692"/>
      <c r="P88" s="692"/>
      <c r="X88" s="520"/>
      <c r="Y88" s="512"/>
    </row>
    <row r="89" spans="1:55" ht="30">
      <c r="A89" s="492"/>
      <c r="B89" s="329"/>
      <c r="C89" s="548" t="s">
        <v>333</v>
      </c>
      <c r="D89" s="249"/>
      <c r="E89" s="650"/>
      <c r="F89" s="863"/>
      <c r="G89" s="463"/>
      <c r="H89" s="522"/>
      <c r="I89" s="249"/>
      <c r="J89" s="249"/>
      <c r="K89" s="249"/>
      <c r="L89" s="249"/>
      <c r="M89" s="249"/>
      <c r="N89" s="249"/>
      <c r="X89" s="520"/>
      <c r="Y89" s="512"/>
    </row>
    <row r="90" spans="1:55" ht="30">
      <c r="A90" s="492"/>
      <c r="B90" s="329"/>
      <c r="C90" s="862" t="s">
        <v>334</v>
      </c>
      <c r="D90" s="275"/>
      <c r="E90" s="650"/>
      <c r="F90" s="463"/>
      <c r="G90" s="463"/>
      <c r="H90" s="522"/>
      <c r="I90" s="249"/>
      <c r="J90" s="249"/>
      <c r="K90" s="249"/>
      <c r="L90" s="249"/>
      <c r="M90" s="249"/>
      <c r="N90" s="249"/>
      <c r="X90" s="520"/>
      <c r="Y90" s="512"/>
    </row>
    <row r="91" spans="1:55" ht="30">
      <c r="A91" s="492"/>
      <c r="B91" s="329"/>
      <c r="C91" s="521"/>
      <c r="D91" s="275"/>
      <c r="E91" s="650"/>
      <c r="F91" s="463"/>
      <c r="G91" s="463"/>
      <c r="H91" s="522"/>
      <c r="I91" s="249"/>
      <c r="J91" s="249"/>
      <c r="K91" s="249"/>
      <c r="L91" s="249"/>
      <c r="M91" s="249"/>
      <c r="N91" s="249"/>
      <c r="X91" s="520"/>
      <c r="Y91" s="512"/>
    </row>
    <row r="92" spans="1:55" ht="30">
      <c r="A92" s="492"/>
      <c r="B92" s="329"/>
      <c r="C92" s="521"/>
      <c r="D92" s="970" t="s">
        <v>291</v>
      </c>
      <c r="E92" s="970" t="s">
        <v>335</v>
      </c>
      <c r="F92" s="1542" t="s">
        <v>336</v>
      </c>
      <c r="G92" s="1543"/>
      <c r="H92" s="1543"/>
      <c r="I92" s="1544"/>
      <c r="J92" s="1548" t="s">
        <v>337</v>
      </c>
      <c r="K92" s="1548"/>
      <c r="L92" s="249"/>
      <c r="M92" s="249"/>
      <c r="N92" s="249"/>
      <c r="X92" s="520"/>
      <c r="Y92" s="512"/>
      <c r="Z92" s="636"/>
      <c r="AA92" s="636"/>
      <c r="AB92" s="636"/>
      <c r="AC92" s="636"/>
      <c r="AD92" s="636"/>
      <c r="AE92" s="636"/>
      <c r="AF92" s="636"/>
      <c r="AG92" s="636"/>
      <c r="AH92" s="636"/>
      <c r="AI92" s="636"/>
      <c r="AJ92" s="636"/>
      <c r="AK92" s="636"/>
      <c r="AL92" s="636"/>
      <c r="AM92" s="636"/>
      <c r="AN92" s="636"/>
      <c r="AO92" s="636"/>
      <c r="AP92" s="636"/>
      <c r="AQ92" s="636"/>
      <c r="AR92" s="636"/>
      <c r="AS92" s="636"/>
      <c r="AT92" s="636"/>
      <c r="AU92" s="636"/>
      <c r="AV92" s="636"/>
      <c r="AW92" s="636"/>
      <c r="AX92" s="636"/>
      <c r="AY92" s="636"/>
      <c r="AZ92" s="636"/>
      <c r="BA92" s="636"/>
      <c r="BB92" s="636"/>
      <c r="BC92" s="636"/>
    </row>
    <row r="93" spans="1:55" ht="30">
      <c r="A93" s="492"/>
      <c r="B93" s="329"/>
      <c r="C93" s="521"/>
      <c r="D93" s="440" t="s">
        <v>297</v>
      </c>
      <c r="E93" s="465"/>
      <c r="F93" s="1545"/>
      <c r="G93" s="1546"/>
      <c r="H93" s="1546"/>
      <c r="I93" s="1547"/>
      <c r="J93" s="1541"/>
      <c r="K93" s="1541"/>
      <c r="L93" s="249"/>
      <c r="M93" s="249"/>
      <c r="N93" s="249"/>
      <c r="X93" s="520"/>
      <c r="Y93" s="512"/>
      <c r="Z93" s="636"/>
      <c r="AA93" s="636"/>
      <c r="AB93" s="636"/>
      <c r="AC93" s="636"/>
      <c r="AD93" s="636"/>
      <c r="AE93" s="636"/>
      <c r="AF93" s="636"/>
      <c r="AG93" s="636"/>
      <c r="AH93" s="636"/>
      <c r="AI93" s="636"/>
      <c r="AJ93" s="636"/>
      <c r="AK93" s="636"/>
      <c r="AL93" s="636"/>
      <c r="AM93" s="636"/>
      <c r="AN93" s="636"/>
      <c r="AO93" s="636"/>
      <c r="AP93" s="636"/>
      <c r="AQ93" s="636"/>
      <c r="AR93" s="636"/>
      <c r="AS93" s="636"/>
      <c r="AT93" s="636"/>
      <c r="AU93" s="636"/>
      <c r="AV93" s="636"/>
      <c r="AW93" s="636"/>
      <c r="AX93" s="636"/>
      <c r="AY93" s="636"/>
      <c r="AZ93" s="636"/>
      <c r="BA93" s="636"/>
      <c r="BB93" s="636"/>
      <c r="BC93" s="636"/>
    </row>
    <row r="94" spans="1:55" ht="30">
      <c r="A94" s="492"/>
      <c r="B94" s="329"/>
      <c r="C94" s="521"/>
      <c r="D94" s="440" t="s">
        <v>299</v>
      </c>
      <c r="E94" s="465"/>
      <c r="F94" s="1545"/>
      <c r="G94" s="1546"/>
      <c r="H94" s="1546"/>
      <c r="I94" s="1547"/>
      <c r="J94" s="1541"/>
      <c r="K94" s="1541"/>
      <c r="L94" s="249"/>
      <c r="M94" s="249"/>
      <c r="N94" s="249"/>
      <c r="X94" s="520"/>
      <c r="Y94" s="512"/>
      <c r="Z94" s="636"/>
      <c r="AA94" s="636"/>
      <c r="AB94" s="636"/>
      <c r="AC94" s="636"/>
      <c r="AD94" s="636"/>
      <c r="AE94" s="636"/>
      <c r="AF94" s="636"/>
      <c r="AG94" s="636"/>
      <c r="AH94" s="636"/>
      <c r="AI94" s="636"/>
      <c r="AJ94" s="636"/>
      <c r="AK94" s="636"/>
      <c r="AL94" s="636"/>
      <c r="AM94" s="636"/>
      <c r="AN94" s="636"/>
      <c r="AO94" s="636"/>
      <c r="AP94" s="636"/>
      <c r="AQ94" s="636"/>
      <c r="AR94" s="636"/>
      <c r="AS94" s="636"/>
      <c r="AT94" s="636"/>
      <c r="AU94" s="636"/>
      <c r="AV94" s="636"/>
      <c r="AW94" s="636"/>
      <c r="AX94" s="636"/>
      <c r="AY94" s="636"/>
      <c r="AZ94" s="636"/>
      <c r="BA94" s="636"/>
      <c r="BB94" s="636"/>
      <c r="BC94" s="636"/>
    </row>
    <row r="95" spans="1:55" ht="30">
      <c r="A95" s="492"/>
      <c r="B95" s="329"/>
      <c r="C95" s="521"/>
      <c r="D95" s="440" t="s">
        <v>301</v>
      </c>
      <c r="E95" s="296"/>
      <c r="F95" s="1545"/>
      <c r="G95" s="1546"/>
      <c r="H95" s="1546"/>
      <c r="I95" s="1547"/>
      <c r="J95" s="1541"/>
      <c r="K95" s="1541"/>
      <c r="L95" s="249"/>
      <c r="M95" s="249"/>
      <c r="N95" s="249"/>
      <c r="X95" s="520"/>
      <c r="Y95" s="512"/>
      <c r="Z95" s="636"/>
      <c r="AA95" s="636"/>
      <c r="AB95" s="636"/>
      <c r="AC95" s="636"/>
      <c r="AD95" s="636"/>
      <c r="AE95" s="636"/>
      <c r="AF95" s="636"/>
      <c r="AG95" s="636"/>
      <c r="AH95" s="636"/>
      <c r="AI95" s="636"/>
      <c r="AJ95" s="636"/>
      <c r="AK95" s="636"/>
      <c r="AL95" s="636"/>
      <c r="AM95" s="636"/>
      <c r="AN95" s="636"/>
      <c r="AO95" s="636"/>
      <c r="AP95" s="636"/>
      <c r="AQ95" s="636"/>
      <c r="AR95" s="636"/>
      <c r="AS95" s="636"/>
      <c r="AT95" s="636"/>
      <c r="AU95" s="636"/>
      <c r="AV95" s="636"/>
      <c r="AW95" s="636"/>
      <c r="AX95" s="636"/>
      <c r="AY95" s="636"/>
      <c r="AZ95" s="636"/>
      <c r="BA95" s="636"/>
      <c r="BB95" s="636"/>
      <c r="BC95" s="636"/>
    </row>
    <row r="96" spans="1:55" ht="30">
      <c r="A96" s="492"/>
      <c r="B96" s="329"/>
      <c r="C96" s="521"/>
      <c r="D96" s="440" t="s">
        <v>305</v>
      </c>
      <c r="E96" s="296"/>
      <c r="F96" s="1545"/>
      <c r="G96" s="1546"/>
      <c r="H96" s="1546"/>
      <c r="I96" s="1547"/>
      <c r="J96" s="1541"/>
      <c r="K96" s="1541"/>
      <c r="L96" s="249"/>
      <c r="M96" s="249"/>
      <c r="N96" s="249"/>
      <c r="X96" s="520"/>
      <c r="Y96" s="512"/>
      <c r="Z96" s="636"/>
      <c r="AA96" s="636"/>
      <c r="AB96" s="636"/>
      <c r="AC96" s="636"/>
      <c r="AD96" s="636"/>
      <c r="AE96" s="636"/>
      <c r="AF96" s="636"/>
      <c r="AG96" s="636"/>
      <c r="AH96" s="636"/>
      <c r="AI96" s="636"/>
      <c r="AJ96" s="636"/>
      <c r="AK96" s="636"/>
      <c r="AL96" s="636"/>
      <c r="AM96" s="636"/>
      <c r="AN96" s="636"/>
      <c r="AO96" s="636"/>
      <c r="AP96" s="636"/>
      <c r="AQ96" s="636"/>
      <c r="AR96" s="636"/>
      <c r="AS96" s="636"/>
      <c r="AT96" s="636"/>
      <c r="AU96" s="636"/>
      <c r="AV96" s="636"/>
      <c r="AW96" s="636"/>
      <c r="AX96" s="636"/>
      <c r="AY96" s="636"/>
      <c r="AZ96" s="636"/>
      <c r="BA96" s="636"/>
      <c r="BB96" s="636"/>
      <c r="BC96" s="636"/>
    </row>
    <row r="97" spans="1:55" ht="30">
      <c r="A97" s="492"/>
      <c r="B97" s="329"/>
      <c r="C97" s="521"/>
      <c r="D97" s="440" t="s">
        <v>306</v>
      </c>
      <c r="E97" s="296"/>
      <c r="F97" s="1545"/>
      <c r="G97" s="1546"/>
      <c r="H97" s="1546"/>
      <c r="I97" s="1547"/>
      <c r="J97" s="1541"/>
      <c r="K97" s="1541"/>
      <c r="L97" s="249"/>
      <c r="M97" s="249"/>
      <c r="N97" s="249"/>
      <c r="X97" s="520"/>
      <c r="Y97" s="512"/>
      <c r="Z97" s="636"/>
      <c r="AA97" s="636"/>
      <c r="AB97" s="636"/>
      <c r="AC97" s="636"/>
      <c r="AD97" s="636"/>
      <c r="AE97" s="636"/>
      <c r="AF97" s="636"/>
      <c r="AG97" s="636"/>
      <c r="AH97" s="636"/>
      <c r="AI97" s="636"/>
      <c r="AJ97" s="636"/>
      <c r="AK97" s="636"/>
      <c r="AL97" s="636"/>
      <c r="AM97" s="636"/>
      <c r="AN97" s="636"/>
      <c r="AO97" s="636"/>
      <c r="AP97" s="636"/>
      <c r="AQ97" s="636"/>
      <c r="AR97" s="636"/>
      <c r="AS97" s="636"/>
      <c r="AT97" s="636"/>
      <c r="AU97" s="636"/>
      <c r="AV97" s="636"/>
      <c r="AW97" s="636"/>
      <c r="AX97" s="636"/>
      <c r="AY97" s="636"/>
      <c r="AZ97" s="636"/>
      <c r="BA97" s="636"/>
      <c r="BB97" s="636"/>
      <c r="BC97" s="636"/>
    </row>
    <row r="98" spans="1:55" ht="30">
      <c r="A98" s="492"/>
      <c r="B98" s="329"/>
      <c r="C98" s="521"/>
      <c r="D98" s="440" t="s">
        <v>308</v>
      </c>
      <c r="E98" s="296"/>
      <c r="F98" s="1545"/>
      <c r="G98" s="1546"/>
      <c r="H98" s="1546"/>
      <c r="I98" s="1547"/>
      <c r="J98" s="1541"/>
      <c r="K98" s="1541"/>
      <c r="L98" s="249"/>
      <c r="M98" s="249"/>
      <c r="N98" s="249"/>
      <c r="X98" s="520"/>
      <c r="Y98" s="512"/>
      <c r="Z98" s="636"/>
      <c r="AA98" s="636"/>
      <c r="AB98" s="636"/>
      <c r="AC98" s="636"/>
      <c r="AD98" s="636"/>
      <c r="AE98" s="636"/>
      <c r="AF98" s="636"/>
      <c r="AG98" s="636"/>
      <c r="AH98" s="636"/>
      <c r="AI98" s="636"/>
      <c r="AJ98" s="636"/>
      <c r="AK98" s="636"/>
      <c r="AL98" s="636"/>
      <c r="AM98" s="636"/>
      <c r="AN98" s="636"/>
      <c r="AO98" s="636"/>
      <c r="AP98" s="636"/>
      <c r="AQ98" s="636"/>
      <c r="AR98" s="636"/>
      <c r="AS98" s="636"/>
      <c r="AT98" s="636"/>
      <c r="AU98" s="636"/>
      <c r="AV98" s="636"/>
      <c r="AW98" s="636"/>
      <c r="AX98" s="636"/>
      <c r="AY98" s="636"/>
      <c r="AZ98" s="636"/>
      <c r="BA98" s="636"/>
      <c r="BB98" s="636"/>
      <c r="BC98" s="636"/>
    </row>
    <row r="99" spans="1:55" s="633" customFormat="1" ht="57">
      <c r="A99" s="629"/>
      <c r="B99" s="630"/>
      <c r="C99" s="693"/>
      <c r="D99" s="631" t="s">
        <v>311</v>
      </c>
      <c r="E99" s="632"/>
      <c r="F99" s="1545"/>
      <c r="G99" s="1546"/>
      <c r="H99" s="1546"/>
      <c r="I99" s="1547"/>
      <c r="J99" s="1541"/>
      <c r="K99" s="1541"/>
      <c r="L99" s="694"/>
      <c r="M99" s="694"/>
      <c r="N99" s="694"/>
      <c r="O99" s="695"/>
      <c r="P99" s="696"/>
      <c r="Q99" s="696"/>
      <c r="R99" s="696"/>
      <c r="S99" s="696"/>
      <c r="T99" s="696"/>
      <c r="U99" s="696"/>
      <c r="V99" s="696"/>
      <c r="W99" s="696"/>
      <c r="X99" s="634"/>
      <c r="Y99" s="635"/>
      <c r="Z99" s="637"/>
      <c r="AA99" s="637"/>
      <c r="AB99" s="637"/>
      <c r="AC99" s="637"/>
      <c r="AD99" s="637"/>
      <c r="AE99" s="637"/>
      <c r="AF99" s="637"/>
      <c r="AG99" s="637"/>
      <c r="AH99" s="637"/>
      <c r="AI99" s="637"/>
      <c r="AJ99" s="637"/>
      <c r="AK99" s="637"/>
      <c r="AL99" s="637"/>
      <c r="AM99" s="637"/>
      <c r="AN99" s="637"/>
      <c r="AO99" s="637"/>
      <c r="AP99" s="637"/>
      <c r="AQ99" s="637"/>
      <c r="AR99" s="637"/>
      <c r="AS99" s="637"/>
      <c r="AT99" s="637"/>
      <c r="AU99" s="637"/>
      <c r="AV99" s="637"/>
      <c r="AW99" s="637"/>
      <c r="AX99" s="637"/>
      <c r="AY99" s="637"/>
      <c r="AZ99" s="637"/>
      <c r="BA99" s="637"/>
      <c r="BB99" s="637"/>
      <c r="BC99" s="637"/>
    </row>
    <row r="100" spans="1:55" ht="30">
      <c r="A100" s="492"/>
      <c r="B100" s="329"/>
      <c r="C100" s="521"/>
      <c r="D100" s="297" t="s">
        <v>312</v>
      </c>
      <c r="E100" s="555"/>
      <c r="F100" s="1545"/>
      <c r="G100" s="1546"/>
      <c r="H100" s="1546"/>
      <c r="I100" s="1547"/>
      <c r="J100" s="1541"/>
      <c r="K100" s="1541"/>
      <c r="L100" s="249"/>
      <c r="M100" s="249"/>
      <c r="N100" s="249"/>
      <c r="X100" s="520"/>
      <c r="Y100" s="512"/>
      <c r="Z100" s="636"/>
      <c r="AA100" s="636"/>
      <c r="AB100" s="636"/>
      <c r="AC100" s="636"/>
      <c r="AD100" s="636"/>
      <c r="AE100" s="636"/>
      <c r="AF100" s="636"/>
      <c r="AG100" s="636"/>
      <c r="AH100" s="636"/>
      <c r="AI100" s="636"/>
      <c r="AJ100" s="636"/>
      <c r="AK100" s="636"/>
      <c r="AL100" s="636"/>
      <c r="AM100" s="636"/>
      <c r="AN100" s="636"/>
      <c r="AO100" s="636"/>
      <c r="AP100" s="636"/>
      <c r="AQ100" s="636"/>
      <c r="AR100" s="636"/>
      <c r="AS100" s="636"/>
      <c r="AT100" s="636"/>
      <c r="AU100" s="636"/>
      <c r="AV100" s="636"/>
      <c r="AW100" s="636"/>
      <c r="AX100" s="636"/>
      <c r="AY100" s="636"/>
      <c r="AZ100" s="636"/>
      <c r="BA100" s="636"/>
      <c r="BB100" s="636"/>
      <c r="BC100" s="636"/>
    </row>
    <row r="101" spans="1:55" ht="30">
      <c r="A101" s="492"/>
      <c r="B101" s="329"/>
      <c r="C101" s="521"/>
      <c r="D101" s="308"/>
      <c r="E101" s="398"/>
      <c r="F101" s="463"/>
      <c r="G101" s="463"/>
      <c r="H101" s="463"/>
      <c r="I101" s="463"/>
      <c r="J101" s="909"/>
      <c r="K101" s="909"/>
      <c r="L101" s="249"/>
      <c r="M101" s="249"/>
      <c r="N101" s="249"/>
      <c r="X101" s="520"/>
      <c r="Y101" s="512"/>
      <c r="Z101" s="636"/>
      <c r="AA101" s="636"/>
      <c r="AB101" s="636"/>
      <c r="AC101" s="636"/>
      <c r="AD101" s="636"/>
      <c r="AE101" s="636"/>
      <c r="AF101" s="636"/>
      <c r="AG101" s="636"/>
      <c r="AH101" s="636"/>
      <c r="AI101" s="636"/>
      <c r="AJ101" s="636"/>
      <c r="AK101" s="636"/>
      <c r="AL101" s="636"/>
      <c r="AM101" s="636"/>
      <c r="AN101" s="636"/>
      <c r="AO101" s="636"/>
      <c r="AP101" s="636"/>
      <c r="AQ101" s="636"/>
      <c r="AR101" s="636"/>
      <c r="AS101" s="636"/>
      <c r="AT101" s="636"/>
      <c r="AU101" s="636"/>
      <c r="AV101" s="636"/>
      <c r="AW101" s="636"/>
      <c r="AX101" s="636"/>
      <c r="AY101" s="636"/>
      <c r="AZ101" s="636"/>
      <c r="BA101" s="636"/>
      <c r="BB101" s="636"/>
      <c r="BC101" s="636"/>
    </row>
    <row r="102" spans="1:55" ht="30">
      <c r="A102" s="492"/>
      <c r="B102" s="329"/>
      <c r="C102" s="521"/>
      <c r="D102" s="1551" t="s">
        <v>331</v>
      </c>
      <c r="E102" s="1551"/>
      <c r="F102" s="1142" t="e">
        <f>F7/(E93+E94+E95+E96+E97+E98+E99+E100)</f>
        <v>#DIV/0!</v>
      </c>
      <c r="G102" s="463"/>
      <c r="H102" s="463"/>
      <c r="I102" s="463"/>
      <c r="J102" s="909"/>
      <c r="K102" s="909"/>
      <c r="L102" s="249"/>
      <c r="M102" s="249"/>
      <c r="N102" s="249"/>
      <c r="X102" s="520"/>
      <c r="Y102" s="512"/>
      <c r="Z102" s="636"/>
      <c r="AA102" s="636"/>
      <c r="AB102" s="636"/>
      <c r="AC102" s="636"/>
      <c r="AD102" s="636"/>
      <c r="AE102" s="636"/>
      <c r="AF102" s="636"/>
      <c r="AG102" s="636"/>
      <c r="AH102" s="636"/>
      <c r="AI102" s="636"/>
      <c r="AJ102" s="636"/>
      <c r="AK102" s="636"/>
      <c r="AL102" s="636"/>
      <c r="AM102" s="636"/>
      <c r="AN102" s="636"/>
      <c r="AO102" s="636"/>
      <c r="AP102" s="636"/>
      <c r="AQ102" s="636"/>
      <c r="AR102" s="636"/>
      <c r="AS102" s="636"/>
      <c r="AT102" s="636"/>
      <c r="AU102" s="636"/>
      <c r="AV102" s="636"/>
      <c r="AW102" s="636"/>
      <c r="AX102" s="636"/>
      <c r="AY102" s="636"/>
      <c r="AZ102" s="636"/>
      <c r="BA102" s="636"/>
      <c r="BB102" s="636"/>
      <c r="BC102" s="636"/>
    </row>
    <row r="103" spans="1:55" ht="30">
      <c r="A103" s="492"/>
      <c r="B103" s="329"/>
      <c r="C103" s="521"/>
      <c r="D103" s="1143" t="s">
        <v>332</v>
      </c>
      <c r="E103" s="1144"/>
      <c r="F103" s="1142" t="e">
        <f>I7/F7</f>
        <v>#DIV/0!</v>
      </c>
      <c r="G103" s="463"/>
      <c r="H103" s="463"/>
      <c r="I103" s="463"/>
      <c r="J103" s="909"/>
      <c r="K103" s="909"/>
      <c r="L103" s="249"/>
      <c r="M103" s="249"/>
      <c r="N103" s="249"/>
      <c r="X103" s="520"/>
      <c r="Y103" s="512"/>
      <c r="Z103" s="636"/>
      <c r="AA103" s="636"/>
      <c r="AB103" s="636"/>
      <c r="AC103" s="636"/>
      <c r="AD103" s="636"/>
      <c r="AE103" s="636"/>
      <c r="AF103" s="636"/>
      <c r="AG103" s="636"/>
      <c r="AH103" s="636"/>
      <c r="AI103" s="636"/>
      <c r="AJ103" s="636"/>
      <c r="AK103" s="636"/>
      <c r="AL103" s="636"/>
      <c r="AM103" s="636"/>
      <c r="AN103" s="636"/>
      <c r="AO103" s="636"/>
      <c r="AP103" s="636"/>
      <c r="AQ103" s="636"/>
      <c r="AR103" s="636"/>
      <c r="AS103" s="636"/>
      <c r="AT103" s="636"/>
      <c r="AU103" s="636"/>
      <c r="AV103" s="636"/>
      <c r="AW103" s="636"/>
      <c r="AX103" s="636"/>
      <c r="AY103" s="636"/>
      <c r="AZ103" s="636"/>
      <c r="BA103" s="636"/>
      <c r="BB103" s="636"/>
      <c r="BC103" s="636"/>
    </row>
    <row r="104" spans="1:55" ht="30">
      <c r="A104" s="492"/>
      <c r="B104" s="329"/>
      <c r="C104" s="521"/>
      <c r="D104" s="308"/>
      <c r="E104" s="398"/>
      <c r="F104" s="463"/>
      <c r="G104" s="463"/>
      <c r="H104" s="463"/>
      <c r="I104" s="463"/>
      <c r="J104" s="909"/>
      <c r="K104" s="909"/>
      <c r="L104" s="249"/>
      <c r="M104" s="249"/>
      <c r="N104" s="249"/>
      <c r="X104" s="520"/>
      <c r="Y104" s="512"/>
      <c r="Z104" s="636"/>
      <c r="AA104" s="636"/>
      <c r="AB104" s="636"/>
      <c r="AC104" s="636"/>
      <c r="AD104" s="636"/>
      <c r="AE104" s="636"/>
      <c r="AF104" s="636"/>
      <c r="AG104" s="636"/>
      <c r="AH104" s="636"/>
      <c r="AI104" s="636"/>
      <c r="AJ104" s="636"/>
      <c r="AK104" s="636"/>
      <c r="AL104" s="636"/>
      <c r="AM104" s="636"/>
      <c r="AN104" s="636"/>
      <c r="AO104" s="636"/>
      <c r="AP104" s="636"/>
      <c r="AQ104" s="636"/>
      <c r="AR104" s="636"/>
      <c r="AS104" s="636"/>
      <c r="AT104" s="636"/>
      <c r="AU104" s="636"/>
      <c r="AV104" s="636"/>
      <c r="AW104" s="636"/>
      <c r="AX104" s="636"/>
      <c r="AY104" s="636"/>
      <c r="AZ104" s="636"/>
      <c r="BA104" s="636"/>
      <c r="BB104" s="636"/>
      <c r="BC104" s="636"/>
    </row>
    <row r="105" spans="1:55" ht="31" thickBot="1">
      <c r="A105" s="492"/>
      <c r="B105" s="332"/>
      <c r="C105" s="697"/>
      <c r="D105" s="333"/>
      <c r="E105" s="333"/>
      <c r="F105" s="333"/>
      <c r="G105" s="333"/>
      <c r="H105" s="698"/>
      <c r="I105" s="333"/>
      <c r="J105" s="333"/>
      <c r="K105" s="333"/>
      <c r="L105" s="333"/>
      <c r="M105" s="333"/>
      <c r="N105" s="333"/>
      <c r="O105" s="699"/>
      <c r="P105" s="700"/>
      <c r="Q105" s="700"/>
      <c r="R105" s="700"/>
      <c r="S105" s="700"/>
      <c r="T105" s="700"/>
      <c r="U105" s="700"/>
      <c r="V105" s="700"/>
      <c r="W105" s="700"/>
      <c r="X105" s="701"/>
      <c r="Y105" s="512"/>
    </row>
    <row r="106" spans="1:55" s="249" customFormat="1" ht="40" customHeight="1">
      <c r="A106" s="492"/>
      <c r="B106" s="492"/>
      <c r="C106" s="621"/>
      <c r="D106" s="492"/>
      <c r="E106" s="492"/>
      <c r="F106" s="492"/>
      <c r="G106" s="492"/>
      <c r="H106" s="492"/>
      <c r="I106" s="492"/>
      <c r="J106" s="492"/>
      <c r="K106" s="492"/>
      <c r="L106" s="492"/>
      <c r="M106" s="492"/>
      <c r="N106" s="492"/>
      <c r="O106" s="492"/>
      <c r="P106" s="509"/>
      <c r="Q106" s="509"/>
      <c r="R106" s="509"/>
      <c r="S106" s="509"/>
      <c r="T106" s="509"/>
      <c r="U106" s="509"/>
      <c r="V106" s="509"/>
      <c r="W106" s="509"/>
      <c r="X106" s="509"/>
      <c r="Y106" s="512"/>
      <c r="Z106" s="510"/>
      <c r="AA106" s="510"/>
      <c r="AB106" s="510"/>
      <c r="AC106" s="510"/>
      <c r="AD106" s="510"/>
      <c r="AE106" s="510"/>
      <c r="AF106" s="510"/>
      <c r="AG106" s="510"/>
      <c r="AH106" s="510"/>
      <c r="AI106" s="510"/>
      <c r="AJ106" s="510"/>
      <c r="AK106" s="510"/>
      <c r="AL106" s="510"/>
      <c r="AM106" s="510"/>
      <c r="AN106" s="510"/>
      <c r="AO106" s="510"/>
      <c r="AP106" s="510"/>
      <c r="AQ106" s="510"/>
      <c r="AR106" s="510"/>
      <c r="AS106" s="510"/>
      <c r="AT106" s="510"/>
      <c r="AU106" s="510"/>
      <c r="AV106" s="510"/>
      <c r="AW106" s="510"/>
      <c r="AX106" s="510"/>
      <c r="AY106" s="510"/>
      <c r="AZ106" s="510"/>
      <c r="BA106" s="510"/>
      <c r="BB106" s="510"/>
      <c r="BC106" s="510"/>
    </row>
    <row r="107" spans="1:55" ht="27">
      <c r="E107" s="252"/>
    </row>
    <row r="108" spans="1:55" ht="27">
      <c r="E108" s="252"/>
    </row>
    <row r="109" spans="1:55" ht="27">
      <c r="E109" s="252"/>
    </row>
    <row r="110" spans="1:55" ht="27">
      <c r="E110" s="252"/>
    </row>
    <row r="111" spans="1:55" ht="27">
      <c r="E111" s="252"/>
    </row>
    <row r="112" spans="1:55" ht="27">
      <c r="E112" s="252"/>
    </row>
    <row r="113" spans="3:7" ht="27">
      <c r="E113" s="252"/>
    </row>
    <row r="115" spans="3:7" ht="27">
      <c r="C115" s="251"/>
    </row>
    <row r="116" spans="3:7" ht="27">
      <c r="C116" s="251"/>
      <c r="E116" s="252"/>
      <c r="F116" s="291"/>
      <c r="G116" s="291"/>
    </row>
    <row r="117" spans="3:7" ht="27">
      <c r="E117" s="252"/>
    </row>
    <row r="118" spans="3:7" ht="27">
      <c r="E118" s="252"/>
    </row>
    <row r="119" spans="3:7" ht="27">
      <c r="E119" s="252"/>
    </row>
  </sheetData>
  <dataConsolidate/>
  <mergeCells count="101">
    <mergeCell ref="J1:M1"/>
    <mergeCell ref="G17:H17"/>
    <mergeCell ref="G18:H18"/>
    <mergeCell ref="F51:G51"/>
    <mergeCell ref="F54:G54"/>
    <mergeCell ref="K25:K27"/>
    <mergeCell ref="K13:K15"/>
    <mergeCell ref="K10:K12"/>
    <mergeCell ref="G14:H14"/>
    <mergeCell ref="G15:H15"/>
    <mergeCell ref="E47:E51"/>
    <mergeCell ref="L28:M30"/>
    <mergeCell ref="K22:K24"/>
    <mergeCell ref="K19:K21"/>
    <mergeCell ref="K16:K18"/>
    <mergeCell ref="K28:K30"/>
    <mergeCell ref="F34:G34"/>
    <mergeCell ref="F35:G35"/>
    <mergeCell ref="F36:G36"/>
    <mergeCell ref="F44:G44"/>
    <mergeCell ref="F37:G37"/>
    <mergeCell ref="F40:G40"/>
    <mergeCell ref="F41:G41"/>
    <mergeCell ref="F42:G42"/>
    <mergeCell ref="F43:G43"/>
    <mergeCell ref="F33:G33"/>
    <mergeCell ref="F47:G47"/>
    <mergeCell ref="F48:G48"/>
    <mergeCell ref="F49:G49"/>
    <mergeCell ref="F50:G50"/>
    <mergeCell ref="N28:O28"/>
    <mergeCell ref="L9:M9"/>
    <mergeCell ref="N9:O9"/>
    <mergeCell ref="L10:M12"/>
    <mergeCell ref="L13:M15"/>
    <mergeCell ref="L16:M18"/>
    <mergeCell ref="L19:M21"/>
    <mergeCell ref="L22:M24"/>
    <mergeCell ref="L25:M27"/>
    <mergeCell ref="N19:O21"/>
    <mergeCell ref="F78:G78"/>
    <mergeCell ref="F70:G70"/>
    <mergeCell ref="F71:G71"/>
    <mergeCell ref="F72:G72"/>
    <mergeCell ref="E54:E58"/>
    <mergeCell ref="E61:E65"/>
    <mergeCell ref="E68:E72"/>
    <mergeCell ref="E75:E79"/>
    <mergeCell ref="F79:G79"/>
    <mergeCell ref="F75:G75"/>
    <mergeCell ref="F55:G55"/>
    <mergeCell ref="F56:G56"/>
    <mergeCell ref="F58:G58"/>
    <mergeCell ref="F61:G61"/>
    <mergeCell ref="F62:G62"/>
    <mergeCell ref="F63:G63"/>
    <mergeCell ref="F65:G65"/>
    <mergeCell ref="F68:G68"/>
    <mergeCell ref="F69:G69"/>
    <mergeCell ref="F76:G76"/>
    <mergeCell ref="F77:G77"/>
    <mergeCell ref="F85:G85"/>
    <mergeCell ref="F86:G86"/>
    <mergeCell ref="D102:E102"/>
    <mergeCell ref="F99:I99"/>
    <mergeCell ref="F100:I100"/>
    <mergeCell ref="E82:E86"/>
    <mergeCell ref="F64:G64"/>
    <mergeCell ref="F57:G57"/>
    <mergeCell ref="E7:E9"/>
    <mergeCell ref="F7:F9"/>
    <mergeCell ref="G7:H7"/>
    <mergeCell ref="G8:H8"/>
    <mergeCell ref="G9:H9"/>
    <mergeCell ref="G13:H13"/>
    <mergeCell ref="G16:H16"/>
    <mergeCell ref="E33:E37"/>
    <mergeCell ref="E40:E44"/>
    <mergeCell ref="G19:H19"/>
    <mergeCell ref="G20:H20"/>
    <mergeCell ref="G21:H21"/>
    <mergeCell ref="G22:H22"/>
    <mergeCell ref="F82:G82"/>
    <mergeCell ref="F83:G83"/>
    <mergeCell ref="F84:G84"/>
    <mergeCell ref="J97:K97"/>
    <mergeCell ref="J98:K98"/>
    <mergeCell ref="J99:K99"/>
    <mergeCell ref="J100:K100"/>
    <mergeCell ref="F92:I92"/>
    <mergeCell ref="F93:I93"/>
    <mergeCell ref="F94:I94"/>
    <mergeCell ref="F95:I95"/>
    <mergeCell ref="F96:I96"/>
    <mergeCell ref="F97:I97"/>
    <mergeCell ref="F98:I98"/>
    <mergeCell ref="J92:K92"/>
    <mergeCell ref="J93:K93"/>
    <mergeCell ref="J94:K94"/>
    <mergeCell ref="J95:K95"/>
    <mergeCell ref="J96:K96"/>
  </mergeCells>
  <conditionalFormatting sqref="F7:F9">
    <cfRule type="expression" dxfId="134" priority="38">
      <formula>$F$22=0</formula>
    </cfRule>
    <cfRule type="expression" priority="37">
      <formula>$F$22&gt;0</formula>
    </cfRule>
  </conditionalFormatting>
  <conditionalFormatting sqref="F14">
    <cfRule type="expression" dxfId="133" priority="36" stopIfTrue="1">
      <formula>$L$38=0</formula>
    </cfRule>
    <cfRule type="expression" priority="35" stopIfTrue="1">
      <formula>$L$38&gt;0</formula>
    </cfRule>
  </conditionalFormatting>
  <conditionalFormatting sqref="F15">
    <cfRule type="expression" dxfId="132" priority="34" stopIfTrue="1">
      <formula>$L$45=0</formula>
    </cfRule>
    <cfRule type="expression" priority="33" stopIfTrue="1">
      <formula>$L$45&gt;0</formula>
    </cfRule>
  </conditionalFormatting>
  <conditionalFormatting sqref="F16">
    <cfRule type="expression" dxfId="131" priority="32" stopIfTrue="1">
      <formula>$L$52=0</formula>
    </cfRule>
    <cfRule type="expression" priority="31">
      <formula>$L$52&gt;0</formula>
    </cfRule>
  </conditionalFormatting>
  <conditionalFormatting sqref="F17">
    <cfRule type="expression" dxfId="130" priority="30" stopIfTrue="1">
      <formula>$L$59=0</formula>
    </cfRule>
    <cfRule type="expression" priority="29" stopIfTrue="1">
      <formula>$L$59&gt;0</formula>
    </cfRule>
  </conditionalFormatting>
  <conditionalFormatting sqref="F18">
    <cfRule type="expression" dxfId="129" priority="28" stopIfTrue="1">
      <formula>$L$66=0</formula>
    </cfRule>
    <cfRule type="expression" priority="27" stopIfTrue="1">
      <formula>$L$66&gt;0</formula>
    </cfRule>
  </conditionalFormatting>
  <conditionalFormatting sqref="F19">
    <cfRule type="expression" dxfId="128" priority="26" stopIfTrue="1">
      <formula>$L$73=0</formula>
    </cfRule>
    <cfRule type="expression" priority="25" stopIfTrue="1">
      <formula>$L$73&gt;0</formula>
    </cfRule>
  </conditionalFormatting>
  <conditionalFormatting sqref="F20">
    <cfRule type="expression" dxfId="127" priority="24" stopIfTrue="1">
      <formula>$L$80=0</formula>
    </cfRule>
    <cfRule type="expression" priority="23" stopIfTrue="1">
      <formula>$L$80&gt;0</formula>
    </cfRule>
  </conditionalFormatting>
  <conditionalFormatting sqref="F21">
    <cfRule type="expression" dxfId="126" priority="22" stopIfTrue="1">
      <formula>$L$87=0</formula>
    </cfRule>
    <cfRule type="expression" priority="21" stopIfTrue="1">
      <formula>$L$87&gt;0</formula>
    </cfRule>
  </conditionalFormatting>
  <conditionalFormatting sqref="F22:H22">
    <cfRule type="expression" priority="1">
      <formula>$F$22&gt;0</formula>
    </cfRule>
    <cfRule type="expression" dxfId="125" priority="2">
      <formula>$F$22=0</formula>
    </cfRule>
  </conditionalFormatting>
  <conditionalFormatting sqref="G14:H14">
    <cfRule type="expression" dxfId="124" priority="18">
      <formula>$F$14=0</formula>
    </cfRule>
    <cfRule type="expression" priority="17">
      <formula>$F$14&gt;0</formula>
    </cfRule>
  </conditionalFormatting>
  <conditionalFormatting sqref="G15:H15">
    <cfRule type="expression" dxfId="123" priority="16">
      <formula>$F$15=0</formula>
    </cfRule>
    <cfRule type="expression" priority="15">
      <formula>$F$15&gt;0</formula>
    </cfRule>
  </conditionalFormatting>
  <conditionalFormatting sqref="G16:H16">
    <cfRule type="expression" dxfId="122" priority="14">
      <formula>$F$16=0</formula>
    </cfRule>
    <cfRule type="expression" priority="13">
      <formula>$F$16&gt;0</formula>
    </cfRule>
  </conditionalFormatting>
  <conditionalFormatting sqref="G17:H17">
    <cfRule type="expression" dxfId="121" priority="12">
      <formula>$F$17=0</formula>
    </cfRule>
    <cfRule type="expression" priority="11">
      <formula>$F$17&gt;0</formula>
    </cfRule>
  </conditionalFormatting>
  <conditionalFormatting sqref="G18:H18">
    <cfRule type="expression" dxfId="120" priority="10">
      <formula>$F$18=0</formula>
    </cfRule>
    <cfRule type="expression" priority="9">
      <formula>$F$18&gt;0</formula>
    </cfRule>
  </conditionalFormatting>
  <conditionalFormatting sqref="G19:H19">
    <cfRule type="expression" dxfId="119" priority="8">
      <formula>$F$19=0</formula>
    </cfRule>
    <cfRule type="expression" priority="7">
      <formula>$F$19&gt;0</formula>
    </cfRule>
  </conditionalFormatting>
  <conditionalFormatting sqref="G20:H20">
    <cfRule type="expression" dxfId="118" priority="6">
      <formula>$F$20=0</formula>
    </cfRule>
    <cfRule type="expression" priority="5">
      <formula>$F$20&gt;0</formula>
    </cfRule>
  </conditionalFormatting>
  <conditionalFormatting sqref="G21:H21">
    <cfRule type="expression" dxfId="117" priority="4">
      <formula>$F$21=0</formula>
    </cfRule>
    <cfRule type="expression" priority="3">
      <formula>$F$21&gt;0</formula>
    </cfRule>
  </conditionalFormatting>
  <dataValidations disablePrompts="1" count="2">
    <dataValidation type="list" allowBlank="1" showInputMessage="1" showErrorMessage="1" sqref="F116:G116" xr:uid="{B98A858E-AE38-F741-B8BA-42C717129DE8}">
      <formula1>"&gt;&gt;เลือก&lt;&lt; , มี, ไม่มี"</formula1>
    </dataValidation>
    <dataValidation type="list" allowBlank="1" showInputMessage="1" showErrorMessage="1" sqref="E67:G67" xr:uid="{B23DDC78-CEBB-F54E-B7B8-D6AD03ECE4BC}">
      <formula1>"ประเภทเรื่องร้องเรียน,ปัญหาด้านเทคนิค,ปัญหาด้านข้อมูล,ปัญหาด้านความปลอดภัย,ปัญหาด้านการให้บริการ,การชำระเงินหรือค่าบริการ,เรื่องอื่นๆ"</formula1>
    </dataValidation>
  </dataValidations>
  <pageMargins left="0.7" right="0.7" top="0.75" bottom="0.75" header="0.3" footer="0.3"/>
  <pageSetup paperSize="9" scale="25" orientation="portrait" horizontalDpi="0" verticalDpi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979E7-33C4-A541-9C8F-3A4E01E8FA54}">
  <sheetPr>
    <tabColor rgb="FF005ADA"/>
  </sheetPr>
  <dimension ref="A1:AR134"/>
  <sheetViews>
    <sheetView showGridLines="0" zoomScale="60" zoomScaleNormal="40" workbookViewId="0">
      <pane ySplit="1" topLeftCell="A41" activePane="bottomLeft" state="frozen"/>
      <selection activeCell="B5" sqref="B5:E5"/>
      <selection pane="bottomLeft" activeCell="E53" sqref="E53"/>
    </sheetView>
  </sheetViews>
  <sheetFormatPr baseColWidth="10" defaultColWidth="11.5" defaultRowHeight="17"/>
  <cols>
    <col min="1" max="1" width="5.83203125" style="62" customWidth="1"/>
    <col min="2" max="2" width="3.6640625" style="62" customWidth="1"/>
    <col min="3" max="3" width="10.83203125" style="62" bestFit="1" customWidth="1"/>
    <col min="4" max="4" width="62.6640625" style="62" customWidth="1"/>
    <col min="5" max="5" width="26.33203125" style="62" customWidth="1"/>
    <col min="6" max="6" width="7.83203125" style="62" customWidth="1"/>
    <col min="7" max="7" width="4.83203125" style="62" customWidth="1"/>
    <col min="8" max="8" width="30.6640625" style="62" customWidth="1"/>
    <col min="9" max="9" width="26.33203125" style="62" customWidth="1"/>
    <col min="10" max="10" width="17" style="62" customWidth="1"/>
    <col min="11" max="15" width="11.5" style="62"/>
    <col min="16" max="16" width="2.5" style="62" customWidth="1"/>
    <col min="17" max="17" width="3.33203125" style="62" customWidth="1"/>
    <col min="18" max="22" width="11.5" style="62"/>
    <col min="23" max="23" width="8.33203125" style="62" customWidth="1"/>
    <col min="24" max="30" width="11.5" style="62"/>
    <col min="31" max="31" width="20" style="62" customWidth="1"/>
    <col min="32" max="37" width="11.5" style="62"/>
    <col min="38" max="38" width="6" style="62" hidden="1" customWidth="1"/>
    <col min="39" max="39" width="0.1640625" style="62" hidden="1" customWidth="1"/>
    <col min="40" max="40" width="8.5" style="62" hidden="1" customWidth="1"/>
    <col min="41" max="41" width="11.5" style="62" hidden="1" customWidth="1"/>
    <col min="42" max="42" width="6" style="62" customWidth="1"/>
    <col min="43" max="43" width="11.5" style="62"/>
    <col min="44" max="44" width="7.6640625" style="62" customWidth="1"/>
    <col min="45" max="16384" width="11.5" style="62"/>
  </cols>
  <sheetData>
    <row r="1" spans="1:44" s="442" customFormat="1" ht="74" customHeight="1">
      <c r="D1" s="1633"/>
      <c r="E1" s="1633"/>
      <c r="F1" s="1633"/>
      <c r="G1" s="1633"/>
      <c r="H1" s="1633"/>
      <c r="I1" s="1633"/>
      <c r="J1" s="1733" t="s">
        <v>338</v>
      </c>
      <c r="K1" s="1733"/>
      <c r="L1" s="1733"/>
      <c r="M1" s="1733"/>
      <c r="N1" s="1733"/>
      <c r="O1" s="1733"/>
      <c r="P1" s="1733"/>
      <c r="Q1" s="1733"/>
      <c r="R1" s="1733"/>
      <c r="S1" s="1733"/>
      <c r="T1" s="1733"/>
      <c r="U1" s="1733"/>
      <c r="V1" s="1733"/>
    </row>
    <row r="2" spans="1:44" s="490" customFormat="1" ht="40" customHeight="1">
      <c r="A2" s="489"/>
      <c r="B2" s="1632" t="s">
        <v>339</v>
      </c>
      <c r="C2" s="1632"/>
      <c r="D2" s="1632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489"/>
      <c r="S2" s="489"/>
      <c r="T2" s="489"/>
      <c r="U2" s="489"/>
      <c r="V2" s="489"/>
      <c r="W2" s="489"/>
      <c r="X2" s="489"/>
      <c r="Y2" s="489"/>
      <c r="Z2" s="489"/>
      <c r="AA2" s="489"/>
      <c r="AB2" s="489"/>
      <c r="AC2" s="489"/>
      <c r="AD2" s="489"/>
      <c r="AE2" s="489"/>
      <c r="AF2" s="489"/>
      <c r="AG2" s="489"/>
      <c r="AH2" s="489"/>
      <c r="AI2" s="489"/>
      <c r="AJ2" s="489"/>
      <c r="AK2" s="489"/>
      <c r="AL2" s="489"/>
      <c r="AM2" s="489"/>
      <c r="AN2" s="489"/>
      <c r="AO2" s="489"/>
      <c r="AP2" s="489"/>
      <c r="AQ2" s="489"/>
      <c r="AR2" s="489"/>
    </row>
    <row r="3" spans="1:44" s="490" customFormat="1" ht="40" customHeight="1" thickBot="1">
      <c r="A3" s="491"/>
      <c r="B3" s="491"/>
      <c r="C3" s="485"/>
      <c r="D3" s="491"/>
      <c r="E3" s="491"/>
      <c r="F3" s="491"/>
      <c r="G3" s="491"/>
      <c r="H3" s="491"/>
      <c r="I3" s="491"/>
      <c r="J3" s="491"/>
      <c r="K3" s="491"/>
      <c r="L3" s="491"/>
      <c r="M3" s="491"/>
      <c r="N3" s="491"/>
      <c r="O3" s="491"/>
      <c r="P3" s="491"/>
      <c r="Q3" s="491"/>
      <c r="R3" s="491"/>
      <c r="S3" s="491"/>
      <c r="T3" s="491"/>
      <c r="U3" s="491"/>
      <c r="V3" s="491"/>
      <c r="W3" s="491"/>
      <c r="X3" s="491"/>
      <c r="Y3" s="491"/>
      <c r="Z3" s="491"/>
      <c r="AA3" s="491"/>
      <c r="AB3" s="491"/>
      <c r="AC3" s="491"/>
      <c r="AD3" s="491"/>
      <c r="AE3" s="491"/>
      <c r="AF3" s="491"/>
      <c r="AG3" s="491"/>
      <c r="AH3" s="491"/>
      <c r="AI3" s="491"/>
      <c r="AJ3" s="491"/>
      <c r="AK3" s="491"/>
      <c r="AL3" s="491"/>
      <c r="AM3" s="491"/>
      <c r="AN3" s="491"/>
      <c r="AO3" s="491"/>
      <c r="AP3" s="491"/>
      <c r="AQ3" s="491"/>
      <c r="AR3" s="491"/>
    </row>
    <row r="4" spans="1:44" ht="24">
      <c r="A4" s="492"/>
      <c r="B4" s="488"/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494"/>
      <c r="R4" s="494"/>
      <c r="S4" s="494"/>
      <c r="T4" s="494"/>
      <c r="U4" s="494"/>
      <c r="V4" s="494"/>
      <c r="W4" s="494"/>
      <c r="X4" s="494"/>
      <c r="Y4" s="494"/>
      <c r="Z4" s="494"/>
      <c r="AA4" s="494"/>
      <c r="AB4" s="494"/>
      <c r="AC4" s="494"/>
      <c r="AD4" s="494"/>
      <c r="AE4" s="494"/>
      <c r="AF4" s="494"/>
      <c r="AG4" s="494"/>
      <c r="AH4" s="494"/>
      <c r="AI4" s="494"/>
      <c r="AJ4" s="494"/>
      <c r="AK4" s="494"/>
      <c r="AL4" s="494"/>
      <c r="AM4" s="494"/>
      <c r="AN4" s="494"/>
      <c r="AO4" s="494"/>
      <c r="AP4" s="494"/>
      <c r="AQ4" s="495"/>
      <c r="AR4" s="492"/>
    </row>
    <row r="5" spans="1:44" ht="37" customHeight="1">
      <c r="A5" s="492"/>
      <c r="B5" s="473"/>
      <c r="C5" s="649"/>
      <c r="D5" s="307"/>
      <c r="E5" s="1611" t="s">
        <v>340</v>
      </c>
      <c r="F5" s="1611"/>
      <c r="G5" s="1611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30"/>
      <c r="AR5" s="492"/>
    </row>
    <row r="6" spans="1:44" ht="24">
      <c r="A6" s="492"/>
      <c r="B6" s="473"/>
      <c r="C6" s="326"/>
      <c r="D6" s="916" t="s">
        <v>341</v>
      </c>
      <c r="E6" s="307"/>
      <c r="F6" s="307"/>
      <c r="G6" s="307"/>
      <c r="H6" s="674"/>
      <c r="I6" s="326"/>
      <c r="J6" s="326"/>
      <c r="K6" s="326"/>
      <c r="L6" s="326"/>
      <c r="M6" s="326"/>
      <c r="N6" s="326"/>
      <c r="O6" s="326"/>
      <c r="P6" s="326"/>
      <c r="Q6" s="326"/>
      <c r="R6" s="326"/>
      <c r="S6" s="326"/>
      <c r="T6" s="326"/>
      <c r="U6" s="307"/>
      <c r="V6" s="307"/>
      <c r="W6" s="307"/>
      <c r="X6" s="307"/>
      <c r="Y6" s="307"/>
      <c r="Z6" s="307"/>
      <c r="AA6" s="307"/>
      <c r="AB6" s="307"/>
      <c r="AC6" s="307"/>
      <c r="AD6" s="307"/>
      <c r="AE6" s="307"/>
      <c r="AF6" s="307"/>
      <c r="AG6" s="307"/>
      <c r="AH6" s="307"/>
      <c r="AI6" s="307"/>
      <c r="AJ6" s="307"/>
      <c r="AK6" s="307"/>
      <c r="AL6" s="307"/>
      <c r="AM6" s="307"/>
      <c r="AN6" s="307"/>
      <c r="AO6" s="307"/>
      <c r="AP6" s="307"/>
      <c r="AQ6" s="330"/>
      <c r="AR6" s="492"/>
    </row>
    <row r="7" spans="1:44" ht="24">
      <c r="A7" s="492"/>
      <c r="B7" s="473"/>
      <c r="C7" s="326"/>
      <c r="D7" s="307"/>
      <c r="E7" s="307"/>
      <c r="F7" s="307"/>
      <c r="G7" s="307"/>
      <c r="H7" s="326"/>
      <c r="I7" s="326"/>
      <c r="J7" s="326"/>
      <c r="K7" s="326"/>
      <c r="L7" s="326"/>
      <c r="M7" s="326"/>
      <c r="N7" s="326"/>
      <c r="O7" s="326"/>
      <c r="P7" s="326"/>
      <c r="Q7" s="326"/>
      <c r="R7" s="326"/>
      <c r="S7" s="326"/>
      <c r="T7" s="326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307"/>
      <c r="AF7" s="307"/>
      <c r="AG7" s="307"/>
      <c r="AH7" s="307"/>
      <c r="AI7" s="307"/>
      <c r="AJ7" s="307"/>
      <c r="AK7" s="307"/>
      <c r="AL7" s="307"/>
      <c r="AM7" s="307"/>
      <c r="AN7" s="307"/>
      <c r="AO7" s="307"/>
      <c r="AP7" s="307"/>
      <c r="AQ7" s="330"/>
      <c r="AR7" s="492"/>
    </row>
    <row r="8" spans="1:44" ht="24" customHeight="1">
      <c r="A8" s="492"/>
      <c r="B8" s="473"/>
      <c r="C8" s="307"/>
      <c r="D8" s="980" t="s">
        <v>342</v>
      </c>
      <c r="E8" s="981"/>
      <c r="F8" s="1634" t="s">
        <v>343</v>
      </c>
      <c r="G8" s="1634"/>
      <c r="H8" s="1634"/>
      <c r="I8" s="1634"/>
      <c r="J8" s="1634"/>
      <c r="K8" s="1634"/>
      <c r="L8" s="1634"/>
      <c r="M8" s="1634"/>
      <c r="N8" s="1634"/>
      <c r="O8" s="1634"/>
      <c r="P8" s="1634"/>
      <c r="Q8" s="1634"/>
      <c r="R8" s="1634"/>
      <c r="S8" s="1634"/>
      <c r="T8" s="1634"/>
      <c r="U8" s="1634"/>
      <c r="V8" s="1634"/>
      <c r="W8" s="1529"/>
      <c r="X8" s="1635" t="s">
        <v>344</v>
      </c>
      <c r="Y8" s="1636"/>
      <c r="Z8" s="1636"/>
      <c r="AA8" s="1636"/>
      <c r="AB8" s="1636"/>
      <c r="AC8" s="1636"/>
      <c r="AD8" s="1636"/>
      <c r="AE8" s="1637"/>
      <c r="AF8" s="1611"/>
      <c r="AG8" s="1611"/>
      <c r="AH8" s="1611"/>
      <c r="AI8" s="1611"/>
      <c r="AJ8" s="1611"/>
      <c r="AK8" s="1611"/>
      <c r="AL8" s="1611"/>
      <c r="AM8" s="1611"/>
      <c r="AN8" s="1611"/>
      <c r="AO8" s="1611"/>
      <c r="AP8" s="1611"/>
      <c r="AQ8" s="559"/>
      <c r="AR8" s="492"/>
    </row>
    <row r="9" spans="1:44" ht="24" customHeight="1">
      <c r="A9" s="492"/>
      <c r="B9" s="473"/>
      <c r="C9" s="307"/>
      <c r="D9" s="1598" t="s">
        <v>345</v>
      </c>
      <c r="E9" s="1638" t="s">
        <v>346</v>
      </c>
      <c r="F9" s="1664"/>
      <c r="G9" s="1664"/>
      <c r="H9" s="1664"/>
      <c r="I9" s="1664"/>
      <c r="J9" s="1664"/>
      <c r="K9" s="1664"/>
      <c r="L9" s="1664"/>
      <c r="M9" s="1664"/>
      <c r="N9" s="1664"/>
      <c r="O9" s="1664"/>
      <c r="P9" s="1664"/>
      <c r="Q9" s="1664"/>
      <c r="R9" s="1664"/>
      <c r="S9" s="1664"/>
      <c r="T9" s="1664"/>
      <c r="U9" s="1664"/>
      <c r="V9" s="1664"/>
      <c r="W9" s="1665"/>
      <c r="X9" s="1638" t="s">
        <v>1287</v>
      </c>
      <c r="Y9" s="1639"/>
      <c r="Z9" s="1639"/>
      <c r="AA9" s="1639"/>
      <c r="AB9" s="1639"/>
      <c r="AC9" s="1639"/>
      <c r="AD9" s="1639"/>
      <c r="AE9" s="1640"/>
      <c r="AF9" s="1609"/>
      <c r="AG9" s="1609"/>
      <c r="AH9" s="1609"/>
      <c r="AI9" s="1609"/>
      <c r="AJ9" s="1609"/>
      <c r="AK9" s="1609"/>
      <c r="AL9" s="1609"/>
      <c r="AM9" s="1609"/>
      <c r="AN9" s="1609"/>
      <c r="AO9" s="1609"/>
      <c r="AP9" s="1609"/>
      <c r="AQ9" s="539"/>
      <c r="AR9" s="492"/>
    </row>
    <row r="10" spans="1:44" ht="24">
      <c r="A10" s="492"/>
      <c r="B10" s="473"/>
      <c r="C10" s="307"/>
      <c r="D10" s="1599"/>
      <c r="E10" s="1666"/>
      <c r="F10" s="1667"/>
      <c r="G10" s="1667"/>
      <c r="H10" s="1667"/>
      <c r="I10" s="1667"/>
      <c r="J10" s="1667"/>
      <c r="K10" s="1667"/>
      <c r="L10" s="1667"/>
      <c r="M10" s="1667"/>
      <c r="N10" s="1667"/>
      <c r="O10" s="1667"/>
      <c r="P10" s="1667"/>
      <c r="Q10" s="1667"/>
      <c r="R10" s="1667"/>
      <c r="S10" s="1667"/>
      <c r="T10" s="1667"/>
      <c r="U10" s="1667"/>
      <c r="V10" s="1667"/>
      <c r="W10" s="1668"/>
      <c r="X10" s="1641"/>
      <c r="Y10" s="1642"/>
      <c r="Z10" s="1642"/>
      <c r="AA10" s="1642"/>
      <c r="AB10" s="1642"/>
      <c r="AC10" s="1642"/>
      <c r="AD10" s="1642"/>
      <c r="AE10" s="1643"/>
      <c r="AF10" s="1609"/>
      <c r="AG10" s="1609"/>
      <c r="AH10" s="1609"/>
      <c r="AI10" s="1609"/>
      <c r="AJ10" s="1609"/>
      <c r="AK10" s="1609"/>
      <c r="AL10" s="1609"/>
      <c r="AM10" s="1609"/>
      <c r="AN10" s="1609"/>
      <c r="AO10" s="1609"/>
      <c r="AP10" s="1609"/>
      <c r="AQ10" s="539"/>
      <c r="AR10" s="492"/>
    </row>
    <row r="11" spans="1:44" ht="24">
      <c r="A11" s="492"/>
      <c r="B11" s="473"/>
      <c r="C11" s="307"/>
      <c r="D11" s="1600"/>
      <c r="E11" s="1669"/>
      <c r="F11" s="1670"/>
      <c r="G11" s="1670"/>
      <c r="H11" s="1670"/>
      <c r="I11" s="1670"/>
      <c r="J11" s="1670"/>
      <c r="K11" s="1670"/>
      <c r="L11" s="1670"/>
      <c r="M11" s="1670"/>
      <c r="N11" s="1670"/>
      <c r="O11" s="1670"/>
      <c r="P11" s="1670"/>
      <c r="Q11" s="1670"/>
      <c r="R11" s="1670"/>
      <c r="S11" s="1670"/>
      <c r="T11" s="1670"/>
      <c r="U11" s="1670"/>
      <c r="V11" s="1670"/>
      <c r="W11" s="1671"/>
      <c r="X11" s="1644"/>
      <c r="Y11" s="1645"/>
      <c r="Z11" s="1645"/>
      <c r="AA11" s="1645"/>
      <c r="AB11" s="1645"/>
      <c r="AC11" s="1645"/>
      <c r="AD11" s="1645"/>
      <c r="AE11" s="1646"/>
      <c r="AF11" s="1609"/>
      <c r="AG11" s="1609"/>
      <c r="AH11" s="1609"/>
      <c r="AI11" s="1609"/>
      <c r="AJ11" s="1609"/>
      <c r="AK11" s="1609"/>
      <c r="AL11" s="1609"/>
      <c r="AM11" s="1609"/>
      <c r="AN11" s="1609"/>
      <c r="AO11" s="1609"/>
      <c r="AP11" s="1609"/>
      <c r="AQ11" s="330"/>
      <c r="AR11" s="492"/>
    </row>
    <row r="12" spans="1:44" ht="24" customHeight="1">
      <c r="A12" s="492"/>
      <c r="B12" s="473"/>
      <c r="C12" s="307"/>
      <c r="D12" s="1601" t="s">
        <v>347</v>
      </c>
      <c r="E12" s="1623" t="s">
        <v>348</v>
      </c>
      <c r="F12" s="1647"/>
      <c r="G12" s="1647"/>
      <c r="H12" s="1647"/>
      <c r="I12" s="1647"/>
      <c r="J12" s="1647"/>
      <c r="K12" s="1647"/>
      <c r="L12" s="1647"/>
      <c r="M12" s="1647"/>
      <c r="N12" s="1647"/>
      <c r="O12" s="1647"/>
      <c r="P12" s="1647"/>
      <c r="Q12" s="1647"/>
      <c r="R12" s="1647"/>
      <c r="S12" s="1647"/>
      <c r="T12" s="1647"/>
      <c r="U12" s="1647"/>
      <c r="V12" s="1647"/>
      <c r="W12" s="1648"/>
      <c r="X12" s="1623" t="s">
        <v>1288</v>
      </c>
      <c r="Y12" s="1647"/>
      <c r="Z12" s="1647"/>
      <c r="AA12" s="1647"/>
      <c r="AB12" s="1647"/>
      <c r="AC12" s="1647"/>
      <c r="AD12" s="1647"/>
      <c r="AE12" s="1648"/>
      <c r="AF12" s="1609"/>
      <c r="AG12" s="1610"/>
      <c r="AH12" s="1610"/>
      <c r="AI12" s="1610"/>
      <c r="AJ12" s="1610"/>
      <c r="AK12" s="1610"/>
      <c r="AL12" s="1610"/>
      <c r="AM12" s="1610"/>
      <c r="AN12" s="1610"/>
      <c r="AO12" s="1610"/>
      <c r="AP12" s="1610"/>
      <c r="AQ12" s="330"/>
      <c r="AR12" s="492"/>
    </row>
    <row r="13" spans="1:44" ht="24">
      <c r="A13" s="492"/>
      <c r="B13" s="473"/>
      <c r="C13" s="307"/>
      <c r="D13" s="1602"/>
      <c r="E13" s="1649"/>
      <c r="F13" s="1650"/>
      <c r="G13" s="1650"/>
      <c r="H13" s="1650"/>
      <c r="I13" s="1650"/>
      <c r="J13" s="1650"/>
      <c r="K13" s="1650"/>
      <c r="L13" s="1650"/>
      <c r="M13" s="1650"/>
      <c r="N13" s="1650"/>
      <c r="O13" s="1650"/>
      <c r="P13" s="1650"/>
      <c r="Q13" s="1650"/>
      <c r="R13" s="1650"/>
      <c r="S13" s="1650"/>
      <c r="T13" s="1650"/>
      <c r="U13" s="1650"/>
      <c r="V13" s="1650"/>
      <c r="W13" s="1651"/>
      <c r="X13" s="1649"/>
      <c r="Y13" s="1650"/>
      <c r="Z13" s="1650"/>
      <c r="AA13" s="1650"/>
      <c r="AB13" s="1650"/>
      <c r="AC13" s="1650"/>
      <c r="AD13" s="1650"/>
      <c r="AE13" s="1651"/>
      <c r="AF13" s="1610"/>
      <c r="AG13" s="1610"/>
      <c r="AH13" s="1610"/>
      <c r="AI13" s="1610"/>
      <c r="AJ13" s="1610"/>
      <c r="AK13" s="1610"/>
      <c r="AL13" s="1610"/>
      <c r="AM13" s="1610"/>
      <c r="AN13" s="1610"/>
      <c r="AO13" s="1610"/>
      <c r="AP13" s="1610"/>
      <c r="AQ13" s="330"/>
      <c r="AR13" s="492"/>
    </row>
    <row r="14" spans="1:44" ht="24">
      <c r="A14" s="492"/>
      <c r="B14" s="473"/>
      <c r="C14" s="307"/>
      <c r="D14" s="1603"/>
      <c r="E14" s="1652"/>
      <c r="F14" s="1653"/>
      <c r="G14" s="1653"/>
      <c r="H14" s="1653"/>
      <c r="I14" s="1653"/>
      <c r="J14" s="1653"/>
      <c r="K14" s="1653"/>
      <c r="L14" s="1653"/>
      <c r="M14" s="1653"/>
      <c r="N14" s="1653"/>
      <c r="O14" s="1653"/>
      <c r="P14" s="1653"/>
      <c r="Q14" s="1653"/>
      <c r="R14" s="1653"/>
      <c r="S14" s="1653"/>
      <c r="T14" s="1653"/>
      <c r="U14" s="1653"/>
      <c r="V14" s="1653"/>
      <c r="W14" s="1654"/>
      <c r="X14" s="1652"/>
      <c r="Y14" s="1653"/>
      <c r="Z14" s="1653"/>
      <c r="AA14" s="1653"/>
      <c r="AB14" s="1653"/>
      <c r="AC14" s="1653"/>
      <c r="AD14" s="1653"/>
      <c r="AE14" s="1654"/>
      <c r="AF14" s="1610"/>
      <c r="AG14" s="1610"/>
      <c r="AH14" s="1610"/>
      <c r="AI14" s="1610"/>
      <c r="AJ14" s="1610"/>
      <c r="AK14" s="1610"/>
      <c r="AL14" s="1610"/>
      <c r="AM14" s="1610"/>
      <c r="AN14" s="1610"/>
      <c r="AO14" s="1610"/>
      <c r="AP14" s="1610"/>
      <c r="AQ14" s="330"/>
      <c r="AR14" s="492"/>
    </row>
    <row r="15" spans="1:44" ht="24" customHeight="1">
      <c r="A15" s="492"/>
      <c r="B15" s="473"/>
      <c r="C15" s="307"/>
      <c r="D15" s="1604" t="s">
        <v>349</v>
      </c>
      <c r="E15" s="1655" t="s">
        <v>1285</v>
      </c>
      <c r="F15" s="1656"/>
      <c r="G15" s="1656"/>
      <c r="H15" s="1656"/>
      <c r="I15" s="1656"/>
      <c r="J15" s="1656"/>
      <c r="K15" s="1656"/>
      <c r="L15" s="1656"/>
      <c r="M15" s="1656"/>
      <c r="N15" s="1656"/>
      <c r="O15" s="1656"/>
      <c r="P15" s="1656"/>
      <c r="Q15" s="1656"/>
      <c r="R15" s="1656"/>
      <c r="S15" s="1656"/>
      <c r="T15" s="1656"/>
      <c r="U15" s="1656"/>
      <c r="V15" s="1656"/>
      <c r="W15" s="1657"/>
      <c r="X15" s="1655" t="s">
        <v>350</v>
      </c>
      <c r="Y15" s="1656"/>
      <c r="Z15" s="1656"/>
      <c r="AA15" s="1656"/>
      <c r="AB15" s="1656"/>
      <c r="AC15" s="1656"/>
      <c r="AD15" s="1656"/>
      <c r="AE15" s="1657"/>
      <c r="AF15" s="1612"/>
      <c r="AG15" s="1613"/>
      <c r="AH15" s="1613"/>
      <c r="AI15" s="1613"/>
      <c r="AJ15" s="1613"/>
      <c r="AK15" s="1613"/>
      <c r="AL15" s="1613"/>
      <c r="AM15" s="1613"/>
      <c r="AN15" s="1613"/>
      <c r="AO15" s="1613"/>
      <c r="AP15" s="1613"/>
      <c r="AQ15" s="330"/>
      <c r="AR15" s="492"/>
    </row>
    <row r="16" spans="1:44" ht="24">
      <c r="A16" s="492"/>
      <c r="B16" s="473"/>
      <c r="C16" s="307"/>
      <c r="D16" s="1605"/>
      <c r="E16" s="1658"/>
      <c r="F16" s="1659"/>
      <c r="G16" s="1659"/>
      <c r="H16" s="1659"/>
      <c r="I16" s="1659"/>
      <c r="J16" s="1659"/>
      <c r="K16" s="1659"/>
      <c r="L16" s="1659"/>
      <c r="M16" s="1659"/>
      <c r="N16" s="1659"/>
      <c r="O16" s="1659"/>
      <c r="P16" s="1659"/>
      <c r="Q16" s="1659"/>
      <c r="R16" s="1659"/>
      <c r="S16" s="1659"/>
      <c r="T16" s="1659"/>
      <c r="U16" s="1659"/>
      <c r="V16" s="1659"/>
      <c r="W16" s="1660"/>
      <c r="X16" s="1658"/>
      <c r="Y16" s="1659"/>
      <c r="Z16" s="1659"/>
      <c r="AA16" s="1659"/>
      <c r="AB16" s="1659"/>
      <c r="AC16" s="1659"/>
      <c r="AD16" s="1659"/>
      <c r="AE16" s="1660"/>
      <c r="AF16" s="1613"/>
      <c r="AG16" s="1613"/>
      <c r="AH16" s="1613"/>
      <c r="AI16" s="1613"/>
      <c r="AJ16" s="1613"/>
      <c r="AK16" s="1613"/>
      <c r="AL16" s="1613"/>
      <c r="AM16" s="1613"/>
      <c r="AN16" s="1613"/>
      <c r="AO16" s="1613"/>
      <c r="AP16" s="1613"/>
      <c r="AQ16" s="330"/>
      <c r="AR16" s="492"/>
    </row>
    <row r="17" spans="1:44" ht="24">
      <c r="A17" s="492"/>
      <c r="B17" s="473"/>
      <c r="C17" s="307"/>
      <c r="D17" s="1606"/>
      <c r="E17" s="1661"/>
      <c r="F17" s="1662"/>
      <c r="G17" s="1662"/>
      <c r="H17" s="1662"/>
      <c r="I17" s="1662"/>
      <c r="J17" s="1662"/>
      <c r="K17" s="1662"/>
      <c r="L17" s="1662"/>
      <c r="M17" s="1662"/>
      <c r="N17" s="1662"/>
      <c r="O17" s="1662"/>
      <c r="P17" s="1662"/>
      <c r="Q17" s="1662"/>
      <c r="R17" s="1662"/>
      <c r="S17" s="1662"/>
      <c r="T17" s="1662"/>
      <c r="U17" s="1662"/>
      <c r="V17" s="1662"/>
      <c r="W17" s="1663"/>
      <c r="X17" s="1661"/>
      <c r="Y17" s="1662"/>
      <c r="Z17" s="1662"/>
      <c r="AA17" s="1662"/>
      <c r="AB17" s="1662"/>
      <c r="AC17" s="1662"/>
      <c r="AD17" s="1662"/>
      <c r="AE17" s="1663"/>
      <c r="AF17" s="1613"/>
      <c r="AG17" s="1613"/>
      <c r="AH17" s="1613"/>
      <c r="AI17" s="1613"/>
      <c r="AJ17" s="1613"/>
      <c r="AK17" s="1613"/>
      <c r="AL17" s="1613"/>
      <c r="AM17" s="1613"/>
      <c r="AN17" s="1613"/>
      <c r="AO17" s="1613"/>
      <c r="AP17" s="1613"/>
      <c r="AQ17" s="330"/>
      <c r="AR17" s="492"/>
    </row>
    <row r="18" spans="1:44" ht="24" customHeight="1">
      <c r="A18" s="492"/>
      <c r="B18" s="473"/>
      <c r="C18" s="307"/>
      <c r="D18" s="1607" t="s">
        <v>351</v>
      </c>
      <c r="E18" s="1623" t="s">
        <v>352</v>
      </c>
      <c r="F18" s="1647"/>
      <c r="G18" s="1647"/>
      <c r="H18" s="1647"/>
      <c r="I18" s="1647"/>
      <c r="J18" s="1647"/>
      <c r="K18" s="1647"/>
      <c r="L18" s="1647"/>
      <c r="M18" s="1647"/>
      <c r="N18" s="1647"/>
      <c r="O18" s="1647"/>
      <c r="P18" s="1647"/>
      <c r="Q18" s="1647"/>
      <c r="R18" s="1647"/>
      <c r="S18" s="1647"/>
      <c r="T18" s="1647"/>
      <c r="U18" s="1647"/>
      <c r="V18" s="1647"/>
      <c r="W18" s="1648"/>
      <c r="X18" s="1623" t="s">
        <v>1289</v>
      </c>
      <c r="Y18" s="1624"/>
      <c r="Z18" s="1624"/>
      <c r="AA18" s="1624"/>
      <c r="AB18" s="1624"/>
      <c r="AC18" s="1624"/>
      <c r="AD18" s="1624"/>
      <c r="AE18" s="1625"/>
      <c r="AF18" s="1609"/>
      <c r="AG18" s="1610"/>
      <c r="AH18" s="1610"/>
      <c r="AI18" s="1610"/>
      <c r="AJ18" s="1610"/>
      <c r="AK18" s="1610"/>
      <c r="AL18" s="1610"/>
      <c r="AM18" s="1610"/>
      <c r="AN18" s="1610"/>
      <c r="AO18" s="1610"/>
      <c r="AP18" s="1610"/>
      <c r="AQ18" s="330"/>
      <c r="AR18" s="492"/>
    </row>
    <row r="19" spans="1:44" ht="24">
      <c r="A19" s="492"/>
      <c r="B19" s="473"/>
      <c r="C19" s="307"/>
      <c r="D19" s="1605"/>
      <c r="E19" s="1649"/>
      <c r="F19" s="1650"/>
      <c r="G19" s="1650"/>
      <c r="H19" s="1650"/>
      <c r="I19" s="1650"/>
      <c r="J19" s="1650"/>
      <c r="K19" s="1650"/>
      <c r="L19" s="1650"/>
      <c r="M19" s="1650"/>
      <c r="N19" s="1650"/>
      <c r="O19" s="1650"/>
      <c r="P19" s="1650"/>
      <c r="Q19" s="1650"/>
      <c r="R19" s="1650"/>
      <c r="S19" s="1650"/>
      <c r="T19" s="1650"/>
      <c r="U19" s="1650"/>
      <c r="V19" s="1650"/>
      <c r="W19" s="1651"/>
      <c r="X19" s="1626"/>
      <c r="Y19" s="1627"/>
      <c r="Z19" s="1627"/>
      <c r="AA19" s="1627"/>
      <c r="AB19" s="1627"/>
      <c r="AC19" s="1627"/>
      <c r="AD19" s="1627"/>
      <c r="AE19" s="1628"/>
      <c r="AF19" s="1610"/>
      <c r="AG19" s="1610"/>
      <c r="AH19" s="1610"/>
      <c r="AI19" s="1610"/>
      <c r="AJ19" s="1610"/>
      <c r="AK19" s="1610"/>
      <c r="AL19" s="1610"/>
      <c r="AM19" s="1610"/>
      <c r="AN19" s="1610"/>
      <c r="AO19" s="1610"/>
      <c r="AP19" s="1610"/>
      <c r="AQ19" s="330"/>
      <c r="AR19" s="492"/>
    </row>
    <row r="20" spans="1:44" ht="24">
      <c r="A20" s="492"/>
      <c r="B20" s="473"/>
      <c r="C20" s="307"/>
      <c r="D20" s="1608"/>
      <c r="E20" s="1652"/>
      <c r="F20" s="1653"/>
      <c r="G20" s="1653"/>
      <c r="H20" s="1653"/>
      <c r="I20" s="1653"/>
      <c r="J20" s="1653"/>
      <c r="K20" s="1653"/>
      <c r="L20" s="1653"/>
      <c r="M20" s="1653"/>
      <c r="N20" s="1653"/>
      <c r="O20" s="1653"/>
      <c r="P20" s="1653"/>
      <c r="Q20" s="1653"/>
      <c r="R20" s="1653"/>
      <c r="S20" s="1653"/>
      <c r="T20" s="1653"/>
      <c r="U20" s="1653"/>
      <c r="V20" s="1653"/>
      <c r="W20" s="1654"/>
      <c r="X20" s="1629"/>
      <c r="Y20" s="1630"/>
      <c r="Z20" s="1630"/>
      <c r="AA20" s="1630"/>
      <c r="AB20" s="1630"/>
      <c r="AC20" s="1630"/>
      <c r="AD20" s="1630"/>
      <c r="AE20" s="1631"/>
      <c r="AF20" s="1610"/>
      <c r="AG20" s="1610"/>
      <c r="AH20" s="1610"/>
      <c r="AI20" s="1610"/>
      <c r="AJ20" s="1610"/>
      <c r="AK20" s="1610"/>
      <c r="AL20" s="1610"/>
      <c r="AM20" s="1610"/>
      <c r="AN20" s="1610"/>
      <c r="AO20" s="1610"/>
      <c r="AP20" s="1610"/>
      <c r="AQ20" s="330"/>
      <c r="AR20" s="492"/>
    </row>
    <row r="21" spans="1:44" ht="24" customHeight="1">
      <c r="A21" s="492"/>
      <c r="B21" s="473"/>
      <c r="C21" s="307"/>
      <c r="D21" s="1601" t="s">
        <v>353</v>
      </c>
      <c r="E21" s="1623" t="s">
        <v>1286</v>
      </c>
      <c r="F21" s="1647"/>
      <c r="G21" s="1647"/>
      <c r="H21" s="1647"/>
      <c r="I21" s="1647"/>
      <c r="J21" s="1647"/>
      <c r="K21" s="1647"/>
      <c r="L21" s="1647"/>
      <c r="M21" s="1647"/>
      <c r="N21" s="1647"/>
      <c r="O21" s="1647"/>
      <c r="P21" s="1647"/>
      <c r="Q21" s="1647"/>
      <c r="R21" s="1647"/>
      <c r="S21" s="1647"/>
      <c r="T21" s="1647"/>
      <c r="U21" s="1647"/>
      <c r="V21" s="1647"/>
      <c r="W21" s="1648"/>
      <c r="X21" s="1623" t="s">
        <v>1290</v>
      </c>
      <c r="Y21" s="1624"/>
      <c r="Z21" s="1624"/>
      <c r="AA21" s="1624"/>
      <c r="AB21" s="1624"/>
      <c r="AC21" s="1624"/>
      <c r="AD21" s="1624"/>
      <c r="AE21" s="1625"/>
      <c r="AF21" s="1609"/>
      <c r="AG21" s="1610"/>
      <c r="AH21" s="1610"/>
      <c r="AI21" s="1610"/>
      <c r="AJ21" s="1610"/>
      <c r="AK21" s="1610"/>
      <c r="AL21" s="1610"/>
      <c r="AM21" s="1610"/>
      <c r="AN21" s="1610"/>
      <c r="AO21" s="1610"/>
      <c r="AP21" s="1610"/>
      <c r="AQ21" s="330"/>
      <c r="AR21" s="492"/>
    </row>
    <row r="22" spans="1:44" ht="24">
      <c r="A22" s="492"/>
      <c r="B22" s="473"/>
      <c r="C22" s="307"/>
      <c r="D22" s="1602"/>
      <c r="E22" s="1649"/>
      <c r="F22" s="1650"/>
      <c r="G22" s="1650"/>
      <c r="H22" s="1650"/>
      <c r="I22" s="1650"/>
      <c r="J22" s="1650"/>
      <c r="K22" s="1650"/>
      <c r="L22" s="1650"/>
      <c r="M22" s="1650"/>
      <c r="N22" s="1650"/>
      <c r="O22" s="1650"/>
      <c r="P22" s="1650"/>
      <c r="Q22" s="1650"/>
      <c r="R22" s="1650"/>
      <c r="S22" s="1650"/>
      <c r="T22" s="1650"/>
      <c r="U22" s="1650"/>
      <c r="V22" s="1650"/>
      <c r="W22" s="1651"/>
      <c r="X22" s="1626"/>
      <c r="Y22" s="1627"/>
      <c r="Z22" s="1627"/>
      <c r="AA22" s="1627"/>
      <c r="AB22" s="1627"/>
      <c r="AC22" s="1627"/>
      <c r="AD22" s="1627"/>
      <c r="AE22" s="1628"/>
      <c r="AF22" s="1610"/>
      <c r="AG22" s="1610"/>
      <c r="AH22" s="1610"/>
      <c r="AI22" s="1610"/>
      <c r="AJ22" s="1610"/>
      <c r="AK22" s="1610"/>
      <c r="AL22" s="1610"/>
      <c r="AM22" s="1610"/>
      <c r="AN22" s="1610"/>
      <c r="AO22" s="1610"/>
      <c r="AP22" s="1610"/>
      <c r="AQ22" s="330"/>
      <c r="AR22" s="492"/>
    </row>
    <row r="23" spans="1:44" ht="24">
      <c r="A23" s="492"/>
      <c r="B23" s="473"/>
      <c r="C23" s="307"/>
      <c r="D23" s="1603"/>
      <c r="E23" s="1652"/>
      <c r="F23" s="1653"/>
      <c r="G23" s="1653"/>
      <c r="H23" s="1653"/>
      <c r="I23" s="1653"/>
      <c r="J23" s="1653"/>
      <c r="K23" s="1653"/>
      <c r="L23" s="1653"/>
      <c r="M23" s="1653"/>
      <c r="N23" s="1653"/>
      <c r="O23" s="1653"/>
      <c r="P23" s="1653"/>
      <c r="Q23" s="1653"/>
      <c r="R23" s="1653"/>
      <c r="S23" s="1653"/>
      <c r="T23" s="1653"/>
      <c r="U23" s="1653"/>
      <c r="V23" s="1653"/>
      <c r="W23" s="1654"/>
      <c r="X23" s="1629"/>
      <c r="Y23" s="1630"/>
      <c r="Z23" s="1630"/>
      <c r="AA23" s="1630"/>
      <c r="AB23" s="1630"/>
      <c r="AC23" s="1630"/>
      <c r="AD23" s="1630"/>
      <c r="AE23" s="1631"/>
      <c r="AF23" s="1610"/>
      <c r="AG23" s="1610"/>
      <c r="AH23" s="1610"/>
      <c r="AI23" s="1610"/>
      <c r="AJ23" s="1610"/>
      <c r="AK23" s="1610"/>
      <c r="AL23" s="1610"/>
      <c r="AM23" s="1610"/>
      <c r="AN23" s="1610"/>
      <c r="AO23" s="1610"/>
      <c r="AP23" s="1610"/>
      <c r="AQ23" s="330"/>
      <c r="AR23" s="492"/>
    </row>
    <row r="24" spans="1:44" ht="24">
      <c r="A24" s="492"/>
      <c r="B24" s="473"/>
      <c r="C24" s="307"/>
      <c r="D24" s="307"/>
      <c r="E24" s="307"/>
      <c r="F24" s="307"/>
      <c r="G24" s="307"/>
      <c r="H24" s="307"/>
      <c r="I24" s="307"/>
      <c r="J24" s="1740"/>
      <c r="K24" s="1740"/>
      <c r="L24" s="1740"/>
      <c r="M24" s="1740"/>
      <c r="N24" s="1740"/>
      <c r="O24" s="1740"/>
      <c r="P24" s="1740"/>
      <c r="Q24" s="1740"/>
      <c r="R24" s="1740"/>
      <c r="S24" s="1740"/>
      <c r="T24" s="1740"/>
      <c r="U24" s="1740"/>
      <c r="V24" s="1740"/>
      <c r="W24" s="1740"/>
      <c r="X24" s="1740"/>
      <c r="Y24" s="1740"/>
      <c r="Z24" s="1740"/>
      <c r="AA24" s="1740"/>
      <c r="AB24" s="1740"/>
      <c r="AC24" s="1740"/>
      <c r="AD24" s="1740"/>
      <c r="AE24" s="1740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330"/>
      <c r="AR24" s="492"/>
    </row>
    <row r="25" spans="1:44" ht="24">
      <c r="A25" s="492"/>
      <c r="B25" s="473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30"/>
      <c r="AR25" s="492"/>
    </row>
    <row r="26" spans="1:44" ht="30">
      <c r="A26" s="492"/>
      <c r="B26" s="473"/>
      <c r="C26" s="521" t="s">
        <v>354</v>
      </c>
      <c r="D26" s="307"/>
      <c r="E26" s="307"/>
      <c r="F26" s="307"/>
      <c r="G26" s="307"/>
      <c r="H26" s="307"/>
      <c r="I26" s="916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307"/>
      <c r="AQ26" s="330"/>
      <c r="AR26" s="492"/>
    </row>
    <row r="27" spans="1:44" ht="29" customHeight="1">
      <c r="A27" s="492"/>
      <c r="B27" s="473"/>
      <c r="E27" s="307"/>
      <c r="F27" s="307"/>
      <c r="G27" s="307"/>
      <c r="H27" s="474"/>
      <c r="I27" s="307"/>
      <c r="J27" s="307"/>
      <c r="K27" s="307"/>
      <c r="L27" s="307"/>
      <c r="M27" s="307"/>
      <c r="N27" s="307"/>
      <c r="O27" s="307"/>
      <c r="P27" s="307"/>
      <c r="Q27" s="307"/>
      <c r="R27" s="474"/>
      <c r="S27" s="307"/>
      <c r="T27" s="307"/>
      <c r="U27" s="307"/>
      <c r="V27" s="307"/>
      <c r="W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307"/>
      <c r="AQ27" s="330"/>
      <c r="AR27" s="492"/>
    </row>
    <row r="28" spans="1:44" ht="28" customHeight="1">
      <c r="A28" s="492"/>
      <c r="B28" s="329"/>
      <c r="C28" s="307"/>
      <c r="D28" s="622" t="s">
        <v>345</v>
      </c>
      <c r="E28" s="655" t="s">
        <v>386</v>
      </c>
      <c r="F28" s="656"/>
      <c r="G28" s="537"/>
      <c r="H28" s="1614" t="s">
        <v>356</v>
      </c>
      <c r="I28" s="1615"/>
      <c r="J28" s="1615"/>
      <c r="K28" s="1615"/>
      <c r="L28" s="1615"/>
      <c r="M28" s="1615"/>
      <c r="N28" s="1615"/>
      <c r="O28" s="1616"/>
      <c r="P28" s="271"/>
      <c r="Q28" s="271"/>
      <c r="R28" s="1687" t="s">
        <v>357</v>
      </c>
      <c r="S28" s="1688"/>
      <c r="T28" s="1688"/>
      <c r="U28" s="1688"/>
      <c r="V28" s="1689"/>
      <c r="W28" s="271"/>
      <c r="X28" s="1614" t="s">
        <v>1279</v>
      </c>
      <c r="Y28" s="1615"/>
      <c r="Z28" s="1615"/>
      <c r="AA28" s="1615"/>
      <c r="AB28" s="1615"/>
      <c r="AC28" s="1615"/>
      <c r="AD28" s="1615"/>
      <c r="AE28" s="1616"/>
      <c r="AF28" s="900"/>
      <c r="AG28" s="900"/>
      <c r="AH28" s="900"/>
      <c r="AI28" s="900"/>
      <c r="AJ28" s="900"/>
      <c r="AK28" s="900"/>
      <c r="AL28" s="900"/>
      <c r="AM28" s="900"/>
      <c r="AN28" s="900"/>
      <c r="AO28" s="900"/>
      <c r="AP28" s="900"/>
      <c r="AQ28" s="330"/>
      <c r="AR28" s="492"/>
    </row>
    <row r="29" spans="1:44" ht="24">
      <c r="A29" s="492"/>
      <c r="B29" s="329"/>
      <c r="C29" s="307"/>
      <c r="D29" s="474"/>
      <c r="E29" s="275"/>
      <c r="F29" s="275"/>
      <c r="G29" s="537"/>
      <c r="H29" s="1617"/>
      <c r="I29" s="1672"/>
      <c r="J29" s="1672"/>
      <c r="K29" s="1672"/>
      <c r="L29" s="1672"/>
      <c r="M29" s="1672"/>
      <c r="N29" s="1672"/>
      <c r="O29" s="1619"/>
      <c r="P29" s="271"/>
      <c r="Q29" s="271"/>
      <c r="R29" s="1690"/>
      <c r="S29" s="1691"/>
      <c r="T29" s="1691"/>
      <c r="U29" s="1691"/>
      <c r="V29" s="1692"/>
      <c r="X29" s="1617"/>
      <c r="Y29" s="1672"/>
      <c r="Z29" s="1672"/>
      <c r="AA29" s="1672"/>
      <c r="AB29" s="1672"/>
      <c r="AC29" s="1672"/>
      <c r="AD29" s="1672"/>
      <c r="AE29" s="1619"/>
      <c r="AF29" s="900"/>
      <c r="AG29" s="900"/>
      <c r="AH29" s="900"/>
      <c r="AI29" s="900"/>
      <c r="AJ29" s="900"/>
      <c r="AK29" s="900"/>
      <c r="AL29" s="900"/>
      <c r="AM29" s="900"/>
      <c r="AN29" s="900"/>
      <c r="AO29" s="900"/>
      <c r="AP29" s="900"/>
      <c r="AQ29" s="330"/>
      <c r="AR29" s="492"/>
    </row>
    <row r="30" spans="1:44" ht="24">
      <c r="A30" s="492"/>
      <c r="B30" s="329"/>
      <c r="C30" s="307"/>
      <c r="D30" s="307"/>
      <c r="E30" s="275"/>
      <c r="F30" s="275"/>
      <c r="G30" s="537"/>
      <c r="H30" s="1617"/>
      <c r="I30" s="1672"/>
      <c r="J30" s="1672"/>
      <c r="K30" s="1672"/>
      <c r="L30" s="1672"/>
      <c r="M30" s="1672"/>
      <c r="N30" s="1672"/>
      <c r="O30" s="1619"/>
      <c r="P30" s="271"/>
      <c r="Q30" s="271"/>
      <c r="R30" s="1690"/>
      <c r="S30" s="1691"/>
      <c r="T30" s="1691"/>
      <c r="U30" s="1691"/>
      <c r="V30" s="1692"/>
      <c r="W30" s="271"/>
      <c r="X30" s="1617"/>
      <c r="Y30" s="1672"/>
      <c r="Z30" s="1672"/>
      <c r="AA30" s="1672"/>
      <c r="AB30" s="1672"/>
      <c r="AC30" s="1672"/>
      <c r="AD30" s="1672"/>
      <c r="AE30" s="1619"/>
      <c r="AF30" s="900"/>
      <c r="AG30" s="900"/>
      <c r="AH30" s="900"/>
      <c r="AI30" s="900"/>
      <c r="AJ30" s="900"/>
      <c r="AK30" s="900"/>
      <c r="AL30" s="900"/>
      <c r="AM30" s="900"/>
      <c r="AN30" s="900"/>
      <c r="AO30" s="900"/>
      <c r="AP30" s="900"/>
      <c r="AQ30" s="330"/>
      <c r="AR30" s="492"/>
    </row>
    <row r="31" spans="1:44" ht="24">
      <c r="A31" s="492"/>
      <c r="B31" s="329"/>
      <c r="C31" s="307"/>
      <c r="D31" s="496"/>
      <c r="E31" s="275"/>
      <c r="F31" s="275"/>
      <c r="G31" s="275"/>
      <c r="H31" s="1620"/>
      <c r="I31" s="1621"/>
      <c r="J31" s="1621"/>
      <c r="K31" s="1621"/>
      <c r="L31" s="1621"/>
      <c r="M31" s="1621"/>
      <c r="N31" s="1621"/>
      <c r="O31" s="1622"/>
      <c r="P31" s="271"/>
      <c r="Q31" s="271"/>
      <c r="R31" s="1693"/>
      <c r="S31" s="1694"/>
      <c r="T31" s="1694"/>
      <c r="U31" s="1694"/>
      <c r="V31" s="1695"/>
      <c r="W31" s="271"/>
      <c r="X31" s="1620"/>
      <c r="Y31" s="1621"/>
      <c r="Z31" s="1621"/>
      <c r="AA31" s="1621"/>
      <c r="AB31" s="1621"/>
      <c r="AC31" s="1621"/>
      <c r="AD31" s="1621"/>
      <c r="AE31" s="1622"/>
      <c r="AF31" s="900"/>
      <c r="AG31" s="900"/>
      <c r="AH31" s="900"/>
      <c r="AI31" s="900"/>
      <c r="AJ31" s="900"/>
      <c r="AK31" s="900"/>
      <c r="AL31" s="900"/>
      <c r="AM31" s="900"/>
      <c r="AN31" s="900"/>
      <c r="AO31" s="900"/>
      <c r="AP31" s="900"/>
      <c r="AQ31" s="330"/>
      <c r="AR31" s="492"/>
    </row>
    <row r="32" spans="1:44" ht="38" customHeight="1">
      <c r="A32" s="492"/>
      <c r="B32" s="329"/>
      <c r="C32" s="307"/>
      <c r="D32" s="307"/>
      <c r="E32" s="277"/>
      <c r="F32" s="277"/>
      <c r="G32" s="275"/>
      <c r="H32" s="275"/>
      <c r="I32" s="275"/>
      <c r="J32" s="275"/>
      <c r="K32" s="275"/>
      <c r="L32" s="275"/>
      <c r="M32" s="275"/>
      <c r="N32" s="275"/>
      <c r="O32" s="275"/>
      <c r="P32" s="275"/>
      <c r="Q32" s="275"/>
      <c r="R32" s="275"/>
      <c r="S32" s="275"/>
      <c r="T32" s="275"/>
      <c r="U32" s="275"/>
      <c r="V32" s="275"/>
      <c r="W32" s="275"/>
      <c r="X32" s="275"/>
      <c r="Y32" s="275"/>
      <c r="Z32" s="275"/>
      <c r="AA32" s="275"/>
      <c r="AB32" s="275"/>
      <c r="AC32" s="275"/>
      <c r="AD32" s="275"/>
      <c r="AE32" s="275"/>
      <c r="AF32" s="275"/>
      <c r="AG32" s="275"/>
      <c r="AH32" s="275"/>
      <c r="AI32" s="275"/>
      <c r="AJ32" s="275"/>
      <c r="AK32" s="275"/>
      <c r="AL32" s="275"/>
      <c r="AM32" s="275"/>
      <c r="AN32" s="275"/>
      <c r="AO32" s="275"/>
      <c r="AP32" s="275"/>
      <c r="AQ32" s="330"/>
      <c r="AR32" s="492"/>
    </row>
    <row r="33" spans="1:44" ht="24" customHeight="1">
      <c r="A33" s="492"/>
      <c r="B33" s="329"/>
      <c r="C33" s="307"/>
      <c r="D33" s="343" t="s">
        <v>347</v>
      </c>
      <c r="E33" s="655" t="s">
        <v>386</v>
      </c>
      <c r="F33" s="656"/>
      <c r="G33" s="275"/>
      <c r="H33" s="1614" t="s">
        <v>356</v>
      </c>
      <c r="I33" s="1615"/>
      <c r="J33" s="1615"/>
      <c r="K33" s="1615"/>
      <c r="L33" s="1615"/>
      <c r="M33" s="1615"/>
      <c r="N33" s="1615"/>
      <c r="O33" s="1616"/>
      <c r="P33" s="275"/>
      <c r="Q33" s="275"/>
      <c r="R33" s="1687" t="s">
        <v>357</v>
      </c>
      <c r="S33" s="1688"/>
      <c r="T33" s="1688"/>
      <c r="U33" s="1688"/>
      <c r="V33" s="1689"/>
      <c r="W33" s="275"/>
      <c r="X33" s="1614" t="s">
        <v>1279</v>
      </c>
      <c r="Y33" s="1615"/>
      <c r="Z33" s="1615"/>
      <c r="AA33" s="1615"/>
      <c r="AB33" s="1615"/>
      <c r="AC33" s="1615"/>
      <c r="AD33" s="1615"/>
      <c r="AE33" s="1616"/>
      <c r="AF33" s="900"/>
      <c r="AG33" s="900"/>
      <c r="AH33" s="900"/>
      <c r="AI33" s="900"/>
      <c r="AJ33" s="900"/>
      <c r="AK33" s="900"/>
      <c r="AL33" s="900"/>
      <c r="AM33" s="900"/>
      <c r="AN33" s="900"/>
      <c r="AO33" s="900"/>
      <c r="AP33" s="900"/>
      <c r="AQ33" s="330"/>
      <c r="AR33" s="492"/>
    </row>
    <row r="34" spans="1:44" ht="24" customHeight="1">
      <c r="A34" s="492"/>
      <c r="B34" s="329"/>
      <c r="C34" s="307"/>
      <c r="D34" s="475"/>
      <c r="E34" s="275"/>
      <c r="F34" s="275"/>
      <c r="G34" s="275"/>
      <c r="H34" s="1617"/>
      <c r="I34" s="1618"/>
      <c r="J34" s="1618"/>
      <c r="K34" s="1618"/>
      <c r="L34" s="1618"/>
      <c r="M34" s="1618"/>
      <c r="N34" s="1618"/>
      <c r="O34" s="1619"/>
      <c r="P34" s="275"/>
      <c r="Q34" s="275"/>
      <c r="R34" s="1690"/>
      <c r="S34" s="1382"/>
      <c r="T34" s="1382"/>
      <c r="U34" s="1382"/>
      <c r="V34" s="1692"/>
      <c r="W34" s="275"/>
      <c r="X34" s="1617"/>
      <c r="Y34" s="1618"/>
      <c r="Z34" s="1618"/>
      <c r="AA34" s="1618"/>
      <c r="AB34" s="1618"/>
      <c r="AC34" s="1618"/>
      <c r="AD34" s="1618"/>
      <c r="AE34" s="1619"/>
      <c r="AF34" s="900"/>
      <c r="AG34" s="900"/>
      <c r="AH34" s="900"/>
      <c r="AI34" s="900"/>
      <c r="AJ34" s="900"/>
      <c r="AK34" s="900"/>
      <c r="AL34" s="900"/>
      <c r="AM34" s="900"/>
      <c r="AN34" s="900"/>
      <c r="AO34" s="900"/>
      <c r="AP34" s="900"/>
      <c r="AQ34" s="330"/>
      <c r="AR34" s="492"/>
    </row>
    <row r="35" spans="1:44" ht="24" customHeight="1">
      <c r="A35" s="492"/>
      <c r="B35" s="329"/>
      <c r="C35" s="307"/>
      <c r="D35" s="496"/>
      <c r="E35" s="275"/>
      <c r="F35" s="275"/>
      <c r="G35" s="275"/>
      <c r="H35" s="1617"/>
      <c r="I35" s="1618"/>
      <c r="J35" s="1618"/>
      <c r="K35" s="1618"/>
      <c r="L35" s="1618"/>
      <c r="M35" s="1618"/>
      <c r="N35" s="1618"/>
      <c r="O35" s="1619"/>
      <c r="P35" s="275"/>
      <c r="Q35" s="275"/>
      <c r="R35" s="1690"/>
      <c r="S35" s="1382"/>
      <c r="T35" s="1382"/>
      <c r="U35" s="1382"/>
      <c r="V35" s="1692"/>
      <c r="W35" s="275"/>
      <c r="X35" s="1617"/>
      <c r="Y35" s="1618"/>
      <c r="Z35" s="1618"/>
      <c r="AA35" s="1618"/>
      <c r="AB35" s="1618"/>
      <c r="AC35" s="1618"/>
      <c r="AD35" s="1618"/>
      <c r="AE35" s="1619"/>
      <c r="AF35" s="900"/>
      <c r="AG35" s="900"/>
      <c r="AH35" s="900"/>
      <c r="AI35" s="900"/>
      <c r="AJ35" s="900"/>
      <c r="AK35" s="900"/>
      <c r="AL35" s="900"/>
      <c r="AM35" s="900"/>
      <c r="AN35" s="900"/>
      <c r="AO35" s="900"/>
      <c r="AP35" s="900"/>
      <c r="AQ35" s="330"/>
      <c r="AR35" s="492"/>
    </row>
    <row r="36" spans="1:44" ht="25" customHeight="1">
      <c r="A36" s="492"/>
      <c r="B36" s="329"/>
      <c r="C36" s="307"/>
      <c r="D36" s="307"/>
      <c r="E36" s="275"/>
      <c r="F36" s="275"/>
      <c r="G36" s="275"/>
      <c r="H36" s="1620"/>
      <c r="I36" s="1621"/>
      <c r="J36" s="1621"/>
      <c r="K36" s="1621"/>
      <c r="L36" s="1621"/>
      <c r="M36" s="1621"/>
      <c r="N36" s="1621"/>
      <c r="O36" s="1622"/>
      <c r="P36" s="275"/>
      <c r="Q36" s="275"/>
      <c r="R36" s="1693"/>
      <c r="S36" s="1694"/>
      <c r="T36" s="1694"/>
      <c r="U36" s="1694"/>
      <c r="V36" s="1695"/>
      <c r="W36" s="275"/>
      <c r="X36" s="1620"/>
      <c r="Y36" s="1621"/>
      <c r="Z36" s="1621"/>
      <c r="AA36" s="1621"/>
      <c r="AB36" s="1621"/>
      <c r="AC36" s="1621"/>
      <c r="AD36" s="1621"/>
      <c r="AE36" s="1622"/>
      <c r="AF36" s="900"/>
      <c r="AG36" s="900"/>
      <c r="AH36" s="900"/>
      <c r="AI36" s="900"/>
      <c r="AJ36" s="900"/>
      <c r="AK36" s="900"/>
      <c r="AL36" s="900"/>
      <c r="AM36" s="900"/>
      <c r="AN36" s="900"/>
      <c r="AO36" s="900"/>
      <c r="AP36" s="900"/>
      <c r="AQ36" s="330"/>
      <c r="AR36" s="492"/>
    </row>
    <row r="37" spans="1:44" ht="32" customHeight="1">
      <c r="A37" s="492"/>
      <c r="B37" s="329"/>
      <c r="C37" s="307"/>
      <c r="D37" s="496"/>
      <c r="E37" s="275"/>
      <c r="F37" s="275"/>
      <c r="G37" s="275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75"/>
      <c r="S37" s="275"/>
      <c r="T37" s="275"/>
      <c r="U37" s="275"/>
      <c r="V37" s="275"/>
      <c r="W37" s="275"/>
      <c r="X37" s="275"/>
      <c r="Y37" s="275"/>
      <c r="Z37" s="275"/>
      <c r="AA37" s="275"/>
      <c r="AB37" s="275"/>
      <c r="AC37" s="275"/>
      <c r="AD37" s="275"/>
      <c r="AE37" s="275"/>
      <c r="AF37" s="275"/>
      <c r="AG37" s="275"/>
      <c r="AH37" s="275"/>
      <c r="AI37" s="275"/>
      <c r="AJ37" s="275"/>
      <c r="AK37" s="275"/>
      <c r="AL37" s="275"/>
      <c r="AM37" s="275"/>
      <c r="AN37" s="275"/>
      <c r="AO37" s="275"/>
      <c r="AP37" s="275"/>
      <c r="AQ37" s="330"/>
      <c r="AR37" s="492"/>
    </row>
    <row r="38" spans="1:44" ht="24" customHeight="1">
      <c r="A38" s="492"/>
      <c r="B38" s="329"/>
      <c r="C38" s="307"/>
      <c r="D38" s="292" t="s">
        <v>349</v>
      </c>
      <c r="E38" s="655" t="s">
        <v>386</v>
      </c>
      <c r="F38" s="656"/>
      <c r="G38" s="275"/>
      <c r="H38" s="1614" t="s">
        <v>356</v>
      </c>
      <c r="I38" s="1615"/>
      <c r="J38" s="1615"/>
      <c r="K38" s="1615"/>
      <c r="L38" s="1615"/>
      <c r="M38" s="1615"/>
      <c r="N38" s="1615"/>
      <c r="O38" s="1616"/>
      <c r="P38" s="275"/>
      <c r="Q38" s="275"/>
      <c r="R38" s="1687" t="s">
        <v>357</v>
      </c>
      <c r="S38" s="1688"/>
      <c r="T38" s="1688"/>
      <c r="U38" s="1688"/>
      <c r="V38" s="1689"/>
      <c r="W38" s="275"/>
      <c r="X38" s="1614" t="s">
        <v>1279</v>
      </c>
      <c r="Y38" s="1615"/>
      <c r="Z38" s="1615"/>
      <c r="AA38" s="1615"/>
      <c r="AB38" s="1615"/>
      <c r="AC38" s="1615"/>
      <c r="AD38" s="1615"/>
      <c r="AE38" s="1616"/>
      <c r="AF38" s="900"/>
      <c r="AG38" s="900"/>
      <c r="AH38" s="900"/>
      <c r="AI38" s="900"/>
      <c r="AJ38" s="900"/>
      <c r="AK38" s="900"/>
      <c r="AL38" s="900"/>
      <c r="AM38" s="900"/>
      <c r="AN38" s="900"/>
      <c r="AO38" s="900"/>
      <c r="AP38" s="900"/>
      <c r="AQ38" s="330"/>
      <c r="AR38" s="492"/>
    </row>
    <row r="39" spans="1:44" ht="24" customHeight="1">
      <c r="A39" s="492"/>
      <c r="B39" s="329"/>
      <c r="C39" s="307"/>
      <c r="D39" s="496"/>
      <c r="E39" s="275"/>
      <c r="F39" s="275"/>
      <c r="G39" s="275"/>
      <c r="H39" s="1617"/>
      <c r="I39" s="1618"/>
      <c r="J39" s="1618"/>
      <c r="K39" s="1618"/>
      <c r="L39" s="1618"/>
      <c r="M39" s="1618"/>
      <c r="N39" s="1618"/>
      <c r="O39" s="1619"/>
      <c r="P39" s="275"/>
      <c r="Q39" s="275"/>
      <c r="R39" s="1690"/>
      <c r="S39" s="1382"/>
      <c r="T39" s="1382"/>
      <c r="U39" s="1382"/>
      <c r="V39" s="1692"/>
      <c r="W39" s="275"/>
      <c r="X39" s="1617"/>
      <c r="Y39" s="1618"/>
      <c r="Z39" s="1618"/>
      <c r="AA39" s="1618"/>
      <c r="AB39" s="1618"/>
      <c r="AC39" s="1618"/>
      <c r="AD39" s="1618"/>
      <c r="AE39" s="1619"/>
      <c r="AF39" s="900"/>
      <c r="AG39" s="900"/>
      <c r="AH39" s="900"/>
      <c r="AI39" s="900"/>
      <c r="AJ39" s="900"/>
      <c r="AK39" s="900"/>
      <c r="AL39" s="900"/>
      <c r="AM39" s="900"/>
      <c r="AN39" s="900"/>
      <c r="AO39" s="900"/>
      <c r="AP39" s="900"/>
      <c r="AQ39" s="330"/>
      <c r="AR39" s="492"/>
    </row>
    <row r="40" spans="1:44" ht="24" customHeight="1">
      <c r="A40" s="492"/>
      <c r="B40" s="329"/>
      <c r="C40" s="307"/>
      <c r="D40" s="307"/>
      <c r="E40" s="275"/>
      <c r="F40" s="275"/>
      <c r="G40" s="275"/>
      <c r="H40" s="1617"/>
      <c r="I40" s="1618"/>
      <c r="J40" s="1618"/>
      <c r="K40" s="1618"/>
      <c r="L40" s="1618"/>
      <c r="M40" s="1618"/>
      <c r="N40" s="1618"/>
      <c r="O40" s="1619"/>
      <c r="P40" s="275"/>
      <c r="Q40" s="275"/>
      <c r="R40" s="1690"/>
      <c r="S40" s="1382"/>
      <c r="T40" s="1382"/>
      <c r="U40" s="1382"/>
      <c r="V40" s="1692"/>
      <c r="W40" s="275"/>
      <c r="X40" s="1617"/>
      <c r="Y40" s="1618"/>
      <c r="Z40" s="1618"/>
      <c r="AA40" s="1618"/>
      <c r="AB40" s="1618"/>
      <c r="AC40" s="1618"/>
      <c r="AD40" s="1618"/>
      <c r="AE40" s="1619"/>
      <c r="AF40" s="900"/>
      <c r="AG40" s="900"/>
      <c r="AH40" s="900"/>
      <c r="AI40" s="900"/>
      <c r="AJ40" s="900"/>
      <c r="AK40" s="900"/>
      <c r="AL40" s="900"/>
      <c r="AM40" s="900"/>
      <c r="AN40" s="900"/>
      <c r="AO40" s="900"/>
      <c r="AP40" s="900"/>
      <c r="AQ40" s="330"/>
      <c r="AR40" s="492"/>
    </row>
    <row r="41" spans="1:44" ht="25" customHeight="1">
      <c r="A41" s="492"/>
      <c r="B41" s="329"/>
      <c r="C41" s="307"/>
      <c r="D41" s="496"/>
      <c r="E41" s="275"/>
      <c r="F41" s="275"/>
      <c r="G41" s="275"/>
      <c r="H41" s="1620"/>
      <c r="I41" s="1621"/>
      <c r="J41" s="1621"/>
      <c r="K41" s="1621"/>
      <c r="L41" s="1621"/>
      <c r="M41" s="1621"/>
      <c r="N41" s="1621"/>
      <c r="O41" s="1622"/>
      <c r="P41" s="275"/>
      <c r="Q41" s="275"/>
      <c r="R41" s="1693"/>
      <c r="S41" s="1694"/>
      <c r="T41" s="1694"/>
      <c r="U41" s="1694"/>
      <c r="V41" s="1695"/>
      <c r="W41" s="275"/>
      <c r="X41" s="1620"/>
      <c r="Y41" s="1621"/>
      <c r="Z41" s="1621"/>
      <c r="AA41" s="1621"/>
      <c r="AB41" s="1621"/>
      <c r="AC41" s="1621"/>
      <c r="AD41" s="1621"/>
      <c r="AE41" s="1622"/>
      <c r="AF41" s="900"/>
      <c r="AG41" s="900"/>
      <c r="AH41" s="900"/>
      <c r="AI41" s="900"/>
      <c r="AJ41" s="900"/>
      <c r="AK41" s="900"/>
      <c r="AL41" s="900"/>
      <c r="AM41" s="900"/>
      <c r="AN41" s="900"/>
      <c r="AO41" s="900"/>
      <c r="AP41" s="900"/>
      <c r="AQ41" s="330"/>
      <c r="AR41" s="492"/>
    </row>
    <row r="42" spans="1:44" ht="30" customHeight="1">
      <c r="A42" s="492"/>
      <c r="B42" s="329"/>
      <c r="C42" s="307"/>
      <c r="D42" s="307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V42" s="275"/>
      <c r="W42" s="275"/>
      <c r="X42" s="275"/>
      <c r="Y42" s="275"/>
      <c r="Z42" s="275"/>
      <c r="AA42" s="275"/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330"/>
      <c r="AR42" s="492"/>
    </row>
    <row r="43" spans="1:44" ht="24" customHeight="1">
      <c r="A43" s="492"/>
      <c r="B43" s="329"/>
      <c r="C43" s="307"/>
      <c r="D43" s="292" t="s">
        <v>351</v>
      </c>
      <c r="E43" s="655" t="s">
        <v>386</v>
      </c>
      <c r="F43" s="656"/>
      <c r="G43" s="275"/>
      <c r="H43" s="1614" t="s">
        <v>356</v>
      </c>
      <c r="I43" s="1615"/>
      <c r="J43" s="1615"/>
      <c r="K43" s="1615"/>
      <c r="L43" s="1615"/>
      <c r="M43" s="1615"/>
      <c r="N43" s="1615"/>
      <c r="O43" s="1616"/>
      <c r="P43" s="275"/>
      <c r="Q43" s="275"/>
      <c r="R43" s="1687" t="s">
        <v>357</v>
      </c>
      <c r="S43" s="1688"/>
      <c r="T43" s="1688"/>
      <c r="U43" s="1688"/>
      <c r="V43" s="1689"/>
      <c r="W43" s="275"/>
      <c r="X43" s="1614" t="s">
        <v>1279</v>
      </c>
      <c r="Y43" s="1615"/>
      <c r="Z43" s="1615"/>
      <c r="AA43" s="1615"/>
      <c r="AB43" s="1615"/>
      <c r="AC43" s="1615"/>
      <c r="AD43" s="1615"/>
      <c r="AE43" s="1616"/>
      <c r="AF43" s="900"/>
      <c r="AG43" s="900"/>
      <c r="AH43" s="900"/>
      <c r="AI43" s="900"/>
      <c r="AJ43" s="900"/>
      <c r="AK43" s="900"/>
      <c r="AL43" s="900"/>
      <c r="AM43" s="900"/>
      <c r="AN43" s="900"/>
      <c r="AO43" s="900"/>
      <c r="AP43" s="900"/>
      <c r="AQ43" s="330"/>
      <c r="AR43" s="492"/>
    </row>
    <row r="44" spans="1:44" ht="24" customHeight="1">
      <c r="A44" s="492"/>
      <c r="B44" s="329"/>
      <c r="C44" s="307"/>
      <c r="D44" s="307"/>
      <c r="E44" s="275"/>
      <c r="F44" s="275"/>
      <c r="G44" s="275"/>
      <c r="H44" s="1617"/>
      <c r="I44" s="1618"/>
      <c r="J44" s="1618"/>
      <c r="K44" s="1618"/>
      <c r="L44" s="1618"/>
      <c r="M44" s="1618"/>
      <c r="N44" s="1618"/>
      <c r="O44" s="1619"/>
      <c r="P44" s="275"/>
      <c r="Q44" s="275"/>
      <c r="R44" s="1690"/>
      <c r="S44" s="1382"/>
      <c r="T44" s="1382"/>
      <c r="U44" s="1382"/>
      <c r="V44" s="1692"/>
      <c r="W44" s="275"/>
      <c r="X44" s="1617"/>
      <c r="Y44" s="1618"/>
      <c r="Z44" s="1618"/>
      <c r="AA44" s="1618"/>
      <c r="AB44" s="1618"/>
      <c r="AC44" s="1618"/>
      <c r="AD44" s="1618"/>
      <c r="AE44" s="1619"/>
      <c r="AF44" s="900"/>
      <c r="AG44" s="900"/>
      <c r="AH44" s="900"/>
      <c r="AI44" s="900"/>
      <c r="AJ44" s="900"/>
      <c r="AK44" s="900"/>
      <c r="AL44" s="900"/>
      <c r="AM44" s="900"/>
      <c r="AN44" s="900"/>
      <c r="AO44" s="900"/>
      <c r="AP44" s="900"/>
      <c r="AQ44" s="330"/>
      <c r="AR44" s="492"/>
    </row>
    <row r="45" spans="1:44" ht="24" customHeight="1">
      <c r="A45" s="492"/>
      <c r="B45" s="329"/>
      <c r="C45" s="307"/>
      <c r="D45" s="307"/>
      <c r="E45" s="275"/>
      <c r="F45" s="275"/>
      <c r="G45" s="275"/>
      <c r="H45" s="1617"/>
      <c r="I45" s="1618"/>
      <c r="J45" s="1618"/>
      <c r="K45" s="1618"/>
      <c r="L45" s="1618"/>
      <c r="M45" s="1618"/>
      <c r="N45" s="1618"/>
      <c r="O45" s="1619"/>
      <c r="P45" s="275"/>
      <c r="Q45" s="275"/>
      <c r="R45" s="1690"/>
      <c r="S45" s="1382"/>
      <c r="T45" s="1382"/>
      <c r="U45" s="1382"/>
      <c r="V45" s="1692"/>
      <c r="W45" s="275"/>
      <c r="X45" s="1617"/>
      <c r="Y45" s="1618"/>
      <c r="Z45" s="1618"/>
      <c r="AA45" s="1618"/>
      <c r="AB45" s="1618"/>
      <c r="AC45" s="1618"/>
      <c r="AD45" s="1618"/>
      <c r="AE45" s="1619"/>
      <c r="AF45" s="900"/>
      <c r="AG45" s="900"/>
      <c r="AH45" s="900"/>
      <c r="AI45" s="900"/>
      <c r="AJ45" s="900"/>
      <c r="AK45" s="900"/>
      <c r="AL45" s="900"/>
      <c r="AM45" s="900"/>
      <c r="AN45" s="900"/>
      <c r="AO45" s="900"/>
      <c r="AP45" s="900"/>
      <c r="AQ45" s="330"/>
      <c r="AR45" s="492"/>
    </row>
    <row r="46" spans="1:44" ht="25" customHeight="1">
      <c r="A46" s="492"/>
      <c r="B46" s="329"/>
      <c r="C46" s="307"/>
      <c r="D46" s="307"/>
      <c r="E46" s="275"/>
      <c r="F46" s="275"/>
      <c r="G46" s="275"/>
      <c r="H46" s="1620"/>
      <c r="I46" s="1621"/>
      <c r="J46" s="1621"/>
      <c r="K46" s="1621"/>
      <c r="L46" s="1621"/>
      <c r="M46" s="1621"/>
      <c r="N46" s="1621"/>
      <c r="O46" s="1622"/>
      <c r="P46" s="275"/>
      <c r="Q46" s="275"/>
      <c r="R46" s="1693"/>
      <c r="S46" s="1694"/>
      <c r="T46" s="1694"/>
      <c r="U46" s="1694"/>
      <c r="V46" s="1695"/>
      <c r="W46" s="275"/>
      <c r="X46" s="1620"/>
      <c r="Y46" s="1621"/>
      <c r="Z46" s="1621"/>
      <c r="AA46" s="1621"/>
      <c r="AB46" s="1621"/>
      <c r="AC46" s="1621"/>
      <c r="AD46" s="1621"/>
      <c r="AE46" s="1622"/>
      <c r="AF46" s="900"/>
      <c r="AG46" s="900"/>
      <c r="AH46" s="900"/>
      <c r="AI46" s="900"/>
      <c r="AJ46" s="900"/>
      <c r="AK46" s="900"/>
      <c r="AL46" s="900"/>
      <c r="AM46" s="900"/>
      <c r="AN46" s="900"/>
      <c r="AO46" s="900"/>
      <c r="AP46" s="900"/>
      <c r="AQ46" s="330"/>
      <c r="AR46" s="492"/>
    </row>
    <row r="47" spans="1:44" ht="34" customHeight="1">
      <c r="A47" s="492"/>
      <c r="B47" s="329"/>
      <c r="C47" s="307"/>
      <c r="D47" s="307"/>
      <c r="E47" s="275"/>
      <c r="F47" s="275"/>
      <c r="G47" s="275"/>
      <c r="H47" s="275"/>
      <c r="I47" s="275"/>
      <c r="J47" s="275"/>
      <c r="K47" s="275"/>
      <c r="L47" s="275"/>
      <c r="M47" s="275"/>
      <c r="N47" s="275"/>
      <c r="O47" s="275"/>
      <c r="P47" s="275"/>
      <c r="Q47" s="275"/>
      <c r="R47" s="275"/>
      <c r="S47" s="275"/>
      <c r="T47" s="275"/>
      <c r="U47" s="275"/>
      <c r="V47" s="275"/>
      <c r="W47" s="275"/>
      <c r="X47" s="275"/>
      <c r="Y47" s="275"/>
      <c r="Z47" s="275"/>
      <c r="AA47" s="275"/>
      <c r="AB47" s="275"/>
      <c r="AC47" s="275"/>
      <c r="AD47" s="275"/>
      <c r="AE47" s="275"/>
      <c r="AF47" s="275"/>
      <c r="AG47" s="275"/>
      <c r="AH47" s="275"/>
      <c r="AI47" s="275"/>
      <c r="AJ47" s="275"/>
      <c r="AK47" s="275"/>
      <c r="AL47" s="275"/>
      <c r="AM47" s="275"/>
      <c r="AN47" s="275"/>
      <c r="AO47" s="275"/>
      <c r="AP47" s="275"/>
      <c r="AQ47" s="330"/>
      <c r="AR47" s="492"/>
    </row>
    <row r="48" spans="1:44" ht="24" customHeight="1">
      <c r="A48" s="492"/>
      <c r="B48" s="329"/>
      <c r="C48" s="307"/>
      <c r="D48" s="292" t="s">
        <v>353</v>
      </c>
      <c r="E48" s="655" t="s">
        <v>386</v>
      </c>
      <c r="F48" s="656"/>
      <c r="G48" s="275"/>
      <c r="H48" s="1614" t="s">
        <v>356</v>
      </c>
      <c r="I48" s="1615"/>
      <c r="J48" s="1615"/>
      <c r="K48" s="1615"/>
      <c r="L48" s="1615"/>
      <c r="M48" s="1615"/>
      <c r="N48" s="1615"/>
      <c r="O48" s="1616"/>
      <c r="P48" s="275"/>
      <c r="Q48" s="275"/>
      <c r="R48" s="1687" t="s">
        <v>357</v>
      </c>
      <c r="S48" s="1688"/>
      <c r="T48" s="1688"/>
      <c r="U48" s="1688"/>
      <c r="V48" s="1689"/>
      <c r="W48" s="275"/>
      <c r="X48" s="1614" t="s">
        <v>1279</v>
      </c>
      <c r="Y48" s="1615"/>
      <c r="Z48" s="1615"/>
      <c r="AA48" s="1615"/>
      <c r="AB48" s="1615"/>
      <c r="AC48" s="1615"/>
      <c r="AD48" s="1615"/>
      <c r="AE48" s="1616"/>
      <c r="AF48" s="900"/>
      <c r="AG48" s="900"/>
      <c r="AH48" s="900"/>
      <c r="AI48" s="900"/>
      <c r="AJ48" s="900"/>
      <c r="AK48" s="900"/>
      <c r="AL48" s="900"/>
      <c r="AM48" s="900"/>
      <c r="AN48" s="900"/>
      <c r="AO48" s="900"/>
      <c r="AP48" s="900"/>
      <c r="AQ48" s="330"/>
      <c r="AR48" s="492"/>
    </row>
    <row r="49" spans="1:44" ht="24" customHeight="1">
      <c r="A49" s="492"/>
      <c r="B49" s="329"/>
      <c r="C49" s="307"/>
      <c r="D49" s="307"/>
      <c r="E49" s="275"/>
      <c r="F49" s="275"/>
      <c r="G49" s="275"/>
      <c r="H49" s="1617"/>
      <c r="I49" s="1618"/>
      <c r="J49" s="1618"/>
      <c r="K49" s="1618"/>
      <c r="L49" s="1618"/>
      <c r="M49" s="1618"/>
      <c r="N49" s="1618"/>
      <c r="O49" s="1619"/>
      <c r="P49" s="275"/>
      <c r="Q49" s="275"/>
      <c r="R49" s="1690"/>
      <c r="S49" s="1382"/>
      <c r="T49" s="1382"/>
      <c r="U49" s="1382"/>
      <c r="V49" s="1692"/>
      <c r="W49" s="275"/>
      <c r="X49" s="1617"/>
      <c r="Y49" s="1618"/>
      <c r="Z49" s="1618"/>
      <c r="AA49" s="1618"/>
      <c r="AB49" s="1618"/>
      <c r="AC49" s="1618"/>
      <c r="AD49" s="1618"/>
      <c r="AE49" s="1619"/>
      <c r="AF49" s="900"/>
      <c r="AG49" s="900"/>
      <c r="AH49" s="900"/>
      <c r="AI49" s="900"/>
      <c r="AJ49" s="900"/>
      <c r="AK49" s="900"/>
      <c r="AL49" s="900"/>
      <c r="AM49" s="900"/>
      <c r="AN49" s="900"/>
      <c r="AO49" s="900"/>
      <c r="AP49" s="900"/>
      <c r="AQ49" s="330"/>
      <c r="AR49" s="492"/>
    </row>
    <row r="50" spans="1:44" ht="24" customHeight="1">
      <c r="A50" s="492"/>
      <c r="B50" s="329"/>
      <c r="C50" s="307"/>
      <c r="D50" s="307"/>
      <c r="E50" s="275"/>
      <c r="F50" s="275"/>
      <c r="G50" s="275"/>
      <c r="H50" s="1617"/>
      <c r="I50" s="1618"/>
      <c r="J50" s="1618"/>
      <c r="K50" s="1618"/>
      <c r="L50" s="1618"/>
      <c r="M50" s="1618"/>
      <c r="N50" s="1618"/>
      <c r="O50" s="1619"/>
      <c r="P50" s="275"/>
      <c r="Q50" s="275"/>
      <c r="R50" s="1690"/>
      <c r="S50" s="1382"/>
      <c r="T50" s="1382"/>
      <c r="U50" s="1382"/>
      <c r="V50" s="1692"/>
      <c r="W50" s="275"/>
      <c r="X50" s="1617"/>
      <c r="Y50" s="1618"/>
      <c r="Z50" s="1618"/>
      <c r="AA50" s="1618"/>
      <c r="AB50" s="1618"/>
      <c r="AC50" s="1618"/>
      <c r="AD50" s="1618"/>
      <c r="AE50" s="1619"/>
      <c r="AF50" s="900"/>
      <c r="AG50" s="900"/>
      <c r="AH50" s="900"/>
      <c r="AI50" s="900"/>
      <c r="AJ50" s="900"/>
      <c r="AK50" s="900"/>
      <c r="AL50" s="900"/>
      <c r="AM50" s="900"/>
      <c r="AN50" s="900"/>
      <c r="AO50" s="900"/>
      <c r="AP50" s="900"/>
      <c r="AQ50" s="330"/>
      <c r="AR50" s="492"/>
    </row>
    <row r="51" spans="1:44" ht="25" customHeight="1">
      <c r="A51" s="492"/>
      <c r="B51" s="329"/>
      <c r="C51" s="307"/>
      <c r="D51" s="307"/>
      <c r="E51" s="275"/>
      <c r="F51" s="275"/>
      <c r="G51" s="275"/>
      <c r="H51" s="1620"/>
      <c r="I51" s="1621"/>
      <c r="J51" s="1621"/>
      <c r="K51" s="1621"/>
      <c r="L51" s="1621"/>
      <c r="M51" s="1621"/>
      <c r="N51" s="1621"/>
      <c r="O51" s="1622"/>
      <c r="P51" s="275"/>
      <c r="Q51" s="275"/>
      <c r="R51" s="1693"/>
      <c r="S51" s="1694"/>
      <c r="T51" s="1694"/>
      <c r="U51" s="1694"/>
      <c r="V51" s="1695"/>
      <c r="W51" s="275"/>
      <c r="X51" s="1620"/>
      <c r="Y51" s="1621"/>
      <c r="Z51" s="1621"/>
      <c r="AA51" s="1621"/>
      <c r="AB51" s="1621"/>
      <c r="AC51" s="1621"/>
      <c r="AD51" s="1621"/>
      <c r="AE51" s="1622"/>
      <c r="AF51" s="900"/>
      <c r="AG51" s="900"/>
      <c r="AH51" s="900"/>
      <c r="AI51" s="900"/>
      <c r="AJ51" s="900"/>
      <c r="AK51" s="900"/>
      <c r="AL51" s="900"/>
      <c r="AM51" s="900"/>
      <c r="AN51" s="900"/>
      <c r="AO51" s="900"/>
      <c r="AP51" s="900"/>
      <c r="AQ51" s="330"/>
      <c r="AR51" s="492"/>
    </row>
    <row r="52" spans="1:44" ht="37" customHeight="1">
      <c r="A52" s="492"/>
      <c r="B52" s="329"/>
      <c r="C52" s="307"/>
      <c r="D52" s="307"/>
      <c r="E52" s="275"/>
      <c r="F52" s="275"/>
      <c r="G52" s="275"/>
      <c r="H52" s="900"/>
      <c r="I52" s="900"/>
      <c r="J52" s="900"/>
      <c r="K52" s="900"/>
      <c r="L52" s="900"/>
      <c r="M52" s="900"/>
      <c r="N52" s="900"/>
      <c r="O52" s="900"/>
      <c r="P52" s="275"/>
      <c r="Q52" s="275"/>
      <c r="R52" s="275"/>
      <c r="S52" s="275"/>
      <c r="T52" s="275"/>
      <c r="U52" s="275"/>
      <c r="V52" s="275"/>
      <c r="W52" s="275"/>
      <c r="X52" s="900"/>
      <c r="Y52" s="900"/>
      <c r="Z52" s="900"/>
      <c r="AA52" s="900"/>
      <c r="AB52" s="900"/>
      <c r="AC52" s="900"/>
      <c r="AD52" s="900"/>
      <c r="AE52" s="900"/>
      <c r="AF52" s="900"/>
      <c r="AG52" s="900"/>
      <c r="AH52" s="900"/>
      <c r="AI52" s="900"/>
      <c r="AJ52" s="900"/>
      <c r="AK52" s="900"/>
      <c r="AL52" s="900"/>
      <c r="AM52" s="900"/>
      <c r="AN52" s="900"/>
      <c r="AO52" s="900"/>
      <c r="AP52" s="900"/>
      <c r="AQ52" s="330"/>
      <c r="AR52" s="492"/>
    </row>
    <row r="53" spans="1:44" ht="24" customHeight="1">
      <c r="A53" s="492"/>
      <c r="B53" s="329"/>
      <c r="C53" s="307"/>
      <c r="D53" s="292" t="s">
        <v>358</v>
      </c>
      <c r="E53" s="655" t="s">
        <v>386</v>
      </c>
      <c r="F53" s="656"/>
      <c r="G53" s="275"/>
      <c r="H53" s="1614" t="s">
        <v>356</v>
      </c>
      <c r="I53" s="1615"/>
      <c r="J53" s="1615"/>
      <c r="K53" s="1615"/>
      <c r="L53" s="1615"/>
      <c r="M53" s="1615"/>
      <c r="N53" s="1615"/>
      <c r="O53" s="1616"/>
      <c r="P53" s="275"/>
      <c r="Q53" s="275"/>
      <c r="R53" s="1687" t="s">
        <v>357</v>
      </c>
      <c r="S53" s="1688"/>
      <c r="T53" s="1688"/>
      <c r="U53" s="1688"/>
      <c r="V53" s="1689"/>
      <c r="W53" s="275"/>
      <c r="X53" s="1614" t="s">
        <v>1279</v>
      </c>
      <c r="Y53" s="1615"/>
      <c r="Z53" s="1615"/>
      <c r="AA53" s="1615"/>
      <c r="AB53" s="1615"/>
      <c r="AC53" s="1615"/>
      <c r="AD53" s="1615"/>
      <c r="AE53" s="1616"/>
      <c r="AF53" s="900"/>
      <c r="AG53" s="900"/>
      <c r="AH53" s="900"/>
      <c r="AI53" s="900"/>
      <c r="AJ53" s="900"/>
      <c r="AK53" s="900"/>
      <c r="AL53" s="900"/>
      <c r="AM53" s="900"/>
      <c r="AN53" s="900"/>
      <c r="AO53" s="900"/>
      <c r="AP53" s="900"/>
      <c r="AQ53" s="330"/>
      <c r="AR53" s="492"/>
    </row>
    <row r="54" spans="1:44" ht="24" customHeight="1">
      <c r="A54" s="492"/>
      <c r="B54" s="329"/>
      <c r="C54" s="307"/>
      <c r="D54" s="307"/>
      <c r="E54" s="538"/>
      <c r="F54" s="538"/>
      <c r="G54" s="275"/>
      <c r="H54" s="1617"/>
      <c r="I54" s="1618"/>
      <c r="J54" s="1618"/>
      <c r="K54" s="1618"/>
      <c r="L54" s="1618"/>
      <c r="M54" s="1618"/>
      <c r="N54" s="1618"/>
      <c r="O54" s="1619"/>
      <c r="P54" s="275"/>
      <c r="Q54" s="275"/>
      <c r="R54" s="1690"/>
      <c r="S54" s="1382"/>
      <c r="T54" s="1382"/>
      <c r="U54" s="1382"/>
      <c r="V54" s="1692"/>
      <c r="W54" s="275"/>
      <c r="X54" s="1617"/>
      <c r="Y54" s="1618"/>
      <c r="Z54" s="1618"/>
      <c r="AA54" s="1618"/>
      <c r="AB54" s="1618"/>
      <c r="AC54" s="1618"/>
      <c r="AD54" s="1618"/>
      <c r="AE54" s="1619"/>
      <c r="AF54" s="900"/>
      <c r="AG54" s="900"/>
      <c r="AH54" s="900"/>
      <c r="AI54" s="900"/>
      <c r="AJ54" s="900"/>
      <c r="AK54" s="900"/>
      <c r="AL54" s="900"/>
      <c r="AM54" s="900"/>
      <c r="AN54" s="900"/>
      <c r="AO54" s="900"/>
      <c r="AP54" s="900"/>
      <c r="AQ54" s="330"/>
      <c r="AR54" s="492"/>
    </row>
    <row r="55" spans="1:44" ht="24" customHeight="1">
      <c r="A55" s="492"/>
      <c r="B55" s="329"/>
      <c r="C55" s="307"/>
      <c r="D55" s="307"/>
      <c r="E55" s="538"/>
      <c r="F55" s="538"/>
      <c r="G55" s="275"/>
      <c r="H55" s="1617"/>
      <c r="I55" s="1618"/>
      <c r="J55" s="1618"/>
      <c r="K55" s="1618"/>
      <c r="L55" s="1618"/>
      <c r="M55" s="1618"/>
      <c r="N55" s="1618"/>
      <c r="O55" s="1619"/>
      <c r="P55" s="275"/>
      <c r="Q55" s="275"/>
      <c r="R55" s="1690"/>
      <c r="S55" s="1382"/>
      <c r="T55" s="1382"/>
      <c r="U55" s="1382"/>
      <c r="V55" s="1692"/>
      <c r="W55" s="275"/>
      <c r="X55" s="1617"/>
      <c r="Y55" s="1618"/>
      <c r="Z55" s="1618"/>
      <c r="AA55" s="1618"/>
      <c r="AB55" s="1618"/>
      <c r="AC55" s="1618"/>
      <c r="AD55" s="1618"/>
      <c r="AE55" s="1619"/>
      <c r="AF55" s="900"/>
      <c r="AG55" s="900"/>
      <c r="AH55" s="900"/>
      <c r="AI55" s="900"/>
      <c r="AJ55" s="900"/>
      <c r="AK55" s="900"/>
      <c r="AL55" s="900"/>
      <c r="AM55" s="900"/>
      <c r="AN55" s="900"/>
      <c r="AO55" s="900"/>
      <c r="AP55" s="900"/>
      <c r="AQ55" s="330"/>
      <c r="AR55" s="492"/>
    </row>
    <row r="56" spans="1:44" ht="25" customHeight="1">
      <c r="A56" s="492"/>
      <c r="B56" s="329"/>
      <c r="C56" s="307"/>
      <c r="D56" s="307"/>
      <c r="E56" s="538"/>
      <c r="F56" s="538"/>
      <c r="G56" s="275"/>
      <c r="H56" s="1620"/>
      <c r="I56" s="1621"/>
      <c r="J56" s="1621"/>
      <c r="K56" s="1621"/>
      <c r="L56" s="1621"/>
      <c r="M56" s="1621"/>
      <c r="N56" s="1621"/>
      <c r="O56" s="1622"/>
      <c r="P56" s="275"/>
      <c r="Q56" s="275"/>
      <c r="R56" s="1693"/>
      <c r="S56" s="1694"/>
      <c r="T56" s="1694"/>
      <c r="U56" s="1694"/>
      <c r="V56" s="1695"/>
      <c r="W56" s="275"/>
      <c r="X56" s="1620"/>
      <c r="Y56" s="1621"/>
      <c r="Z56" s="1621"/>
      <c r="AA56" s="1621"/>
      <c r="AB56" s="1621"/>
      <c r="AC56" s="1621"/>
      <c r="AD56" s="1621"/>
      <c r="AE56" s="1622"/>
      <c r="AF56" s="900"/>
      <c r="AG56" s="900"/>
      <c r="AH56" s="900"/>
      <c r="AI56" s="900"/>
      <c r="AJ56" s="900"/>
      <c r="AK56" s="900"/>
      <c r="AL56" s="900"/>
      <c r="AM56" s="900"/>
      <c r="AN56" s="900"/>
      <c r="AO56" s="900"/>
      <c r="AP56" s="900"/>
      <c r="AQ56" s="330"/>
      <c r="AR56" s="492"/>
    </row>
    <row r="57" spans="1:44" ht="25" customHeight="1">
      <c r="A57" s="492"/>
      <c r="B57" s="329"/>
      <c r="C57" s="307"/>
      <c r="D57" s="307"/>
      <c r="E57" s="538"/>
      <c r="F57" s="538"/>
      <c r="G57" s="275"/>
      <c r="H57" s="900"/>
      <c r="I57" s="900"/>
      <c r="J57" s="900"/>
      <c r="K57" s="900"/>
      <c r="L57" s="900"/>
      <c r="M57" s="900"/>
      <c r="N57" s="900"/>
      <c r="O57" s="900"/>
      <c r="P57" s="275"/>
      <c r="Q57" s="275"/>
      <c r="R57" s="902"/>
      <c r="S57" s="902"/>
      <c r="T57" s="902"/>
      <c r="U57" s="902"/>
      <c r="V57" s="902"/>
      <c r="W57" s="275"/>
      <c r="X57" s="900"/>
      <c r="Y57" s="900"/>
      <c r="Z57" s="900"/>
      <c r="AA57" s="900"/>
      <c r="AB57" s="900"/>
      <c r="AC57" s="900"/>
      <c r="AD57" s="900"/>
      <c r="AE57" s="900"/>
      <c r="AF57" s="900"/>
      <c r="AG57" s="900"/>
      <c r="AH57" s="900"/>
      <c r="AI57" s="900"/>
      <c r="AJ57" s="900"/>
      <c r="AK57" s="900"/>
      <c r="AL57" s="900"/>
      <c r="AM57" s="900"/>
      <c r="AN57" s="900"/>
      <c r="AO57" s="900"/>
      <c r="AP57" s="900"/>
      <c r="AQ57" s="330"/>
      <c r="AR57" s="492"/>
    </row>
    <row r="58" spans="1:44" ht="25" customHeight="1">
      <c r="A58" s="492"/>
      <c r="B58" s="329"/>
      <c r="C58" s="307"/>
      <c r="D58" s="307"/>
      <c r="E58" s="538"/>
      <c r="F58" s="538"/>
      <c r="G58" s="275"/>
      <c r="H58" s="1678" t="s">
        <v>1278</v>
      </c>
      <c r="I58" s="1678"/>
      <c r="J58" s="1678"/>
      <c r="K58" s="1678"/>
      <c r="L58" s="1678"/>
      <c r="M58" s="900"/>
      <c r="N58" s="900"/>
      <c r="O58" s="900"/>
      <c r="P58" s="275"/>
      <c r="Q58" s="275"/>
      <c r="W58" s="275"/>
      <c r="X58" s="900"/>
      <c r="Y58" s="900"/>
      <c r="Z58" s="900"/>
      <c r="AA58" s="900"/>
      <c r="AB58" s="900"/>
      <c r="AC58" s="900"/>
      <c r="AD58" s="900"/>
      <c r="AE58" s="900"/>
      <c r="AF58" s="900"/>
      <c r="AG58" s="900"/>
      <c r="AH58" s="900"/>
      <c r="AI58" s="900"/>
      <c r="AJ58" s="900"/>
      <c r="AK58" s="900"/>
      <c r="AL58" s="900"/>
      <c r="AM58" s="900"/>
      <c r="AN58" s="900"/>
      <c r="AO58" s="900"/>
      <c r="AP58" s="900"/>
      <c r="AQ58" s="330"/>
      <c r="AR58" s="492"/>
    </row>
    <row r="59" spans="1:44" ht="25" customHeight="1">
      <c r="A59" s="492"/>
      <c r="B59" s="329"/>
      <c r="C59" s="307"/>
      <c r="D59" s="307"/>
      <c r="E59" s="538"/>
      <c r="F59" s="538"/>
      <c r="G59" s="275"/>
      <c r="H59" s="563"/>
      <c r="I59" s="563"/>
      <c r="J59" s="564"/>
      <c r="K59" s="564"/>
      <c r="L59" s="564"/>
      <c r="M59" s="564"/>
      <c r="N59" s="537"/>
      <c r="O59" s="537"/>
      <c r="P59" s="537"/>
      <c r="Q59" s="537"/>
      <c r="R59" s="537"/>
      <c r="S59" s="537"/>
      <c r="T59" s="560"/>
      <c r="U59" s="560"/>
      <c r="V59" s="560"/>
      <c r="W59" s="560"/>
      <c r="X59" s="560"/>
      <c r="Y59" s="560"/>
      <c r="Z59" s="900"/>
      <c r="AA59" s="900"/>
      <c r="AB59" s="900"/>
      <c r="AC59" s="900"/>
      <c r="AD59" s="900"/>
      <c r="AE59" s="900"/>
      <c r="AF59" s="900"/>
      <c r="AG59" s="900"/>
      <c r="AH59" s="900"/>
      <c r="AI59" s="900"/>
      <c r="AJ59" s="900"/>
      <c r="AK59" s="900"/>
      <c r="AL59" s="900"/>
      <c r="AM59" s="900"/>
      <c r="AN59" s="900"/>
      <c r="AO59" s="900"/>
      <c r="AP59" s="900"/>
      <c r="AQ59" s="330"/>
      <c r="AR59" s="492"/>
    </row>
    <row r="60" spans="1:44" ht="25" customHeight="1">
      <c r="A60" s="492"/>
      <c r="B60" s="329"/>
      <c r="C60" s="307"/>
      <c r="D60" s="307"/>
      <c r="E60" s="538"/>
      <c r="F60" s="538"/>
      <c r="G60" s="275"/>
      <c r="H60" s="547" t="s">
        <v>205</v>
      </c>
      <c r="I60" s="1741" t="s">
        <v>206</v>
      </c>
      <c r="J60" s="1742"/>
      <c r="K60" s="1743"/>
      <c r="L60" s="564"/>
      <c r="M60" s="564"/>
      <c r="N60" s="537"/>
      <c r="O60" s="537"/>
      <c r="P60" s="537"/>
      <c r="Q60" s="537"/>
      <c r="R60" s="537"/>
      <c r="S60" s="537"/>
      <c r="T60" s="560"/>
      <c r="U60" s="560"/>
      <c r="V60" s="560"/>
      <c r="W60" s="560"/>
      <c r="X60" s="560"/>
      <c r="Y60" s="560"/>
      <c r="Z60" s="900"/>
      <c r="AA60" s="900"/>
      <c r="AB60" s="900"/>
      <c r="AC60" s="900"/>
      <c r="AD60" s="900"/>
      <c r="AE60" s="900"/>
      <c r="AF60" s="900"/>
      <c r="AG60" s="900"/>
      <c r="AH60" s="900"/>
      <c r="AI60" s="900"/>
      <c r="AJ60" s="900"/>
      <c r="AK60" s="900"/>
      <c r="AL60" s="900"/>
      <c r="AM60" s="900"/>
      <c r="AN60" s="900"/>
      <c r="AO60" s="900"/>
      <c r="AP60" s="900"/>
      <c r="AQ60" s="330"/>
      <c r="AR60" s="492"/>
    </row>
    <row r="61" spans="1:44" ht="25" customHeight="1">
      <c r="A61" s="492"/>
      <c r="B61" s="329"/>
      <c r="C61" s="307"/>
      <c r="D61" s="307"/>
      <c r="E61" s="538"/>
      <c r="F61" s="538"/>
      <c r="G61" s="275"/>
      <c r="H61" s="1734" t="s">
        <v>209</v>
      </c>
      <c r="I61" s="1744" t="s">
        <v>359</v>
      </c>
      <c r="J61" s="1745"/>
      <c r="K61" s="1746"/>
      <c r="L61" s="564"/>
      <c r="M61" s="564"/>
      <c r="N61" s="537"/>
      <c r="O61" s="537"/>
      <c r="P61" s="537"/>
      <c r="Q61" s="537"/>
      <c r="R61" s="537"/>
      <c r="S61" s="537"/>
      <c r="T61" s="560"/>
      <c r="U61" s="560"/>
      <c r="V61" s="560"/>
      <c r="W61" s="560"/>
      <c r="X61" s="560"/>
      <c r="Y61" s="560"/>
      <c r="Z61" s="900"/>
      <c r="AA61" s="900"/>
      <c r="AB61" s="900"/>
      <c r="AC61" s="900"/>
      <c r="AD61" s="900"/>
      <c r="AE61" s="900"/>
      <c r="AF61" s="900"/>
      <c r="AG61" s="900"/>
      <c r="AH61" s="900"/>
      <c r="AI61" s="900"/>
      <c r="AJ61" s="900"/>
      <c r="AK61" s="900"/>
      <c r="AL61" s="900"/>
      <c r="AM61" s="900"/>
      <c r="AN61" s="900"/>
      <c r="AO61" s="900"/>
      <c r="AP61" s="900"/>
      <c r="AQ61" s="330"/>
      <c r="AR61" s="492"/>
    </row>
    <row r="62" spans="1:44" ht="25" customHeight="1">
      <c r="A62" s="492"/>
      <c r="B62" s="329"/>
      <c r="C62" s="307"/>
      <c r="D62" s="307"/>
      <c r="E62" s="538"/>
      <c r="F62" s="538"/>
      <c r="G62" s="275"/>
      <c r="H62" s="1735"/>
      <c r="I62" s="1747"/>
      <c r="J62" s="1748"/>
      <c r="K62" s="1749"/>
      <c r="L62" s="564"/>
      <c r="M62" s="564"/>
      <c r="N62" s="564"/>
      <c r="O62" s="564"/>
      <c r="P62" s="564"/>
      <c r="Q62" s="564"/>
      <c r="R62" s="564"/>
      <c r="S62" s="564"/>
      <c r="T62" s="565"/>
      <c r="U62" s="565"/>
      <c r="V62" s="565"/>
      <c r="W62" s="565"/>
      <c r="X62" s="565"/>
      <c r="Y62" s="565"/>
      <c r="Z62" s="900"/>
      <c r="AA62" s="900"/>
      <c r="AB62" s="900"/>
      <c r="AC62" s="900"/>
      <c r="AD62" s="900"/>
      <c r="AE62" s="900"/>
      <c r="AF62" s="900"/>
      <c r="AG62" s="900"/>
      <c r="AH62" s="900"/>
      <c r="AI62" s="900"/>
      <c r="AJ62" s="900"/>
      <c r="AK62" s="900"/>
      <c r="AL62" s="900"/>
      <c r="AM62" s="900"/>
      <c r="AN62" s="900"/>
      <c r="AO62" s="900"/>
      <c r="AP62" s="900"/>
      <c r="AQ62" s="330"/>
      <c r="AR62" s="492"/>
    </row>
    <row r="63" spans="1:44" ht="25" customHeight="1">
      <c r="A63" s="492"/>
      <c r="B63" s="329"/>
      <c r="C63" s="307"/>
      <c r="D63" s="307"/>
      <c r="E63" s="538"/>
      <c r="F63" s="538"/>
      <c r="G63" s="275"/>
      <c r="H63" s="1736"/>
      <c r="I63" s="1750"/>
      <c r="J63" s="1751"/>
      <c r="K63" s="1752"/>
      <c r="L63" s="564"/>
      <c r="M63" s="564"/>
      <c r="N63" s="564"/>
      <c r="O63" s="564"/>
      <c r="P63" s="564"/>
      <c r="Q63" s="564"/>
      <c r="R63" s="564"/>
      <c r="S63" s="564"/>
      <c r="T63" s="565"/>
      <c r="U63" s="565"/>
      <c r="V63" s="565"/>
      <c r="W63" s="565"/>
      <c r="X63" s="565"/>
      <c r="Y63" s="565"/>
      <c r="Z63" s="900"/>
      <c r="AA63" s="900"/>
      <c r="AB63" s="900"/>
      <c r="AC63" s="900"/>
      <c r="AD63" s="900"/>
      <c r="AE63" s="900"/>
      <c r="AF63" s="900"/>
      <c r="AG63" s="900"/>
      <c r="AH63" s="900"/>
      <c r="AI63" s="900"/>
      <c r="AJ63" s="900"/>
      <c r="AK63" s="900"/>
      <c r="AL63" s="900"/>
      <c r="AM63" s="900"/>
      <c r="AN63" s="900"/>
      <c r="AO63" s="900"/>
      <c r="AP63" s="900"/>
      <c r="AQ63" s="330"/>
      <c r="AR63" s="492"/>
    </row>
    <row r="64" spans="1:44" ht="25" customHeight="1">
      <c r="A64" s="492"/>
      <c r="B64" s="329"/>
      <c r="C64" s="307"/>
      <c r="D64" s="307"/>
      <c r="E64" s="538"/>
      <c r="F64" s="538"/>
      <c r="G64" s="275"/>
      <c r="H64" s="1753" t="s">
        <v>217</v>
      </c>
      <c r="I64" s="1744" t="s">
        <v>360</v>
      </c>
      <c r="J64" s="1745"/>
      <c r="K64" s="1746"/>
      <c r="L64" s="564"/>
      <c r="M64" s="564"/>
      <c r="N64" s="564"/>
      <c r="O64" s="564"/>
      <c r="P64" s="564"/>
      <c r="Q64" s="564"/>
      <c r="R64" s="564"/>
      <c r="S64" s="564"/>
      <c r="T64" s="565"/>
      <c r="U64" s="565"/>
      <c r="V64" s="565"/>
      <c r="W64" s="565"/>
      <c r="X64" s="565"/>
      <c r="Y64" s="565"/>
      <c r="Z64" s="900"/>
      <c r="AA64" s="900"/>
      <c r="AB64" s="900"/>
      <c r="AC64" s="900"/>
      <c r="AD64" s="900"/>
      <c r="AE64" s="900"/>
      <c r="AF64" s="900"/>
      <c r="AG64" s="900"/>
      <c r="AH64" s="900"/>
      <c r="AI64" s="900"/>
      <c r="AJ64" s="900"/>
      <c r="AK64" s="900"/>
      <c r="AL64" s="900"/>
      <c r="AM64" s="900"/>
      <c r="AN64" s="900"/>
      <c r="AO64" s="900"/>
      <c r="AP64" s="900"/>
      <c r="AQ64" s="330"/>
      <c r="AR64" s="492"/>
    </row>
    <row r="65" spans="1:44" ht="25" customHeight="1">
      <c r="A65" s="492"/>
      <c r="B65" s="329"/>
      <c r="C65" s="307"/>
      <c r="D65" s="307"/>
      <c r="E65" s="538"/>
      <c r="F65" s="538"/>
      <c r="G65" s="275"/>
      <c r="H65" s="1754"/>
      <c r="I65" s="1747"/>
      <c r="J65" s="1748"/>
      <c r="K65" s="1749"/>
      <c r="L65" s="564"/>
      <c r="M65" s="564"/>
      <c r="N65" s="564"/>
      <c r="O65" s="564"/>
      <c r="P65" s="564"/>
      <c r="Q65" s="564"/>
      <c r="R65" s="564"/>
      <c r="S65" s="564"/>
      <c r="T65" s="565"/>
      <c r="U65" s="565"/>
      <c r="V65" s="565"/>
      <c r="W65" s="565"/>
      <c r="X65" s="565"/>
      <c r="Y65" s="565"/>
      <c r="Z65" s="900"/>
      <c r="AA65" s="900"/>
      <c r="AB65" s="900"/>
      <c r="AC65" s="900"/>
      <c r="AD65" s="900"/>
      <c r="AE65" s="900"/>
      <c r="AF65" s="900"/>
      <c r="AG65" s="900"/>
      <c r="AH65" s="900"/>
      <c r="AI65" s="900"/>
      <c r="AJ65" s="900"/>
      <c r="AK65" s="900"/>
      <c r="AL65" s="900"/>
      <c r="AM65" s="900"/>
      <c r="AN65" s="900"/>
      <c r="AO65" s="900"/>
      <c r="AP65" s="900"/>
      <c r="AQ65" s="330"/>
      <c r="AR65" s="492"/>
    </row>
    <row r="66" spans="1:44" ht="25" customHeight="1">
      <c r="A66" s="492"/>
      <c r="B66" s="329"/>
      <c r="C66" s="307"/>
      <c r="D66" s="307"/>
      <c r="E66" s="538"/>
      <c r="F66" s="538"/>
      <c r="G66" s="275"/>
      <c r="H66" s="1755"/>
      <c r="I66" s="1750"/>
      <c r="J66" s="1751"/>
      <c r="K66" s="1752"/>
      <c r="L66" s="564"/>
      <c r="M66" s="564"/>
      <c r="N66" s="564"/>
      <c r="O66" s="564"/>
      <c r="P66" s="564"/>
      <c r="Q66" s="564"/>
      <c r="R66" s="564"/>
      <c r="S66" s="564"/>
      <c r="T66" s="565"/>
      <c r="U66" s="565"/>
      <c r="V66" s="565"/>
      <c r="W66" s="565"/>
      <c r="X66" s="565"/>
      <c r="Y66" s="565"/>
      <c r="Z66" s="900"/>
      <c r="AA66" s="900"/>
      <c r="AB66" s="900"/>
      <c r="AC66" s="900"/>
      <c r="AD66" s="900"/>
      <c r="AE66" s="900"/>
      <c r="AF66" s="900"/>
      <c r="AG66" s="900"/>
      <c r="AH66" s="900"/>
      <c r="AI66" s="900"/>
      <c r="AJ66" s="900"/>
      <c r="AK66" s="900"/>
      <c r="AL66" s="900"/>
      <c r="AM66" s="900"/>
      <c r="AN66" s="900"/>
      <c r="AO66" s="900"/>
      <c r="AP66" s="900"/>
      <c r="AQ66" s="330"/>
      <c r="AR66" s="492"/>
    </row>
    <row r="67" spans="1:44" ht="25" customHeight="1">
      <c r="A67" s="492"/>
      <c r="B67" s="329"/>
      <c r="C67" s="307"/>
      <c r="D67" s="307"/>
      <c r="E67" s="538"/>
      <c r="F67" s="538"/>
      <c r="G67" s="275"/>
      <c r="H67" s="1737" t="s">
        <v>222</v>
      </c>
      <c r="I67" s="1744" t="s">
        <v>361</v>
      </c>
      <c r="J67" s="1745"/>
      <c r="K67" s="1746"/>
      <c r="L67" s="564"/>
      <c r="M67" s="564"/>
      <c r="N67" s="564"/>
      <c r="O67" s="564"/>
      <c r="P67" s="564"/>
      <c r="Q67" s="564"/>
      <c r="R67" s="564"/>
      <c r="S67" s="564"/>
      <c r="T67" s="565"/>
      <c r="U67" s="565"/>
      <c r="V67" s="565"/>
      <c r="W67" s="565"/>
      <c r="X67" s="565"/>
      <c r="Y67" s="565"/>
      <c r="Z67" s="900"/>
      <c r="AA67" s="900"/>
      <c r="AB67" s="900"/>
      <c r="AC67" s="900"/>
      <c r="AD67" s="900"/>
      <c r="AE67" s="900"/>
      <c r="AF67" s="900"/>
      <c r="AG67" s="900"/>
      <c r="AH67" s="900"/>
      <c r="AI67" s="900"/>
      <c r="AJ67" s="900"/>
      <c r="AK67" s="900"/>
      <c r="AL67" s="900"/>
      <c r="AM67" s="900"/>
      <c r="AN67" s="900"/>
      <c r="AO67" s="900"/>
      <c r="AP67" s="900"/>
      <c r="AQ67" s="330"/>
      <c r="AR67" s="492"/>
    </row>
    <row r="68" spans="1:44" ht="25" customHeight="1">
      <c r="A68" s="492"/>
      <c r="B68" s="329"/>
      <c r="C68" s="307"/>
      <c r="D68" s="307"/>
      <c r="E68" s="538"/>
      <c r="F68" s="538"/>
      <c r="G68" s="275"/>
      <c r="H68" s="1738"/>
      <c r="I68" s="1747"/>
      <c r="J68" s="1748"/>
      <c r="K68" s="1749"/>
      <c r="L68" s="564"/>
      <c r="M68" s="564"/>
      <c r="N68" s="564"/>
      <c r="O68" s="564"/>
      <c r="P68" s="564"/>
      <c r="Q68" s="564"/>
      <c r="R68" s="564"/>
      <c r="S68" s="564"/>
      <c r="T68" s="565"/>
      <c r="U68" s="565"/>
      <c r="V68" s="565"/>
      <c r="W68" s="565"/>
      <c r="X68" s="565"/>
      <c r="Y68" s="565"/>
      <c r="Z68" s="560"/>
      <c r="AA68" s="560"/>
      <c r="AB68" s="560"/>
      <c r="AC68" s="560"/>
      <c r="AD68" s="560"/>
      <c r="AE68" s="560"/>
      <c r="AF68" s="558"/>
      <c r="AG68" s="558"/>
      <c r="AH68" s="558"/>
      <c r="AI68" s="558"/>
      <c r="AJ68" s="558"/>
      <c r="AK68" s="558"/>
      <c r="AL68" s="558"/>
      <c r="AM68" s="558"/>
      <c r="AN68" s="558"/>
      <c r="AO68" s="558"/>
      <c r="AP68" s="558"/>
      <c r="AQ68" s="330"/>
      <c r="AR68" s="492"/>
    </row>
    <row r="69" spans="1:44" ht="25" customHeight="1">
      <c r="A69" s="492"/>
      <c r="B69" s="329"/>
      <c r="C69" s="307"/>
      <c r="D69" s="307"/>
      <c r="E69" s="538"/>
      <c r="F69" s="538"/>
      <c r="G69" s="275"/>
      <c r="H69" s="1739"/>
      <c r="I69" s="1750"/>
      <c r="J69" s="1751"/>
      <c r="K69" s="1752"/>
      <c r="L69" s="564"/>
      <c r="M69" s="564"/>
      <c r="N69" s="564"/>
      <c r="O69" s="564"/>
      <c r="P69" s="564"/>
      <c r="Q69" s="564"/>
      <c r="R69" s="564"/>
      <c r="S69" s="564"/>
      <c r="T69" s="565"/>
      <c r="U69" s="565"/>
      <c r="V69" s="565"/>
      <c r="W69" s="565"/>
      <c r="X69" s="565"/>
      <c r="Y69" s="565"/>
      <c r="Z69" s="558"/>
      <c r="AA69" s="558"/>
      <c r="AB69" s="558"/>
      <c r="AC69" s="558"/>
      <c r="AD69" s="558"/>
      <c r="AE69" s="558"/>
      <c r="AF69" s="558"/>
      <c r="AG69" s="558"/>
      <c r="AH69" s="558"/>
      <c r="AI69" s="558"/>
      <c r="AJ69" s="558"/>
      <c r="AK69" s="558"/>
      <c r="AL69" s="558"/>
      <c r="AM69" s="558"/>
      <c r="AN69" s="558"/>
      <c r="AO69" s="558"/>
      <c r="AP69" s="558"/>
      <c r="AQ69" s="330"/>
      <c r="AR69" s="492"/>
    </row>
    <row r="70" spans="1:44" ht="25" customHeight="1">
      <c r="A70" s="492"/>
      <c r="B70" s="329"/>
      <c r="C70" s="307"/>
      <c r="D70" s="307"/>
      <c r="E70" s="538"/>
      <c r="F70" s="538"/>
      <c r="G70" s="275"/>
      <c r="H70" s="1481" t="s">
        <v>227</v>
      </c>
      <c r="I70" s="1744" t="s">
        <v>362</v>
      </c>
      <c r="J70" s="1745"/>
      <c r="K70" s="1746"/>
      <c r="L70" s="564"/>
      <c r="M70" s="564"/>
      <c r="N70" s="564"/>
      <c r="O70" s="564"/>
      <c r="P70" s="564"/>
      <c r="Q70" s="564"/>
      <c r="R70" s="564"/>
      <c r="S70" s="564"/>
      <c r="T70" s="565"/>
      <c r="U70" s="565"/>
      <c r="V70" s="565"/>
      <c r="W70" s="565"/>
      <c r="X70" s="565"/>
      <c r="Y70" s="565"/>
      <c r="Z70" s="558"/>
      <c r="AA70" s="558"/>
      <c r="AB70" s="558"/>
      <c r="AC70" s="558"/>
      <c r="AD70" s="558"/>
      <c r="AE70" s="558"/>
      <c r="AF70" s="558"/>
      <c r="AG70" s="558"/>
      <c r="AH70" s="558"/>
      <c r="AI70" s="558"/>
      <c r="AJ70" s="558"/>
      <c r="AK70" s="558"/>
      <c r="AL70" s="558"/>
      <c r="AM70" s="558"/>
      <c r="AN70" s="558"/>
      <c r="AO70" s="558"/>
      <c r="AP70" s="558"/>
      <c r="AQ70" s="330"/>
      <c r="AR70" s="492"/>
    </row>
    <row r="71" spans="1:44" ht="25" customHeight="1">
      <c r="A71" s="492"/>
      <c r="B71" s="329"/>
      <c r="C71" s="307"/>
      <c r="D71" s="307"/>
      <c r="F71" s="538"/>
      <c r="G71" s="275"/>
      <c r="H71" s="1481"/>
      <c r="I71" s="1750"/>
      <c r="J71" s="1751"/>
      <c r="K71" s="1752"/>
      <c r="L71" s="564"/>
      <c r="M71" s="564"/>
      <c r="N71" s="564"/>
      <c r="O71" s="564"/>
      <c r="P71" s="564"/>
      <c r="Q71" s="564"/>
      <c r="R71" s="564"/>
      <c r="S71" s="564"/>
      <c r="T71" s="565"/>
      <c r="U71" s="565"/>
      <c r="V71" s="565"/>
      <c r="W71" s="565"/>
      <c r="X71" s="565"/>
      <c r="Y71" s="565"/>
      <c r="Z71" s="558"/>
      <c r="AA71" s="558"/>
      <c r="AB71" s="558"/>
      <c r="AC71" s="558"/>
      <c r="AD71" s="558"/>
      <c r="AE71" s="558"/>
      <c r="AF71" s="558"/>
      <c r="AG71" s="558"/>
      <c r="AH71" s="558"/>
      <c r="AI71" s="558"/>
      <c r="AJ71" s="558"/>
      <c r="AK71" s="558"/>
      <c r="AL71" s="558"/>
      <c r="AM71" s="558"/>
      <c r="AN71" s="558"/>
      <c r="AO71" s="558"/>
      <c r="AP71" s="558"/>
      <c r="AQ71" s="330"/>
      <c r="AR71" s="492"/>
    </row>
    <row r="72" spans="1:44" ht="19" customHeight="1">
      <c r="A72" s="492"/>
      <c r="B72" s="329"/>
      <c r="C72" s="307"/>
      <c r="D72" s="307"/>
      <c r="E72" s="538"/>
      <c r="F72" s="538"/>
      <c r="G72" s="275"/>
      <c r="H72" s="563"/>
      <c r="I72" s="563"/>
      <c r="J72" s="564"/>
      <c r="K72" s="564"/>
      <c r="L72" s="564"/>
      <c r="M72" s="564"/>
      <c r="N72" s="564"/>
      <c r="O72" s="564"/>
      <c r="P72" s="564"/>
      <c r="Q72" s="564"/>
      <c r="R72" s="564"/>
      <c r="S72" s="564"/>
      <c r="T72" s="565"/>
      <c r="U72" s="565"/>
      <c r="V72" s="565"/>
      <c r="W72" s="565"/>
      <c r="X72" s="565"/>
      <c r="Y72" s="565"/>
      <c r="Z72" s="900"/>
      <c r="AA72" s="900"/>
      <c r="AB72" s="900"/>
      <c r="AC72" s="900"/>
      <c r="AD72" s="900"/>
      <c r="AE72" s="900"/>
      <c r="AF72" s="900"/>
      <c r="AG72" s="900"/>
      <c r="AH72" s="900"/>
      <c r="AI72" s="900"/>
      <c r="AJ72" s="900"/>
      <c r="AK72" s="900"/>
      <c r="AL72" s="900"/>
      <c r="AM72" s="900"/>
      <c r="AN72" s="900"/>
      <c r="AO72" s="900"/>
      <c r="AP72" s="900"/>
      <c r="AQ72" s="330"/>
      <c r="AR72" s="492"/>
    </row>
    <row r="73" spans="1:44" ht="30" customHeight="1">
      <c r="A73" s="492"/>
      <c r="B73" s="329"/>
      <c r="C73" s="307"/>
      <c r="D73" s="641" t="s">
        <v>363</v>
      </c>
      <c r="E73" s="642" t="s">
        <v>28</v>
      </c>
      <c r="F73" s="605"/>
      <c r="G73" s="275"/>
      <c r="H73" s="900"/>
      <c r="I73" s="900"/>
      <c r="J73" s="900"/>
      <c r="K73" s="900"/>
      <c r="L73" s="900"/>
      <c r="M73" s="900"/>
      <c r="N73" s="900"/>
      <c r="O73" s="900"/>
      <c r="P73" s="275"/>
      <c r="Q73" s="275"/>
      <c r="R73" s="902"/>
      <c r="S73" s="902"/>
      <c r="T73" s="902"/>
      <c r="U73" s="902"/>
      <c r="V73" s="902"/>
      <c r="W73" s="275"/>
      <c r="X73" s="900"/>
      <c r="Y73" s="900"/>
      <c r="Z73" s="900"/>
      <c r="AA73" s="900"/>
      <c r="AB73" s="900"/>
      <c r="AC73" s="900"/>
      <c r="AD73" s="900"/>
      <c r="AE73" s="900"/>
      <c r="AF73" s="900"/>
      <c r="AG73" s="900"/>
      <c r="AH73" s="900"/>
      <c r="AI73" s="900"/>
      <c r="AJ73" s="900"/>
      <c r="AK73" s="900"/>
      <c r="AL73" s="900"/>
      <c r="AM73" s="900"/>
      <c r="AN73" s="900"/>
      <c r="AO73" s="900"/>
      <c r="AP73" s="900"/>
      <c r="AQ73" s="330"/>
      <c r="AR73" s="492"/>
    </row>
    <row r="74" spans="1:44" ht="25" customHeight="1">
      <c r="A74" s="492"/>
      <c r="B74" s="329"/>
      <c r="C74" s="307"/>
      <c r="D74" s="307"/>
      <c r="E74" s="538"/>
      <c r="F74" s="538"/>
      <c r="G74" s="275"/>
      <c r="H74" s="900"/>
      <c r="I74" s="900"/>
      <c r="J74" s="900"/>
      <c r="K74" s="900"/>
      <c r="L74" s="900"/>
      <c r="M74" s="900"/>
      <c r="N74" s="900"/>
      <c r="O74" s="900"/>
      <c r="P74" s="275"/>
      <c r="Q74" s="275"/>
      <c r="R74" s="902"/>
      <c r="S74" s="902"/>
      <c r="T74" s="902"/>
      <c r="U74" s="902"/>
      <c r="V74" s="902"/>
      <c r="W74" s="275"/>
      <c r="X74" s="900"/>
      <c r="Y74" s="900"/>
      <c r="Z74" s="900"/>
      <c r="AA74" s="900"/>
      <c r="AB74" s="900"/>
      <c r="AC74" s="900"/>
      <c r="AD74" s="900"/>
      <c r="AE74" s="900"/>
      <c r="AF74" s="900"/>
      <c r="AG74" s="900"/>
      <c r="AH74" s="900"/>
      <c r="AI74" s="900"/>
      <c r="AJ74" s="900"/>
      <c r="AK74" s="900"/>
      <c r="AL74" s="900"/>
      <c r="AM74" s="900"/>
      <c r="AN74" s="900"/>
      <c r="AO74" s="900"/>
      <c r="AP74" s="900"/>
      <c r="AQ74" s="330"/>
      <c r="AR74" s="492"/>
    </row>
    <row r="75" spans="1:44" ht="25" customHeight="1">
      <c r="A75" s="492"/>
      <c r="B75" s="329"/>
      <c r="C75" s="307"/>
      <c r="D75" s="307"/>
      <c r="E75" s="662" t="s">
        <v>364</v>
      </c>
      <c r="F75" s="904"/>
      <c r="G75" s="275"/>
      <c r="H75" s="1679" t="s">
        <v>365</v>
      </c>
      <c r="I75" s="1680"/>
      <c r="J75" s="1680"/>
      <c r="K75" s="1681"/>
      <c r="L75" s="900"/>
      <c r="M75" s="900"/>
      <c r="N75" s="900"/>
      <c r="O75" s="900"/>
      <c r="P75" s="275"/>
      <c r="Q75" s="275"/>
      <c r="R75" s="902"/>
      <c r="S75" s="902"/>
      <c r="T75" s="902"/>
      <c r="U75" s="902"/>
      <c r="V75" s="902"/>
      <c r="W75" s="275"/>
      <c r="X75" s="900"/>
      <c r="Y75" s="900"/>
      <c r="Z75" s="900"/>
      <c r="AA75" s="900"/>
      <c r="AB75" s="900"/>
      <c r="AC75" s="900"/>
      <c r="AD75" s="900"/>
      <c r="AE75" s="900"/>
      <c r="AF75" s="900"/>
      <c r="AG75" s="900"/>
      <c r="AH75" s="900"/>
      <c r="AI75" s="900"/>
      <c r="AJ75" s="900"/>
      <c r="AK75" s="900"/>
      <c r="AL75" s="900"/>
      <c r="AM75" s="900"/>
      <c r="AN75" s="900"/>
      <c r="AO75" s="900"/>
      <c r="AP75" s="900"/>
      <c r="AQ75" s="330"/>
      <c r="AR75" s="492"/>
    </row>
    <row r="76" spans="1:44" ht="25" customHeight="1">
      <c r="A76" s="492"/>
      <c r="B76" s="329"/>
      <c r="C76" s="307"/>
      <c r="D76" s="307"/>
      <c r="E76" s="538"/>
      <c r="F76" s="538"/>
      <c r="G76" s="275"/>
      <c r="H76" s="900"/>
      <c r="I76" s="900"/>
      <c r="J76" s="900"/>
      <c r="K76" s="900"/>
      <c r="L76" s="900"/>
      <c r="M76" s="900"/>
      <c r="N76" s="900"/>
      <c r="O76" s="900"/>
      <c r="P76" s="275"/>
      <c r="Q76" s="275"/>
      <c r="R76" s="902"/>
      <c r="S76" s="902"/>
      <c r="T76" s="902"/>
      <c r="U76" s="902"/>
      <c r="V76" s="902"/>
      <c r="W76" s="275"/>
      <c r="X76" s="900"/>
      <c r="Y76" s="900"/>
      <c r="Z76" s="900"/>
      <c r="AA76" s="900"/>
      <c r="AB76" s="900"/>
      <c r="AC76" s="900"/>
      <c r="AD76" s="900"/>
      <c r="AE76" s="900"/>
      <c r="AF76" s="900"/>
      <c r="AG76" s="900"/>
      <c r="AH76" s="900"/>
      <c r="AI76" s="900"/>
      <c r="AJ76" s="900"/>
      <c r="AK76" s="900"/>
      <c r="AL76" s="900"/>
      <c r="AM76" s="900"/>
      <c r="AN76" s="900"/>
      <c r="AO76" s="900"/>
      <c r="AP76" s="900"/>
      <c r="AQ76" s="330"/>
      <c r="AR76" s="492"/>
    </row>
    <row r="77" spans="1:44" ht="24">
      <c r="A77" s="492"/>
      <c r="B77" s="329"/>
      <c r="C77" s="307"/>
      <c r="D77" s="307"/>
      <c r="E77" s="307"/>
      <c r="F77" s="307"/>
      <c r="G77" s="307"/>
      <c r="J77" s="307"/>
      <c r="K77" s="307"/>
      <c r="L77" s="307"/>
      <c r="M77" s="307"/>
      <c r="N77" s="307"/>
      <c r="O77" s="307"/>
      <c r="P77" s="307"/>
      <c r="Q77" s="307"/>
      <c r="R77" s="307"/>
      <c r="S77" s="307"/>
      <c r="T77" s="307"/>
      <c r="U77" s="307"/>
      <c r="V77" s="307"/>
      <c r="W77" s="307"/>
      <c r="X77" s="307"/>
      <c r="Y77" s="307"/>
      <c r="Z77" s="307"/>
      <c r="AA77" s="307"/>
      <c r="AB77" s="307"/>
      <c r="AC77" s="307"/>
      <c r="AD77" s="307"/>
      <c r="AE77" s="307"/>
      <c r="AF77" s="307"/>
      <c r="AG77" s="307"/>
      <c r="AH77" s="307"/>
      <c r="AI77" s="307"/>
      <c r="AJ77" s="307"/>
      <c r="AK77" s="307"/>
      <c r="AL77" s="307"/>
      <c r="AM77" s="307"/>
      <c r="AN77" s="307"/>
      <c r="AO77" s="307"/>
      <c r="AP77" s="307"/>
      <c r="AQ77" s="330"/>
      <c r="AR77" s="492"/>
    </row>
    <row r="78" spans="1:44" ht="24">
      <c r="A78" s="492"/>
      <c r="B78" s="329"/>
      <c r="C78" s="307"/>
      <c r="D78" s="307"/>
      <c r="E78" s="307"/>
      <c r="F78" s="307"/>
      <c r="G78" s="307"/>
      <c r="H78" s="307"/>
      <c r="I78" s="307"/>
      <c r="J78" s="307"/>
      <c r="K78" s="307"/>
      <c r="L78" s="307"/>
      <c r="M78" s="307"/>
      <c r="N78" s="307"/>
      <c r="O78" s="307"/>
      <c r="P78" s="307"/>
      <c r="Q78" s="307"/>
      <c r="R78" s="307"/>
      <c r="S78" s="307"/>
      <c r="T78" s="307"/>
      <c r="U78" s="307"/>
      <c r="V78" s="307"/>
      <c r="W78" s="307"/>
      <c r="X78" s="307"/>
      <c r="Y78" s="307"/>
      <c r="Z78" s="307"/>
      <c r="AA78" s="307"/>
      <c r="AB78" s="307"/>
      <c r="AC78" s="307"/>
      <c r="AD78" s="307"/>
      <c r="AE78" s="307"/>
      <c r="AF78" s="307"/>
      <c r="AG78" s="307"/>
      <c r="AH78" s="307"/>
      <c r="AI78" s="307"/>
      <c r="AJ78" s="307"/>
      <c r="AK78" s="307"/>
      <c r="AL78" s="307"/>
      <c r="AM78" s="307"/>
      <c r="AN78" s="307"/>
      <c r="AO78" s="307"/>
      <c r="AP78" s="307"/>
      <c r="AQ78" s="330"/>
      <c r="AR78" s="492"/>
    </row>
    <row r="79" spans="1:44" s="502" customFormat="1" ht="24" hidden="1">
      <c r="A79" s="497"/>
      <c r="B79" s="498"/>
      <c r="C79" s="476" t="s">
        <v>366</v>
      </c>
      <c r="D79" s="499"/>
      <c r="E79" s="499"/>
      <c r="F79" s="499"/>
      <c r="G79" s="500"/>
      <c r="H79" s="500"/>
      <c r="I79" s="500"/>
      <c r="J79" s="500"/>
      <c r="K79" s="500"/>
      <c r="L79" s="500"/>
      <c r="M79" s="500"/>
      <c r="N79" s="500"/>
      <c r="O79" s="500"/>
      <c r="P79" s="500"/>
      <c r="Q79" s="500"/>
      <c r="R79" s="500"/>
      <c r="S79" s="500"/>
      <c r="T79" s="500"/>
      <c r="U79" s="500"/>
      <c r="V79" s="500"/>
      <c r="W79" s="500"/>
      <c r="X79" s="500"/>
      <c r="Y79" s="500"/>
      <c r="Z79" s="500"/>
      <c r="AA79" s="500"/>
      <c r="AB79" s="500"/>
      <c r="AC79" s="500"/>
      <c r="AD79" s="500"/>
      <c r="AE79" s="500"/>
      <c r="AF79" s="500"/>
      <c r="AG79" s="500"/>
      <c r="AH79" s="500"/>
      <c r="AI79" s="500"/>
      <c r="AJ79" s="500"/>
      <c r="AK79" s="500"/>
      <c r="AL79" s="500"/>
      <c r="AM79" s="500"/>
      <c r="AN79" s="500"/>
      <c r="AO79" s="500"/>
      <c r="AP79" s="500"/>
      <c r="AQ79" s="501"/>
      <c r="AR79" s="497"/>
    </row>
    <row r="80" spans="1:44" ht="19" hidden="1" customHeight="1" thickBot="1">
      <c r="A80" s="492"/>
      <c r="B80" s="329"/>
      <c r="C80" s="299"/>
      <c r="D80" s="307"/>
      <c r="E80" s="307"/>
      <c r="F80" s="307"/>
      <c r="G80" s="249"/>
      <c r="H80" s="249"/>
      <c r="I80" s="249"/>
      <c r="J80" s="249"/>
      <c r="K80" s="249"/>
      <c r="L80" s="249"/>
      <c r="M80" s="249"/>
      <c r="N80" s="249"/>
      <c r="O80" s="249"/>
      <c r="P80" s="249"/>
      <c r="Q80" s="249"/>
      <c r="R80" s="249"/>
      <c r="S80" s="249"/>
      <c r="T80" s="249"/>
      <c r="U80" s="249"/>
      <c r="V80" s="249"/>
      <c r="W80" s="249"/>
      <c r="X80" s="249"/>
      <c r="Y80" s="249"/>
      <c r="Z80" s="249"/>
      <c r="AA80" s="249"/>
      <c r="AB80" s="249"/>
      <c r="AC80" s="249"/>
      <c r="AD80" s="249"/>
      <c r="AE80" s="249"/>
      <c r="AF80" s="249"/>
      <c r="AG80" s="249"/>
      <c r="AH80" s="249"/>
      <c r="AI80" s="249"/>
      <c r="AJ80" s="249"/>
      <c r="AK80" s="249"/>
      <c r="AL80" s="249"/>
      <c r="AM80" s="249"/>
      <c r="AN80" s="249"/>
      <c r="AO80" s="249"/>
      <c r="AP80" s="249"/>
      <c r="AQ80" s="330"/>
      <c r="AR80" s="492"/>
    </row>
    <row r="81" spans="1:44" ht="25" hidden="1" thickBot="1">
      <c r="A81" s="492"/>
      <c r="B81" s="329"/>
      <c r="C81" s="299"/>
      <c r="D81" s="304" t="s">
        <v>342</v>
      </c>
      <c r="E81" s="302" t="s">
        <v>251</v>
      </c>
      <c r="F81" s="302"/>
      <c r="G81" s="1709" t="s">
        <v>367</v>
      </c>
      <c r="H81" s="1710"/>
      <c r="I81" s="303" t="s">
        <v>368</v>
      </c>
      <c r="J81" s="249"/>
      <c r="K81" s="249"/>
      <c r="L81" s="249"/>
      <c r="M81" s="249"/>
      <c r="N81" s="249"/>
      <c r="O81" s="249"/>
      <c r="P81" s="249"/>
      <c r="Q81" s="249"/>
      <c r="R81" s="249"/>
      <c r="S81" s="249"/>
      <c r="T81" s="249"/>
      <c r="U81" s="249"/>
      <c r="V81" s="249"/>
      <c r="W81" s="249"/>
      <c r="X81" s="249"/>
      <c r="Y81" s="249"/>
      <c r="Z81" s="249"/>
      <c r="AA81" s="249"/>
      <c r="AB81" s="249"/>
      <c r="AC81" s="249"/>
      <c r="AD81" s="249"/>
      <c r="AE81" s="249"/>
      <c r="AF81" s="249"/>
      <c r="AG81" s="249"/>
      <c r="AH81" s="249"/>
      <c r="AI81" s="249"/>
      <c r="AJ81" s="249"/>
      <c r="AK81" s="249"/>
      <c r="AL81" s="249"/>
      <c r="AM81" s="249"/>
      <c r="AN81" s="249"/>
      <c r="AO81" s="249"/>
      <c r="AP81" s="249"/>
      <c r="AQ81" s="330"/>
      <c r="AR81" s="492"/>
    </row>
    <row r="82" spans="1:44" ht="25" hidden="1" thickBot="1">
      <c r="A82" s="492"/>
      <c r="B82" s="329"/>
      <c r="C82" s="299"/>
      <c r="D82" s="298" t="s">
        <v>369</v>
      </c>
      <c r="E82" s="503"/>
      <c r="F82" s="503"/>
      <c r="G82" s="1711"/>
      <c r="H82" s="1711"/>
      <c r="I82" s="504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49"/>
      <c r="AB82" s="249"/>
      <c r="AC82" s="249"/>
      <c r="AD82" s="249"/>
      <c r="AE82" s="249"/>
      <c r="AF82" s="249"/>
      <c r="AG82" s="249"/>
      <c r="AH82" s="249"/>
      <c r="AI82" s="249"/>
      <c r="AJ82" s="249"/>
      <c r="AK82" s="249"/>
      <c r="AL82" s="249"/>
      <c r="AM82" s="249"/>
      <c r="AN82" s="249"/>
      <c r="AO82" s="249"/>
      <c r="AP82" s="249"/>
      <c r="AQ82" s="330"/>
      <c r="AR82" s="492"/>
    </row>
    <row r="83" spans="1:44" ht="25" hidden="1" thickBot="1">
      <c r="A83" s="492"/>
      <c r="B83" s="329"/>
      <c r="C83" s="307"/>
      <c r="D83" s="298" t="s">
        <v>370</v>
      </c>
      <c r="E83" s="505"/>
      <c r="F83" s="505"/>
      <c r="G83" s="1712"/>
      <c r="H83" s="1712"/>
      <c r="I83" s="506"/>
      <c r="J83" s="249"/>
      <c r="K83" s="249"/>
      <c r="L83" s="249"/>
      <c r="M83" s="249"/>
      <c r="N83" s="249"/>
      <c r="O83" s="249"/>
      <c r="P83" s="249"/>
      <c r="Q83" s="249"/>
      <c r="R83" s="249"/>
      <c r="S83" s="249"/>
      <c r="T83" s="249"/>
      <c r="U83" s="249"/>
      <c r="V83" s="249"/>
      <c r="W83" s="249"/>
      <c r="X83" s="249"/>
      <c r="Y83" s="249"/>
      <c r="Z83" s="249"/>
      <c r="AA83" s="249"/>
      <c r="AB83" s="249"/>
      <c r="AC83" s="249"/>
      <c r="AD83" s="249"/>
      <c r="AE83" s="249"/>
      <c r="AF83" s="249"/>
      <c r="AG83" s="249"/>
      <c r="AH83" s="249"/>
      <c r="AI83" s="249"/>
      <c r="AJ83" s="249"/>
      <c r="AK83" s="249"/>
      <c r="AL83" s="249"/>
      <c r="AM83" s="249"/>
      <c r="AN83" s="249"/>
      <c r="AO83" s="249"/>
      <c r="AP83" s="249"/>
      <c r="AQ83" s="330"/>
      <c r="AR83" s="492"/>
    </row>
    <row r="84" spans="1:44" ht="25" hidden="1" thickBot="1">
      <c r="A84" s="492"/>
      <c r="B84" s="329"/>
      <c r="C84" s="307"/>
      <c r="D84" s="298" t="s">
        <v>371</v>
      </c>
      <c r="E84" s="505"/>
      <c r="F84" s="505"/>
      <c r="G84" s="1712"/>
      <c r="H84" s="1712"/>
      <c r="I84" s="506"/>
      <c r="J84" s="249"/>
      <c r="K84" s="249"/>
      <c r="L84" s="249"/>
      <c r="M84" s="249"/>
      <c r="N84" s="249"/>
      <c r="O84" s="249"/>
      <c r="P84" s="249"/>
      <c r="Q84" s="249"/>
      <c r="R84" s="249"/>
      <c r="S84" s="249"/>
      <c r="T84" s="249"/>
      <c r="U84" s="249"/>
      <c r="V84" s="249"/>
      <c r="W84" s="249"/>
      <c r="X84" s="249"/>
      <c r="Y84" s="249"/>
      <c r="Z84" s="249"/>
      <c r="AA84" s="249"/>
      <c r="AB84" s="249"/>
      <c r="AC84" s="249"/>
      <c r="AD84" s="249"/>
      <c r="AE84" s="249"/>
      <c r="AF84" s="249"/>
      <c r="AG84" s="249"/>
      <c r="AH84" s="249"/>
      <c r="AI84" s="249"/>
      <c r="AJ84" s="249"/>
      <c r="AK84" s="249"/>
      <c r="AL84" s="249"/>
      <c r="AM84" s="249"/>
      <c r="AN84" s="249"/>
      <c r="AO84" s="249"/>
      <c r="AP84" s="249"/>
      <c r="AQ84" s="330"/>
      <c r="AR84" s="492"/>
    </row>
    <row r="85" spans="1:44" ht="25" hidden="1" thickBot="1">
      <c r="A85" s="492"/>
      <c r="B85" s="329"/>
      <c r="C85" s="307"/>
      <c r="D85" s="298" t="s">
        <v>372</v>
      </c>
      <c r="E85" s="505"/>
      <c r="F85" s="505"/>
      <c r="G85" s="1712"/>
      <c r="H85" s="1712"/>
      <c r="I85" s="506"/>
      <c r="J85" s="249"/>
      <c r="K85" s="249"/>
      <c r="L85" s="249"/>
      <c r="M85" s="249"/>
      <c r="N85" s="249"/>
      <c r="O85" s="249"/>
      <c r="P85" s="249"/>
      <c r="Q85" s="249"/>
      <c r="R85" s="249"/>
      <c r="S85" s="249"/>
      <c r="T85" s="249"/>
      <c r="U85" s="249"/>
      <c r="V85" s="249"/>
      <c r="W85" s="249"/>
      <c r="X85" s="249"/>
      <c r="Y85" s="249"/>
      <c r="Z85" s="249"/>
      <c r="AA85" s="249"/>
      <c r="AB85" s="249"/>
      <c r="AC85" s="249"/>
      <c r="AD85" s="249"/>
      <c r="AE85" s="249"/>
      <c r="AF85" s="249"/>
      <c r="AG85" s="249"/>
      <c r="AH85" s="249"/>
      <c r="AI85" s="249"/>
      <c r="AJ85" s="249"/>
      <c r="AK85" s="249"/>
      <c r="AL85" s="249"/>
      <c r="AM85" s="249"/>
      <c r="AN85" s="249"/>
      <c r="AO85" s="249"/>
      <c r="AP85" s="249"/>
      <c r="AQ85" s="330"/>
      <c r="AR85" s="492"/>
    </row>
    <row r="86" spans="1:44" ht="24" hidden="1">
      <c r="A86" s="492"/>
      <c r="B86" s="329"/>
      <c r="C86" s="307"/>
      <c r="D86" s="305" t="s">
        <v>373</v>
      </c>
      <c r="E86" s="505"/>
      <c r="F86" s="505"/>
      <c r="G86" s="1712"/>
      <c r="H86" s="1712"/>
      <c r="I86" s="506"/>
      <c r="J86" s="249"/>
      <c r="K86" s="249"/>
      <c r="L86" s="249"/>
      <c r="M86" s="249"/>
      <c r="N86" s="249"/>
      <c r="O86" s="249"/>
      <c r="P86" s="249"/>
      <c r="Q86" s="249"/>
      <c r="R86" s="249"/>
      <c r="S86" s="249"/>
      <c r="T86" s="249"/>
      <c r="U86" s="249"/>
      <c r="V86" s="249"/>
      <c r="W86" s="249"/>
      <c r="X86" s="249"/>
      <c r="Y86" s="249"/>
      <c r="Z86" s="249"/>
      <c r="AA86" s="249"/>
      <c r="AB86" s="249"/>
      <c r="AC86" s="249"/>
      <c r="AD86" s="249"/>
      <c r="AE86" s="249"/>
      <c r="AF86" s="249"/>
      <c r="AG86" s="249"/>
      <c r="AH86" s="249"/>
      <c r="AI86" s="249"/>
      <c r="AJ86" s="249"/>
      <c r="AK86" s="249"/>
      <c r="AL86" s="249"/>
      <c r="AM86" s="249"/>
      <c r="AN86" s="249"/>
      <c r="AO86" s="249"/>
      <c r="AP86" s="249"/>
      <c r="AQ86" s="330"/>
      <c r="AR86" s="492"/>
    </row>
    <row r="87" spans="1:44" ht="25" hidden="1" thickBot="1">
      <c r="A87" s="492"/>
      <c r="B87" s="329"/>
      <c r="C87" s="307"/>
      <c r="D87" s="298" t="s">
        <v>277</v>
      </c>
      <c r="E87" s="507"/>
      <c r="F87" s="657"/>
      <c r="G87" s="1713"/>
      <c r="H87" s="1714"/>
      <c r="I87" s="508"/>
      <c r="J87" s="249"/>
      <c r="K87" s="249"/>
      <c r="L87" s="249"/>
      <c r="M87" s="249"/>
      <c r="N87" s="249"/>
      <c r="O87" s="249"/>
      <c r="P87" s="249"/>
      <c r="Q87" s="249"/>
      <c r="R87" s="249"/>
      <c r="S87" s="249"/>
      <c r="T87" s="249"/>
      <c r="U87" s="249"/>
      <c r="V87" s="249"/>
      <c r="W87" s="249"/>
      <c r="X87" s="249"/>
      <c r="Y87" s="249"/>
      <c r="Z87" s="249"/>
      <c r="AA87" s="249"/>
      <c r="AB87" s="249"/>
      <c r="AC87" s="249"/>
      <c r="AD87" s="249"/>
      <c r="AE87" s="249"/>
      <c r="AF87" s="249"/>
      <c r="AG87" s="249"/>
      <c r="AH87" s="249"/>
      <c r="AI87" s="249"/>
      <c r="AJ87" s="249"/>
      <c r="AK87" s="249"/>
      <c r="AL87" s="249"/>
      <c r="AM87" s="249"/>
      <c r="AN87" s="249"/>
      <c r="AO87" s="249"/>
      <c r="AP87" s="249"/>
      <c r="AQ87" s="330"/>
      <c r="AR87" s="492"/>
    </row>
    <row r="88" spans="1:44" ht="24">
      <c r="A88" s="492"/>
      <c r="B88" s="329"/>
      <c r="C88" s="307"/>
      <c r="D88" s="249"/>
      <c r="E88" s="307"/>
      <c r="F88" s="307"/>
      <c r="G88" s="249"/>
      <c r="H88" s="249"/>
      <c r="I88" s="249"/>
      <c r="J88" s="249"/>
      <c r="K88" s="249"/>
      <c r="L88" s="249"/>
      <c r="M88" s="249"/>
      <c r="N88" s="249"/>
      <c r="O88" s="249"/>
      <c r="P88" s="249"/>
      <c r="Q88" s="249"/>
      <c r="R88" s="249"/>
      <c r="S88" s="249"/>
      <c r="T88" s="249"/>
      <c r="U88" s="249"/>
      <c r="V88" s="249"/>
      <c r="W88" s="249"/>
      <c r="X88" s="249"/>
      <c r="Y88" s="249"/>
      <c r="Z88" s="249"/>
      <c r="AA88" s="249"/>
      <c r="AB88" s="249"/>
      <c r="AC88" s="249"/>
      <c r="AD88" s="249"/>
      <c r="AE88" s="249"/>
      <c r="AF88" s="249"/>
      <c r="AG88" s="249"/>
      <c r="AH88" s="249"/>
      <c r="AI88" s="249"/>
      <c r="AJ88" s="249"/>
      <c r="AK88" s="249"/>
      <c r="AL88" s="249"/>
      <c r="AM88" s="249"/>
      <c r="AN88" s="249"/>
      <c r="AO88" s="249"/>
      <c r="AP88" s="249"/>
      <c r="AQ88" s="330"/>
      <c r="AR88" s="492"/>
    </row>
    <row r="89" spans="1:44" s="502" customFormat="1" ht="23" hidden="1">
      <c r="A89" s="497"/>
      <c r="B89" s="498"/>
      <c r="C89" s="476" t="s">
        <v>374</v>
      </c>
      <c r="D89" s="500"/>
      <c r="E89" s="500"/>
      <c r="F89" s="500"/>
      <c r="G89" s="500"/>
      <c r="H89" s="500"/>
      <c r="I89" s="500"/>
      <c r="J89" s="500"/>
      <c r="K89" s="500"/>
      <c r="L89" s="500"/>
      <c r="M89" s="500"/>
      <c r="N89" s="500"/>
      <c r="O89" s="500"/>
      <c r="P89" s="500"/>
      <c r="Q89" s="500"/>
      <c r="R89" s="500"/>
      <c r="S89" s="500"/>
      <c r="T89" s="500"/>
      <c r="U89" s="500"/>
      <c r="V89" s="500"/>
      <c r="W89" s="500"/>
      <c r="X89" s="500"/>
      <c r="Y89" s="500"/>
      <c r="Z89" s="500"/>
      <c r="AA89" s="500"/>
      <c r="AB89" s="500"/>
      <c r="AC89" s="500"/>
      <c r="AD89" s="500"/>
      <c r="AE89" s="500"/>
      <c r="AF89" s="500"/>
      <c r="AG89" s="500"/>
      <c r="AH89" s="500"/>
      <c r="AI89" s="500"/>
      <c r="AJ89" s="500"/>
      <c r="AK89" s="500"/>
      <c r="AL89" s="500"/>
      <c r="AM89" s="500"/>
      <c r="AN89" s="500"/>
      <c r="AO89" s="500"/>
      <c r="AP89" s="500"/>
      <c r="AQ89" s="501"/>
      <c r="AR89" s="497"/>
    </row>
    <row r="90" spans="1:44" hidden="1">
      <c r="A90" s="492"/>
      <c r="B90" s="329"/>
      <c r="C90" s="249"/>
      <c r="D90" s="249"/>
      <c r="E90" s="249"/>
      <c r="F90" s="249"/>
      <c r="G90" s="249"/>
      <c r="H90" s="249"/>
      <c r="I90" s="249"/>
      <c r="J90" s="249"/>
      <c r="K90" s="249"/>
      <c r="L90" s="249"/>
      <c r="M90" s="249"/>
      <c r="N90" s="249"/>
      <c r="O90" s="249"/>
      <c r="P90" s="249"/>
      <c r="Q90" s="249"/>
      <c r="R90" s="249"/>
      <c r="S90" s="249"/>
      <c r="T90" s="249"/>
      <c r="U90" s="249"/>
      <c r="V90" s="249"/>
      <c r="W90" s="249"/>
      <c r="X90" s="249"/>
      <c r="Y90" s="249"/>
      <c r="Z90" s="249"/>
      <c r="AA90" s="249"/>
      <c r="AB90" s="249"/>
      <c r="AC90" s="249"/>
      <c r="AD90" s="249"/>
      <c r="AE90" s="249"/>
      <c r="AF90" s="249"/>
      <c r="AG90" s="249"/>
      <c r="AH90" s="249"/>
      <c r="AI90" s="249"/>
      <c r="AJ90" s="249"/>
      <c r="AK90" s="249"/>
      <c r="AL90" s="249"/>
      <c r="AM90" s="249"/>
      <c r="AN90" s="249"/>
      <c r="AO90" s="249"/>
      <c r="AP90" s="249"/>
      <c r="AQ90" s="330"/>
      <c r="AR90" s="492"/>
    </row>
    <row r="91" spans="1:44" ht="25" hidden="1" customHeight="1" thickBot="1">
      <c r="A91" s="492"/>
      <c r="B91" s="329"/>
      <c r="C91" s="249"/>
      <c r="D91" s="1715" t="s">
        <v>375</v>
      </c>
      <c r="E91" s="1716"/>
      <c r="F91" s="1716"/>
      <c r="G91" s="1716"/>
      <c r="H91" s="1717"/>
      <c r="I91" s="1718" t="s">
        <v>376</v>
      </c>
      <c r="J91" s="1719"/>
      <c r="K91" s="1676" t="s">
        <v>340</v>
      </c>
      <c r="L91" s="1677"/>
      <c r="M91" s="249"/>
      <c r="N91" s="249"/>
      <c r="O91" s="249"/>
      <c r="P91" s="249"/>
      <c r="Q91" s="249"/>
      <c r="R91" s="249"/>
      <c r="S91" s="249"/>
      <c r="T91" s="249"/>
      <c r="U91" s="249"/>
      <c r="V91" s="249"/>
      <c r="W91" s="249"/>
      <c r="X91" s="249"/>
      <c r="Y91" s="249"/>
      <c r="Z91" s="249"/>
      <c r="AA91" s="249"/>
      <c r="AB91" s="249"/>
      <c r="AC91" s="249"/>
      <c r="AD91" s="249"/>
      <c r="AE91" s="249"/>
      <c r="AF91" s="249"/>
      <c r="AG91" s="249"/>
      <c r="AH91" s="249"/>
      <c r="AI91" s="249"/>
      <c r="AJ91" s="249"/>
      <c r="AK91" s="249"/>
      <c r="AL91" s="249"/>
      <c r="AM91" s="249"/>
      <c r="AN91" s="249"/>
      <c r="AO91" s="249"/>
      <c r="AP91" s="249"/>
      <c r="AQ91" s="330"/>
      <c r="AR91" s="492"/>
    </row>
    <row r="92" spans="1:44" ht="25" hidden="1" thickBot="1">
      <c r="A92" s="492"/>
      <c r="B92" s="329"/>
      <c r="C92" s="249"/>
      <c r="D92" s="136" t="s">
        <v>377</v>
      </c>
      <c r="E92" s="1704" t="s">
        <v>378</v>
      </c>
      <c r="F92" s="1705"/>
      <c r="G92" s="1705"/>
      <c r="H92" s="1706"/>
      <c r="I92" s="249"/>
      <c r="J92" s="249"/>
      <c r="K92" s="306"/>
      <c r="L92" s="306"/>
      <c r="M92" s="249"/>
      <c r="N92" s="249"/>
      <c r="O92" s="249"/>
      <c r="P92" s="249"/>
      <c r="Q92" s="249"/>
      <c r="R92" s="249"/>
      <c r="S92" s="249"/>
      <c r="T92" s="249"/>
      <c r="U92" s="249"/>
      <c r="V92" s="249"/>
      <c r="W92" s="249"/>
      <c r="X92" s="249"/>
      <c r="Y92" s="249"/>
      <c r="Z92" s="249"/>
      <c r="AA92" s="249"/>
      <c r="AB92" s="249"/>
      <c r="AC92" s="249"/>
      <c r="AD92" s="249"/>
      <c r="AE92" s="249"/>
      <c r="AF92" s="249"/>
      <c r="AG92" s="249"/>
      <c r="AH92" s="249"/>
      <c r="AI92" s="249"/>
      <c r="AJ92" s="249"/>
      <c r="AK92" s="249"/>
      <c r="AL92" s="249"/>
      <c r="AM92" s="249"/>
      <c r="AN92" s="249"/>
      <c r="AO92" s="249"/>
      <c r="AP92" s="249"/>
      <c r="AQ92" s="330"/>
      <c r="AR92" s="492"/>
    </row>
    <row r="93" spans="1:44" ht="26" hidden="1" customHeight="1" thickBot="1">
      <c r="A93" s="492"/>
      <c r="B93" s="329"/>
      <c r="C93" s="249"/>
      <c r="D93" s="298" t="s">
        <v>369</v>
      </c>
      <c r="E93" s="1673"/>
      <c r="F93" s="1674"/>
      <c r="G93" s="1674"/>
      <c r="H93" s="1675"/>
      <c r="I93" s="249"/>
      <c r="J93" s="1724" t="s">
        <v>340</v>
      </c>
      <c r="K93" s="1725"/>
      <c r="L93" s="1725"/>
      <c r="M93" s="1725"/>
      <c r="N93" s="1725"/>
      <c r="O93" s="1725"/>
      <c r="P93" s="1725"/>
      <c r="Q93" s="1726"/>
      <c r="R93" s="249"/>
      <c r="S93" s="249"/>
      <c r="T93" s="249"/>
      <c r="U93" s="249"/>
      <c r="V93" s="249"/>
      <c r="W93" s="249"/>
      <c r="X93" s="249"/>
      <c r="Y93" s="249"/>
      <c r="Z93" s="249"/>
      <c r="AA93" s="249"/>
      <c r="AB93" s="249"/>
      <c r="AC93" s="249"/>
      <c r="AD93" s="249"/>
      <c r="AE93" s="249"/>
      <c r="AF93" s="249"/>
      <c r="AG93" s="249"/>
      <c r="AH93" s="249"/>
      <c r="AI93" s="249"/>
      <c r="AJ93" s="249"/>
      <c r="AK93" s="249"/>
      <c r="AL93" s="249"/>
      <c r="AM93" s="249"/>
      <c r="AN93" s="249"/>
      <c r="AO93" s="249"/>
      <c r="AP93" s="249"/>
      <c r="AQ93" s="330"/>
      <c r="AR93" s="492"/>
    </row>
    <row r="94" spans="1:44" ht="25" hidden="1" thickBot="1">
      <c r="A94" s="492"/>
      <c r="B94" s="329"/>
      <c r="C94" s="249"/>
      <c r="D94" s="298" t="s">
        <v>370</v>
      </c>
      <c r="E94" s="1673"/>
      <c r="F94" s="1674"/>
      <c r="G94" s="1674"/>
      <c r="H94" s="1675"/>
      <c r="I94" s="249"/>
      <c r="J94" s="1727"/>
      <c r="K94" s="1728"/>
      <c r="L94" s="1728"/>
      <c r="M94" s="1728"/>
      <c r="N94" s="1728"/>
      <c r="O94" s="1728"/>
      <c r="P94" s="1728"/>
      <c r="Q94" s="1729"/>
      <c r="R94" s="249"/>
      <c r="S94" s="249"/>
      <c r="T94" s="249"/>
      <c r="U94" s="249"/>
      <c r="V94" s="249"/>
      <c r="W94" s="249"/>
      <c r="X94" s="249"/>
      <c r="Y94" s="249"/>
      <c r="Z94" s="249"/>
      <c r="AA94" s="249"/>
      <c r="AB94" s="249"/>
      <c r="AC94" s="249"/>
      <c r="AD94" s="249"/>
      <c r="AE94" s="249"/>
      <c r="AF94" s="249"/>
      <c r="AG94" s="249"/>
      <c r="AH94" s="249"/>
      <c r="AI94" s="249"/>
      <c r="AJ94" s="249"/>
      <c r="AK94" s="249"/>
      <c r="AL94" s="249"/>
      <c r="AM94" s="249"/>
      <c r="AN94" s="249"/>
      <c r="AO94" s="249"/>
      <c r="AP94" s="249"/>
      <c r="AQ94" s="330"/>
      <c r="AR94" s="492"/>
    </row>
    <row r="95" spans="1:44" ht="25" hidden="1" thickBot="1">
      <c r="A95" s="492"/>
      <c r="B95" s="329"/>
      <c r="C95" s="249"/>
      <c r="D95" s="298" t="s">
        <v>371</v>
      </c>
      <c r="E95" s="1673"/>
      <c r="F95" s="1674"/>
      <c r="G95" s="1674"/>
      <c r="H95" s="1675"/>
      <c r="I95" s="307"/>
      <c r="J95" s="1727"/>
      <c r="K95" s="1728"/>
      <c r="L95" s="1728"/>
      <c r="M95" s="1728"/>
      <c r="N95" s="1728"/>
      <c r="O95" s="1728"/>
      <c r="P95" s="1728"/>
      <c r="Q95" s="1729"/>
      <c r="R95" s="249"/>
      <c r="S95" s="249"/>
      <c r="T95" s="249"/>
      <c r="U95" s="249"/>
      <c r="V95" s="249"/>
      <c r="W95" s="249"/>
      <c r="X95" s="249"/>
      <c r="Y95" s="249"/>
      <c r="Z95" s="249"/>
      <c r="AA95" s="249"/>
      <c r="AB95" s="249"/>
      <c r="AC95" s="249"/>
      <c r="AD95" s="249"/>
      <c r="AE95" s="249"/>
      <c r="AF95" s="249"/>
      <c r="AG95" s="249"/>
      <c r="AH95" s="249"/>
      <c r="AI95" s="249"/>
      <c r="AJ95" s="249"/>
      <c r="AK95" s="249"/>
      <c r="AL95" s="249"/>
      <c r="AM95" s="249"/>
      <c r="AN95" s="249"/>
      <c r="AO95" s="249"/>
      <c r="AP95" s="249"/>
      <c r="AQ95" s="330"/>
      <c r="AR95" s="492"/>
    </row>
    <row r="96" spans="1:44" ht="25" hidden="1" thickBot="1">
      <c r="A96" s="492"/>
      <c r="B96" s="329"/>
      <c r="C96" s="249"/>
      <c r="D96" s="298" t="s">
        <v>372</v>
      </c>
      <c r="E96" s="1673"/>
      <c r="F96" s="1674"/>
      <c r="G96" s="1674"/>
      <c r="H96" s="1675"/>
      <c r="I96" s="249"/>
      <c r="J96" s="1727"/>
      <c r="K96" s="1728"/>
      <c r="L96" s="1728"/>
      <c r="M96" s="1728"/>
      <c r="N96" s="1728"/>
      <c r="O96" s="1728"/>
      <c r="P96" s="1728"/>
      <c r="Q96" s="1729"/>
      <c r="R96" s="249"/>
      <c r="S96" s="249"/>
      <c r="T96" s="249"/>
      <c r="U96" s="249"/>
      <c r="V96" s="249"/>
      <c r="W96" s="249"/>
      <c r="X96" s="249"/>
      <c r="Y96" s="249"/>
      <c r="Z96" s="249"/>
      <c r="AA96" s="249"/>
      <c r="AB96" s="249"/>
      <c r="AC96" s="249"/>
      <c r="AD96" s="249"/>
      <c r="AE96" s="249"/>
      <c r="AF96" s="249"/>
      <c r="AG96" s="249"/>
      <c r="AH96" s="249"/>
      <c r="AI96" s="249"/>
      <c r="AJ96" s="249"/>
      <c r="AK96" s="249"/>
      <c r="AL96" s="249"/>
      <c r="AM96" s="249"/>
      <c r="AN96" s="249"/>
      <c r="AO96" s="249"/>
      <c r="AP96" s="249"/>
      <c r="AQ96" s="330"/>
      <c r="AR96" s="492"/>
    </row>
    <row r="97" spans="1:44" ht="25" hidden="1" thickBot="1">
      <c r="A97" s="492"/>
      <c r="B97" s="329"/>
      <c r="C97" s="249"/>
      <c r="D97" s="298" t="s">
        <v>373</v>
      </c>
      <c r="E97" s="1673"/>
      <c r="F97" s="1674"/>
      <c r="G97" s="1674"/>
      <c r="H97" s="1675"/>
      <c r="I97" s="249"/>
      <c r="J97" s="1727"/>
      <c r="K97" s="1728"/>
      <c r="L97" s="1728"/>
      <c r="M97" s="1728"/>
      <c r="N97" s="1728"/>
      <c r="O97" s="1728"/>
      <c r="P97" s="1728"/>
      <c r="Q97" s="1729"/>
      <c r="R97" s="249"/>
      <c r="S97" s="249"/>
      <c r="T97" s="249"/>
      <c r="U97" s="249"/>
      <c r="V97" s="249"/>
      <c r="W97" s="249"/>
      <c r="X97" s="249"/>
      <c r="Y97" s="249"/>
      <c r="Z97" s="249"/>
      <c r="AA97" s="249"/>
      <c r="AB97" s="249"/>
      <c r="AC97" s="249"/>
      <c r="AD97" s="249"/>
      <c r="AE97" s="249"/>
      <c r="AF97" s="249"/>
      <c r="AG97" s="249"/>
      <c r="AH97" s="249"/>
      <c r="AI97" s="249"/>
      <c r="AJ97" s="249"/>
      <c r="AK97" s="249"/>
      <c r="AL97" s="249"/>
      <c r="AM97" s="249"/>
      <c r="AN97" s="249"/>
      <c r="AO97" s="249"/>
      <c r="AP97" s="249"/>
      <c r="AQ97" s="330"/>
      <c r="AR97" s="492"/>
    </row>
    <row r="98" spans="1:44" ht="25" hidden="1" thickBot="1">
      <c r="A98" s="492"/>
      <c r="B98" s="329"/>
      <c r="C98" s="249"/>
      <c r="D98" s="300" t="s">
        <v>277</v>
      </c>
      <c r="E98" s="1682"/>
      <c r="F98" s="1683"/>
      <c r="G98" s="1683"/>
      <c r="H98" s="1684"/>
      <c r="I98" s="249"/>
      <c r="J98" s="1730"/>
      <c r="K98" s="1731"/>
      <c r="L98" s="1731"/>
      <c r="M98" s="1731"/>
      <c r="N98" s="1731"/>
      <c r="O98" s="1731"/>
      <c r="P98" s="1731"/>
      <c r="Q98" s="1732"/>
      <c r="R98" s="249"/>
      <c r="S98" s="249"/>
      <c r="T98" s="249"/>
      <c r="U98" s="249"/>
      <c r="V98" s="249"/>
      <c r="W98" s="249"/>
      <c r="X98" s="249"/>
      <c r="Y98" s="249"/>
      <c r="Z98" s="249"/>
      <c r="AA98" s="249"/>
      <c r="AB98" s="249"/>
      <c r="AC98" s="249"/>
      <c r="AD98" s="249"/>
      <c r="AE98" s="249"/>
      <c r="AF98" s="249"/>
      <c r="AG98" s="249"/>
      <c r="AH98" s="249"/>
      <c r="AI98" s="249"/>
      <c r="AJ98" s="249"/>
      <c r="AK98" s="249"/>
      <c r="AL98" s="249"/>
      <c r="AM98" s="249"/>
      <c r="AN98" s="249"/>
      <c r="AO98" s="249"/>
      <c r="AP98" s="249"/>
      <c r="AQ98" s="330"/>
      <c r="AR98" s="492"/>
    </row>
    <row r="99" spans="1:44" hidden="1">
      <c r="A99" s="492"/>
      <c r="B99" s="329"/>
      <c r="C99" s="249"/>
      <c r="D99" s="249"/>
      <c r="E99" s="249"/>
      <c r="F99" s="249"/>
      <c r="G99" s="249"/>
      <c r="H99" s="249"/>
      <c r="I99" s="249"/>
      <c r="J99" s="249"/>
      <c r="K99" s="249"/>
      <c r="L99" s="249"/>
      <c r="M99" s="249"/>
      <c r="N99" s="249"/>
      <c r="O99" s="249"/>
      <c r="P99" s="249"/>
      <c r="Q99" s="249"/>
      <c r="R99" s="249"/>
      <c r="S99" s="249"/>
      <c r="T99" s="249"/>
      <c r="U99" s="249"/>
      <c r="V99" s="249"/>
      <c r="W99" s="249"/>
      <c r="X99" s="249"/>
      <c r="Y99" s="249"/>
      <c r="Z99" s="249"/>
      <c r="AA99" s="249"/>
      <c r="AB99" s="249"/>
      <c r="AC99" s="249"/>
      <c r="AD99" s="249"/>
      <c r="AE99" s="249"/>
      <c r="AF99" s="249"/>
      <c r="AG99" s="249"/>
      <c r="AH99" s="249"/>
      <c r="AI99" s="249"/>
      <c r="AJ99" s="249"/>
      <c r="AK99" s="249"/>
      <c r="AL99" s="249"/>
      <c r="AM99" s="249"/>
      <c r="AN99" s="249"/>
      <c r="AO99" s="249"/>
      <c r="AP99" s="249"/>
      <c r="AQ99" s="330"/>
      <c r="AR99" s="492"/>
    </row>
    <row r="100" spans="1:44" s="502" customFormat="1" ht="23" hidden="1">
      <c r="A100" s="497"/>
      <c r="B100" s="477" t="s">
        <v>379</v>
      </c>
      <c r="C100" s="500"/>
      <c r="D100" s="500"/>
      <c r="E100" s="500"/>
      <c r="F100" s="500"/>
      <c r="G100" s="500"/>
      <c r="H100" s="500"/>
      <c r="I100" s="500"/>
      <c r="J100" s="500"/>
      <c r="K100" s="500"/>
      <c r="L100" s="500"/>
      <c r="M100" s="500"/>
      <c r="N100" s="500"/>
      <c r="O100" s="500"/>
      <c r="P100" s="500"/>
      <c r="Q100" s="500"/>
      <c r="R100" s="500"/>
      <c r="S100" s="500"/>
      <c r="T100" s="500"/>
      <c r="U100" s="500"/>
      <c r="V100" s="500"/>
      <c r="W100" s="500"/>
      <c r="X100" s="500"/>
      <c r="Y100" s="500"/>
      <c r="Z100" s="500"/>
      <c r="AA100" s="500"/>
      <c r="AB100" s="500"/>
      <c r="AC100" s="500"/>
      <c r="AD100" s="500"/>
      <c r="AE100" s="500"/>
      <c r="AF100" s="500"/>
      <c r="AG100" s="500"/>
      <c r="AH100" s="500"/>
      <c r="AI100" s="500"/>
      <c r="AJ100" s="500"/>
      <c r="AK100" s="500"/>
      <c r="AL100" s="500"/>
      <c r="AM100" s="500"/>
      <c r="AN100" s="500"/>
      <c r="AO100" s="500"/>
      <c r="AP100" s="500"/>
      <c r="AQ100" s="501"/>
      <c r="AR100" s="497"/>
    </row>
    <row r="101" spans="1:44" hidden="1">
      <c r="A101" s="492"/>
      <c r="B101" s="329"/>
      <c r="C101" s="249"/>
      <c r="D101" s="249"/>
      <c r="E101" s="249"/>
      <c r="F101" s="249"/>
      <c r="G101" s="249"/>
      <c r="H101" s="249"/>
      <c r="I101" s="249"/>
      <c r="J101" s="249"/>
      <c r="K101" s="249"/>
      <c r="L101" s="249"/>
      <c r="M101" s="249"/>
      <c r="N101" s="249"/>
      <c r="O101" s="249"/>
      <c r="P101" s="249"/>
      <c r="Q101" s="249"/>
      <c r="R101" s="249"/>
      <c r="S101" s="249"/>
      <c r="T101" s="249"/>
      <c r="U101" s="249"/>
      <c r="V101" s="249"/>
      <c r="W101" s="249"/>
      <c r="X101" s="249"/>
      <c r="Y101" s="249"/>
      <c r="Z101" s="249"/>
      <c r="AA101" s="249"/>
      <c r="AB101" s="249"/>
      <c r="AC101" s="249"/>
      <c r="AD101" s="249"/>
      <c r="AE101" s="249"/>
      <c r="AF101" s="249"/>
      <c r="AG101" s="249"/>
      <c r="AH101" s="249"/>
      <c r="AI101" s="249"/>
      <c r="AJ101" s="249"/>
      <c r="AK101" s="249"/>
      <c r="AL101" s="249"/>
      <c r="AM101" s="249"/>
      <c r="AN101" s="249"/>
      <c r="AO101" s="249"/>
      <c r="AP101" s="249"/>
      <c r="AQ101" s="330"/>
      <c r="AR101" s="492"/>
    </row>
    <row r="102" spans="1:44" ht="25" hidden="1" thickBot="1">
      <c r="A102" s="492"/>
      <c r="B102" s="329"/>
      <c r="C102" s="249"/>
      <c r="D102" s="304" t="s">
        <v>342</v>
      </c>
      <c r="E102" s="1720" t="s">
        <v>380</v>
      </c>
      <c r="F102" s="1721"/>
      <c r="G102" s="1722"/>
      <c r="H102" s="1723"/>
      <c r="I102" s="249"/>
      <c r="J102" s="249"/>
      <c r="K102" s="249"/>
      <c r="L102" s="249"/>
      <c r="M102" s="249"/>
      <c r="N102" s="249"/>
      <c r="O102" s="249"/>
      <c r="P102" s="249"/>
      <c r="Q102" s="249"/>
      <c r="R102" s="249"/>
      <c r="S102" s="249"/>
      <c r="T102" s="249"/>
      <c r="U102" s="249"/>
      <c r="V102" s="249"/>
      <c r="W102" s="249"/>
      <c r="X102" s="249"/>
      <c r="Y102" s="249"/>
      <c r="Z102" s="249"/>
      <c r="AA102" s="249"/>
      <c r="AB102" s="249"/>
      <c r="AC102" s="249"/>
      <c r="AD102" s="249"/>
      <c r="AE102" s="249"/>
      <c r="AF102" s="249"/>
      <c r="AG102" s="249"/>
      <c r="AH102" s="249"/>
      <c r="AI102" s="249"/>
      <c r="AJ102" s="249"/>
      <c r="AK102" s="249"/>
      <c r="AL102" s="249"/>
      <c r="AM102" s="249"/>
      <c r="AN102" s="249"/>
      <c r="AO102" s="249"/>
      <c r="AP102" s="249"/>
      <c r="AQ102" s="330"/>
      <c r="AR102" s="492"/>
    </row>
    <row r="103" spans="1:44" ht="24" hidden="1">
      <c r="A103" s="492"/>
      <c r="B103" s="329"/>
      <c r="C103" s="249"/>
      <c r="D103" s="305" t="s">
        <v>369</v>
      </c>
      <c r="E103" s="1700"/>
      <c r="F103" s="1700"/>
      <c r="G103" s="1701"/>
      <c r="H103" s="1701"/>
      <c r="I103" s="249"/>
      <c r="J103" s="249"/>
      <c r="K103" s="249"/>
      <c r="L103" s="249"/>
      <c r="M103" s="249"/>
      <c r="N103" s="249"/>
      <c r="O103" s="249"/>
      <c r="P103" s="249"/>
      <c r="Q103" s="249"/>
      <c r="R103" s="249"/>
      <c r="S103" s="249"/>
      <c r="T103" s="249"/>
      <c r="U103" s="249"/>
      <c r="V103" s="249"/>
      <c r="W103" s="249"/>
      <c r="X103" s="249"/>
      <c r="Y103" s="249"/>
      <c r="Z103" s="249"/>
      <c r="AA103" s="249"/>
      <c r="AB103" s="249"/>
      <c r="AC103" s="249"/>
      <c r="AD103" s="249"/>
      <c r="AE103" s="249"/>
      <c r="AF103" s="249"/>
      <c r="AG103" s="249"/>
      <c r="AH103" s="249"/>
      <c r="AI103" s="249"/>
      <c r="AJ103" s="249"/>
      <c r="AK103" s="249"/>
      <c r="AL103" s="249"/>
      <c r="AM103" s="249"/>
      <c r="AN103" s="249"/>
      <c r="AO103" s="249"/>
      <c r="AP103" s="249"/>
      <c r="AQ103" s="330"/>
      <c r="AR103" s="492"/>
    </row>
    <row r="104" spans="1:44" ht="24" hidden="1">
      <c r="A104" s="492"/>
      <c r="B104" s="329"/>
      <c r="C104" s="249"/>
      <c r="D104" s="305" t="s">
        <v>370</v>
      </c>
      <c r="E104" s="1702"/>
      <c r="F104" s="1702"/>
      <c r="G104" s="1703"/>
      <c r="H104" s="1703"/>
      <c r="I104" s="249"/>
      <c r="J104" s="249"/>
      <c r="K104" s="249"/>
      <c r="L104" s="249"/>
      <c r="M104" s="249"/>
      <c r="N104" s="249"/>
      <c r="O104" s="249"/>
      <c r="P104" s="249"/>
      <c r="Q104" s="249"/>
      <c r="R104" s="249"/>
      <c r="S104" s="249"/>
      <c r="T104" s="249"/>
      <c r="U104" s="249"/>
      <c r="V104" s="249"/>
      <c r="W104" s="249"/>
      <c r="X104" s="249"/>
      <c r="Y104" s="249"/>
      <c r="Z104" s="249"/>
      <c r="AA104" s="249"/>
      <c r="AB104" s="249"/>
      <c r="AC104" s="249"/>
      <c r="AD104" s="249"/>
      <c r="AE104" s="249"/>
      <c r="AF104" s="249"/>
      <c r="AG104" s="249"/>
      <c r="AH104" s="249"/>
      <c r="AI104" s="249"/>
      <c r="AJ104" s="249"/>
      <c r="AK104" s="249"/>
      <c r="AL104" s="249"/>
      <c r="AM104" s="249"/>
      <c r="AN104" s="249"/>
      <c r="AO104" s="249"/>
      <c r="AP104" s="249"/>
      <c r="AQ104" s="330"/>
      <c r="AR104" s="492"/>
    </row>
    <row r="105" spans="1:44" ht="24" hidden="1">
      <c r="A105" s="492"/>
      <c r="B105" s="329"/>
      <c r="C105" s="249"/>
      <c r="D105" s="305" t="s">
        <v>371</v>
      </c>
      <c r="E105" s="1702"/>
      <c r="F105" s="1702"/>
      <c r="G105" s="1703"/>
      <c r="H105" s="1703"/>
      <c r="I105" s="249"/>
      <c r="J105" s="249"/>
      <c r="K105" s="249"/>
      <c r="L105" s="249"/>
      <c r="M105" s="249"/>
      <c r="N105" s="249"/>
      <c r="O105" s="249"/>
      <c r="P105" s="249"/>
      <c r="Q105" s="249"/>
      <c r="R105" s="249"/>
      <c r="S105" s="249"/>
      <c r="T105" s="249"/>
      <c r="U105" s="249"/>
      <c r="V105" s="249"/>
      <c r="W105" s="249"/>
      <c r="X105" s="249"/>
      <c r="Y105" s="249"/>
      <c r="Z105" s="249"/>
      <c r="AA105" s="249"/>
      <c r="AB105" s="249"/>
      <c r="AC105" s="249"/>
      <c r="AD105" s="249"/>
      <c r="AE105" s="249"/>
      <c r="AF105" s="249"/>
      <c r="AG105" s="249"/>
      <c r="AH105" s="249"/>
      <c r="AI105" s="249"/>
      <c r="AJ105" s="249"/>
      <c r="AK105" s="249"/>
      <c r="AL105" s="249"/>
      <c r="AM105" s="249"/>
      <c r="AN105" s="249"/>
      <c r="AO105" s="249"/>
      <c r="AP105" s="249"/>
      <c r="AQ105" s="330"/>
      <c r="AR105" s="492"/>
    </row>
    <row r="106" spans="1:44" ht="24" hidden="1">
      <c r="A106" s="492"/>
      <c r="B106" s="329"/>
      <c r="C106" s="249"/>
      <c r="D106" s="305" t="s">
        <v>372</v>
      </c>
      <c r="E106" s="1702"/>
      <c r="F106" s="1702"/>
      <c r="G106" s="1703"/>
      <c r="H106" s="1703"/>
      <c r="I106" s="249"/>
      <c r="J106" s="249"/>
      <c r="K106" s="249"/>
      <c r="L106" s="249"/>
      <c r="M106" s="249"/>
      <c r="N106" s="249"/>
      <c r="O106" s="249"/>
      <c r="P106" s="249"/>
      <c r="Q106" s="249"/>
      <c r="R106" s="249"/>
      <c r="S106" s="249"/>
      <c r="T106" s="249"/>
      <c r="U106" s="249"/>
      <c r="V106" s="249"/>
      <c r="W106" s="249"/>
      <c r="X106" s="249"/>
      <c r="Y106" s="249"/>
      <c r="Z106" s="249"/>
      <c r="AA106" s="249"/>
      <c r="AB106" s="249"/>
      <c r="AC106" s="249"/>
      <c r="AD106" s="249"/>
      <c r="AE106" s="249"/>
      <c r="AF106" s="249"/>
      <c r="AG106" s="249"/>
      <c r="AH106" s="249"/>
      <c r="AI106" s="249"/>
      <c r="AJ106" s="249"/>
      <c r="AK106" s="249"/>
      <c r="AL106" s="249"/>
      <c r="AM106" s="249"/>
      <c r="AN106" s="249"/>
      <c r="AO106" s="249"/>
      <c r="AP106" s="249"/>
      <c r="AQ106" s="330"/>
      <c r="AR106" s="492"/>
    </row>
    <row r="107" spans="1:44" ht="25" hidden="1" thickBot="1">
      <c r="A107" s="492"/>
      <c r="B107" s="329"/>
      <c r="C107" s="249"/>
      <c r="D107" s="298" t="s">
        <v>373</v>
      </c>
      <c r="E107" s="1702"/>
      <c r="F107" s="1702"/>
      <c r="G107" s="1703"/>
      <c r="H107" s="1703"/>
      <c r="I107" s="249"/>
      <c r="J107" s="249"/>
      <c r="K107" s="249"/>
      <c r="L107" s="249"/>
      <c r="M107" s="249"/>
      <c r="N107" s="249"/>
      <c r="O107" s="249"/>
      <c r="P107" s="249"/>
      <c r="Q107" s="249"/>
      <c r="R107" s="249"/>
      <c r="S107" s="249"/>
      <c r="T107" s="249"/>
      <c r="U107" s="249"/>
      <c r="V107" s="249"/>
      <c r="W107" s="249"/>
      <c r="X107" s="249"/>
      <c r="Y107" s="249"/>
      <c r="Z107" s="249"/>
      <c r="AA107" s="249"/>
      <c r="AB107" s="249"/>
      <c r="AC107" s="249"/>
      <c r="AD107" s="249"/>
      <c r="AE107" s="249"/>
      <c r="AF107" s="249"/>
      <c r="AG107" s="249"/>
      <c r="AH107" s="249"/>
      <c r="AI107" s="249"/>
      <c r="AJ107" s="249"/>
      <c r="AK107" s="249"/>
      <c r="AL107" s="249"/>
      <c r="AM107" s="249"/>
      <c r="AN107" s="249"/>
      <c r="AO107" s="249"/>
      <c r="AP107" s="249"/>
      <c r="AQ107" s="330"/>
      <c r="AR107" s="492"/>
    </row>
    <row r="108" spans="1:44" ht="27" hidden="1" customHeight="1" thickBot="1">
      <c r="A108" s="492"/>
      <c r="B108" s="329"/>
      <c r="C108" s="249"/>
      <c r="D108" s="298" t="s">
        <v>277</v>
      </c>
      <c r="E108" s="1703"/>
      <c r="F108" s="1703"/>
      <c r="G108" s="1703"/>
      <c r="H108" s="1703"/>
      <c r="I108" s="249"/>
      <c r="J108" s="249"/>
      <c r="K108" s="249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49"/>
      <c r="AA108" s="249"/>
      <c r="AB108" s="249"/>
      <c r="AC108" s="249"/>
      <c r="AD108" s="249"/>
      <c r="AE108" s="249"/>
      <c r="AF108" s="249"/>
      <c r="AG108" s="249"/>
      <c r="AH108" s="249"/>
      <c r="AI108" s="249"/>
      <c r="AJ108" s="249"/>
      <c r="AK108" s="249"/>
      <c r="AL108" s="249"/>
      <c r="AM108" s="249"/>
      <c r="AN108" s="249"/>
      <c r="AO108" s="249"/>
      <c r="AP108" s="249"/>
      <c r="AQ108" s="330"/>
      <c r="AR108" s="492"/>
    </row>
    <row r="109" spans="1:44" ht="16" hidden="1" customHeight="1">
      <c r="A109" s="492"/>
      <c r="B109" s="329"/>
      <c r="C109" s="249"/>
      <c r="D109" s="299"/>
      <c r="E109" s="307"/>
      <c r="F109" s="307"/>
      <c r="G109" s="249"/>
      <c r="H109" s="249"/>
      <c r="I109" s="249"/>
      <c r="J109" s="249"/>
      <c r="K109" s="249"/>
      <c r="L109" s="249"/>
      <c r="M109" s="249"/>
      <c r="N109" s="249"/>
      <c r="O109" s="249"/>
      <c r="P109" s="249"/>
      <c r="Q109" s="249"/>
      <c r="R109" s="249"/>
      <c r="S109" s="249"/>
      <c r="T109" s="249"/>
      <c r="U109" s="249"/>
      <c r="V109" s="249"/>
      <c r="W109" s="249"/>
      <c r="X109" s="249"/>
      <c r="Y109" s="249"/>
      <c r="Z109" s="249"/>
      <c r="AA109" s="249"/>
      <c r="AB109" s="249"/>
      <c r="AC109" s="249"/>
      <c r="AD109" s="249"/>
      <c r="AE109" s="249"/>
      <c r="AF109" s="249"/>
      <c r="AG109" s="249"/>
      <c r="AH109" s="249"/>
      <c r="AI109" s="249"/>
      <c r="AJ109" s="249"/>
      <c r="AK109" s="249"/>
      <c r="AL109" s="249"/>
      <c r="AM109" s="249"/>
      <c r="AN109" s="249"/>
      <c r="AO109" s="249"/>
      <c r="AP109" s="249"/>
      <c r="AQ109" s="330"/>
      <c r="AR109" s="492"/>
    </row>
    <row r="110" spans="1:44" s="502" customFormat="1" ht="23" hidden="1">
      <c r="A110" s="497"/>
      <c r="B110" s="477" t="s">
        <v>381</v>
      </c>
      <c r="C110" s="500"/>
      <c r="D110" s="500"/>
      <c r="E110" s="500"/>
      <c r="F110" s="500"/>
      <c r="G110" s="500"/>
      <c r="H110" s="500"/>
      <c r="I110" s="500"/>
      <c r="J110" s="500"/>
      <c r="K110" s="500"/>
      <c r="L110" s="500"/>
      <c r="M110" s="500"/>
      <c r="N110" s="500"/>
      <c r="O110" s="500"/>
      <c r="P110" s="500"/>
      <c r="Q110" s="500"/>
      <c r="R110" s="500"/>
      <c r="S110" s="500"/>
      <c r="T110" s="500"/>
      <c r="U110" s="500"/>
      <c r="V110" s="500"/>
      <c r="W110" s="500"/>
      <c r="X110" s="500"/>
      <c r="Y110" s="500"/>
      <c r="Z110" s="500"/>
      <c r="AA110" s="500"/>
      <c r="AB110" s="500"/>
      <c r="AC110" s="500"/>
      <c r="AD110" s="500"/>
      <c r="AE110" s="500"/>
      <c r="AF110" s="500"/>
      <c r="AG110" s="500"/>
      <c r="AH110" s="500"/>
      <c r="AI110" s="500"/>
      <c r="AJ110" s="500"/>
      <c r="AK110" s="500"/>
      <c r="AL110" s="500"/>
      <c r="AM110" s="500"/>
      <c r="AN110" s="500"/>
      <c r="AO110" s="500"/>
      <c r="AP110" s="500"/>
      <c r="AQ110" s="501"/>
      <c r="AR110" s="497"/>
    </row>
    <row r="111" spans="1:44" hidden="1">
      <c r="A111" s="492"/>
      <c r="B111" s="329"/>
      <c r="C111" s="249"/>
      <c r="D111" s="249"/>
      <c r="E111" s="249"/>
      <c r="F111" s="249"/>
      <c r="G111" s="249"/>
      <c r="H111" s="249"/>
      <c r="I111" s="249"/>
      <c r="J111" s="249"/>
      <c r="K111" s="249"/>
      <c r="L111" s="249"/>
      <c r="M111" s="249"/>
      <c r="N111" s="249"/>
      <c r="O111" s="249"/>
      <c r="P111" s="249"/>
      <c r="Q111" s="249"/>
      <c r="R111" s="249"/>
      <c r="S111" s="249"/>
      <c r="T111" s="249"/>
      <c r="U111" s="249"/>
      <c r="V111" s="249"/>
      <c r="W111" s="249"/>
      <c r="X111" s="249"/>
      <c r="Y111" s="249"/>
      <c r="Z111" s="249"/>
      <c r="AA111" s="249"/>
      <c r="AB111" s="249"/>
      <c r="AC111" s="249"/>
      <c r="AD111" s="249"/>
      <c r="AE111" s="249"/>
      <c r="AF111" s="249"/>
      <c r="AG111" s="249"/>
      <c r="AH111" s="249"/>
      <c r="AI111" s="249"/>
      <c r="AJ111" s="249"/>
      <c r="AK111" s="249"/>
      <c r="AL111" s="249"/>
      <c r="AM111" s="249"/>
      <c r="AN111" s="249"/>
      <c r="AO111" s="249"/>
      <c r="AP111" s="249"/>
      <c r="AQ111" s="330"/>
      <c r="AR111" s="492"/>
    </row>
    <row r="112" spans="1:44" ht="25" hidden="1" thickBot="1">
      <c r="A112" s="492"/>
      <c r="B112" s="329"/>
      <c r="C112" s="249"/>
      <c r="D112" s="300" t="s">
        <v>342</v>
      </c>
      <c r="E112" s="1696" t="s">
        <v>382</v>
      </c>
      <c r="F112" s="1696"/>
      <c r="G112" s="1696"/>
      <c r="H112" s="1696"/>
      <c r="I112" s="249"/>
      <c r="J112" s="249"/>
      <c r="K112" s="249"/>
      <c r="L112" s="249"/>
      <c r="M112" s="249"/>
      <c r="N112" s="249"/>
      <c r="O112" s="249"/>
      <c r="P112" s="249"/>
      <c r="Q112" s="249"/>
      <c r="R112" s="249"/>
      <c r="S112" s="249"/>
      <c r="T112" s="249"/>
      <c r="U112" s="249"/>
      <c r="V112" s="249"/>
      <c r="W112" s="249"/>
      <c r="X112" s="249"/>
      <c r="Y112" s="249"/>
      <c r="Z112" s="249"/>
      <c r="AA112" s="249"/>
      <c r="AB112" s="249"/>
      <c r="AC112" s="249"/>
      <c r="AD112" s="249"/>
      <c r="AE112" s="249"/>
      <c r="AF112" s="249"/>
      <c r="AG112" s="249"/>
      <c r="AH112" s="249"/>
      <c r="AI112" s="249"/>
      <c r="AJ112" s="249"/>
      <c r="AK112" s="249"/>
      <c r="AL112" s="249"/>
      <c r="AM112" s="249"/>
      <c r="AN112" s="249"/>
      <c r="AO112" s="249"/>
      <c r="AP112" s="249"/>
      <c r="AQ112" s="330"/>
      <c r="AR112" s="492"/>
    </row>
    <row r="113" spans="1:44" ht="25" hidden="1" thickBot="1">
      <c r="A113" s="492"/>
      <c r="B113" s="329"/>
      <c r="C113" s="249"/>
      <c r="D113" s="301" t="s">
        <v>369</v>
      </c>
      <c r="E113" s="1697"/>
      <c r="F113" s="1698"/>
      <c r="G113" s="1698"/>
      <c r="H113" s="1699"/>
      <c r="I113" s="249"/>
      <c r="J113" s="249"/>
      <c r="K113" s="249"/>
      <c r="L113" s="249"/>
      <c r="M113" s="249"/>
      <c r="N113" s="249"/>
      <c r="O113" s="249"/>
      <c r="P113" s="249"/>
      <c r="Q113" s="249"/>
      <c r="R113" s="249"/>
      <c r="S113" s="249"/>
      <c r="T113" s="249"/>
      <c r="U113" s="249"/>
      <c r="V113" s="249"/>
      <c r="W113" s="249"/>
      <c r="X113" s="249"/>
      <c r="Y113" s="249"/>
      <c r="Z113" s="249"/>
      <c r="AA113" s="249"/>
      <c r="AB113" s="249"/>
      <c r="AC113" s="249"/>
      <c r="AD113" s="249"/>
      <c r="AE113" s="249"/>
      <c r="AF113" s="249"/>
      <c r="AG113" s="249"/>
      <c r="AH113" s="249"/>
      <c r="AI113" s="249"/>
      <c r="AJ113" s="249"/>
      <c r="AK113" s="249"/>
      <c r="AL113" s="249"/>
      <c r="AM113" s="249"/>
      <c r="AN113" s="249"/>
      <c r="AO113" s="249"/>
      <c r="AP113" s="249"/>
      <c r="AQ113" s="330"/>
      <c r="AR113" s="492"/>
    </row>
    <row r="114" spans="1:44" ht="25" hidden="1" thickBot="1">
      <c r="A114" s="492"/>
      <c r="B114" s="329"/>
      <c r="C114" s="249"/>
      <c r="D114" s="300" t="s">
        <v>370</v>
      </c>
      <c r="E114" s="1541"/>
      <c r="F114" s="1541"/>
      <c r="G114" s="1541"/>
      <c r="H114" s="1541"/>
      <c r="I114" s="249"/>
      <c r="J114" s="249"/>
      <c r="K114" s="249"/>
      <c r="L114" s="249"/>
      <c r="M114" s="249"/>
      <c r="N114" s="249"/>
      <c r="O114" s="249"/>
      <c r="P114" s="249"/>
      <c r="Q114" s="249"/>
      <c r="R114" s="249"/>
      <c r="S114" s="249"/>
      <c r="T114" s="249"/>
      <c r="U114" s="249"/>
      <c r="V114" s="249"/>
      <c r="W114" s="249"/>
      <c r="X114" s="249"/>
      <c r="Y114" s="249"/>
      <c r="Z114" s="249"/>
      <c r="AA114" s="249"/>
      <c r="AB114" s="249"/>
      <c r="AC114" s="249"/>
      <c r="AD114" s="249"/>
      <c r="AE114" s="249"/>
      <c r="AF114" s="249"/>
      <c r="AG114" s="249"/>
      <c r="AH114" s="249"/>
      <c r="AI114" s="249"/>
      <c r="AJ114" s="249"/>
      <c r="AK114" s="249"/>
      <c r="AL114" s="249"/>
      <c r="AM114" s="249"/>
      <c r="AN114" s="249"/>
      <c r="AO114" s="249"/>
      <c r="AP114" s="249"/>
      <c r="AQ114" s="330"/>
      <c r="AR114" s="492"/>
    </row>
    <row r="115" spans="1:44" ht="25" hidden="1" thickBot="1">
      <c r="A115" s="492"/>
      <c r="B115" s="329"/>
      <c r="C115" s="249"/>
      <c r="D115" s="300" t="s">
        <v>371</v>
      </c>
      <c r="E115" s="1541"/>
      <c r="F115" s="1541"/>
      <c r="G115" s="1541"/>
      <c r="H115" s="1541"/>
      <c r="I115" s="249"/>
      <c r="J115" s="249"/>
      <c r="K115" s="249"/>
      <c r="L115" s="249"/>
      <c r="M115" s="249"/>
      <c r="N115" s="249"/>
      <c r="O115" s="249"/>
      <c r="P115" s="249"/>
      <c r="Q115" s="249"/>
      <c r="R115" s="249"/>
      <c r="S115" s="249"/>
      <c r="T115" s="249"/>
      <c r="U115" s="249"/>
      <c r="V115" s="249"/>
      <c r="W115" s="249"/>
      <c r="X115" s="249"/>
      <c r="Y115" s="249"/>
      <c r="Z115" s="249"/>
      <c r="AA115" s="249"/>
      <c r="AB115" s="249"/>
      <c r="AC115" s="249"/>
      <c r="AD115" s="249"/>
      <c r="AE115" s="249"/>
      <c r="AF115" s="249"/>
      <c r="AG115" s="249"/>
      <c r="AH115" s="249"/>
      <c r="AI115" s="249"/>
      <c r="AJ115" s="249"/>
      <c r="AK115" s="249"/>
      <c r="AL115" s="249"/>
      <c r="AM115" s="249"/>
      <c r="AN115" s="249"/>
      <c r="AO115" s="249"/>
      <c r="AP115" s="249"/>
      <c r="AQ115" s="330"/>
      <c r="AR115" s="492"/>
    </row>
    <row r="116" spans="1:44" ht="25" hidden="1" thickBot="1">
      <c r="A116" s="492"/>
      <c r="B116" s="329"/>
      <c r="C116" s="249"/>
      <c r="D116" s="300" t="s">
        <v>372</v>
      </c>
      <c r="E116" s="1541"/>
      <c r="F116" s="1541"/>
      <c r="G116" s="1541"/>
      <c r="H116" s="1541"/>
      <c r="I116" s="249"/>
      <c r="J116" s="249"/>
      <c r="K116" s="249"/>
      <c r="L116" s="249"/>
      <c r="M116" s="249"/>
      <c r="N116" s="249"/>
      <c r="O116" s="249"/>
      <c r="P116" s="249"/>
      <c r="Q116" s="249"/>
      <c r="R116" s="249"/>
      <c r="S116" s="249"/>
      <c r="T116" s="249"/>
      <c r="U116" s="249"/>
      <c r="V116" s="249"/>
      <c r="W116" s="249"/>
      <c r="X116" s="249"/>
      <c r="Y116" s="249"/>
      <c r="Z116" s="249"/>
      <c r="AA116" s="249"/>
      <c r="AB116" s="249"/>
      <c r="AC116" s="249"/>
      <c r="AD116" s="249"/>
      <c r="AE116" s="249"/>
      <c r="AF116" s="249"/>
      <c r="AG116" s="249"/>
      <c r="AH116" s="249"/>
      <c r="AI116" s="249"/>
      <c r="AJ116" s="249"/>
      <c r="AK116" s="249"/>
      <c r="AL116" s="249"/>
      <c r="AM116" s="249"/>
      <c r="AN116" s="249"/>
      <c r="AO116" s="249"/>
      <c r="AP116" s="249"/>
      <c r="AQ116" s="330"/>
      <c r="AR116" s="492"/>
    </row>
    <row r="117" spans="1:44" ht="25" hidden="1" thickBot="1">
      <c r="A117" s="492"/>
      <c r="B117" s="329"/>
      <c r="C117" s="249"/>
      <c r="D117" s="300" t="s">
        <v>373</v>
      </c>
      <c r="E117" s="1541"/>
      <c r="F117" s="1541"/>
      <c r="G117" s="1541"/>
      <c r="H117" s="1541"/>
      <c r="I117" s="249"/>
      <c r="J117" s="249"/>
      <c r="K117" s="249"/>
      <c r="L117" s="249"/>
      <c r="M117" s="249"/>
      <c r="N117" s="249"/>
      <c r="O117" s="249"/>
      <c r="P117" s="249"/>
      <c r="Q117" s="249"/>
      <c r="R117" s="249"/>
      <c r="S117" s="249"/>
      <c r="T117" s="249"/>
      <c r="U117" s="249"/>
      <c r="V117" s="249"/>
      <c r="W117" s="249"/>
      <c r="X117" s="249"/>
      <c r="Y117" s="249"/>
      <c r="Z117" s="249"/>
      <c r="AA117" s="249"/>
      <c r="AB117" s="249"/>
      <c r="AC117" s="249"/>
      <c r="AD117" s="249"/>
      <c r="AE117" s="249"/>
      <c r="AF117" s="249"/>
      <c r="AG117" s="249"/>
      <c r="AH117" s="249"/>
      <c r="AI117" s="249"/>
      <c r="AJ117" s="249"/>
      <c r="AK117" s="249"/>
      <c r="AL117" s="249"/>
      <c r="AM117" s="249"/>
      <c r="AN117" s="249"/>
      <c r="AO117" s="249"/>
      <c r="AP117" s="249"/>
      <c r="AQ117" s="330"/>
      <c r="AR117" s="492"/>
    </row>
    <row r="118" spans="1:44" ht="25" hidden="1" thickBot="1">
      <c r="A118" s="492"/>
      <c r="B118" s="329"/>
      <c r="C118" s="249"/>
      <c r="D118" s="298" t="s">
        <v>277</v>
      </c>
      <c r="E118" s="1541"/>
      <c r="F118" s="1541"/>
      <c r="G118" s="1541"/>
      <c r="H118" s="1541"/>
      <c r="I118" s="249"/>
      <c r="J118" s="249"/>
      <c r="K118" s="249"/>
      <c r="L118" s="249"/>
      <c r="M118" s="249"/>
      <c r="N118" s="249"/>
      <c r="O118" s="249"/>
      <c r="P118" s="249"/>
      <c r="Q118" s="249"/>
      <c r="R118" s="249"/>
      <c r="S118" s="249"/>
      <c r="T118" s="249"/>
      <c r="U118" s="249"/>
      <c r="V118" s="249"/>
      <c r="W118" s="249"/>
      <c r="X118" s="249"/>
      <c r="Y118" s="249"/>
      <c r="Z118" s="249"/>
      <c r="AA118" s="249"/>
      <c r="AB118" s="249"/>
      <c r="AC118" s="249"/>
      <c r="AD118" s="249"/>
      <c r="AE118" s="249"/>
      <c r="AF118" s="249"/>
      <c r="AG118" s="249"/>
      <c r="AH118" s="249"/>
      <c r="AI118" s="249"/>
      <c r="AJ118" s="249"/>
      <c r="AK118" s="249"/>
      <c r="AL118" s="249"/>
      <c r="AM118" s="249"/>
      <c r="AN118" s="249"/>
      <c r="AO118" s="249"/>
      <c r="AP118" s="249"/>
      <c r="AQ118" s="330"/>
      <c r="AR118" s="492"/>
    </row>
    <row r="119" spans="1:44" hidden="1">
      <c r="A119" s="492"/>
      <c r="B119" s="329"/>
      <c r="C119" s="249"/>
      <c r="D119" s="249"/>
      <c r="E119" s="249"/>
      <c r="F119" s="249"/>
      <c r="G119" s="249"/>
      <c r="H119" s="249"/>
      <c r="I119" s="249"/>
      <c r="J119" s="249"/>
      <c r="K119" s="249"/>
      <c r="L119" s="249"/>
      <c r="M119" s="249"/>
      <c r="N119" s="249"/>
      <c r="O119" s="249"/>
      <c r="P119" s="249"/>
      <c r="Q119" s="249"/>
      <c r="R119" s="249"/>
      <c r="S119" s="249"/>
      <c r="T119" s="249"/>
      <c r="U119" s="249"/>
      <c r="V119" s="249"/>
      <c r="W119" s="249"/>
      <c r="X119" s="249"/>
      <c r="Y119" s="249"/>
      <c r="Z119" s="249"/>
      <c r="AA119" s="249"/>
      <c r="AB119" s="249"/>
      <c r="AC119" s="249"/>
      <c r="AD119" s="249"/>
      <c r="AE119" s="249"/>
      <c r="AF119" s="249"/>
      <c r="AG119" s="249"/>
      <c r="AH119" s="249"/>
      <c r="AI119" s="249"/>
      <c r="AJ119" s="249"/>
      <c r="AK119" s="249"/>
      <c r="AL119" s="249"/>
      <c r="AM119" s="249"/>
      <c r="AN119" s="249"/>
      <c r="AO119" s="249"/>
      <c r="AP119" s="249"/>
      <c r="AQ119" s="330"/>
      <c r="AR119" s="492"/>
    </row>
    <row r="120" spans="1:44" s="502" customFormat="1" ht="23" hidden="1">
      <c r="A120" s="497"/>
      <c r="B120" s="477" t="s">
        <v>383</v>
      </c>
      <c r="C120" s="500"/>
      <c r="D120" s="500"/>
      <c r="E120" s="500"/>
      <c r="F120" s="500"/>
      <c r="G120" s="500"/>
      <c r="H120" s="500"/>
      <c r="I120" s="500"/>
      <c r="J120" s="500"/>
      <c r="K120" s="500"/>
      <c r="L120" s="500"/>
      <c r="M120" s="500"/>
      <c r="N120" s="500"/>
      <c r="O120" s="500"/>
      <c r="P120" s="500"/>
      <c r="Q120" s="500"/>
      <c r="R120" s="500"/>
      <c r="S120" s="500"/>
      <c r="T120" s="500"/>
      <c r="U120" s="500"/>
      <c r="V120" s="500"/>
      <c r="W120" s="500"/>
      <c r="X120" s="500"/>
      <c r="Y120" s="500"/>
      <c r="Z120" s="500"/>
      <c r="AA120" s="500"/>
      <c r="AB120" s="500"/>
      <c r="AC120" s="500"/>
      <c r="AD120" s="500"/>
      <c r="AE120" s="500"/>
      <c r="AF120" s="500"/>
      <c r="AG120" s="500"/>
      <c r="AH120" s="500"/>
      <c r="AI120" s="500"/>
      <c r="AJ120" s="500"/>
      <c r="AK120" s="500"/>
      <c r="AL120" s="500"/>
      <c r="AM120" s="500"/>
      <c r="AN120" s="500"/>
      <c r="AO120" s="500"/>
      <c r="AP120" s="500"/>
      <c r="AQ120" s="501"/>
      <c r="AR120" s="497"/>
    </row>
    <row r="121" spans="1:44" hidden="1">
      <c r="A121" s="492"/>
      <c r="B121" s="329"/>
      <c r="C121" s="249"/>
      <c r="D121" s="249"/>
      <c r="E121" s="249"/>
      <c r="F121" s="249"/>
      <c r="G121" s="249"/>
      <c r="H121" s="249"/>
      <c r="I121" s="249"/>
      <c r="J121" s="249"/>
      <c r="K121" s="249"/>
      <c r="L121" s="249"/>
      <c r="M121" s="249"/>
      <c r="N121" s="249"/>
      <c r="O121" s="249"/>
      <c r="P121" s="249"/>
      <c r="Q121" s="249"/>
      <c r="R121" s="249"/>
      <c r="S121" s="249"/>
      <c r="T121" s="249"/>
      <c r="U121" s="249"/>
      <c r="V121" s="249"/>
      <c r="W121" s="249"/>
      <c r="X121" s="249"/>
      <c r="Y121" s="249"/>
      <c r="Z121" s="249"/>
      <c r="AA121" s="249"/>
      <c r="AB121" s="249"/>
      <c r="AC121" s="249"/>
      <c r="AD121" s="249"/>
      <c r="AE121" s="249"/>
      <c r="AF121" s="249"/>
      <c r="AG121" s="249"/>
      <c r="AH121" s="249"/>
      <c r="AI121" s="249"/>
      <c r="AJ121" s="249"/>
      <c r="AK121" s="249"/>
      <c r="AL121" s="249"/>
      <c r="AM121" s="249"/>
      <c r="AN121" s="249"/>
      <c r="AO121" s="249"/>
      <c r="AP121" s="249"/>
      <c r="AQ121" s="330"/>
      <c r="AR121" s="492"/>
    </row>
    <row r="122" spans="1:44" hidden="1">
      <c r="A122" s="492"/>
      <c r="B122" s="329"/>
      <c r="C122" s="249"/>
      <c r="D122" s="249"/>
      <c r="E122" s="249"/>
      <c r="F122" s="249"/>
      <c r="G122" s="249"/>
      <c r="H122" s="249"/>
      <c r="I122" s="249"/>
      <c r="J122" s="249"/>
      <c r="K122" s="249"/>
      <c r="L122" s="249"/>
      <c r="M122" s="249"/>
      <c r="N122" s="249"/>
      <c r="O122" s="249"/>
      <c r="P122" s="249"/>
      <c r="Q122" s="249"/>
      <c r="R122" s="249"/>
      <c r="S122" s="249"/>
      <c r="T122" s="249"/>
      <c r="U122" s="249"/>
      <c r="V122" s="249"/>
      <c r="W122" s="249"/>
      <c r="X122" s="249"/>
      <c r="Y122" s="249"/>
      <c r="Z122" s="249"/>
      <c r="AA122" s="249"/>
      <c r="AB122" s="249"/>
      <c r="AC122" s="249"/>
      <c r="AD122" s="249"/>
      <c r="AE122" s="249"/>
      <c r="AF122" s="249"/>
      <c r="AG122" s="249"/>
      <c r="AH122" s="249"/>
      <c r="AI122" s="249"/>
      <c r="AJ122" s="249"/>
      <c r="AK122" s="249"/>
      <c r="AL122" s="249"/>
      <c r="AM122" s="249"/>
      <c r="AN122" s="249"/>
      <c r="AO122" s="249"/>
      <c r="AP122" s="249"/>
      <c r="AQ122" s="330"/>
      <c r="AR122" s="492"/>
    </row>
    <row r="123" spans="1:44" ht="27" hidden="1">
      <c r="A123" s="492"/>
      <c r="B123" s="329"/>
      <c r="C123" s="249"/>
      <c r="D123" s="280" t="s">
        <v>384</v>
      </c>
      <c r="E123" s="467" t="s">
        <v>355</v>
      </c>
      <c r="F123" s="658"/>
      <c r="G123" s="249"/>
      <c r="H123" s="1685" t="s">
        <v>385</v>
      </c>
      <c r="I123" s="1686"/>
      <c r="J123" s="467" t="s">
        <v>386</v>
      </c>
      <c r="K123" s="249"/>
      <c r="L123" s="249"/>
      <c r="M123" s="249"/>
      <c r="N123" s="249"/>
      <c r="O123" s="249"/>
      <c r="P123" s="249"/>
      <c r="Q123" s="249"/>
      <c r="R123" s="249"/>
      <c r="S123" s="249"/>
      <c r="T123" s="249"/>
      <c r="U123" s="249"/>
      <c r="V123" s="249"/>
      <c r="W123" s="249"/>
      <c r="X123" s="249"/>
      <c r="Y123" s="249"/>
      <c r="Z123" s="249"/>
      <c r="AA123" s="249"/>
      <c r="AB123" s="249"/>
      <c r="AC123" s="249"/>
      <c r="AD123" s="249"/>
      <c r="AE123" s="249"/>
      <c r="AF123" s="249"/>
      <c r="AG123" s="249"/>
      <c r="AH123" s="249"/>
      <c r="AI123" s="249"/>
      <c r="AJ123" s="249"/>
      <c r="AK123" s="249"/>
      <c r="AL123" s="249"/>
      <c r="AM123" s="249"/>
      <c r="AN123" s="249"/>
      <c r="AO123" s="249"/>
      <c r="AP123" s="249"/>
      <c r="AQ123" s="330"/>
      <c r="AR123" s="492"/>
    </row>
    <row r="124" spans="1:44" ht="27" hidden="1">
      <c r="A124" s="492"/>
      <c r="B124" s="329"/>
      <c r="C124" s="249"/>
      <c r="D124" s="280" t="s">
        <v>387</v>
      </c>
      <c r="E124" s="467" t="s">
        <v>388</v>
      </c>
      <c r="F124" s="658"/>
      <c r="G124" s="249"/>
      <c r="H124" s="1707" t="s">
        <v>389</v>
      </c>
      <c r="I124" s="1708"/>
      <c r="J124" s="324"/>
      <c r="K124" s="249"/>
      <c r="L124" s="249"/>
      <c r="M124" s="249"/>
      <c r="N124" s="249"/>
      <c r="O124" s="249"/>
      <c r="P124" s="249"/>
      <c r="Q124" s="249"/>
      <c r="R124" s="249"/>
      <c r="S124" s="249"/>
      <c r="T124" s="249"/>
      <c r="U124" s="249"/>
      <c r="V124" s="249"/>
      <c r="W124" s="249"/>
      <c r="X124" s="249"/>
      <c r="Y124" s="249"/>
      <c r="Z124" s="249"/>
      <c r="AA124" s="249"/>
      <c r="AB124" s="249"/>
      <c r="AC124" s="249"/>
      <c r="AD124" s="249"/>
      <c r="AE124" s="249"/>
      <c r="AF124" s="249"/>
      <c r="AG124" s="249"/>
      <c r="AH124" s="249"/>
      <c r="AI124" s="249"/>
      <c r="AJ124" s="249"/>
      <c r="AK124" s="249"/>
      <c r="AL124" s="249"/>
      <c r="AM124" s="249"/>
      <c r="AN124" s="249"/>
      <c r="AO124" s="249"/>
      <c r="AP124" s="249"/>
      <c r="AQ124" s="330"/>
      <c r="AR124" s="492"/>
    </row>
    <row r="125" spans="1:44" ht="27" hidden="1">
      <c r="A125" s="492"/>
      <c r="B125" s="329"/>
      <c r="C125" s="249"/>
      <c r="D125" s="280" t="s">
        <v>390</v>
      </c>
      <c r="E125" s="281"/>
      <c r="F125" s="659"/>
      <c r="G125" s="249"/>
      <c r="H125" s="249"/>
      <c r="I125" s="249"/>
      <c r="J125" s="249"/>
      <c r="K125" s="249"/>
      <c r="L125" s="249"/>
      <c r="M125" s="249"/>
      <c r="N125" s="249"/>
      <c r="O125" s="249"/>
      <c r="P125" s="249"/>
      <c r="Q125" s="249"/>
      <c r="R125" s="249"/>
      <c r="S125" s="249"/>
      <c r="T125" s="249"/>
      <c r="U125" s="249"/>
      <c r="V125" s="249"/>
      <c r="W125" s="249"/>
      <c r="X125" s="249"/>
      <c r="Y125" s="249"/>
      <c r="Z125" s="249"/>
      <c r="AA125" s="249"/>
      <c r="AB125" s="249"/>
      <c r="AC125" s="249"/>
      <c r="AD125" s="249"/>
      <c r="AE125" s="249"/>
      <c r="AF125" s="249"/>
      <c r="AG125" s="249"/>
      <c r="AH125" s="249"/>
      <c r="AI125" s="249"/>
      <c r="AJ125" s="249"/>
      <c r="AK125" s="249"/>
      <c r="AL125" s="249"/>
      <c r="AM125" s="249"/>
      <c r="AN125" s="249"/>
      <c r="AO125" s="249"/>
      <c r="AP125" s="249"/>
      <c r="AQ125" s="330"/>
      <c r="AR125" s="492"/>
    </row>
    <row r="126" spans="1:44" ht="27" hidden="1">
      <c r="A126" s="492"/>
      <c r="B126" s="329"/>
      <c r="C126" s="249"/>
      <c r="D126" s="280" t="s">
        <v>391</v>
      </c>
      <c r="E126" s="467" t="s">
        <v>386</v>
      </c>
      <c r="F126" s="658"/>
      <c r="G126" s="249"/>
      <c r="H126" s="249"/>
      <c r="I126" s="249"/>
      <c r="J126" s="249"/>
      <c r="K126" s="249"/>
      <c r="L126" s="249"/>
      <c r="M126" s="249"/>
      <c r="N126" s="249"/>
      <c r="O126" s="249"/>
      <c r="P126" s="249"/>
      <c r="Q126" s="249"/>
      <c r="R126" s="249"/>
      <c r="S126" s="249"/>
      <c r="T126" s="249"/>
      <c r="U126" s="249"/>
      <c r="V126" s="249"/>
      <c r="W126" s="249"/>
      <c r="X126" s="249"/>
      <c r="Y126" s="249"/>
      <c r="Z126" s="249"/>
      <c r="AA126" s="249"/>
      <c r="AB126" s="249"/>
      <c r="AC126" s="249"/>
      <c r="AD126" s="249"/>
      <c r="AE126" s="249"/>
      <c r="AF126" s="249"/>
      <c r="AG126" s="249"/>
      <c r="AH126" s="249"/>
      <c r="AI126" s="249"/>
      <c r="AJ126" s="249"/>
      <c r="AK126" s="249"/>
      <c r="AL126" s="249"/>
      <c r="AM126" s="249"/>
      <c r="AN126" s="249"/>
      <c r="AO126" s="249"/>
      <c r="AP126" s="249"/>
      <c r="AQ126" s="330"/>
      <c r="AR126" s="492"/>
    </row>
    <row r="127" spans="1:44" ht="27" hidden="1">
      <c r="A127" s="492"/>
      <c r="B127" s="329"/>
      <c r="C127" s="249"/>
      <c r="D127" s="280" t="s">
        <v>392</v>
      </c>
      <c r="E127" s="284"/>
      <c r="F127" s="660"/>
      <c r="G127" s="249"/>
      <c r="H127" s="249"/>
      <c r="I127" s="249"/>
      <c r="J127" s="249"/>
      <c r="K127" s="249"/>
      <c r="L127" s="249"/>
      <c r="M127" s="249"/>
      <c r="N127" s="249"/>
      <c r="O127" s="249"/>
      <c r="P127" s="249"/>
      <c r="Q127" s="249"/>
      <c r="R127" s="249"/>
      <c r="S127" s="249"/>
      <c r="T127" s="249"/>
      <c r="U127" s="249"/>
      <c r="V127" s="249"/>
      <c r="W127" s="249"/>
      <c r="X127" s="249"/>
      <c r="Y127" s="249"/>
      <c r="Z127" s="249"/>
      <c r="AA127" s="249"/>
      <c r="AB127" s="249"/>
      <c r="AC127" s="249"/>
      <c r="AD127" s="249"/>
      <c r="AE127" s="249"/>
      <c r="AF127" s="249"/>
      <c r="AG127" s="249"/>
      <c r="AH127" s="249"/>
      <c r="AI127" s="249"/>
      <c r="AJ127" s="249"/>
      <c r="AK127" s="249"/>
      <c r="AL127" s="249"/>
      <c r="AM127" s="249"/>
      <c r="AN127" s="249"/>
      <c r="AO127" s="249"/>
      <c r="AP127" s="249"/>
      <c r="AQ127" s="330"/>
      <c r="AR127" s="492"/>
    </row>
    <row r="128" spans="1:44" ht="27" hidden="1">
      <c r="A128" s="492"/>
      <c r="B128" s="329"/>
      <c r="C128" s="249"/>
      <c r="D128" s="280" t="s">
        <v>393</v>
      </c>
      <c r="E128" s="281"/>
      <c r="F128" s="659"/>
      <c r="G128" s="249"/>
      <c r="H128" s="249"/>
      <c r="I128" s="249"/>
      <c r="J128" s="249"/>
      <c r="K128" s="249"/>
      <c r="L128" s="249"/>
      <c r="M128" s="249"/>
      <c r="N128" s="249"/>
      <c r="O128" s="249"/>
      <c r="P128" s="249"/>
      <c r="Q128" s="249"/>
      <c r="R128" s="249"/>
      <c r="S128" s="249"/>
      <c r="T128" s="249"/>
      <c r="U128" s="249"/>
      <c r="V128" s="249"/>
      <c r="W128" s="249"/>
      <c r="X128" s="249"/>
      <c r="Y128" s="249"/>
      <c r="Z128" s="249"/>
      <c r="AA128" s="249"/>
      <c r="AB128" s="249"/>
      <c r="AC128" s="249"/>
      <c r="AD128" s="249"/>
      <c r="AE128" s="249"/>
      <c r="AF128" s="249"/>
      <c r="AG128" s="249"/>
      <c r="AH128" s="249"/>
      <c r="AI128" s="249"/>
      <c r="AJ128" s="249"/>
      <c r="AK128" s="249"/>
      <c r="AL128" s="249"/>
      <c r="AM128" s="249"/>
      <c r="AN128" s="249"/>
      <c r="AO128" s="249"/>
      <c r="AP128" s="249"/>
      <c r="AQ128" s="330"/>
      <c r="AR128" s="492"/>
    </row>
    <row r="129" spans="1:44" ht="27" hidden="1">
      <c r="A129" s="492"/>
      <c r="B129" s="329"/>
      <c r="C129" s="249"/>
      <c r="D129" s="478" t="s">
        <v>389</v>
      </c>
      <c r="E129" s="324"/>
      <c r="F129" s="661"/>
      <c r="G129" s="249"/>
      <c r="H129" s="249"/>
      <c r="I129" s="249"/>
      <c r="J129" s="249"/>
      <c r="K129" s="249"/>
      <c r="L129" s="249"/>
      <c r="M129" s="249"/>
      <c r="N129" s="249"/>
      <c r="O129" s="249"/>
      <c r="P129" s="249"/>
      <c r="Q129" s="249"/>
      <c r="R129" s="249"/>
      <c r="S129" s="249"/>
      <c r="T129" s="249"/>
      <c r="U129" s="249"/>
      <c r="V129" s="249"/>
      <c r="W129" s="249"/>
      <c r="X129" s="249"/>
      <c r="Y129" s="249"/>
      <c r="Z129" s="249"/>
      <c r="AA129" s="249"/>
      <c r="AB129" s="249"/>
      <c r="AC129" s="249"/>
      <c r="AD129" s="249"/>
      <c r="AE129" s="249"/>
      <c r="AF129" s="249"/>
      <c r="AG129" s="249"/>
      <c r="AH129" s="249"/>
      <c r="AI129" s="249"/>
      <c r="AJ129" s="249"/>
      <c r="AK129" s="249"/>
      <c r="AL129" s="249"/>
      <c r="AM129" s="249"/>
      <c r="AN129" s="249"/>
      <c r="AO129" s="249"/>
      <c r="AP129" s="249"/>
      <c r="AQ129" s="330"/>
      <c r="AR129" s="492"/>
    </row>
    <row r="130" spans="1:44" ht="18" thickBot="1">
      <c r="A130" s="492"/>
      <c r="B130" s="332"/>
      <c r="C130" s="333"/>
      <c r="D130" s="333"/>
      <c r="E130" s="333"/>
      <c r="F130" s="333"/>
      <c r="G130" s="333"/>
      <c r="H130" s="333"/>
      <c r="I130" s="333"/>
      <c r="J130" s="333"/>
      <c r="K130" s="333"/>
      <c r="L130" s="333"/>
      <c r="M130" s="333"/>
      <c r="N130" s="333"/>
      <c r="O130" s="333"/>
      <c r="P130" s="333"/>
      <c r="Q130" s="333"/>
      <c r="R130" s="333"/>
      <c r="S130" s="333"/>
      <c r="T130" s="333"/>
      <c r="U130" s="333"/>
      <c r="V130" s="333"/>
      <c r="W130" s="333"/>
      <c r="X130" s="333"/>
      <c r="Y130" s="333"/>
      <c r="Z130" s="333"/>
      <c r="AA130" s="333"/>
      <c r="AB130" s="333"/>
      <c r="AC130" s="333"/>
      <c r="AD130" s="333"/>
      <c r="AE130" s="333"/>
      <c r="AF130" s="333"/>
      <c r="AG130" s="333"/>
      <c r="AH130" s="333"/>
      <c r="AI130" s="333"/>
      <c r="AJ130" s="333"/>
      <c r="AK130" s="333"/>
      <c r="AL130" s="333"/>
      <c r="AM130" s="333"/>
      <c r="AN130" s="333"/>
      <c r="AO130" s="333"/>
      <c r="AP130" s="333"/>
      <c r="AQ130" s="334"/>
      <c r="AR130" s="492"/>
    </row>
    <row r="131" spans="1:44">
      <c r="A131" s="492"/>
      <c r="B131" s="492"/>
      <c r="C131" s="492"/>
      <c r="D131" s="492"/>
      <c r="E131" s="492"/>
      <c r="F131" s="492"/>
      <c r="G131" s="492"/>
      <c r="H131" s="492"/>
      <c r="I131" s="492"/>
      <c r="J131" s="492"/>
      <c r="K131" s="492"/>
      <c r="L131" s="492"/>
      <c r="M131" s="492"/>
      <c r="N131" s="492"/>
      <c r="O131" s="492"/>
      <c r="P131" s="492"/>
      <c r="Q131" s="492"/>
      <c r="R131" s="492"/>
      <c r="S131" s="492"/>
      <c r="T131" s="492"/>
      <c r="U131" s="492"/>
      <c r="V131" s="492"/>
      <c r="W131" s="492"/>
      <c r="X131" s="492"/>
      <c r="Y131" s="492"/>
      <c r="Z131" s="492"/>
      <c r="AA131" s="492"/>
      <c r="AB131" s="492"/>
      <c r="AC131" s="492"/>
      <c r="AD131" s="492"/>
      <c r="AE131" s="492"/>
      <c r="AF131" s="492"/>
      <c r="AG131" s="492"/>
      <c r="AH131" s="492"/>
      <c r="AI131" s="492"/>
      <c r="AJ131" s="492"/>
      <c r="AK131" s="492"/>
      <c r="AL131" s="492"/>
      <c r="AM131" s="492"/>
      <c r="AN131" s="492"/>
      <c r="AO131" s="492"/>
      <c r="AP131" s="492"/>
      <c r="AQ131" s="492"/>
      <c r="AR131" s="492"/>
    </row>
    <row r="132" spans="1:44" ht="27">
      <c r="A132" s="492"/>
      <c r="B132" s="492"/>
      <c r="C132" s="492"/>
      <c r="D132" s="486"/>
      <c r="E132" s="487"/>
      <c r="F132" s="487"/>
      <c r="G132" s="509"/>
      <c r="H132" s="509"/>
      <c r="I132" s="492"/>
      <c r="J132" s="492"/>
      <c r="K132" s="492"/>
      <c r="L132" s="492"/>
      <c r="M132" s="492"/>
      <c r="N132" s="492"/>
      <c r="O132" s="492"/>
      <c r="P132" s="492"/>
      <c r="Q132" s="492"/>
      <c r="R132" s="492"/>
      <c r="S132" s="492"/>
      <c r="T132" s="492"/>
      <c r="U132" s="492"/>
      <c r="V132" s="492"/>
      <c r="W132" s="492"/>
      <c r="X132" s="492"/>
      <c r="Y132" s="492"/>
      <c r="Z132" s="492"/>
      <c r="AA132" s="492"/>
      <c r="AB132" s="492"/>
      <c r="AC132" s="492"/>
      <c r="AD132" s="492"/>
      <c r="AE132" s="492"/>
      <c r="AF132" s="492"/>
      <c r="AG132" s="492"/>
      <c r="AH132" s="492"/>
      <c r="AI132" s="492"/>
      <c r="AJ132" s="492"/>
      <c r="AK132" s="492"/>
      <c r="AL132" s="492"/>
      <c r="AM132" s="492"/>
      <c r="AN132" s="492"/>
      <c r="AO132" s="492"/>
      <c r="AP132" s="492"/>
      <c r="AQ132" s="492"/>
      <c r="AR132" s="492"/>
    </row>
    <row r="133" spans="1:44" ht="27">
      <c r="D133" s="443"/>
      <c r="E133" s="443"/>
      <c r="F133" s="443"/>
      <c r="G133" s="510"/>
      <c r="H133" s="510"/>
    </row>
    <row r="134" spans="1:44">
      <c r="D134" s="510"/>
      <c r="E134" s="510"/>
      <c r="F134" s="510"/>
      <c r="G134" s="510"/>
      <c r="H134" s="510"/>
    </row>
  </sheetData>
  <mergeCells count="91">
    <mergeCell ref="J1:V1"/>
    <mergeCell ref="H61:H63"/>
    <mergeCell ref="H67:H69"/>
    <mergeCell ref="H70:H71"/>
    <mergeCell ref="J24:AE24"/>
    <mergeCell ref="I60:K60"/>
    <mergeCell ref="I61:K63"/>
    <mergeCell ref="I64:K66"/>
    <mergeCell ref="I67:K69"/>
    <mergeCell ref="I70:K71"/>
    <mergeCell ref="H64:H66"/>
    <mergeCell ref="R53:V56"/>
    <mergeCell ref="X53:AE56"/>
    <mergeCell ref="R38:V41"/>
    <mergeCell ref="R43:V46"/>
    <mergeCell ref="R48:V51"/>
    <mergeCell ref="X28:AE31"/>
    <mergeCell ref="X33:AE36"/>
    <mergeCell ref="X38:AE41"/>
    <mergeCell ref="X43:AE46"/>
    <mergeCell ref="X48:AE51"/>
    <mergeCell ref="H124:I124"/>
    <mergeCell ref="G81:H81"/>
    <mergeCell ref="G82:H82"/>
    <mergeCell ref="G83:H83"/>
    <mergeCell ref="G84:H84"/>
    <mergeCell ref="G85:H85"/>
    <mergeCell ref="G86:H86"/>
    <mergeCell ref="G87:H87"/>
    <mergeCell ref="D91:H91"/>
    <mergeCell ref="I91:J91"/>
    <mergeCell ref="E102:H102"/>
    <mergeCell ref="E107:H107"/>
    <mergeCell ref="E108:H108"/>
    <mergeCell ref="E117:H117"/>
    <mergeCell ref="E118:H118"/>
    <mergeCell ref="J93:Q98"/>
    <mergeCell ref="E97:H97"/>
    <mergeCell ref="E98:H98"/>
    <mergeCell ref="E96:H96"/>
    <mergeCell ref="H123:I123"/>
    <mergeCell ref="R28:V31"/>
    <mergeCell ref="R33:V36"/>
    <mergeCell ref="E116:H116"/>
    <mergeCell ref="E112:H112"/>
    <mergeCell ref="E113:H113"/>
    <mergeCell ref="E114:H114"/>
    <mergeCell ref="E115:H115"/>
    <mergeCell ref="E103:H103"/>
    <mergeCell ref="E104:H104"/>
    <mergeCell ref="E105:H105"/>
    <mergeCell ref="E106:H106"/>
    <mergeCell ref="E92:H92"/>
    <mergeCell ref="E93:H93"/>
    <mergeCell ref="E94:H94"/>
    <mergeCell ref="E95:H95"/>
    <mergeCell ref="K91:L91"/>
    <mergeCell ref="H58:L58"/>
    <mergeCell ref="H75:K75"/>
    <mergeCell ref="H28:O31"/>
    <mergeCell ref="H33:O36"/>
    <mergeCell ref="H38:O41"/>
    <mergeCell ref="H43:O46"/>
    <mergeCell ref="H48:O51"/>
    <mergeCell ref="H53:O56"/>
    <mergeCell ref="X18:AE20"/>
    <mergeCell ref="X21:AE23"/>
    <mergeCell ref="B2:D2"/>
    <mergeCell ref="D1:I1"/>
    <mergeCell ref="E5:G5"/>
    <mergeCell ref="F8:W8"/>
    <mergeCell ref="X8:AE8"/>
    <mergeCell ref="X9:AE11"/>
    <mergeCell ref="X12:AE14"/>
    <mergeCell ref="X15:AE17"/>
    <mergeCell ref="E9:W11"/>
    <mergeCell ref="E12:W14"/>
    <mergeCell ref="E15:W17"/>
    <mergeCell ref="E18:W20"/>
    <mergeCell ref="E21:W23"/>
    <mergeCell ref="AF21:AP23"/>
    <mergeCell ref="AF8:AP8"/>
    <mergeCell ref="AF9:AP11"/>
    <mergeCell ref="AF12:AP14"/>
    <mergeCell ref="AF15:AP17"/>
    <mergeCell ref="AF18:AP20"/>
    <mergeCell ref="D9:D11"/>
    <mergeCell ref="D12:D14"/>
    <mergeCell ref="D15:D17"/>
    <mergeCell ref="D18:D20"/>
    <mergeCell ref="D21:D23"/>
  </mergeCells>
  <conditionalFormatting sqref="E5:F5 K91:L91">
    <cfRule type="cellIs" dxfId="116" priority="38" operator="equal">
      <formula>"ปานกลาง"</formula>
    </cfRule>
    <cfRule type="cellIs" dxfId="115" priority="37" operator="equal">
      <formula>"ต่ำ"</formula>
    </cfRule>
    <cfRule type="cellIs" dxfId="114" priority="36" operator="equal">
      <formula>"ค่อนข้างสูง"</formula>
    </cfRule>
    <cfRule type="cellIs" dxfId="113" priority="35" operator="equal">
      <formula>"ค่อนข้างต่ำ"</formula>
    </cfRule>
    <cfRule type="cellIs" dxfId="112" priority="39" operator="equal">
      <formula>"สูง"</formula>
    </cfRule>
  </conditionalFormatting>
  <conditionalFormatting sqref="E93:F98">
    <cfRule type="cellIs" dxfId="111" priority="34" operator="equal">
      <formula>"ปานกลาง"</formula>
    </cfRule>
    <cfRule type="cellIs" dxfId="110" priority="33" operator="equal">
      <formula>"ต่ำ"</formula>
    </cfRule>
    <cfRule type="cellIs" dxfId="109" priority="32" operator="equal">
      <formula>"สูง"</formula>
    </cfRule>
  </conditionalFormatting>
  <conditionalFormatting sqref="E75:K75">
    <cfRule type="expression" dxfId="108" priority="2">
      <formula>$E$73="ไม่มีการเปลี่ยนแปลง"</formula>
    </cfRule>
    <cfRule type="expression" dxfId="107" priority="3">
      <formula>$E$73="มีการเปลี่ยนแปลง"</formula>
    </cfRule>
    <cfRule type="expression" dxfId="106" priority="4">
      <formula>$E$73="&gt;&gt;เลือก&lt;&lt;"</formula>
    </cfRule>
  </conditionalFormatting>
  <conditionalFormatting sqref="H28:AE31">
    <cfRule type="expression" dxfId="105" priority="24">
      <formula>$E$28="ไม่มี"</formula>
    </cfRule>
    <cfRule type="expression" dxfId="104" priority="21">
      <formula>$E$28="&gt;&gt;เลือก&lt;&lt;"</formula>
    </cfRule>
    <cfRule type="expression" dxfId="103" priority="20">
      <formula>$E$28="มี"</formula>
    </cfRule>
  </conditionalFormatting>
  <conditionalFormatting sqref="H33:AE36">
    <cfRule type="expression" dxfId="102" priority="18">
      <formula>$E$33="มี"</formula>
    </cfRule>
    <cfRule type="expression" dxfId="101" priority="19">
      <formula>$E$33="&gt;&gt;เลือก&lt;&lt;"</formula>
    </cfRule>
    <cfRule type="expression" dxfId="100" priority="17">
      <formula>$E$33="ไม่มี"</formula>
    </cfRule>
  </conditionalFormatting>
  <conditionalFormatting sqref="H38:AE41">
    <cfRule type="expression" dxfId="99" priority="16">
      <formula>$E$38="&gt;&gt;เลือก&lt;&lt;"</formula>
    </cfRule>
    <cfRule type="expression" dxfId="98" priority="15">
      <formula>$E$38="มี"</formula>
    </cfRule>
    <cfRule type="expression" dxfId="97" priority="14">
      <formula>$E$38="ไม่มี"</formula>
    </cfRule>
  </conditionalFormatting>
  <conditionalFormatting sqref="H43:AE46">
    <cfRule type="expression" dxfId="96" priority="13">
      <formula>$E$43="&gt;&gt;เลือก&lt;&lt;"</formula>
    </cfRule>
    <cfRule type="expression" dxfId="95" priority="12">
      <formula>$E$48="มี"</formula>
    </cfRule>
    <cfRule type="expression" dxfId="94" priority="11">
      <formula>$E$43="ไม่มี"</formula>
    </cfRule>
  </conditionalFormatting>
  <conditionalFormatting sqref="H48:AE51">
    <cfRule type="expression" dxfId="93" priority="10">
      <formula>$E$48="&gt;&gt;เลือก&lt;&lt;"</formula>
    </cfRule>
    <cfRule type="expression" dxfId="92" priority="9">
      <formula>$E$48="มี"</formula>
    </cfRule>
    <cfRule type="expression" dxfId="91" priority="8">
      <formula>$E$48="ไม่มี"</formula>
    </cfRule>
  </conditionalFormatting>
  <conditionalFormatting sqref="H53:AE56">
    <cfRule type="expression" dxfId="90" priority="7">
      <formula>$E$53="&gt;&gt;เลือก&lt;&lt;"</formula>
    </cfRule>
    <cfRule type="expression" dxfId="89" priority="6">
      <formula>$E$53="มี"</formula>
    </cfRule>
    <cfRule type="expression" dxfId="88" priority="5">
      <formula>$E$53="ไม่มี"</formula>
    </cfRule>
  </conditionalFormatting>
  <conditionalFormatting sqref="R28:V31">
    <cfRule type="expression" dxfId="87" priority="1">
      <formula>$E$28="&gt;&gt;เลือก&lt;&lt;"</formula>
    </cfRule>
  </conditionalFormatting>
  <dataValidations count="5">
    <dataValidation type="list" allowBlank="1" showInputMessage="1" showErrorMessage="1" sqref="E28 E48 E33 E38 E132:F132 E43 E123:F123 J123 E53 F54" xr:uid="{A11B1182-5E39-F54C-8045-4FFC5008D418}">
      <formula1>"&gt;&gt;เลือก&lt;&lt; , มี, ไม่มี"</formula1>
    </dataValidation>
    <dataValidation type="list" allowBlank="1" showInputMessage="1" showErrorMessage="1" sqref="E126:F126" xr:uid="{794ADEBF-4DD0-5344-A80B-4ED8A581DD51}">
      <formula1>"&gt;&gt;เลือก&lt;&lt; , ผ่าน, ไม่ผ่าน"</formula1>
    </dataValidation>
    <dataValidation type="list" allowBlank="1" showInputMessage="1" showErrorMessage="1" sqref="E124:F124" xr:uid="{7F3D6269-7133-764A-B384-C7EA793F61FB}">
      <formula1>"&gt;&gt;เลือก&lt;&lt; , ใช้งานอยู่ , กำลังปรับปรุง"</formula1>
    </dataValidation>
    <dataValidation type="list" allowBlank="1" showInputMessage="1" showErrorMessage="1" sqref="R28:V31 R33:V36 R38:V41 R43:V46 R48:V51 R53:V56" xr:uid="{F62804D8-0611-3A47-B2E9-24B106853FAB}">
      <formula1>"&gt;&gt;ระดับความเสี่ยง&lt;&lt;,สูง,กลาง,ต่ำ"</formula1>
    </dataValidation>
    <dataValidation type="list" allowBlank="1" showInputMessage="1" showErrorMessage="1" sqref="E73:F73" xr:uid="{3785E3A2-2FB4-1044-B4FA-FF9056672E2A}">
      <formula1>"&gt;&gt;เลือก&lt;&lt;,มีการเปลี่ยนแปลง,ไม่มีการเปลี่ยนแปลง"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Instruction</vt:lpstr>
      <vt:lpstr>Operational Information</vt:lpstr>
      <vt:lpstr>รายงานการเงิน</vt:lpstr>
      <vt:lpstr>Performance (พิสูจน์ตัวตน)</vt:lpstr>
      <vt:lpstr>Performance (ยืนยันตัวตน)</vt:lpstr>
      <vt:lpstr>Performance (Proxy)</vt:lpstr>
      <vt:lpstr>Performance (Exchange)</vt:lpstr>
      <vt:lpstr>Customers Protection</vt:lpstr>
      <vt:lpstr>Risk Management </vt:lpstr>
      <vt:lpstr>Service Development</vt:lpstr>
      <vt:lpstr>1-Basic Info</vt:lpstr>
      <vt:lpstr>2-Result</vt:lpstr>
      <vt:lpstr>3-Inherent risk-IR</vt:lpstr>
      <vt:lpstr>Sheet2</vt:lpstr>
      <vt:lpstr>4-Risk Management</vt:lpstr>
      <vt:lpstr>5-Security&amp;Privacy</vt:lpstr>
      <vt:lpstr>6-Fraud</vt:lpstr>
      <vt:lpstr>7-Functional</vt:lpstr>
      <vt:lpstr>8-Role</vt:lpstr>
      <vt:lpstr>9-User Protection</vt:lpstr>
      <vt:lpstr>10-Outsource</vt:lpstr>
      <vt:lpstr>11-Risk Criteria</vt:lpstr>
      <vt:lpstr>Sheet1</vt:lpstr>
      <vt:lpstr>'1-Basic Info'!Print_Area</vt:lpstr>
      <vt:lpstr>'Customers Protection'!Print_Area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Napadech Sirimongkol</cp:lastModifiedBy>
  <cp:revision/>
  <dcterms:created xsi:type="dcterms:W3CDTF">2025-01-24T08:25:42Z</dcterms:created>
  <dcterms:modified xsi:type="dcterms:W3CDTF">2025-03-20T10:25:32Z</dcterms:modified>
  <cp:category/>
  <cp:contentStatus/>
</cp:coreProperties>
</file>