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omments1.xml" ContentType="application/vnd.openxmlformats-officedocument.spreadsheetml.comments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etda-my.sharepoint.com/personal/onedrive3_etda_or_th/Documents/SVC_General/General/2568_Project/2-DID Landscape/13-Workshop/เอกสารประกอบการประชุม/"/>
    </mc:Choice>
  </mc:AlternateContent>
  <xr:revisionPtr revIDLastSave="15" documentId="8_{D54FCFAB-64C0-FC45-9CBB-7673AEBC4754}" xr6:coauthVersionLast="47" xr6:coauthVersionMax="47" xr10:uidLastSave="{6BFB1A4E-B724-4462-A197-2665AC9DAED8}"/>
  <bookViews>
    <workbookView xWindow="-108" yWindow="-108" windowWidth="23256" windowHeight="12456" activeTab="1" xr2:uid="{00000000-000D-0000-FFFF-FFFF00000000}"/>
  </bookViews>
  <sheets>
    <sheet name="Instruction" sheetId="1" r:id="rId1"/>
    <sheet name="Operational Information" sheetId="29" r:id="rId2"/>
    <sheet name="Performance (พิสูจน์ตัวตน)" sheetId="23" r:id="rId3"/>
    <sheet name="Performance (ยืนยันตัวตน)" sheetId="41" r:id="rId4"/>
    <sheet name="Performance (Exchange)" sheetId="39" r:id="rId5"/>
    <sheet name="Data Security &amp; Protection" sheetId="18" r:id="rId6"/>
    <sheet name="Risk Management " sheetId="22" r:id="rId7"/>
    <sheet name="Service Development" sheetId="26" r:id="rId8"/>
    <sheet name="1-Basic Info" sheetId="2" state="hidden" r:id="rId9"/>
    <sheet name="2-Result" sheetId="4" state="hidden" r:id="rId10"/>
    <sheet name="3-Inherent risk-IR" sheetId="5" state="hidden" r:id="rId11"/>
    <sheet name="Sheet2" sheetId="6" state="hidden" r:id="rId12"/>
    <sheet name="4-Risk Management" sheetId="7" state="hidden" r:id="rId13"/>
    <sheet name="5-Security&amp;Privacy" sheetId="8" state="hidden" r:id="rId14"/>
    <sheet name="6-Fraud" sheetId="9" state="hidden" r:id="rId15"/>
    <sheet name="7-Functional" sheetId="10" state="hidden" r:id="rId16"/>
    <sheet name="8-Role" sheetId="11" state="hidden" r:id="rId17"/>
    <sheet name="9-User Protection" sheetId="12" state="hidden" r:id="rId18"/>
    <sheet name="10-Outsource" sheetId="13" state="hidden" r:id="rId19"/>
    <sheet name="11-Risk Criteria" sheetId="14" state="hidden" r:id="rId20"/>
    <sheet name="Sheet1" sheetId="15" state="hidden" r:id="rId21"/>
  </sheets>
  <definedNames>
    <definedName name="_xlnm._FilterDatabase" localSheetId="18" hidden="1">'10-Outsource'!$A$3:$O$10</definedName>
    <definedName name="_xlnm._FilterDatabase" localSheetId="10" hidden="1">'3-Inherent risk-IR'!$A$3:$N$63</definedName>
    <definedName name="_xlnm._FilterDatabase" localSheetId="13" hidden="1">'5-Security&amp;Privacy'!$A$3:$O$73</definedName>
    <definedName name="_xlnm._FilterDatabase" localSheetId="14" hidden="1">'6-Fraud'!$A$3:$O$14</definedName>
    <definedName name="_xlnm._FilterDatabase" localSheetId="15" hidden="1">'7-Functional'!$A$3:$O$35</definedName>
    <definedName name="_xlnm._FilterDatabase" localSheetId="16" hidden="1">'8-Role'!$A$3:$O$30</definedName>
    <definedName name="_xlnm._FilterDatabase" localSheetId="17" hidden="1">'9-User Protection'!$A$3:$O$14</definedName>
    <definedName name="_xlnm.Print_Area" localSheetId="8">'1-Basic Info'!$A$1:$N$121</definedName>
    <definedName name="_xlnm.Print_Area" localSheetId="5">'Data Security &amp; Protection'!$A$1:$O$49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8" i="18" l="1"/>
  <c r="F157" i="18"/>
  <c r="J50" i="29"/>
  <c r="AO53" i="29" a="1"/>
  <c r="AO53" i="29" s="1"/>
  <c r="F71" i="39"/>
  <c r="F70" i="39"/>
  <c r="F69" i="39"/>
  <c r="F83" i="41"/>
  <c r="F82" i="41"/>
  <c r="F81" i="41"/>
  <c r="F80" i="41"/>
  <c r="F78" i="41"/>
  <c r="F83" i="23"/>
  <c r="F82" i="23"/>
  <c r="F81" i="23"/>
  <c r="F80" i="23"/>
  <c r="E125" i="41"/>
  <c r="D133" i="39"/>
  <c r="K109" i="39" s="1"/>
  <c r="J133" i="39"/>
  <c r="K110" i="39" s="1"/>
  <c r="D141" i="39"/>
  <c r="K111" i="39" s="1"/>
  <c r="J141" i="39"/>
  <c r="K112" i="39" s="1"/>
  <c r="D149" i="39"/>
  <c r="K113" i="39" s="1"/>
  <c r="J149" i="39"/>
  <c r="K114" i="39" s="1"/>
  <c r="D157" i="39"/>
  <c r="K115" i="39" s="1"/>
  <c r="J157" i="39"/>
  <c r="K116" i="39" s="1"/>
  <c r="E185" i="39"/>
  <c r="F185" i="39" s="1"/>
  <c r="E186" i="39"/>
  <c r="F186" i="39" s="1"/>
  <c r="E187" i="39"/>
  <c r="K187" i="39"/>
  <c r="E188" i="39"/>
  <c r="F188" i="39" s="1"/>
  <c r="D199" i="39"/>
  <c r="K185" i="39" s="1"/>
  <c r="J199" i="39"/>
  <c r="K186" i="39" s="1"/>
  <c r="D207" i="39"/>
  <c r="J207" i="39"/>
  <c r="K188" i="39" s="1"/>
  <c r="D215" i="39"/>
  <c r="K189" i="39" s="1"/>
  <c r="J215" i="39"/>
  <c r="K190" i="39" s="1"/>
  <c r="D125" i="39"/>
  <c r="K107" i="39" s="1"/>
  <c r="J125" i="39"/>
  <c r="K108" i="39" s="1"/>
  <c r="E110" i="39"/>
  <c r="F110" i="39"/>
  <c r="E111" i="39"/>
  <c r="F111" i="39" s="1"/>
  <c r="E112" i="39"/>
  <c r="F112" i="39"/>
  <c r="E113" i="39"/>
  <c r="F113" i="39" s="1"/>
  <c r="N152" i="29"/>
  <c r="N154" i="29"/>
  <c r="N156" i="29"/>
  <c r="N158" i="29"/>
  <c r="N160" i="29"/>
  <c r="N162" i="29"/>
  <c r="N164" i="29"/>
  <c r="N166" i="29"/>
  <c r="N168" i="29"/>
  <c r="N170" i="29"/>
  <c r="N172" i="29"/>
  <c r="N150" i="29"/>
  <c r="J202" i="29"/>
  <c r="J196" i="29"/>
  <c r="J190" i="29"/>
  <c r="J184" i="29"/>
  <c r="H174" i="29"/>
  <c r="E189" i="39" l="1"/>
  <c r="K191" i="39"/>
  <c r="E178" i="39" s="1"/>
  <c r="E114" i="39"/>
  <c r="K117" i="39"/>
  <c r="E103" i="39" s="1"/>
  <c r="F187" i="39"/>
  <c r="T130" i="18"/>
  <c r="T131" i="18"/>
  <c r="T132" i="18"/>
  <c r="T129" i="18"/>
  <c r="T123" i="18"/>
  <c r="T124" i="18"/>
  <c r="T125" i="18"/>
  <c r="T122" i="18"/>
  <c r="T116" i="18"/>
  <c r="T117" i="18"/>
  <c r="T118" i="18"/>
  <c r="T115" i="18"/>
  <c r="T109" i="18"/>
  <c r="T110" i="18"/>
  <c r="T111" i="18"/>
  <c r="T108" i="18"/>
  <c r="T102" i="18"/>
  <c r="T103" i="18"/>
  <c r="T104" i="18"/>
  <c r="T101" i="18"/>
  <c r="T95" i="18"/>
  <c r="T96" i="18"/>
  <c r="T97" i="18"/>
  <c r="T94" i="18"/>
  <c r="G38" i="18"/>
  <c r="E14" i="39"/>
  <c r="G16" i="23"/>
  <c r="L48" i="41"/>
  <c r="J227" i="41"/>
  <c r="K202" i="41" s="1"/>
  <c r="D227" i="41"/>
  <c r="K201" i="41" s="1"/>
  <c r="J219" i="41"/>
  <c r="K200" i="41" s="1"/>
  <c r="D219" i="41"/>
  <c r="J211" i="41"/>
  <c r="K198" i="41" s="1"/>
  <c r="D211" i="41"/>
  <c r="K197" i="41" s="1"/>
  <c r="E200" i="41"/>
  <c r="F200" i="41" s="1"/>
  <c r="K199" i="41"/>
  <c r="E199" i="41"/>
  <c r="F199" i="41" s="1"/>
  <c r="E198" i="41"/>
  <c r="F198" i="41" s="1"/>
  <c r="E197" i="41"/>
  <c r="J169" i="41"/>
  <c r="K128" i="41" s="1"/>
  <c r="D169" i="41"/>
  <c r="K127" i="41" s="1"/>
  <c r="J161" i="41"/>
  <c r="K126" i="41" s="1"/>
  <c r="D161" i="41"/>
  <c r="K125" i="41" s="1"/>
  <c r="J153" i="41"/>
  <c r="K124" i="41" s="1"/>
  <c r="D153" i="41"/>
  <c r="K123" i="41" s="1"/>
  <c r="J145" i="41"/>
  <c r="K122" i="41" s="1"/>
  <c r="D145" i="41"/>
  <c r="K121" i="41" s="1"/>
  <c r="J137" i="41"/>
  <c r="K120" i="41" s="1"/>
  <c r="D137" i="41"/>
  <c r="K119" i="41" s="1"/>
  <c r="F125" i="41"/>
  <c r="E124" i="41"/>
  <c r="F124" i="41" s="1"/>
  <c r="E123" i="41"/>
  <c r="E122" i="41"/>
  <c r="F122" i="41" s="1"/>
  <c r="K72" i="41"/>
  <c r="J72" i="41"/>
  <c r="I72" i="41"/>
  <c r="H72" i="41"/>
  <c r="G72" i="41"/>
  <c r="F79" i="41" s="1"/>
  <c r="F72" i="41"/>
  <c r="L70" i="41"/>
  <c r="L68" i="41"/>
  <c r="L66" i="41"/>
  <c r="L64" i="41"/>
  <c r="L62" i="41"/>
  <c r="L60" i="41"/>
  <c r="L58" i="41"/>
  <c r="L56" i="41"/>
  <c r="L54" i="41"/>
  <c r="L52" i="41"/>
  <c r="L50" i="41"/>
  <c r="G17" i="41"/>
  <c r="G37" i="41" s="1"/>
  <c r="G16" i="41"/>
  <c r="O14" i="41"/>
  <c r="M14" i="41"/>
  <c r="K14" i="41"/>
  <c r="I14" i="41"/>
  <c r="G14" i="41"/>
  <c r="E14" i="41"/>
  <c r="O10" i="41"/>
  <c r="M10" i="41"/>
  <c r="K10" i="41"/>
  <c r="I10" i="41"/>
  <c r="G10" i="41"/>
  <c r="E10" i="41"/>
  <c r="E202" i="23"/>
  <c r="T98" i="18" l="1"/>
  <c r="T133" i="18"/>
  <c r="L72" i="41"/>
  <c r="K203" i="41"/>
  <c r="E190" i="41" s="1"/>
  <c r="E201" i="41"/>
  <c r="E126" i="41"/>
  <c r="G35" i="41"/>
  <c r="G27" i="41"/>
  <c r="G39" i="41"/>
  <c r="G30" i="41"/>
  <c r="G40" i="41"/>
  <c r="G31" i="41"/>
  <c r="G22" i="41"/>
  <c r="G32" i="41"/>
  <c r="G23" i="41"/>
  <c r="G33" i="41"/>
  <c r="E16" i="41"/>
  <c r="E19" i="41" s="1"/>
  <c r="G24" i="41"/>
  <c r="G34" i="41"/>
  <c r="G25" i="41"/>
  <c r="G26" i="41"/>
  <c r="G38" i="41"/>
  <c r="F84" i="41"/>
  <c r="G84" i="41" s="1"/>
  <c r="K129" i="41"/>
  <c r="E115" i="41" s="1"/>
  <c r="F123" i="41"/>
  <c r="F197" i="41"/>
  <c r="G28" i="41"/>
  <c r="G36" i="41"/>
  <c r="G29" i="41"/>
  <c r="G81" i="41" l="1"/>
  <c r="G82" i="41"/>
  <c r="G80" i="41"/>
  <c r="G79" i="41"/>
  <c r="G83" i="41"/>
  <c r="G78" i="41"/>
  <c r="G310" i="29" l="1"/>
  <c r="J288" i="29"/>
  <c r="J230" i="29"/>
  <c r="J208" i="29"/>
  <c r="M174" i="29"/>
  <c r="M137" i="18"/>
  <c r="M138" i="18"/>
  <c r="M139" i="18"/>
  <c r="M140" i="18"/>
  <c r="L138" i="18"/>
  <c r="L139" i="18"/>
  <c r="L140" i="18"/>
  <c r="L137" i="18"/>
  <c r="K138" i="18"/>
  <c r="K139" i="18"/>
  <c r="K140" i="18"/>
  <c r="K137" i="18"/>
  <c r="J138" i="18"/>
  <c r="J139" i="18"/>
  <c r="J140" i="18"/>
  <c r="J137" i="18"/>
  <c r="I140" i="18"/>
  <c r="I138" i="18"/>
  <c r="I139" i="18"/>
  <c r="I137" i="18"/>
  <c r="H138" i="18"/>
  <c r="H139" i="18"/>
  <c r="H140" i="18"/>
  <c r="H137" i="18"/>
  <c r="F67" i="18"/>
  <c r="J18" i="18"/>
  <c r="G18" i="18"/>
  <c r="J229" i="23"/>
  <c r="K204" i="23" s="1"/>
  <c r="D229" i="23"/>
  <c r="K203" i="23" s="1"/>
  <c r="J221" i="23"/>
  <c r="K202" i="23" s="1"/>
  <c r="D221" i="23"/>
  <c r="J213" i="23"/>
  <c r="K200" i="23" s="1"/>
  <c r="D213" i="23"/>
  <c r="K199" i="23" s="1"/>
  <c r="K201" i="23"/>
  <c r="F202" i="23"/>
  <c r="E201" i="23"/>
  <c r="F201" i="23" s="1"/>
  <c r="E200" i="23"/>
  <c r="F200" i="23" s="1"/>
  <c r="E199" i="23"/>
  <c r="J169" i="23"/>
  <c r="D169" i="23"/>
  <c r="K127" i="23" s="1"/>
  <c r="J161" i="23"/>
  <c r="K126" i="23" s="1"/>
  <c r="D161" i="23"/>
  <c r="K125" i="23" s="1"/>
  <c r="J153" i="23"/>
  <c r="K124" i="23" s="1"/>
  <c r="D153" i="23"/>
  <c r="K123" i="23" s="1"/>
  <c r="J145" i="23"/>
  <c r="K122" i="23" s="1"/>
  <c r="D145" i="23"/>
  <c r="K121" i="23" s="1"/>
  <c r="J137" i="23"/>
  <c r="K120" i="23" s="1"/>
  <c r="D137" i="23"/>
  <c r="K119" i="23" s="1"/>
  <c r="E125" i="23"/>
  <c r="F125" i="23" s="1"/>
  <c r="E124" i="23"/>
  <c r="F124" i="23" s="1"/>
  <c r="E123" i="23"/>
  <c r="F123" i="23" s="1"/>
  <c r="E122" i="23"/>
  <c r="F122" i="23" s="1"/>
  <c r="G72" i="23"/>
  <c r="F79" i="23" s="1"/>
  <c r="J282" i="29"/>
  <c r="H254" i="29"/>
  <c r="G254" i="29"/>
  <c r="H79" i="29"/>
  <c r="K59" i="39"/>
  <c r="J59" i="39"/>
  <c r="I59" i="39"/>
  <c r="H59" i="39"/>
  <c r="F68" i="39" s="1"/>
  <c r="G59" i="39"/>
  <c r="F67" i="39" s="1"/>
  <c r="F59" i="39"/>
  <c r="F66" i="39" s="1"/>
  <c r="L57" i="39"/>
  <c r="L55" i="39"/>
  <c r="L53" i="39"/>
  <c r="L51" i="39"/>
  <c r="L49" i="39"/>
  <c r="L47" i="39"/>
  <c r="L45" i="39"/>
  <c r="L43" i="39"/>
  <c r="L41" i="39"/>
  <c r="L39" i="39"/>
  <c r="L37" i="39"/>
  <c r="L35" i="39"/>
  <c r="G18" i="39"/>
  <c r="G17" i="39"/>
  <c r="O14" i="39"/>
  <c r="M14" i="39"/>
  <c r="K14" i="39"/>
  <c r="I14" i="39"/>
  <c r="G14" i="39"/>
  <c r="O10" i="39"/>
  <c r="M10" i="39"/>
  <c r="K10" i="39"/>
  <c r="I10" i="39"/>
  <c r="G10" i="39"/>
  <c r="E10" i="39"/>
  <c r="K141" i="18" l="1"/>
  <c r="M141" i="18"/>
  <c r="I141" i="18"/>
  <c r="E203" i="23"/>
  <c r="G24" i="39"/>
  <c r="G23" i="39"/>
  <c r="G25" i="39"/>
  <c r="G22" i="39"/>
  <c r="J214" i="29"/>
  <c r="H141" i="18"/>
  <c r="L141" i="18"/>
  <c r="J141" i="18"/>
  <c r="L59" i="39"/>
  <c r="E17" i="39"/>
  <c r="F27" i="39" s="1"/>
  <c r="F199" i="23"/>
  <c r="E126" i="23"/>
  <c r="K205" i="23"/>
  <c r="E192" i="23" s="1"/>
  <c r="F72" i="39"/>
  <c r="G72" i="39" s="1"/>
  <c r="G70" i="39" l="1"/>
  <c r="G66" i="39"/>
  <c r="G67" i="39"/>
  <c r="G69" i="39"/>
  <c r="G71" i="39"/>
  <c r="G68" i="39"/>
  <c r="T126" i="18" l="1"/>
  <c r="F66" i="18" s="1"/>
  <c r="T119" i="18"/>
  <c r="F65" i="18" s="1"/>
  <c r="T112" i="18"/>
  <c r="F64" i="18" s="1"/>
  <c r="T105" i="18"/>
  <c r="F63" i="18" s="1"/>
  <c r="F62" i="18"/>
  <c r="T87" i="18"/>
  <c r="F137" i="18" s="1"/>
  <c r="T88" i="18"/>
  <c r="F138" i="18" s="1"/>
  <c r="T89" i="18"/>
  <c r="F139" i="18" s="1"/>
  <c r="N139" i="18" s="1"/>
  <c r="T90" i="18"/>
  <c r="F140" i="18" s="1"/>
  <c r="T80" i="18"/>
  <c r="E137" i="18" s="1"/>
  <c r="T81" i="18"/>
  <c r="E138" i="18" s="1"/>
  <c r="T82" i="18"/>
  <c r="E139" i="18" s="1"/>
  <c r="T83" i="18"/>
  <c r="E140" i="18" s="1"/>
  <c r="N140" i="18" s="1"/>
  <c r="F141" i="18" l="1"/>
  <c r="N138" i="18"/>
  <c r="E141" i="18"/>
  <c r="N137" i="18"/>
  <c r="T91" i="18"/>
  <c r="F61" i="18" s="1"/>
  <c r="T84" i="18"/>
  <c r="F60" i="18" s="1"/>
  <c r="N141" i="18" l="1"/>
  <c r="F68" i="18"/>
  <c r="G60" i="18" s="1"/>
  <c r="T12" i="18"/>
  <c r="T13" i="18"/>
  <c r="T14" i="18"/>
  <c r="T15" i="18"/>
  <c r="T16" i="18"/>
  <c r="T17" i="18"/>
  <c r="F18" i="18"/>
  <c r="I18" i="18"/>
  <c r="K18" i="18"/>
  <c r="L18" i="18"/>
  <c r="M18" i="18"/>
  <c r="N18" i="18"/>
  <c r="O18" i="18"/>
  <c r="P18" i="18"/>
  <c r="Q18" i="18"/>
  <c r="R18" i="18"/>
  <c r="S18" i="18"/>
  <c r="L48" i="23"/>
  <c r="F72" i="23"/>
  <c r="F78" i="23" s="1"/>
  <c r="J252" i="29"/>
  <c r="J250" i="29"/>
  <c r="J248" i="29"/>
  <c r="J246" i="29"/>
  <c r="J232" i="29"/>
  <c r="J234" i="29"/>
  <c r="J236" i="29"/>
  <c r="J238" i="29"/>
  <c r="J240" i="29"/>
  <c r="J242" i="29"/>
  <c r="J244" i="29"/>
  <c r="J174" i="29"/>
  <c r="N174" i="29" l="1"/>
  <c r="L145" i="29" s="1"/>
  <c r="L141" i="29" s="1"/>
  <c r="J254" i="29"/>
  <c r="G61" i="18"/>
  <c r="G67" i="18"/>
  <c r="F53" i="18"/>
  <c r="G68" i="18"/>
  <c r="G63" i="18"/>
  <c r="G66" i="18"/>
  <c r="G65" i="18"/>
  <c r="G62" i="18"/>
  <c r="G64" i="18"/>
  <c r="T18" i="18"/>
  <c r="F9" i="18" s="1"/>
  <c r="L225" i="29" l="1"/>
  <c r="L221" i="29" s="1"/>
  <c r="J276" i="29" l="1"/>
  <c r="J270" i="29"/>
  <c r="J264" i="29"/>
  <c r="L50" i="23"/>
  <c r="L52" i="23"/>
  <c r="L54" i="23"/>
  <c r="L56" i="23"/>
  <c r="L58" i="23"/>
  <c r="L60" i="23"/>
  <c r="L62" i="23"/>
  <c r="L64" i="23"/>
  <c r="L66" i="23"/>
  <c r="L68" i="23"/>
  <c r="L70" i="23"/>
  <c r="G17" i="23"/>
  <c r="O14" i="23"/>
  <c r="M14" i="23"/>
  <c r="K14" i="23"/>
  <c r="I14" i="23"/>
  <c r="G14" i="23"/>
  <c r="E14" i="23"/>
  <c r="O10" i="23"/>
  <c r="M10" i="23"/>
  <c r="K10" i="23"/>
  <c r="I10" i="23"/>
  <c r="G10" i="23"/>
  <c r="E10" i="23"/>
  <c r="G27" i="23" l="1"/>
  <c r="G35" i="23"/>
  <c r="G30" i="23"/>
  <c r="G38" i="23"/>
  <c r="G23" i="23"/>
  <c r="G39" i="23"/>
  <c r="G32" i="23"/>
  <c r="G25" i="23"/>
  <c r="G34" i="23"/>
  <c r="G28" i="23"/>
  <c r="G36" i="23"/>
  <c r="G29" i="23"/>
  <c r="G37" i="23"/>
  <c r="G31" i="23"/>
  <c r="G24" i="23"/>
  <c r="G40" i="23"/>
  <c r="G33" i="23"/>
  <c r="G26" i="23"/>
  <c r="G22" i="23"/>
  <c r="E16" i="23"/>
  <c r="E19" i="23" s="1"/>
  <c r="H72" i="23"/>
  <c r="I72" i="23"/>
  <c r="J72" i="23"/>
  <c r="K72" i="23"/>
  <c r="L72" i="23"/>
  <c r="F84" i="23" l="1"/>
  <c r="G78" i="23" l="1"/>
  <c r="G80" i="23"/>
  <c r="G81" i="23"/>
  <c r="G79" i="23"/>
  <c r="G84" i="23"/>
  <c r="G82" i="23"/>
  <c r="G83" i="23"/>
  <c r="T32" i="18" l="1"/>
  <c r="T33" i="18"/>
  <c r="T34" i="18"/>
  <c r="T35" i="18"/>
  <c r="T36" i="18"/>
  <c r="T37" i="18"/>
  <c r="F38" i="18"/>
  <c r="I38" i="18"/>
  <c r="J38" i="18"/>
  <c r="K38" i="18"/>
  <c r="L38" i="18"/>
  <c r="M38" i="18"/>
  <c r="N38" i="18"/>
  <c r="O38" i="18"/>
  <c r="P38" i="18"/>
  <c r="Q38" i="18"/>
  <c r="R38" i="18"/>
  <c r="S38" i="18"/>
  <c r="T38" i="18" l="1"/>
  <c r="F29" i="18" s="1"/>
  <c r="N10" i="13" l="1" a="1"/>
  <c r="N10" i="13" s="1"/>
  <c r="M10" i="13"/>
  <c r="N9" i="13" a="1"/>
  <c r="N9" i="13" s="1"/>
  <c r="M9" i="13"/>
  <c r="N8" i="13" a="1"/>
  <c r="N8" i="13" s="1"/>
  <c r="M8" i="13"/>
  <c r="N7" i="13" a="1"/>
  <c r="N7" i="13" s="1"/>
  <c r="M7" i="13"/>
  <c r="N6" i="13" a="1"/>
  <c r="N6" i="13" s="1"/>
  <c r="M6" i="13"/>
  <c r="N5" i="13" a="1"/>
  <c r="N5" i="13" s="1"/>
  <c r="M5" i="13"/>
  <c r="N4" i="13" a="1"/>
  <c r="N4" i="13" s="1"/>
  <c r="M4" i="13"/>
  <c r="N14" i="12" a="1"/>
  <c r="N14" i="12" s="1"/>
  <c r="M14" i="12"/>
  <c r="N13" i="12" a="1"/>
  <c r="N13" i="12" s="1"/>
  <c r="M13" i="12"/>
  <c r="N12" i="12" a="1"/>
  <c r="N12" i="12" s="1"/>
  <c r="M12" i="12"/>
  <c r="N11" i="12" a="1"/>
  <c r="N11" i="12" s="1"/>
  <c r="M11" i="12"/>
  <c r="N10" i="12" a="1"/>
  <c r="N10" i="12" s="1"/>
  <c r="M10" i="12"/>
  <c r="N9" i="12" a="1"/>
  <c r="N9" i="12" s="1"/>
  <c r="M9" i="12"/>
  <c r="N8" i="12" a="1"/>
  <c r="N8" i="12" s="1"/>
  <c r="M8" i="12"/>
  <c r="N7" i="12" a="1"/>
  <c r="N7" i="12" s="1"/>
  <c r="M7" i="12"/>
  <c r="N6" i="12" a="1"/>
  <c r="N6" i="12" s="1"/>
  <c r="M6" i="12"/>
  <c r="E45" i="4" s="1"/>
  <c r="N5" i="12" a="1"/>
  <c r="N5" i="12" s="1"/>
  <c r="M5" i="12"/>
  <c r="N4" i="12" a="1"/>
  <c r="N4" i="12" s="1"/>
  <c r="M4" i="12"/>
  <c r="N30" i="11" a="1"/>
  <c r="N30" i="11" s="1"/>
  <c r="M30" i="11"/>
  <c r="N29" i="11" a="1"/>
  <c r="N29" i="11" s="1"/>
  <c r="M29" i="11"/>
  <c r="N28" i="11" a="1"/>
  <c r="N28" i="11" s="1"/>
  <c r="M28" i="11"/>
  <c r="N27" i="11" a="1"/>
  <c r="N27" i="11" s="1"/>
  <c r="M27" i="11"/>
  <c r="N26" i="11" a="1"/>
  <c r="N26" i="11" s="1"/>
  <c r="M26" i="11"/>
  <c r="N25" i="11" a="1"/>
  <c r="N25" i="11" s="1"/>
  <c r="M25" i="11"/>
  <c r="N24" i="11" a="1"/>
  <c r="N24" i="11" s="1"/>
  <c r="M24" i="11"/>
  <c r="N23" i="11" a="1"/>
  <c r="N23" i="11" s="1"/>
  <c r="M23" i="11"/>
  <c r="N22" i="11" a="1"/>
  <c r="N22" i="11" s="1"/>
  <c r="M22" i="11"/>
  <c r="N21" i="11" a="1"/>
  <c r="N21" i="11" s="1"/>
  <c r="M21" i="11"/>
  <c r="N20" i="11" a="1"/>
  <c r="N20" i="11" s="1"/>
  <c r="M20" i="11"/>
  <c r="N19" i="11" a="1"/>
  <c r="N19" i="11" s="1"/>
  <c r="M19" i="11"/>
  <c r="N18" i="11" a="1"/>
  <c r="N18" i="11" s="1"/>
  <c r="M18" i="11"/>
  <c r="N17" i="11" a="1"/>
  <c r="N17" i="11" s="1"/>
  <c r="M17" i="11"/>
  <c r="N16" i="11" a="1"/>
  <c r="N16" i="11" s="1"/>
  <c r="M16" i="11"/>
  <c r="N15" i="11" a="1"/>
  <c r="N15" i="11" s="1"/>
  <c r="M15" i="11"/>
  <c r="N14" i="11" a="1"/>
  <c r="N14" i="11" s="1"/>
  <c r="M14" i="11"/>
  <c r="N13" i="11" a="1"/>
  <c r="N13" i="11" s="1"/>
  <c r="M13" i="11"/>
  <c r="N12" i="11" a="1"/>
  <c r="N12" i="11" s="1"/>
  <c r="M12" i="11"/>
  <c r="N11" i="11" a="1"/>
  <c r="N11" i="11" s="1"/>
  <c r="M11" i="11"/>
  <c r="N10" i="11" a="1"/>
  <c r="N10" i="11" s="1"/>
  <c r="M10" i="11"/>
  <c r="N9" i="11" a="1"/>
  <c r="N9" i="11" s="1"/>
  <c r="M9" i="11"/>
  <c r="N8" i="11" a="1"/>
  <c r="N8" i="11" s="1"/>
  <c r="M8" i="11"/>
  <c r="N7" i="11" a="1"/>
  <c r="N7" i="11" s="1"/>
  <c r="M7" i="11"/>
  <c r="N6" i="11" a="1"/>
  <c r="N6" i="11" s="1"/>
  <c r="M6" i="11"/>
  <c r="N5" i="11" a="1"/>
  <c r="N5" i="11" s="1"/>
  <c r="M5" i="11"/>
  <c r="C44" i="4" s="1"/>
  <c r="N4" i="11" a="1"/>
  <c r="N4" i="11" s="1"/>
  <c r="M4" i="11"/>
  <c r="N35" i="10" a="1"/>
  <c r="N35" i="10" s="1"/>
  <c r="M35" i="10"/>
  <c r="N34" i="10" a="1"/>
  <c r="N34" i="10" s="1"/>
  <c r="M34" i="10"/>
  <c r="N33" i="10" a="1"/>
  <c r="N33" i="10" s="1"/>
  <c r="M33" i="10"/>
  <c r="N32" i="10" a="1"/>
  <c r="N32" i="10" s="1"/>
  <c r="M32" i="10"/>
  <c r="N31" i="10" a="1"/>
  <c r="N31" i="10" s="1"/>
  <c r="M31" i="10"/>
  <c r="N30" i="10" a="1"/>
  <c r="N30" i="10" s="1"/>
  <c r="M30" i="10"/>
  <c r="N29" i="10" a="1"/>
  <c r="N29" i="10" s="1"/>
  <c r="M29" i="10"/>
  <c r="N28" i="10" a="1"/>
  <c r="N28" i="10" s="1"/>
  <c r="M28" i="10"/>
  <c r="N27" i="10" a="1"/>
  <c r="N27" i="10" s="1"/>
  <c r="M27" i="10"/>
  <c r="N26" i="10" a="1"/>
  <c r="N26" i="10" s="1"/>
  <c r="M26" i="10"/>
  <c r="N25" i="10" a="1"/>
  <c r="N25" i="10" s="1"/>
  <c r="M25" i="10"/>
  <c r="N24" i="10" a="1"/>
  <c r="N24" i="10" s="1"/>
  <c r="M24" i="10"/>
  <c r="N23" i="10" a="1"/>
  <c r="N23" i="10" s="1"/>
  <c r="M23" i="10"/>
  <c r="N22" i="10" a="1"/>
  <c r="N22" i="10" s="1"/>
  <c r="M22" i="10"/>
  <c r="N21" i="10" a="1"/>
  <c r="N21" i="10" s="1"/>
  <c r="M21" i="10"/>
  <c r="N20" i="10" a="1"/>
  <c r="N20" i="10" s="1"/>
  <c r="M20" i="10"/>
  <c r="N19" i="10" a="1"/>
  <c r="N19" i="10" s="1"/>
  <c r="M19" i="10"/>
  <c r="N18" i="10" a="1"/>
  <c r="N18" i="10" s="1"/>
  <c r="M18" i="10"/>
  <c r="N17" i="10" a="1"/>
  <c r="N17" i="10" s="1"/>
  <c r="M17" i="10"/>
  <c r="N16" i="10" a="1"/>
  <c r="N16" i="10" s="1"/>
  <c r="M16" i="10"/>
  <c r="N15" i="10" a="1"/>
  <c r="N15" i="10" s="1"/>
  <c r="M15" i="10"/>
  <c r="N14" i="10" a="1"/>
  <c r="N14" i="10" s="1"/>
  <c r="M14" i="10"/>
  <c r="N13" i="10" a="1"/>
  <c r="N13" i="10" s="1"/>
  <c r="M13" i="10"/>
  <c r="N12" i="10" a="1"/>
  <c r="N12" i="10" s="1"/>
  <c r="M12" i="10"/>
  <c r="N11" i="10" a="1"/>
  <c r="N11" i="10" s="1"/>
  <c r="M11" i="10"/>
  <c r="N10" i="10" a="1"/>
  <c r="N10" i="10" s="1"/>
  <c r="M10" i="10"/>
  <c r="N9" i="10" a="1"/>
  <c r="N9" i="10" s="1"/>
  <c r="M9" i="10"/>
  <c r="N8" i="10" a="1"/>
  <c r="N8" i="10" s="1"/>
  <c r="M8" i="10"/>
  <c r="N7" i="10" a="1"/>
  <c r="N7" i="10" s="1"/>
  <c r="M7" i="10"/>
  <c r="N6" i="10" a="1"/>
  <c r="N6" i="10" s="1"/>
  <c r="M6" i="10"/>
  <c r="N5" i="10" a="1"/>
  <c r="N5" i="10" s="1"/>
  <c r="M5" i="10"/>
  <c r="G43" i="4" s="1"/>
  <c r="N4" i="10" a="1"/>
  <c r="N4" i="10" s="1"/>
  <c r="M4" i="10"/>
  <c r="N14" i="9" a="1"/>
  <c r="N14" i="9" s="1"/>
  <c r="M14" i="9"/>
  <c r="N13" i="9" a="1"/>
  <c r="N13" i="9" s="1"/>
  <c r="M13" i="9"/>
  <c r="N12" i="9" a="1"/>
  <c r="N12" i="9" s="1"/>
  <c r="M12" i="9"/>
  <c r="N11" i="9" a="1"/>
  <c r="N11" i="9" s="1"/>
  <c r="M11" i="9"/>
  <c r="N10" i="9" a="1"/>
  <c r="N10" i="9" s="1"/>
  <c r="M10" i="9"/>
  <c r="N9" i="9" a="1"/>
  <c r="N9" i="9" s="1"/>
  <c r="M9" i="9"/>
  <c r="N8" i="9" a="1"/>
  <c r="N8" i="9" s="1"/>
  <c r="M8" i="9"/>
  <c r="N7" i="9" a="1"/>
  <c r="N7" i="9" s="1"/>
  <c r="M7" i="9"/>
  <c r="N6" i="9" a="1"/>
  <c r="N6" i="9" s="1"/>
  <c r="M6" i="9"/>
  <c r="N5" i="9" a="1"/>
  <c r="N5" i="9" s="1"/>
  <c r="M5" i="9"/>
  <c r="N4" i="9" a="1"/>
  <c r="N4" i="9" s="1"/>
  <c r="M4" i="9"/>
  <c r="E42" i="4" s="1"/>
  <c r="N73" i="8" a="1"/>
  <c r="N73" i="8" s="1"/>
  <c r="M73" i="8"/>
  <c r="N72" i="8" a="1"/>
  <c r="N72" i="8" s="1"/>
  <c r="M72" i="8"/>
  <c r="N71" i="8" a="1"/>
  <c r="N71" i="8" s="1"/>
  <c r="M71" i="8"/>
  <c r="N70" i="8" a="1"/>
  <c r="N70" i="8" s="1"/>
  <c r="M70" i="8"/>
  <c r="N69" i="8" a="1"/>
  <c r="N69" i="8" s="1"/>
  <c r="M69" i="8"/>
  <c r="N68" i="8" a="1"/>
  <c r="N68" i="8" s="1"/>
  <c r="M68" i="8"/>
  <c r="N67" i="8" a="1"/>
  <c r="N67" i="8" s="1"/>
  <c r="M67" i="8"/>
  <c r="N66" i="8" a="1"/>
  <c r="N66" i="8" s="1"/>
  <c r="M66" i="8"/>
  <c r="N65" i="8" a="1"/>
  <c r="N65" i="8" s="1"/>
  <c r="M65" i="8"/>
  <c r="N64" i="8" a="1"/>
  <c r="N64" i="8" s="1"/>
  <c r="M64" i="8"/>
  <c r="N63" i="8" a="1"/>
  <c r="N63" i="8" s="1"/>
  <c r="M63" i="8"/>
  <c r="N62" i="8" a="1"/>
  <c r="N62" i="8" s="1"/>
  <c r="M62" i="8"/>
  <c r="N61" i="8" a="1"/>
  <c r="N61" i="8" s="1"/>
  <c r="M61" i="8"/>
  <c r="N60" i="8" a="1"/>
  <c r="N60" i="8" s="1"/>
  <c r="M60" i="8"/>
  <c r="N59" i="8" a="1"/>
  <c r="N59" i="8" s="1"/>
  <c r="M59" i="8"/>
  <c r="N58" i="8" a="1"/>
  <c r="N58" i="8" s="1"/>
  <c r="M58" i="8"/>
  <c r="N57" i="8" a="1"/>
  <c r="N57" i="8" s="1"/>
  <c r="M57" i="8"/>
  <c r="N56" i="8" a="1"/>
  <c r="N56" i="8" s="1"/>
  <c r="M56" i="8"/>
  <c r="N55" i="8" a="1"/>
  <c r="N55" i="8" s="1"/>
  <c r="M55" i="8"/>
  <c r="N54" i="8" a="1"/>
  <c r="N54" i="8" s="1"/>
  <c r="M54" i="8"/>
  <c r="N53" i="8" a="1"/>
  <c r="N53" i="8" s="1"/>
  <c r="M53" i="8"/>
  <c r="N52" i="8" a="1"/>
  <c r="N52" i="8" s="1"/>
  <c r="M52" i="8"/>
  <c r="N51" i="8" a="1"/>
  <c r="N51" i="8" s="1"/>
  <c r="M51" i="8"/>
  <c r="N50" i="8" a="1"/>
  <c r="N50" i="8" s="1"/>
  <c r="M50" i="8"/>
  <c r="N49" i="8" a="1"/>
  <c r="N49" i="8" s="1"/>
  <c r="M49" i="8"/>
  <c r="N48" i="8" a="1"/>
  <c r="N48" i="8" s="1"/>
  <c r="M48" i="8"/>
  <c r="N47" i="8" a="1"/>
  <c r="N47" i="8" s="1"/>
  <c r="M47" i="8"/>
  <c r="N46" i="8" a="1"/>
  <c r="N46" i="8" s="1"/>
  <c r="M46" i="8"/>
  <c r="N45" i="8" a="1"/>
  <c r="N45" i="8" s="1"/>
  <c r="M45" i="8"/>
  <c r="N44" i="8" a="1"/>
  <c r="N44" i="8" s="1"/>
  <c r="M44" i="8"/>
  <c r="N43" i="8" a="1"/>
  <c r="N43" i="8" s="1"/>
  <c r="M43" i="8"/>
  <c r="N42" i="8" a="1"/>
  <c r="N42" i="8" s="1"/>
  <c r="M42" i="8"/>
  <c r="N41" i="8" a="1"/>
  <c r="N41" i="8" s="1"/>
  <c r="M41" i="8"/>
  <c r="N40" i="8" a="1"/>
  <c r="N40" i="8" s="1"/>
  <c r="M40" i="8"/>
  <c r="N39" i="8" a="1"/>
  <c r="N39" i="8" s="1"/>
  <c r="M39" i="8"/>
  <c r="N38" i="8" a="1"/>
  <c r="N38" i="8" s="1"/>
  <c r="M38" i="8"/>
  <c r="N37" i="8" a="1"/>
  <c r="N37" i="8" s="1"/>
  <c r="M37" i="8"/>
  <c r="N36" i="8" a="1"/>
  <c r="N36" i="8" s="1"/>
  <c r="M36" i="8"/>
  <c r="N35" i="8" a="1"/>
  <c r="N35" i="8" s="1"/>
  <c r="M35" i="8"/>
  <c r="N34" i="8" a="1"/>
  <c r="N34" i="8" s="1"/>
  <c r="M34" i="8"/>
  <c r="N33" i="8" a="1"/>
  <c r="N33" i="8" s="1"/>
  <c r="M33" i="8"/>
  <c r="N32" i="8" a="1"/>
  <c r="N32" i="8" s="1"/>
  <c r="M32" i="8"/>
  <c r="N31" i="8" a="1"/>
  <c r="N31" i="8" s="1"/>
  <c r="M31" i="8"/>
  <c r="N30" i="8" a="1"/>
  <c r="N30" i="8" s="1"/>
  <c r="M30" i="8"/>
  <c r="N29" i="8" a="1"/>
  <c r="N29" i="8" s="1"/>
  <c r="M29" i="8"/>
  <c r="N28" i="8" a="1"/>
  <c r="N28" i="8" s="1"/>
  <c r="M28" i="8"/>
  <c r="N27" i="8" a="1"/>
  <c r="N27" i="8" s="1"/>
  <c r="M27" i="8"/>
  <c r="N26" i="8" a="1"/>
  <c r="N26" i="8" s="1"/>
  <c r="M26" i="8"/>
  <c r="N25" i="8" a="1"/>
  <c r="N25" i="8" s="1"/>
  <c r="M25" i="8"/>
  <c r="N24" i="8" a="1"/>
  <c r="N24" i="8" s="1"/>
  <c r="M24" i="8"/>
  <c r="N23" i="8" a="1"/>
  <c r="N23" i="8" s="1"/>
  <c r="M23" i="8"/>
  <c r="N22" i="8" a="1"/>
  <c r="N22" i="8" s="1"/>
  <c r="M22" i="8"/>
  <c r="N21" i="8" a="1"/>
  <c r="N21" i="8" s="1"/>
  <c r="M21" i="8"/>
  <c r="N20" i="8" a="1"/>
  <c r="N20" i="8" s="1"/>
  <c r="M20" i="8"/>
  <c r="N19" i="8" a="1"/>
  <c r="N19" i="8" s="1"/>
  <c r="M19" i="8"/>
  <c r="N18" i="8" a="1"/>
  <c r="N18" i="8" s="1"/>
  <c r="M18" i="8"/>
  <c r="N17" i="8" a="1"/>
  <c r="N17" i="8" s="1"/>
  <c r="M17" i="8"/>
  <c r="N16" i="8" a="1"/>
  <c r="N16" i="8" s="1"/>
  <c r="M16" i="8"/>
  <c r="N15" i="8" a="1"/>
  <c r="N15" i="8" s="1"/>
  <c r="M15" i="8"/>
  <c r="N14" i="8" a="1"/>
  <c r="N14" i="8" s="1"/>
  <c r="M14" i="8"/>
  <c r="N13" i="8" a="1"/>
  <c r="N13" i="8" s="1"/>
  <c r="M13" i="8"/>
  <c r="N12" i="8" a="1"/>
  <c r="N12" i="8" s="1"/>
  <c r="M12" i="8"/>
  <c r="N11" i="8" a="1"/>
  <c r="N11" i="8" s="1"/>
  <c r="M11" i="8"/>
  <c r="N10" i="8" a="1"/>
  <c r="N10" i="8" s="1"/>
  <c r="M10" i="8"/>
  <c r="N9" i="8" a="1"/>
  <c r="N9" i="8" s="1"/>
  <c r="M9" i="8"/>
  <c r="N8" i="8" a="1"/>
  <c r="N8" i="8" s="1"/>
  <c r="M8" i="8"/>
  <c r="N7" i="8" a="1"/>
  <c r="N7" i="8" s="1"/>
  <c r="M7" i="8"/>
  <c r="N6" i="8" a="1"/>
  <c r="N6" i="8" s="1"/>
  <c r="M6" i="8"/>
  <c r="H41" i="4" s="1"/>
  <c r="N5" i="8" a="1"/>
  <c r="N5" i="8" s="1"/>
  <c r="M5" i="8"/>
  <c r="N4" i="8" a="1"/>
  <c r="N4" i="8" s="1"/>
  <c r="M4" i="8"/>
  <c r="C35" i="4" s="1"/>
  <c r="N8" i="7" a="1"/>
  <c r="N8" i="7" s="1"/>
  <c r="M8" i="7"/>
  <c r="N7" i="7" a="1"/>
  <c r="N7" i="7" s="1"/>
  <c r="M7" i="7"/>
  <c r="E47" i="4" s="1"/>
  <c r="N6" i="7" a="1"/>
  <c r="N6" i="7" s="1"/>
  <c r="M6" i="7"/>
  <c r="N5" i="7" a="1"/>
  <c r="N5" i="7" s="1"/>
  <c r="M5" i="7"/>
  <c r="N4" i="7" a="1"/>
  <c r="N4" i="7" s="1"/>
  <c r="M4" i="7"/>
  <c r="H47" i="4" s="1"/>
  <c r="H78" i="5"/>
  <c r="H77" i="5"/>
  <c r="H74" i="5"/>
  <c r="H73" i="5"/>
  <c r="H72" i="5"/>
  <c r="H69" i="5"/>
  <c r="H68" i="5"/>
  <c r="H67" i="5"/>
  <c r="H64" i="5"/>
  <c r="G23" i="4" s="1"/>
  <c r="H63" i="5"/>
  <c r="H62" i="5"/>
  <c r="H61" i="5"/>
  <c r="H60" i="5"/>
  <c r="H59" i="5"/>
  <c r="H58" i="5"/>
  <c r="H57" i="5"/>
  <c r="H56" i="5"/>
  <c r="H55" i="5"/>
  <c r="H54" i="5"/>
  <c r="H53" i="5"/>
  <c r="H52" i="5"/>
  <c r="H51" i="5"/>
  <c r="H50" i="5"/>
  <c r="H49" i="5"/>
  <c r="H48" i="5"/>
  <c r="H47" i="5"/>
  <c r="H46" i="5"/>
  <c r="H45" i="5"/>
  <c r="H44" i="5"/>
  <c r="H43" i="5"/>
  <c r="H42" i="5"/>
  <c r="H41" i="5"/>
  <c r="H40" i="5"/>
  <c r="H39" i="5"/>
  <c r="H38" i="5"/>
  <c r="H37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F22" i="4" s="1"/>
  <c r="H18" i="5"/>
  <c r="H17" i="5"/>
  <c r="H16" i="5"/>
  <c r="H15" i="5"/>
  <c r="F21" i="4" s="1"/>
  <c r="H14" i="5"/>
  <c r="H13" i="5"/>
  <c r="H12" i="5"/>
  <c r="H11" i="5"/>
  <c r="H10" i="5"/>
  <c r="H9" i="5"/>
  <c r="H8" i="5"/>
  <c r="G20" i="4" s="1"/>
  <c r="H7" i="5"/>
  <c r="C23" i="4" s="1"/>
  <c r="H6" i="5"/>
  <c r="H5" i="5"/>
  <c r="C19" i="4" s="1"/>
  <c r="H46" i="4"/>
  <c r="G46" i="4"/>
  <c r="F46" i="4"/>
  <c r="E46" i="4"/>
  <c r="D46" i="4" s="1"/>
  <c r="C46" i="4"/>
  <c r="F45" i="4"/>
  <c r="H43" i="4"/>
  <c r="F42" i="4"/>
  <c r="C41" i="4"/>
  <c r="G22" i="4"/>
  <c r="C21" i="4"/>
  <c r="I51" i="2"/>
  <c r="G32" i="4" l="1"/>
  <c r="E32" i="4"/>
  <c r="F32" i="4"/>
  <c r="E33" i="4"/>
  <c r="F33" i="4"/>
  <c r="E19" i="4"/>
  <c r="G45" i="4"/>
  <c r="D45" i="4" s="1"/>
  <c r="E21" i="4"/>
  <c r="C47" i="4"/>
  <c r="F19" i="4"/>
  <c r="F23" i="4"/>
  <c r="C33" i="4"/>
  <c r="G41" i="4"/>
  <c r="C43" i="4"/>
  <c r="F44" i="4"/>
  <c r="F47" i="4"/>
  <c r="D47" i="4" s="1"/>
  <c r="E41" i="4"/>
  <c r="D41" i="4" s="1"/>
  <c r="E23" i="4"/>
  <c r="D23" i="4" s="1"/>
  <c r="G21" i="4"/>
  <c r="C22" i="4"/>
  <c r="F41" i="4"/>
  <c r="H45" i="4"/>
  <c r="G19" i="4"/>
  <c r="C20" i="4"/>
  <c r="G47" i="4"/>
  <c r="E20" i="4"/>
  <c r="C31" i="4"/>
  <c r="C42" i="4"/>
  <c r="J64" i="2" s="1"/>
  <c r="E43" i="4"/>
  <c r="H44" i="4"/>
  <c r="G42" i="4"/>
  <c r="D42" i="4" s="1"/>
  <c r="E44" i="4"/>
  <c r="G44" i="4"/>
  <c r="F20" i="4"/>
  <c r="F43" i="4"/>
  <c r="H42" i="4"/>
  <c r="E22" i="4"/>
  <c r="D22" i="4" s="1"/>
  <c r="C32" i="4"/>
  <c r="C34" i="4"/>
  <c r="C45" i="4"/>
  <c r="G33" i="4"/>
  <c r="G34" i="4"/>
  <c r="F34" i="4"/>
  <c r="E34" i="4"/>
  <c r="F31" i="4"/>
  <c r="G31" i="4"/>
  <c r="E31" i="4"/>
  <c r="F35" i="4"/>
  <c r="E35" i="4"/>
  <c r="G35" i="4"/>
  <c r="H19" i="4"/>
  <c r="H20" i="4"/>
  <c r="I20" i="4" s="1"/>
  <c r="H21" i="4"/>
  <c r="I21" i="4" s="1"/>
  <c r="H22" i="4"/>
  <c r="I22" i="4" s="1"/>
  <c r="H23" i="4"/>
  <c r="I23" i="4" s="1"/>
  <c r="H32" i="4" l="1"/>
  <c r="I32" i="4" s="1"/>
  <c r="D9" i="4" s="1"/>
  <c r="D32" i="4"/>
  <c r="D33" i="4"/>
  <c r="D44" i="4"/>
  <c r="D19" i="4"/>
  <c r="D43" i="4"/>
  <c r="D21" i="4"/>
  <c r="D20" i="4"/>
  <c r="H33" i="4"/>
  <c r="I33" i="4" s="1"/>
  <c r="D10" i="4" s="1"/>
  <c r="D34" i="4"/>
  <c r="D35" i="4"/>
  <c r="D31" i="4"/>
  <c r="H31" i="4"/>
  <c r="I31" i="4" s="1"/>
  <c r="D8" i="4" s="1"/>
  <c r="H35" i="4"/>
  <c r="I35" i="4" s="1"/>
  <c r="D12" i="4" s="1"/>
  <c r="H34" i="4"/>
  <c r="I34" i="4" s="1"/>
  <c r="D11" i="4" s="1"/>
  <c r="C12" i="4"/>
  <c r="C11" i="4"/>
  <c r="C10" i="4"/>
  <c r="C9" i="4"/>
  <c r="I19" i="4"/>
  <c r="M16" i="4"/>
  <c r="M17" i="4" s="1"/>
  <c r="E9" i="4" l="1"/>
  <c r="E10" i="4"/>
  <c r="M28" i="4"/>
  <c r="M29" i="4" s="1"/>
  <c r="H6" i="4" s="1"/>
  <c r="G8" i="4" s="1"/>
  <c r="E12" i="4"/>
  <c r="E11" i="4"/>
  <c r="E8" i="4"/>
  <c r="C8" i="4"/>
  <c r="K128" i="23" l="1"/>
  <c r="K129" i="23" s="1"/>
  <c r="E115" i="23" s="1"/>
  <c r="J294" i="2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40" authorId="0" shapeId="0" xr:uid="{00000000-0006-0000-0300-000001000000}">
      <text>
        <r>
          <rPr>
            <sz val="11"/>
            <color theme="1"/>
            <rFont val="Calibri"/>
            <family val="2"/>
            <scheme val="minor"/>
          </rPr>
          <t>ผ่านตามเกณฑ์ที่กำหนด</t>
        </r>
      </text>
    </comment>
    <comment ref="F40" authorId="0" shapeId="0" xr:uid="{00000000-0006-0000-0300-000002000000}">
      <text>
        <r>
          <rPr>
            <sz val="11"/>
            <color theme="1"/>
            <rFont val="Calibri"/>
            <family val="2"/>
            <scheme val="minor"/>
          </rPr>
          <t>ไม่ผ่านตามเกณฑ์ที่กำหนด</t>
        </r>
      </text>
    </comment>
    <comment ref="G40" authorId="0" shapeId="0" xr:uid="{00000000-0006-0000-0300-000003000000}">
      <text>
        <r>
          <rPr>
            <sz val="11"/>
            <color theme="1"/>
            <rFont val="Calibri"/>
            <family val="2"/>
            <scheme val="minor"/>
          </rPr>
          <t>ผ่านเกณฑ์ที่กำหนดเพียงบางส่วน</t>
        </r>
      </text>
    </comment>
    <comment ref="H40" authorId="0" shapeId="0" xr:uid="{00000000-0006-0000-0300-000004000000}">
      <text>
        <r>
          <rPr>
            <sz val="11"/>
            <color theme="1"/>
            <rFont val="Calibri"/>
            <family val="2"/>
            <scheme val="minor"/>
          </rPr>
          <t>ผ่าน โดยมีการควบคุมอื่นทดแทน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<sst xmlns="http://schemas.openxmlformats.org/spreadsheetml/2006/main" count="4157" uniqueCount="1440">
  <si>
    <t xml:space="preserve">รายงานประจำปี </t>
  </si>
  <si>
    <t>คำอธิบาย Sheet</t>
  </si>
  <si>
    <t>ลำดับ</t>
  </si>
  <si>
    <t>Sheet</t>
  </si>
  <si>
    <t>คำอธิบาย</t>
  </si>
  <si>
    <t>Operational Information</t>
  </si>
  <si>
    <t xml:space="preserve">  กลุ่มข้อมูลผลการดำเนินงานและการให้บริการเบื้องต้น ตลอดจนข้อมูลของผู้ให้บริการและผู้ที่มีส่วนได้ส่วนเสียในบริการที่สำคัญ  (Critical Interested Parties)</t>
  </si>
  <si>
    <r>
      <t xml:space="preserve">• </t>
    </r>
    <r>
      <rPr>
        <sz val="16"/>
        <color rgb="FF151515"/>
        <rFont val="TH SarabunPSK"/>
        <family val="2"/>
      </rPr>
      <t>ข้อมูลทั่วไปของธุรกิจ</t>
    </r>
    <r>
      <rPr>
        <sz val="16"/>
        <color theme="1"/>
        <rFont val="TH SarabunPSK"/>
        <family val="2"/>
      </rPr>
      <t xml:space="preserve"> เช่น ทุนจดทะเบียน , กรรมการของบริษัท</t>
    </r>
  </si>
  <si>
    <r>
      <t xml:space="preserve">• </t>
    </r>
    <r>
      <rPr>
        <sz val="16"/>
        <color rgb="FF151515"/>
        <rFont val="TH SarabunPSK"/>
        <family val="2"/>
      </rPr>
      <t>ข้อมูลโครงสร้างองค์กร</t>
    </r>
  </si>
  <si>
    <t>• ข้อมูลรายละเอียดการประกอบธุรกิจ เช่น ลักษณะการให้บริการ , ช่องทางการให้บริการ , อัตราค่าบริการ</t>
  </si>
  <si>
    <r>
      <t xml:space="preserve">• </t>
    </r>
    <r>
      <rPr>
        <sz val="16"/>
        <color rgb="FF151515"/>
        <rFont val="TH SarabunPSK"/>
        <family val="2"/>
      </rPr>
      <t>ข้อมูลด้านการเงิน</t>
    </r>
  </si>
  <si>
    <r>
      <t xml:space="preserve">• </t>
    </r>
    <r>
      <rPr>
        <sz val="16"/>
        <color rgb="FF151515"/>
        <rFont val="TH SarabunPSK"/>
        <family val="2"/>
      </rPr>
      <t>ข้อมูลการผู้ใช้งาน (Users)</t>
    </r>
  </si>
  <si>
    <r>
      <t xml:space="preserve">• </t>
    </r>
    <r>
      <rPr>
        <sz val="16"/>
        <color rgb="FF151515"/>
        <rFont val="TH SarabunPSK"/>
        <family val="2"/>
      </rPr>
      <t>ข้อมูลผู้ให้บริการ (RP)</t>
    </r>
  </si>
  <si>
    <r>
      <t xml:space="preserve">• </t>
    </r>
    <r>
      <rPr>
        <sz val="16"/>
        <color rgb="FF151515"/>
        <rFont val="TH SarabunPSK"/>
        <family val="2"/>
      </rPr>
      <t>ข้อมูลสำคัญอื่น ๆ   เช่น นโยบายการกำกับดูแล</t>
    </r>
  </si>
  <si>
    <t xml:space="preserve">Performance &amp; Efficiency </t>
  </si>
  <si>
    <t xml:space="preserve">  กลุ่มข้อมูลที่นำไปสู่การวิเคราะห์และประเมินสมรรถนะ  คุณภาพ และความสามารถในการให้บริการ</t>
  </si>
  <si>
    <r>
      <t xml:space="preserve">• </t>
    </r>
    <r>
      <rPr>
        <sz val="16"/>
        <color rgb="FF151515"/>
        <rFont val="TH SarabunPSK"/>
        <family val="2"/>
      </rPr>
      <t>ข้อมูลการทำธุรกรรม (Transactions)</t>
    </r>
  </si>
  <si>
    <r>
      <t xml:space="preserve">     • </t>
    </r>
    <r>
      <rPr>
        <sz val="16"/>
        <color rgb="FF151515"/>
        <rFont val="TH SarabunPSK"/>
        <family val="2"/>
      </rPr>
      <t>ข้อมูลด้านอุบัติการณ์ (Incidents)</t>
    </r>
  </si>
  <si>
    <t xml:space="preserve">     • ข้อมูลที่เกี่ยวข้องกับการทุจริตและฉ้อโกง (Fraud)</t>
  </si>
  <si>
    <r>
      <t xml:space="preserve">• </t>
    </r>
    <r>
      <rPr>
        <sz val="16"/>
        <color rgb="FF151515"/>
        <rFont val="TH SarabunPSK"/>
        <family val="2"/>
      </rPr>
      <t>ข้อมูลการประเมินความพึงพอใจของผู้ใช้บริการ (Customer Experiences &amp; Satisfaction)</t>
    </r>
  </si>
  <si>
    <t>Data Security &amp; Protection</t>
  </si>
  <si>
    <t xml:space="preserve">  กลุ่มข้อมูลแสดงภาพรวมที่อธิบายถึง สถาปัตยกรรมความมั่นคงปลอดภัย สารสนเทศ (Security Architecture)  สมรรถนะและศักยภาพของผู้ให้บริการ  เพื่อการป้องกันข้อมูลและความเป็นส่วนบุคคลของข้อมูล</t>
  </si>
  <si>
    <r>
      <t xml:space="preserve">• </t>
    </r>
    <r>
      <rPr>
        <sz val="16"/>
        <color rgb="FF151515"/>
        <rFont val="TH SarabunPSK"/>
        <family val="2"/>
      </rPr>
      <t>ข้อมูลเกี่ยวกับรายงานผลการตรวจประเมินประจำปี (Audit)</t>
    </r>
  </si>
  <si>
    <r>
      <t xml:space="preserve">• </t>
    </r>
    <r>
      <rPr>
        <sz val="16"/>
        <color rgb="FF151515"/>
        <rFont val="TH SarabunPSK"/>
        <family val="2"/>
      </rPr>
      <t>ข้อมูลเกี่ยวกับรายการหยุดให้บริการ</t>
    </r>
  </si>
  <si>
    <r>
      <t xml:space="preserve">• </t>
    </r>
    <r>
      <rPr>
        <sz val="16"/>
        <color rgb="FF151515"/>
        <rFont val="TH SarabunPSK"/>
        <family val="2"/>
      </rPr>
      <t xml:space="preserve">ข้อมูลเกี่ยวกับการร้องเรียน (Complaints) </t>
    </r>
  </si>
  <si>
    <t>Risk Management</t>
  </si>
  <si>
    <t xml:space="preserve">  กลุ่มข้อมูลที่เกี่ยวข้องกับการบริหารจัดการความเสี่ยงของผู้ให้บริการ</t>
  </si>
  <si>
    <r>
      <t xml:space="preserve">• </t>
    </r>
    <r>
      <rPr>
        <sz val="16"/>
        <color rgb="FF151515"/>
        <rFont val="TH SarabunPSK"/>
        <family val="2"/>
      </rPr>
      <t>ข้อมูลเกี่ยวกับการประเมินความเสี่ยง</t>
    </r>
  </si>
  <si>
    <r>
      <t xml:space="preserve">     • </t>
    </r>
    <r>
      <rPr>
        <sz val="16"/>
        <color rgb="FF151515"/>
        <rFont val="TH SarabunPSK"/>
        <family val="2"/>
      </rPr>
      <t xml:space="preserve">ข้อมูลเกี่ยวกับโครงสร้างหรือคณะกรรมการ / ผู้รับผิดชอบการบริหารความเสี่ยง </t>
    </r>
  </si>
  <si>
    <t>Service &amp; Development</t>
  </si>
  <si>
    <t xml:space="preserve">  กลุ่มข้อมูลที่เกี่ยวข้องกับการปรับปรุงองค์ประกอบของบริการ ตลอดจนกระบวนงานที่เกี่ยวข้อง เพื่อนำไปสู่การพัฒนาธุรกิจ โครงสร้างพื้นฐาน ระบบสารสนเทศ ตลอดจนนวัตกรรมและเทคโนโลยีด้าน Digital ID</t>
  </si>
  <si>
    <t xml:space="preserve">     • ข้อมูลผลดำเนินงานโดยรวม</t>
  </si>
  <si>
    <t xml:space="preserve">     • ข้อมูลเกี่ยวกับการเพิ่มประสิทธิภาพของระบบ</t>
  </si>
  <si>
    <t xml:space="preserve">     • ข้อมูลเกี่ยวกับการอัปเดตฟีเจอร์ใหม่ในระบบ Digital ID</t>
  </si>
  <si>
    <t xml:space="preserve">     • ข้อมูลเกี่ยวกับแผนการพัฒนาต่อยอดบริการการอื่น ๆ ที่เกี่ยวข้องกับเทคโนโลยีการพิสูจน์และยืนยันตัวตน</t>
  </si>
  <si>
    <r>
      <t xml:space="preserve">     • ข้อมูลเกี่ยวกับแผนการขยายขอบเขตการให้บริการ (Service Expansion Plans)</t>
    </r>
    <r>
      <rPr>
        <sz val="16"/>
        <color rgb="FF151515"/>
        <rFont val="TH SarabunPSK"/>
        <family val="2"/>
      </rPr>
      <t xml:space="preserve">
      ที่เกี่ยวข้องกับเทคโนโลยีการพิสูจน์ และยืนยันตัวตน
      ที่เกี่ยวข้องกับเทคโนโลยีการพิสูจน์ และยืนยันตัวตน</t>
    </r>
  </si>
  <si>
    <t>1. Operational Information ข้อมูลทั่วไปและโครงสร้างการดำเนินงาน</t>
  </si>
  <si>
    <t>ข้อมูลเกี่ยวกับธุรกิจบริการ</t>
  </si>
  <si>
    <t>ส่วนที่ 1 : ข้อมูลทั่วไปของธุรกิจ</t>
  </si>
  <si>
    <t>ชื่อธุรกิจ / บริษัท</t>
  </si>
  <si>
    <t>ชื่อเต็ม (ระบุชื่อเต็มภาษาไทย)</t>
  </si>
  <si>
    <t>ชื่อย่อ (ถ้ามี)</t>
  </si>
  <si>
    <t>เลขทะเบียนนิติบุคคล (ระบุเลข 13 หลัก)</t>
  </si>
  <si>
    <t>ทุนจดทะเบียน</t>
  </si>
  <si>
    <t>&gt;&gt;เลือก&lt;&lt;</t>
  </si>
  <si>
    <t>ระบุรายละเอียดการเปลี่ยนแปลงที่สำคัญ</t>
  </si>
  <si>
    <t>กรรมการของบริษัท</t>
  </si>
  <si>
    <t>ผู้จัดการ</t>
  </si>
  <si>
    <t>ผู้ซึ่งรับผิดชอบในการดำเนินงานของผู้รับใบอนุญาต</t>
  </si>
  <si>
    <t>ส่วนที่ 2 : โครงสร้างองค์กร</t>
  </si>
  <si>
    <t>แผนผังโครงสร้างองค์กรที่แสดงถึงฝ่ายหรือส่วนงานต่างๆ ที่เกี่ยวข้องกับการประกอบธุรกิจบริการ</t>
  </si>
  <si>
    <t>แนบไฟล์</t>
  </si>
  <si>
    <t xml:space="preserve">เอกสารแนบ 1.1 ไฟล์แผนผังโครงสร้างองค์กรที่แสดงถึงฝ่ายหรือส่วนงานต่างๆ </t>
  </si>
  <si>
    <t>หน้าที่และความรับผิดชอบของบุคคลหรือหน่วยงานที่เกี่ยวข้อง</t>
  </si>
  <si>
    <t>เอกสารแนบ 1.2 ไฟล์หน้าที่และความรับผืดชอบหน่วยงานทีเกี่ยวข้อง</t>
  </si>
  <si>
    <t>ส่วนที่ 3 : รายละเอียดการประกอบธุรกิจ</t>
  </si>
  <si>
    <t>ยึดตามใบอนุญาติ</t>
  </si>
  <si>
    <t>กรุณาเลือก Y ในบริการที่ท่านให้บริการ และเลือก N ในบริการที่ท่านไม่ได้ให้บริการ</t>
  </si>
  <si>
    <t>โปรดระบุลักษณะบริการ</t>
  </si>
  <si>
    <t>1:</t>
  </si>
  <si>
    <r>
      <t xml:space="preserve">บริการพิสูจน์ตัวตน </t>
    </r>
    <r>
      <rPr>
        <b/>
        <sz val="18"/>
        <color theme="1"/>
        <rFont val="TH SarabunPSK"/>
        <family val="2"/>
      </rPr>
      <t>(IdP1)</t>
    </r>
  </si>
  <si>
    <t>Y</t>
  </si>
  <si>
    <t>ชื่อบริการ</t>
  </si>
  <si>
    <t>2:</t>
  </si>
  <si>
    <r>
      <t xml:space="preserve">บริการออกและบริหารจัดการสิ่งที่ใช้ยืนยันตัวตน </t>
    </r>
    <r>
      <rPr>
        <b/>
        <sz val="18"/>
        <color theme="1"/>
        <rFont val="TH SarabunPSK"/>
        <family val="2"/>
      </rPr>
      <t>(IdP2)</t>
    </r>
  </si>
  <si>
    <t>3:</t>
  </si>
  <si>
    <r>
      <t xml:space="preserve">บริการยืนยันตัวตน </t>
    </r>
    <r>
      <rPr>
        <b/>
        <sz val="18"/>
        <color theme="1"/>
        <rFont val="TH SarabunPSK"/>
        <family val="2"/>
      </rPr>
      <t>(IdP3)</t>
    </r>
  </si>
  <si>
    <t>4:</t>
  </si>
  <si>
    <r>
      <t xml:space="preserve">บริการแลกเปลี่ยนข้อมูลเพื่อการพิสูจน์และยืนยันตัวตนทางดิจิทัล </t>
    </r>
    <r>
      <rPr>
        <b/>
        <sz val="18"/>
        <color theme="1"/>
        <rFont val="TH SarabunPSK"/>
        <family val="2"/>
      </rPr>
      <t xml:space="preserve">(Ex.) </t>
    </r>
  </si>
  <si>
    <t xml:space="preserve">ความสัมพันธ์ของส่วนงานต่าง ๆ ที่เกี่ยวข้องกับระบบการให้บริการ </t>
  </si>
  <si>
    <t>แนบไฟล์ / รายละเอียด</t>
  </si>
  <si>
    <t>เอกสารแนบ 1.3 ไฟล์ความสัมพันธ์ของส่วนงานต่าง ๆ ที่มีการเปลี่ยนแปลง</t>
  </si>
  <si>
    <t>ช่องทางการให้บริการสำหรับผู้ให้บริการ (RP)</t>
  </si>
  <si>
    <t>Web-to-Web</t>
  </si>
  <si>
    <t>Web-to-App</t>
  </si>
  <si>
    <t>App-to-App</t>
  </si>
  <si>
    <t>อื่นๆ (โปรดระบุ)</t>
  </si>
  <si>
    <t>โปรดระบุช่องทางการให้บริการ</t>
  </si>
  <si>
    <t>ช่องทางการให้บริการสำหรับผู้ใช้บริการ (Users)</t>
  </si>
  <si>
    <t>Domain</t>
  </si>
  <si>
    <t>ช่องทางการให้บริการ</t>
  </si>
  <si>
    <t>( แนบ URL )</t>
  </si>
  <si>
    <t>Application</t>
  </si>
  <si>
    <t>( ชื่อและรายละเอียดของ Application )</t>
  </si>
  <si>
    <t>Website</t>
  </si>
  <si>
    <t>( ชื่อและรายละเอียดของ Website )</t>
  </si>
  <si>
    <t>จุดให้บริการ</t>
  </si>
  <si>
    <t>จำนวนจุดให้บริการทั้งหมด</t>
  </si>
  <si>
    <t>จุด</t>
  </si>
  <si>
    <t>จุดให้บริการตัวเอง</t>
  </si>
  <si>
    <t>จำนวนสาขาที่ให้บริการพิสูจน์ตัวตน</t>
  </si>
  <si>
    <t>สาขา</t>
  </si>
  <si>
    <t xml:space="preserve">จำนวนจุดให้บริการการพิสูจน์ตัวตน </t>
  </si>
  <si>
    <t>ตู้ Kiosk</t>
  </si>
  <si>
    <t>ตู้</t>
  </si>
  <si>
    <t>จุด DipChip ผ่านเครื่อง EDC</t>
  </si>
  <si>
    <t>เครื่อง</t>
  </si>
  <si>
    <t>อุปกรณ์ Smart Reader</t>
  </si>
  <si>
    <t>อื่นๆ</t>
  </si>
  <si>
    <t>จุดให้บริการของผู้รับบริการแทน</t>
  </si>
  <si>
    <t>อัตราค่าบริการ</t>
  </si>
  <si>
    <t>รายการบริการ</t>
  </si>
  <si>
    <t>อัตราค่าบริการ (บาท)</t>
  </si>
  <si>
    <t>หน่วยการคิดค่าใช้จ่าย</t>
  </si>
  <si>
    <t xml:space="preserve">จำนวนการใช้บริการจากผู้รับดำเนินการแทนในการให้บริการ </t>
  </si>
  <si>
    <t>โปรดระบุรายชื่อผู้รับดำเนินการแทน</t>
  </si>
  <si>
    <t>ประเภทธุรกิจบริการที่ใช้บริการจากผู้รับดำเนินการแทน</t>
  </si>
  <si>
    <t>ขอบเขตการใช้บริการ</t>
  </si>
  <si>
    <t>การตรวจสอบการดำเนินการครั้งล่าสุด</t>
  </si>
  <si>
    <t>ส่วนที่ 4 : ข้อมูลด้านการเงิน</t>
  </si>
  <si>
    <r>
      <t xml:space="preserve">ระบุงบการเงิน </t>
    </r>
    <r>
      <rPr>
        <i/>
        <sz val="18"/>
        <color rgb="FFFF0000"/>
        <rFont val="TH SarabunPSK"/>
        <family val="2"/>
      </rPr>
      <t>(สามารถใช้งบการเงินที่ส่งธนาคารแห่งประเทศไทยหรืองบการเงินที่บริษัทจัดทำประจำปี)</t>
    </r>
  </si>
  <si>
    <t>เอกสารแนบ 1.4 ไฟล์งบการเงิน</t>
  </si>
  <si>
    <t xml:space="preserve">ส่วนที่ 5 : ข้อมูลผู้ใช้งาน (Users)  </t>
  </si>
  <si>
    <r>
      <t xml:space="preserve">ข้อมูลผู้ใช้งาน (Users) สำหรับบริการพิสูจน์ตัวตน </t>
    </r>
    <r>
      <rPr>
        <b/>
        <sz val="20"/>
        <color rgb="FFFF0000"/>
        <rFont val="TH SarabunPSK"/>
        <family val="2"/>
      </rPr>
      <t xml:space="preserve">จำแนกตามระดับ IAL </t>
    </r>
  </si>
  <si>
    <t>จำนวนผู้ใช้ (Users) ที่ใช้บริการพิสูจน์ตัวตนทั้งหมด</t>
  </si>
  <si>
    <t>จำนวนผู้ใช้ (Users) บริการพิสูจน์ตัวตนทั้งหมด ณ สิ้นปีทีผ่านมา (ณ วันที่ 31 ธันวาคม 2566)</t>
  </si>
  <si>
    <t>จำนวนผู้ใช้ (Users) บริการพิสูจน์ตัวตนทั้งหมดที่เพิ่มขึ้นในรอบปี (ณ วันที่ 31 ธันวาคม 2567)</t>
  </si>
  <si>
    <t xml:space="preserve">จำนวนผู้ใช้งาน (Users)				</t>
  </si>
  <si>
    <t>IAL2.1</t>
  </si>
  <si>
    <t>IAL2.2</t>
  </si>
  <si>
    <t>IAL2.3</t>
  </si>
  <si>
    <t>รวมทั้งหมด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</si>
  <si>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</si>
  <si>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</si>
  <si>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</si>
  <si>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</si>
  <si>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</si>
  <si>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</si>
  <si>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</si>
  <si>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</si>
  <si>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</si>
  <si>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</si>
  <si>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</si>
  <si>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</si>
  <si>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r>
      <t xml:space="preserve">ข้อมูลผู้ใช้งาน (Users) สำหรับบริการพิสูจน์ตัวตน แยกตามประชากร(Demographic) </t>
    </r>
    <r>
      <rPr>
        <b/>
        <sz val="20"/>
        <color rgb="FFFF0000"/>
        <rFont val="TH SarabunPSK"/>
        <family val="2"/>
      </rPr>
      <t>**อ้างอิงพื้นที่ตามที่ระบุในบัตรประชาชน</t>
    </r>
  </si>
  <si>
    <t>พื้นที่</t>
  </si>
  <si>
    <t>ช่วงวัย</t>
  </si>
  <si>
    <t xml:space="preserve">จำนวนผู้ใช้งาน (Users)		</t>
  </si>
  <si>
    <t>0-17</t>
  </si>
  <si>
    <t>18-24</t>
  </si>
  <si>
    <t>ภาคเหนือ</t>
  </si>
  <si>
    <t>25-44</t>
  </si>
  <si>
    <t>45-64</t>
  </si>
  <si>
    <t>65 ปีขึ้นไป</t>
  </si>
  <si>
    <t>ภาคตะวันออกเฉียงเหนือ</t>
  </si>
  <si>
    <t>ภาคกลาง`</t>
  </si>
  <si>
    <t>ภาคตะวันตก</t>
  </si>
  <si>
    <t>ภาคตะวันออก</t>
  </si>
  <si>
    <t>ภาคใต้</t>
  </si>
  <si>
    <r>
      <t xml:space="preserve">ข้อมูลผู้ใช้งาน (Users) สำหรับบริการยืนยันตัวตน </t>
    </r>
    <r>
      <rPr>
        <b/>
        <sz val="20"/>
        <color rgb="FFFF0000"/>
        <rFont val="TH SarabunPSK"/>
        <family val="2"/>
      </rPr>
      <t xml:space="preserve">จำแนกตามระดับ AAL </t>
    </r>
  </si>
  <si>
    <t>จำนวนผู้ใช้ (Users) ที่ใช้บริการยืนยันตัวตนทั้งหมด</t>
  </si>
  <si>
    <t>จำนวนผู้ใช้ (Users) ที่ใช้บริการยืนยันตัวตนทั้งหมด ณ สิ้นปีทีผ่านมา (31 ธันวาคม 2566)
( ณ 31 ธันวาคม 2567 )</t>
  </si>
  <si>
    <t>จำนวนผู้ใช้ (Users) ที่ใช้บริการยืนยันตัวตนทั้งหมดที่เพิ่มขึ้นในรอบปี (31 ธันวาคม 2567)</t>
  </si>
  <si>
    <t xml:space="preserve">	</t>
  </si>
  <si>
    <t>จำนวนผู้ที่พร้อมใช้งานทั้งหมด (โดยไม่นับซ้ำ)</t>
  </si>
  <si>
    <t>AAL1</t>
  </si>
  <si>
    <t>AAL2</t>
  </si>
  <si>
    <r>
      <t xml:space="preserve">ข้อมูลผู้ใช้งาน (Users) สำหรับบริการยืนยันตัวตน แยกตามประชากร(Demographic) </t>
    </r>
    <r>
      <rPr>
        <b/>
        <sz val="20"/>
        <color rgb="FFFF0000"/>
        <rFont val="TH SarabunPSK"/>
        <family val="2"/>
      </rPr>
      <t>**อ้างอิงพื้นที่ตามที่ระบุในบัตรประชาชน</t>
    </r>
  </si>
  <si>
    <t>จำนวนผู้ใช้งาน (Users)</t>
  </si>
  <si>
    <t>`</t>
  </si>
  <si>
    <t>ส่วนที่ 6 : กระบวนการตรวจสอบให้ลูกค้าเป็นปัจจุบัน</t>
  </si>
  <si>
    <t>อ้างอิง ธพส. แนบท้าย ฉ.1 ข้อ 36.1 ผู้รับใบอนุญาตต้องมีการทบทวนข้อมูลส่วนบุคคลของ ผู้ใช้บริการ โดยตรวจทานและปรับปรุงข้อมูลที่ใช้สำหรับการพิสูจน์และยืนยันตัวตนให้เป็นปัจจุบัน และดำเนินการอย่างสม่ำเสมอ</t>
  </si>
  <si>
    <t>โปรดระบุรายละเอียด</t>
  </si>
  <si>
    <t>กระบวนการตรวจสอบ ( สามารถเลือกได้มากกว่า 1 ข้อ )</t>
  </si>
  <si>
    <t>1. ตรวจสอบข้อมูลผ่านระบบการตรวจสอบทางอิเล็กทรอนิกส์ของหน่วยงานภาครัฐหรือตรวจสอบจากแหล่งข้อมูลที่น่าเชื่อถือ</t>
  </si>
  <si>
    <t>2. ให้ลูกค้ายืนยัน หรือ แก้ไขข้อมูลผ่านช่องทางอิเล็กทรอนิกส์ หรือ เว็บเซอร์วิส หรือส่งจดหมายไปยังที่อยู่ของลูกค้า โทรศัพท์ อีเมล หรือส่งข้อความอิเล็กทรอนิกส์</t>
  </si>
  <si>
    <t>** อ้างอิงจากการตรวจสอบวันหมดอายุของบัตรประจำตัวประชาชนซึ่งเป็นหลักเกณฑ์ที่ ปปง. ใช้ในการทบทวนช้อมูลลูกค้าให้เป็นปัจจุบัน</t>
  </si>
  <si>
    <t>ส่วนที่ 7 : ข้อมูลผู้ให้บริการ (RP)</t>
  </si>
  <si>
    <t>จำนวนผู้ให้บริการ (RP) ทั้งหมดในรอบปี</t>
  </si>
  <si>
    <t>ราย</t>
  </si>
  <si>
    <t xml:space="preserve">สรุปข้อมูลผู้ให้บริการ (RP) จำแนกตามกลุ่มผู้ใช้งาน (Sector) ในรอบปี </t>
  </si>
  <si>
    <t>กลุ่มอุตสาหกรรม</t>
  </si>
  <si>
    <t>จำนวนผู้รับบริการ (RP)</t>
  </si>
  <si>
    <t xml:space="preserve">กลุ่ม ภาครัฐ </t>
  </si>
  <si>
    <t>กลุ่ม Bank</t>
  </si>
  <si>
    <t>กลุ่ม Securities</t>
  </si>
  <si>
    <t>กลุ่ม AIMC</t>
  </si>
  <si>
    <t>กลุ่ม Digital Lending</t>
  </si>
  <si>
    <t xml:space="preserve">ส่วนที่ 8 : การทบทวนนโยบายและแนวปฏิบัติในปีที่ผ่านมา </t>
  </si>
  <si>
    <t>วันที่ทบทวนนโยบายล่าสุด</t>
  </si>
  <si>
    <t>การเปลี่ยนแปลงที่มีนัยสำคัญกับการให้บริการ Digital ID</t>
  </si>
  <si>
    <t>รายละเอียดการเปลี่ยนแปลงที่มีนัยสำคัญ</t>
  </si>
  <si>
    <t>นโยบายการบริหารจัดการความเสี่ยงที่สอดคล้องตามหลักเกณฑ์</t>
  </si>
  <si>
    <t>นโยบายการรักษาความมั่นคงปลอดภัยระบบสารสนเทศ (IT security policy)</t>
  </si>
  <si>
    <t>นโยบายการบริหารความเสี่ยงด้านเทคโนโลยีสารสนเทศ (IT risk management policy)</t>
  </si>
  <si>
    <t>นโยบายด้านการคุ้มครองข้อมูลส่วนบุคคล (privacy policy)</t>
  </si>
  <si>
    <t>นโยบายด้านการกำกับดูแลปฏิบัติงาน</t>
  </si>
  <si>
    <t>นโยบายเกี่ยวกับการควบคุมดูแลและป้องกันการทุจริตหรือการฉ้อโกงจากการใช้งานระบบ</t>
  </si>
  <si>
    <t>นโยบายการบริหารจัดการความเสี่ยงจากการใช้บริการจากผู้ให้บริการภายนอก</t>
  </si>
  <si>
    <t>นโยบายและแนวปฏิบัติเพิ่มเติมที่มีการประกาศใช้</t>
  </si>
  <si>
    <t>นโยบาย</t>
  </si>
  <si>
    <t>วันที่ประกาศใช้นโยบาย</t>
  </si>
  <si>
    <t>รายละเอียดการประกาศใช้ที่สำคัญ</t>
  </si>
  <si>
    <t xml:space="preserve"> </t>
  </si>
  <si>
    <t>2. ข้อมูลเกี่ยวกับแบบประเมิน Inherent Risk-IR: [Self-Assessment]</t>
  </si>
  <si>
    <t xml:space="preserve">3. ข้อมูลเกี่ยวกับแบบประเมิน Risk Management Capability - RMC: [Audit Process] </t>
  </si>
  <si>
    <t>2. Performance &amp; Efficiency (สำหรับบริการพิสูจน์ตัวตน)</t>
  </si>
  <si>
    <t>ข้อมูลเกี่ยวกับการวัดผลประสิทธิภาพของการดำเนินงาน</t>
  </si>
  <si>
    <t xml:space="preserve">ส่วนที่ 1 : ข้อมูลการทำธุรกรรม (Transactions) </t>
  </si>
  <si>
    <t>การพิสูจน์ตัวตน</t>
  </si>
  <si>
    <t>ธุรกรรมที่ทำสำเร็จ</t>
  </si>
  <si>
    <t>ธุรกรรมที่ทำไม่สำเร็จ</t>
  </si>
  <si>
    <t>จำนวนธุรกรรมการพิสูจน์ตัวตน(ต่อปี)</t>
  </si>
  <si>
    <t>อัตราส่วนธุรกรรมที่สำเร็จ ต่อจำนวนธุรกรรมทั้งหมด</t>
  </si>
  <si>
    <t>จำนวนธุรกรรมการพิสูจน์ตัวตนที่่ไม่สำเร็จ(ต่อปี)</t>
  </si>
  <si>
    <t>สาเหตุที่ทำธุรกรรมไม่สำเร็จ</t>
  </si>
  <si>
    <t>จำนวนธุรกรรม</t>
  </si>
  <si>
    <t>คิดเป็นสัดส่วน</t>
  </si>
  <si>
    <t xml:space="preserve">รายละเอียดของประเภทสาเหตุทีทำธุรกรรมไม่สำเร็จ </t>
  </si>
  <si>
    <t xml:space="preserve">Unknown error </t>
  </si>
  <si>
    <t>1. Unknown error (เกิดข้อผิดพลาดโดย IdP ไม่
สามารถระบุปัญหาได้ )</t>
  </si>
  <si>
    <t>Invalid ID</t>
  </si>
  <si>
    <t>2. Invalid ID (ใส่เลขบัตรประชาชนผิด)</t>
  </si>
  <si>
    <t>ID not found</t>
  </si>
  <si>
    <t>3. ID not found (ไม่ได้เป็นลูกค้าของ IdP ที่เลือก)</t>
  </si>
  <si>
    <t>Invalid IAL</t>
  </si>
  <si>
    <t>4. Invalid IAL ( รายการนี้เกิน/ไม่ถึงระดับการ
พิสูจน์ตัวตนของบุคคลที่ระบุใน
คำสั่ง ที่ IdP สามารถให้บริการได้)</t>
  </si>
  <si>
    <t xml:space="preserve">Failed authentication
</t>
  </si>
  <si>
    <t>5. Failed authentication #1 (ผู้ใช้บริการพิสูจน์ตัวตนไม่ผ่าน
ตามเงื่อนไขของ IdP เช่น ระบุ PIN
ผิด หรือไม่ผ่าน FR เป็นต้น)</t>
  </si>
  <si>
    <t>Failed authentication
(Invalid PIN/Password)</t>
  </si>
  <si>
    <t>6. Failed authentication: Invalid
PIN/Password (ผู้ใช้บริการพิสูจน์ตัวตนไม่ผ่าน
ตามเงื่อนไขของ IdP โดยการระบุ
PIN/Password ผิด)</t>
  </si>
  <si>
    <t>Failed authentication 
(Invalid Face Recognition)</t>
  </si>
  <si>
    <t>7. Failed authentication: Invalid
Face Recognition (ผู้ใช้บริการพิสูจน์ตัวตนไม่ผ่าน
ตามเงื่อนไขของ IdP โดยไม่ผ่าน
Facial Comparison)</t>
  </si>
  <si>
    <t xml:space="preserve">Failed authentication
(Unregistered device /invalid OTP)
</t>
  </si>
  <si>
    <t>8. Failed authentication #2 (ผู้ใช้บริการพิสูจน์ตัวตนไม่ผ่าน
ตามเงื่อนไขของ IdP เกิดจาก
เครื่องที่ไม่ได้ลงทะเบียนไว้ หรือใส่
รหัส OTP ผิด)</t>
  </si>
  <si>
    <t>Cancel by User</t>
  </si>
  <si>
    <t>9. Cancel by User (ผู้ใช้บริการยกเลิกรายการเองที่
IdP application (เกิดขึ้นก่อน
พิสูจน์ตัวตน))</t>
  </si>
  <si>
    <t>Cancel by User: Refuse T&amp;C</t>
  </si>
  <si>
    <t>10. Cancel by User: Refuse T&amp;C (ผู้ใช้บริการปฏิเสธการยอมรับ
เงื่อนไขการใช้บริการที่ IdP
Application
(เกิดขึ้นก่อนพิสูจน์ตัวตน))</t>
  </si>
  <si>
    <t>Cancel by IdP</t>
  </si>
  <si>
    <t>11. Cancel by IdP (IdP ยกเลิกรายการ โดยมีเหตุผล
ของ IdP เอง)</t>
  </si>
  <si>
    <t>Unenroll User</t>
  </si>
  <si>
    <t>12. Unenroll User (ผู้ใช้บริการยังไม่ได้ลงทะเบียนและ
ยอมรับ NDID Terms &amp;
Conditions กับ IdP)</t>
  </si>
  <si>
    <t>IdP out of Service</t>
  </si>
  <si>
    <t>13. IdP out of Service (ผู้ใช้บริการทำรายการในช่วง
ที่ IdP ปิดระบบการให้บริการอยู่ (ผู้ใช้บริการไม่ต้องกรอกข้อมูลที่
RP ใหม่))</t>
  </si>
  <si>
    <t xml:space="preserve">AS cannot identify error </t>
  </si>
  <si>
    <t>14. AS cannot identify error (เกิดข้อผิดพลาดโดย AS ไม่
สามารถระบุปัญหาได้)</t>
  </si>
  <si>
    <t>AS verify Citizen ID's rules</t>
  </si>
  <si>
    <t>15. AS verify Citizen ID's rules (i.e.
Checksum) and find error (
before checking whether this
ID is its CIF or not (กรณีผู้ใช้บริการใส่เลขบัตร
ประชาชนผิด)</t>
  </si>
  <si>
    <t xml:space="preserve">This ID is not AS's customer </t>
  </si>
  <si>
    <t>16. This ID is not AS's customer ( กรณีผู้ใช้บริการไม่ได้เป็นลูกค้า
ของ AS)</t>
  </si>
  <si>
    <t>Customer data at AS is error</t>
  </si>
  <si>
    <t>17. Customer data at AS is error (กรณี AS พบความผิดพลาดของ
ข้อมูลผู้ใช้บริการ)</t>
  </si>
  <si>
    <t xml:space="preserve">RP is not AS member </t>
  </si>
  <si>
    <t>18. RP is not AS member (กรณี RP ไม่ได้เป็นสมาชิกกับ AS 
เช่น NCB)</t>
  </si>
  <si>
    <t>สาเหตุอื่น ๆ</t>
  </si>
  <si>
    <t>19. สาเหตุอื่น ๆ</t>
  </si>
  <si>
    <t xml:space="preserve">ข้อมูลธุรกรรม (Transactions) ของผู้รับบริการ (RP) </t>
  </si>
  <si>
    <t>จำนวนการทำธุรกรรมของผู้รับบริการ (RP) ในรอบปี (ครั้ง)</t>
  </si>
  <si>
    <t>กลุ่ม RP ภาครัฐ</t>
  </si>
  <si>
    <t>สรุปข้อมูลธุรกรรมของผู้ให้บริการ (RP) จำแนกตามกลุ่มผู้ใช้งาน (Sector) ในรอบปี</t>
  </si>
  <si>
    <t>จำนวนธุรกรรม (ครั้ง)</t>
  </si>
  <si>
    <t>สัดส่วนการทำธุรกรรม</t>
  </si>
  <si>
    <t>กลุ่ม Digital lending</t>
  </si>
  <si>
    <t>อื่น ๆ</t>
  </si>
  <si>
    <t xml:space="preserve">ส่วนที่ 2 : ข้อมูลด้านอุบัติการณ์ (Incident) ของบริการพิสูจน์ตัวตน </t>
  </si>
  <si>
    <t>(อ้างอิงจาก ธพส. แนบท้าย ฉ.3 ข้อ 11.3 ผู้รับใบอนุญาตต้องรายงานเหตุการณ์ด้านความมั่นคงปลอดภัยไซเบอร์ที่ไม่พึงประสงค์ โดยนำส่งพร้อมสรุปผลการดำเนินงานเกี่ยวกับการให้บริการประจำปี ซึ่งอย่างน้อยต้องประกอบด้วย วันที่และเวลาของเหตุการณ์ จำนวนเหตุการณ์และระดับความรุนแรง และมาตรการในการตอบสนองต่อเหตุการณ์ที่เกิดขึ้น)</t>
  </si>
  <si>
    <r>
      <t xml:space="preserve">รายละเอียดการจำแนกประเภทความรุนแรง (Severity) </t>
    </r>
    <r>
      <rPr>
        <b/>
        <sz val="20"/>
        <color rgb="FFFF0000"/>
        <rFont val="TH SarabunPSK"/>
        <family val="2"/>
      </rPr>
      <t>** อ้างอิงจาก ISO/IEC 27001 (มาตรฐานระบบการจัดการความปลอดภัยของข้อมูล - ISMS)</t>
    </r>
  </si>
  <si>
    <r>
      <t>รายละเอียดการจำแนกประเภทของข้อมูลด้านอุบัติการณ์ (Incident)</t>
    </r>
    <r>
      <rPr>
        <b/>
        <sz val="20"/>
        <color theme="1"/>
        <rFont val="TH SarabunPSK"/>
        <family val="2"/>
      </rPr>
      <t xml:space="preserve">  </t>
    </r>
    <r>
      <rPr>
        <b/>
        <sz val="20"/>
        <color rgb="FFFF0000"/>
        <rFont val="TH SarabunPSK"/>
        <family val="2"/>
      </rPr>
      <t>** อ้างอิงจาก ISO/IEC 27001 (มาตรฐานระบบการจัดการความปลอดภัยของข้อมูล - ISMS)</t>
    </r>
  </si>
  <si>
    <t xml:space="preserve">                  </t>
  </si>
  <si>
    <t>ระดับความรุนแรง</t>
  </si>
  <si>
    <t>นิยาม</t>
  </si>
  <si>
    <t>ประเภทของ Incident</t>
  </si>
  <si>
    <t>ตัวอย่างเหตุการณ์ (Incident Examples)</t>
  </si>
  <si>
    <t>วิกฤติ (Critical)</t>
  </si>
  <si>
    <t>ปัญหาที่เกิดกับลูกค้าทุกราย หรือส่งผลกระทบต่อ ทุกระบบงาน ต้องดำเนินการแก้ไขทันทีเพื่อลดผลกระทบที่เกิดขึ้น 
และแก้ไขโดยเร็วที่สุด ภายใน 4-6 ชั่วโมง</t>
  </si>
  <si>
    <t>System</t>
  </si>
  <si>
    <t>ปัญหาที่เกิดจากระบบหลัก เช่น ความล้มเหลวของซอฟต์แวร์หรือโครงสร้าง 
 พื้นฐานในการจัดการ Digital ID</t>
  </si>
  <si>
    <t>ระบบยืนยันตัวตนล่มขณะใช้งาน , ปัญหาที่เกี่ยวกับ batch</t>
  </si>
  <si>
    <t>Network</t>
  </si>
  <si>
    <t>ปัญหาการเชื่อมต่อหรือความปลอดภัยของเครือข่ายที่ใช้รับส่งข้อมูล Digital ID</t>
  </si>
  <si>
    <t>Network ล่ม , infra problem (server, db, network)</t>
  </si>
  <si>
    <t>สูง (High)</t>
  </si>
  <si>
    <t>ปัญหาที่เกิดขึ้นกับลูกค้าหลายราย หรือบางระบบงาน ต้องดำเนินการแก้ไขในระยะเวลาสั้น มีการติดตาม และแก้ไขภายใน 24 ชั่วโมง</t>
  </si>
  <si>
    <t>Access Control</t>
  </si>
  <si>
    <t>ปัญหาการควบคุมการเข้าถึงระบบหรือข้อมูล Digital ID เช่น สิทธิ์ใช้งานไม่เหมาะสม</t>
  </si>
  <si>
    <t>ผู้ใช้ที่ไม่ได้รับอนุญาตเข้าถึงฐานข้อมูล Digital ID</t>
  </si>
  <si>
    <t>ปานกลาง (Medium)</t>
  </si>
  <si>
    <t>ปัญหาที่เกิดขึ้นกับลูกค้าเพียง 1 ราย หรือ 1 ระบบงาน จะต้องกำหนดวิธีการแก้ไขและเวลาให้เหมาะสม พร้อมติดตามและแก้ไข
ภายใน 3-5 วัน</t>
  </si>
  <si>
    <t>Anti-Virus</t>
  </si>
  <si>
    <t xml:space="preserve">ปัญหาการป้องกันมัลแวร์หรือไวรัสที่อาจกระทบต่อระบบ Digital ID </t>
  </si>
  <si>
    <t>มัลแวร์ขโมยข้อมูลตัวตนจากเครื่องผู้ใช้</t>
  </si>
  <si>
    <t xml:space="preserve">Email </t>
  </si>
  <si>
    <t xml:space="preserve">ปัญหาที่เกี่ยวข้องกับอีเมล เช่น การถูกฟิชชิ่งเพื่อขโมยข้อมูล Digital ID </t>
  </si>
  <si>
    <t>อีเมลข้อมูลส่วนบุคคลโดยไม่ใส่รหัส</t>
  </si>
  <si>
    <t>ต่ำ (Low)</t>
  </si>
  <si>
    <t>ปัญหาที่เกิดขึ้นภายในบริษัทโดยไม่กระทบลูกค้า หรือส่งผลกระทบที่เกิดขึ้นมีผลกระทบน้อยและสามารถแก้ไขได้ในช่วงระยะเวลาสั้น ๆ 
หรือตามระยะเวลาที่กำหนด ต้องมีการติดตามและแก้ไขภายใน 5-7 วัน</t>
  </si>
  <si>
    <t>Web Portal</t>
  </si>
  <si>
    <t>ปัญหาที่เกิดจากพอร์ทัลหรือหน้าเว็บที่ให้บริการ Digital ID เช่น ช่องโหว่ด้านความปลอดภัย</t>
  </si>
  <si>
    <t>เว็บพอร์ทัลถูกเจาะ ทำให้ข้อมูล Digital ID รั่วไหล</t>
  </si>
  <si>
    <t xml:space="preserve">Software </t>
  </si>
  <si>
    <t>ปัญหาจากซอฟต์แวร์ที่ใช้ในกระบวนการ Digital ID เช่น bug หรือผิดพลาด</t>
  </si>
  <si>
    <t>ซอฟต์แวร์ e-KYC บันทึกข้อมูลผิดพลาด, เปรียบเทียบหน้าไม่ถูกต้อง</t>
  </si>
  <si>
    <t xml:space="preserve">File Sharing </t>
  </si>
  <si>
    <t xml:space="preserve">ปัญหาการแชร์ไฟล์ที่มีข้อมูล Digital ID โดยไม่ปลอดภัย </t>
  </si>
  <si>
    <t>ไฟล์ข้อมูลลูกค้าถูกแชร์ผ่านช่องทางไม่เข้ารหัส</t>
  </si>
  <si>
    <t>Hardware</t>
  </si>
  <si>
    <t>ปัญหาจากอุปกรณ์ฮาร์ดแวร์ที่ใช้ในระบบ Digital ID เช่น เซิร์ฟเวอร์หรือ 
เครื่องสแกน biometric</t>
  </si>
  <si>
    <t>เครื่อง dipchip เสีย ทำให้ยืนยันตัวตนไม่ได้</t>
  </si>
  <si>
    <t xml:space="preserve">ปัญหาที่ไม่อยู่ในกลุ่มข้างต้น แต่เกี่ยวข้องกับ Digital ID (ระบุเพิ่มเติมได้) </t>
  </si>
  <si>
    <t>ความผิดพลาดจากมนุษย์ เช่น พนักงานกรอกข้อมูลผิด เช่น โทรศัพท์ หรือ เป็นจาก customer/user เอง เช่น ตั้งค่าผิด หรือเข้าใจผิด</t>
  </si>
  <si>
    <t>จำนวนเหตุการณ์ทั้งหมดในรอบปี (ครั้ง)</t>
  </si>
  <si>
    <t>ประเภท Incident</t>
  </si>
  <si>
    <t>จำนวนเหตุการณ์ (ครั้ง/ปี)</t>
  </si>
  <si>
    <t xml:space="preserve">มาตรการในการตอบสนองต่อเหตุการณ์ที่เกิดขึ้น </t>
  </si>
  <si>
    <t>ระบุรายละเอียด</t>
  </si>
  <si>
    <t>จำนวนเหตุการณ์ทั้งหมดจำแนกตามระดับความรุนแรง</t>
  </si>
  <si>
    <t>แนบไฟล์ (รายละเอียด)</t>
  </si>
  <si>
    <t>จำนวน</t>
  </si>
  <si>
    <t>อัตราการแก้ไขเสร็จสิ้น</t>
  </si>
  <si>
    <t>รวมจำนวนเหตุการณ์ทั้งหมด</t>
  </si>
  <si>
    <t>ตัวอย่างเหตุการณ์</t>
  </si>
  <si>
    <t>ผลกระทบ</t>
  </si>
  <si>
    <t>จำนวนที่ได้รับการแก้ไขเสร็จสิ้น</t>
  </si>
  <si>
    <t xml:space="preserve">ส่วนที่ 3 : ข้อมูลด้านอุบัติการณ์ (Incident) ที่เกี่ยวข้องกับการทุจริตและฉ้อโกง (Fraud) ของบริการพิสูจน์ตัวตน </t>
  </si>
  <si>
    <t>(อ้างอิงจาก ธพส. แนบท้าย ฉ.4 ข้อ 8.5 ต้องมีการรายงานเหตุการณ์การทุจริตหรือการฉ้อโกง หรือเหตุที่น่าจะสงสัยว่าจะเกิดการทุจริตหรือการฉ้อโกง โดยนำส่งพร้อมสรุปผลการดำเนินงานเกี่ยวกับการให้บริการประจำปี)</t>
  </si>
  <si>
    <r>
      <t>รายละเอียดการจำแนกประเภทความรุนแรง (Severity)</t>
    </r>
    <r>
      <rPr>
        <b/>
        <sz val="20"/>
        <color rgb="FFFF0000"/>
        <rFont val="TH SarabunPSK"/>
        <family val="2"/>
      </rPr>
      <t xml:space="preserve"> ** อ้างอิงจาก ISO/IEC 27001 (มาตรฐานระบบการจัดการความปลอดภัยของข้อมูล - ISMS)</t>
    </r>
  </si>
  <si>
    <r>
      <rPr>
        <b/>
        <u/>
        <sz val="20"/>
        <color theme="1"/>
        <rFont val="TH SarabunPSK"/>
        <family val="2"/>
      </rPr>
      <t>รายละเอียดการจำแนกประเภทของข้อมูลด้านการทุจริตและการฉ้อโกง (Fraud)</t>
    </r>
    <r>
      <rPr>
        <sz val="20"/>
        <color theme="1"/>
        <rFont val="TH SarabunPSK"/>
        <family val="2"/>
      </rPr>
      <t xml:space="preserve">  </t>
    </r>
    <r>
      <rPr>
        <b/>
        <sz val="20"/>
        <color rgb="FFFF0000"/>
        <rFont val="TH SarabunPSK"/>
        <family val="2"/>
      </rPr>
      <t>** อ้างอิงจาก ISO/IEC 27001 (มาตรฐานระบบการจัดการความปลอดภัยของข้อมูล - ISMS)</t>
    </r>
  </si>
  <si>
    <t>ตัวอย่างเหตุการณ์ (Fraud Examples)</t>
  </si>
  <si>
    <t>ประเภทของ Fraud</t>
  </si>
  <si>
    <t xml:space="preserve">กระทบระบบทั้งหมด อาจทำลายความน่าเชื่อถือ
ของ Digital ID หรือบริษัท </t>
  </si>
  <si>
    <t>แฮกระบบทั้งหมด ขโมยฐานข้อมูล Digital ID</t>
  </si>
  <si>
    <t>การขโมยอัตลักษณ์</t>
  </si>
  <si>
    <t xml:space="preserve">การขโมยหรือปลอมแปลงข้อมูลตัวตนดิจิทัลเพื่อหลอกระบบ </t>
  </si>
  <si>
    <t>ใช้ ID ปลอมสมัครบัญชี, ใช้บัตร ปชช. หมดอายุ
ทั้งที่มีบัตรใหม่</t>
  </si>
  <si>
    <t xml:space="preserve">การฉ้อโกงออนไลน์ </t>
  </si>
  <si>
    <t xml:space="preserve">การหลอกลวงผ่านช่องทางดิจิทัลที่เชื่อมโยงกับ Digital ID </t>
  </si>
  <si>
    <t>ฟิชชิ่งเพื่อขโมยรหัส OTP หรือข้อมูลล็อกอิน</t>
  </si>
  <si>
    <t>ความเสียหายรุนแรง กระทบชื่อเสียงบริษัท
หรือผู้ใช้จำนวนมาก</t>
  </si>
  <si>
    <t>การปลอม ID จำนวนมากเพื่อโจรกรรมเงินหลัก
ล้าน</t>
  </si>
  <si>
    <t xml:space="preserve">การฉ้อโกงทางการเงิน </t>
  </si>
  <si>
    <t xml:space="preserve">การใช้ Digital ID ปลอมเพื่อเข้าถึงทรัพย์สินทางการเงิน </t>
  </si>
  <si>
    <t>ปลอม Digital ID เพื่อโอนเงินจากบัญชีธนาคาร</t>
  </si>
  <si>
    <t xml:space="preserve">กระทบผู้ใช้บางกลุ่มหรือระบบบางส่วน </t>
  </si>
  <si>
    <t>ขโมย Digital ID ทำให้เสียเงินหลักหมื่น</t>
  </si>
  <si>
    <t>การฉ้อโกงภายในองค์กร</t>
  </si>
  <si>
    <t>การทุจริตโดยพนักงานที่เข้าถึงระบบ Digital ID</t>
  </si>
  <si>
    <t>พนักงานปลอมข้อมูลลูกค้าในระบบ</t>
  </si>
  <si>
    <t>การฉ้อโกงผู้บริโภค</t>
  </si>
  <si>
    <t>การหลอกให้ผู้ใช้ส่งข้อมูล Digital ID เพื่อผลประโยชน์</t>
  </si>
  <si>
    <t>หลอกให้อัปโหลด ID เพื่อแลกรางวัล</t>
  </si>
  <si>
    <t>ความเสียหายจำกัด อาจกระทบผู้ใช้รายบุคคล</t>
  </si>
  <si>
    <t>การฟิชชิ่งล้มเหลว, ขโมย ID แต่ใช้ไม่สำเร็จ</t>
  </si>
  <si>
    <t>ประเภท Fraud</t>
  </si>
  <si>
    <t>Critical</t>
  </si>
  <si>
    <t xml:space="preserve">การปลอมแปลงอัตลักษณ์ </t>
  </si>
  <si>
    <t>แนลไฟล์ (รายละเอียด)</t>
  </si>
  <si>
    <t>High</t>
  </si>
  <si>
    <t>Medium</t>
  </si>
  <si>
    <t>Low</t>
  </si>
  <si>
    <t xml:space="preserve">การฉ้อโกงผู้บริโภค		</t>
  </si>
  <si>
    <t>ส่วนที่ 4 : การประเมินความพึงพอใจของผู้ใช้บริการ (Customer Experiences &amp; Satisfaction)</t>
  </si>
  <si>
    <t>ความคิดเห็นเพิ่มเติม หรือ ข้อเสนอแนะ จากผู้ใช้งาน เพิ่มเติมเช่น ระบบการใช้งาน , ปัญหาการพิสูจน์ตัวตน , ฟีเจอร์ที่ใช้งาน</t>
  </si>
  <si>
    <t>การประเมินความพึงพอใจผู้ใช้บริการ</t>
  </si>
  <si>
    <t>คะแนนความพึงพอใจ</t>
  </si>
  <si>
    <t>อธิบายเกณฑ์การประเมิน</t>
  </si>
  <si>
    <t>พึงพอใจมากที่สุด</t>
  </si>
  <si>
    <t>พึงพอใจมาก</t>
  </si>
  <si>
    <t>ปานกลาง</t>
  </si>
  <si>
    <t>ไม่พึงพอใจ</t>
  </si>
  <si>
    <t>ไม่พึงพอใจมากที่สุด</t>
  </si>
  <si>
    <t>ความคิดเห็นเพิ่มเติม</t>
  </si>
  <si>
    <t>2. Performance &amp; Efficiency (สำหรับบริการยืนยันตัวตน)</t>
  </si>
  <si>
    <t>ส่วนที่ 1 : ข้อมูลการทำธุรกรรม (Transactions)</t>
  </si>
  <si>
    <t>การยืนยันตัวตน</t>
  </si>
  <si>
    <t>จำนวนธุรกรรมการยืนยันตัวตน(ต่อปี)</t>
  </si>
  <si>
    <t>จำนวนธุรกรรมการยืนยันตัวตนที่่ไม่สำเร็จ(ต่อปี)</t>
  </si>
  <si>
    <t>4. Invalid IAL ( รายการนี้เกิน/ไม่ถึงระดับการ
ยืนยันตัวตนของบุคคลที่ระบุใน
คำสั่ง ที่ IdP สามารถให้บริการได้)</t>
  </si>
  <si>
    <t>5. Failed authentication #1 (ผู้ใช้บริการยืนยันตัวตนไม่ผ่าน
ตามเงื่อนไขของ IdP เช่น ระบุ PIN
ผิด หรือไม่ผ่าน FR เป็นต้น)</t>
  </si>
  <si>
    <t>6. Failed authentication: Invalid
 PIN/Password (ผู้ใช้บริการยืนยันตัวตนไม่ผ่าน
ตามเงื่อนไขของ IdP โดยการระบุ
PIN/Password ผิด)</t>
  </si>
  <si>
    <t>7. Failed authentication: Invalid
Face Recognition (ผู้ใช้บริการยืนยันตัวตนไม่ผ่าน
ตามเงื่อนไขของ IdP โดยไม่ผ่าน
Facial Comparison)</t>
  </si>
  <si>
    <t>8. Failed authentication #2 (ผู้ใช้บริการยืนยันตัวตนไม่ผ่าน
ตามเงื่อนไขของ IdP เกิดจาก
เครื่องที่ไม่ได้ลงทะเบียนไว้ หรือใส่
รหัส OTP ผิด)</t>
  </si>
  <si>
    <t>9. Cancel by User (ผู้ใช้บริการยกเลิกรายการเองที่
IdP application (เกิดขึ้นก่อน
ยืนยันตัวตน))</t>
  </si>
  <si>
    <t>10. Cancel by User: Refuse T&amp;C (ผู้ใช้บริการปฏิเสธการยอมรับ
เงื่อนไขการใช้บริการที่ IdP
Application
(เกิดขึ้นก่อนยืนยันตัวตน))</t>
  </si>
  <si>
    <t>ข้อมูลธุรกรรม (Transactions) ของผู้รับบริการ (RP)</t>
  </si>
  <si>
    <t>ส่วนที่ 2 : ข้อมูลด้านอุบัติการณ์ (Incident) ของบริการยืนยันตัวตน</t>
  </si>
  <si>
    <t>ปัญหาที่เกิดขึ้นกับลูกค้าเพียง 1 ราย หรือ 1 ระบบงาน จะต้องกำหนดวิธีการแก้ไขและเวลาให้เหมาะสม พร้อมติดตามและแก้ไขภายใน 3-5 วัน</t>
  </si>
  <si>
    <r>
      <t xml:space="preserve">ส่วนที่ 3 : ข้อมูลด้านอุบัติการณ์ (Incident) ที่เกี่ยวข้องกับการทุจริตและฉ้อโกง (Fraud) ของบริการยืนยันตัวตน </t>
    </r>
    <r>
      <rPr>
        <b/>
        <sz val="20"/>
        <color rgb="FFFF0000"/>
        <rFont val="TH SarabunPSK"/>
        <family val="2"/>
      </rPr>
      <t>(อ้างอิงจาก ธพส. แนบท้าย ฉ.4 ข้อ 8.5)</t>
    </r>
  </si>
  <si>
    <t>ความคิดเห็นเพิ่มเติม หรือ ข้อเสนอแนะ จากผู้ใช้งาน เพิ่มเติมเช่น ระบบการใช้งาน , ปัญหาการยืนยันตัวตน , ฟีเจอร์ที่ใช้งาน</t>
  </si>
  <si>
    <t>2. Performance &amp; Efficiency (บริการแลกเปลี่ยนข้อมูลเพื่อการพิสูจน์และยืนยันตัวตนทางดิจิทัล (Exchange))</t>
  </si>
  <si>
    <t>การเแลกเปลี่ยนข้อมูล</t>
  </si>
  <si>
    <t>จำนวนธุรกรรมการแลกเปลี่ยนข้อมูล(ต่อปี)</t>
  </si>
  <si>
    <t>1 .ข้อมูลส่วนบุคคลไม่เป็นปัจจุบัน หมายถึง ข้อมูลบัตรประชาชนหรือข้อมูลส่วนบุคคลอื่น ๆ ที่หน่วยงานมีไม่ตรงกับข้อมูลปัจจุบัน ทำให้ระบบปฏิเสธการทำธุรกรรม</t>
  </si>
  <si>
    <t>2. การแลกเปลี่ยนข้อมูลไม่สำเร็จ หมายถึง ขั้นตอนการแลกเปลี่ยนช้อมูลอาจพบปัญหา เช่น การตรวจสอบใบหน้าไม่ผ่าน หรือระบบไม่สามารถจับคู่ข้อมูลได้</t>
  </si>
  <si>
    <t>3. ปัญหาทางเทคนิคของระบบ หมายถึง ระบบ NDID หรือแอปพลิเคชันของหน่วยงานอาจมีปัญหาทางเทคนิค เช่น เซิร์ฟเวอร์ขัดข้อง หรือการเชื่อมต่ออินเทอร์เน็ตไม่เสถียร</t>
  </si>
  <si>
    <t>จำนวนธุรกรรมการแลกเปลี่ยนข้อมูลที่่ไม่สำเร็จ(ต่อปี)</t>
  </si>
  <si>
    <t>ข้อมูลส่วนบุคคลไม่เป็นปัจจุบัน</t>
  </si>
  <si>
    <t>การแลกเปลี่ยนข้อมูลไม่สำเร็จ</t>
  </si>
  <si>
    <t>ปัญหาทางเทคนิคของระบบ</t>
  </si>
  <si>
    <t>อัตราส่วน ธุรกรรมที่สำเร็จ ต่อ จำนวนธุรกรรมทั้งหมด</t>
  </si>
  <si>
    <t>ข้อมูลธุรกรรม (Transactions) ของผู้ให้บริการ (RP) จำแนกตามอุตสาหกรรม</t>
  </si>
  <si>
    <t>จำนวนการทำธุรกรรมของผู้ให้บริการ (ครั้ง)</t>
  </si>
  <si>
    <t>3. Data Security &amp; Protection</t>
  </si>
  <si>
    <t>ส่วนที่ 1 : รายการหยุดให้บริการ</t>
  </si>
  <si>
    <t xml:space="preserve">อ้างอิงจาก ธพส. แนบท้าย ฉ.7 ข้อ 4.3 เมื่อการหยุดให้บริการชั่วคราวของงานที่สำคัญสิ้นสุดลงแล้ว หรือผู้รับใบอนุญาตแก้ไขปัญหาหรือความบกพร่องเป็นที่เรียบร้อยแล้ว
ให้ผู้รับใบอนุญาตแจ้งสำนักงานทราบโดยเร็ว </t>
  </si>
  <si>
    <t>และต้องจัดเก็บเอกสารหลักฐานที่เกี่ยวข้องกับการดำเนินการเป็นระยะเวลาไม่น้อยกว่าหนึ่งปีนับแต่วันที่จัดทำเอกสารหลักฐานนั้นในลักษณะที่พร้อมให้สำนักงานสามารถตรวจสอบได้เมื่อได้รับการร้องขอ</t>
  </si>
  <si>
    <t>รายการหยุดให้บริการแบบเตรียมการล่วงหน้า</t>
  </si>
  <si>
    <t>จำนวนทั้งหมดในรอบปี</t>
  </si>
  <si>
    <t>ครั้ง</t>
  </si>
  <si>
    <t>เอกสารแนบ 3.1 ไฟล์รายการหยุดให้บริการแบบเตรียมการล่วงหน้า</t>
  </si>
  <si>
    <t>ประเภทการหยุดให้บริการ</t>
  </si>
  <si>
    <t>บำรุงรักษาฐานข้อมูลและอัปเกรดระบบ</t>
  </si>
  <si>
    <t>อัปเดตเซิร์ฟเวอร์</t>
  </si>
  <si>
    <t>ทดสอบและปรับปรุงประสิทธิภาพของระบบ</t>
  </si>
  <si>
    <t>ระบบที่เกี่ยวข้อง</t>
  </si>
  <si>
    <t>ระยะเวลาหยุดให้บริการโดยเฉลี่ย</t>
  </si>
  <si>
    <t>ผลกระทบที่อาจเกิดขึ้น</t>
  </si>
  <si>
    <t>แนวทางการลดผลกระทบ</t>
  </si>
  <si>
    <t>รายการหยุดให้บริการแบบไม่ได้เตรียมการล่วงหน้า</t>
  </si>
  <si>
    <t>เอกสารแนบ 3.2 ไฟล์รายการหยุดให้บริการแบบไม่ได้เตรียมการล่วงหน้า</t>
  </si>
  <si>
    <t>เซิร์ฟเวอร์ล่มเนื่องจากทราฟฟิกสูงผิดปกติ</t>
  </si>
  <si>
    <t>เกิดความผิดพลาดในระบบฐานข้อมูล</t>
  </si>
  <si>
    <t>ซอฟต์แวร์เกิดข้อผิดพลาดระหว่างการประมวลผล</t>
  </si>
  <si>
    <t>ระบบเครือข่ายล่ม</t>
  </si>
  <si>
    <t xml:space="preserve">อื่น ๆ </t>
  </si>
  <si>
    <t>ส่วนที่ 2 : ข้อมูลเกี่ยวกับการร้องเรียน (Complaints)</t>
  </si>
  <si>
    <t xml:space="preserve">อ้างอิงจาก ธพส. แนบท้าย ฉ.7 ข้อ 9 ผู้รับใบอนุญาตต้องจัดให้มีบุคลากรที่ทำหน้าที่รับเรื่องร้องเรียนซึ่ง
ผู้ใช้บริการสามารถติดต่อโดยตรงได้อย่างสะดวก โดยมีการแจ้งให้ผู้ใช้บริการทราบถึงช่องทางและวิธีการแจ้งปัญหาหรือร้องเรียนการใช้
บริการได้อย่างชัดเจน </t>
  </si>
  <si>
    <t>จำนวนเรื่องร้องเรียนทั้งหมดในปีที่ผ่านมา (ครั้ง)</t>
  </si>
  <si>
    <t>จำนวนที่แก้ไขเรียบร้อยแล้ว</t>
  </si>
  <si>
    <r>
      <rPr>
        <b/>
        <u/>
        <sz val="18"/>
        <color theme="1"/>
        <rFont val="TH SarabunPSK"/>
        <family val="2"/>
      </rPr>
      <t xml:space="preserve">รายละเอียดการจำแนกประเภทของข้อมูลด้านการร้องเรียน (Complaints) </t>
    </r>
    <r>
      <rPr>
        <b/>
        <sz val="18"/>
        <color rgb="FFFF0000"/>
        <rFont val="TH SarabunPSK"/>
        <family val="2"/>
      </rPr>
      <t xml:space="preserve"> ** พิจารณาจาก แนวทางของธนาคารแห่งประเทศไทย (BOT) และ มาตรฐานการจัดการเรื่องร้องเรียน (ISO 10002 - Complaint Handling)</t>
    </r>
  </si>
  <si>
    <t>จำนวนที่อยู่ระหว่างการแก้ไข</t>
  </si>
  <si>
    <t>จำนวนที่ยังแก้ไขไม่สำเร็จ</t>
  </si>
  <si>
    <t>ประเภทของเรื่องร้องเรียน</t>
  </si>
  <si>
    <t>ตัวอย่างเหตุการณ์ (Complaint Examples)</t>
  </si>
  <si>
    <t>ปัญหาการลงทะเบียน Digital ID 
 (Registration Issues)</t>
  </si>
  <si>
    <t>ปัญหาที่เกิดขึ้นในขั้นตอนการสมัครหรือยืนยันตัวตนผ่านระบบ Digital ID</t>
  </si>
  <si>
    <t xml:space="preserve"> • ไม่สามารถลงทะเบียน Digital ID ได้ (เช่น ข้อมูลไม่ตรงกับฐานข้อมูล)</t>
  </si>
  <si>
    <t>ภาพรวมจำนวนเรื่องร้องเรียนจำแนกตามประเภทเรื่องร้องเรียน(ในรอบปี)</t>
  </si>
  <si>
    <t xml:space="preserve"> • ระบบแจ้งข้อผิดพลาดเกี่ยวกับเอกสารหรือข้อมูลส่วนบุคคล</t>
  </si>
  <si>
    <t xml:space="preserve"> • การยืนยันตัวตนผ่านแอปพลิเคชันล้มเหลว (เช่น e-KYC ไม่ผ่าน)</t>
  </si>
  <si>
    <t>เรื่องร้องเรียน</t>
  </si>
  <si>
    <t>จำนวนเรื่องร้องเรียน</t>
  </si>
  <si>
    <t>สัดส่วน(เทียบกับเรื่องร้องเรียนทั้งหมด)</t>
  </si>
  <si>
    <t>ปัญหาการเข้าถึงและใช้งาน 
(Access &amp; Usability Issues)</t>
  </si>
  <si>
    <t>ปัญหาที่ทำให้ลูกค้าไม่สามารถใช้งาน Digital ID ได้ตามปกติ</t>
  </si>
  <si>
    <t xml:space="preserve"> • ไม่สามารถเข้าสู่ระบบหรือใช้งาน Digital ID ได้</t>
  </si>
  <si>
    <t>ปัญหาการลงทะเบียน Digital ID</t>
  </si>
  <si>
    <t xml:space="preserve"> • ระบบ NDID ล่มหรือใช้งานไม่ได้ในช่วงเวลาสำคัญ</t>
  </si>
  <si>
    <t>ปัญหาการเข้าถึงและใช้งาน</t>
  </si>
  <si>
    <t xml:space="preserve"> • ระบบไม่รองรับอุปกรณ์หรือเวอร์ชันของแอปพลิเคชัน</t>
  </si>
  <si>
    <t>ปัญหาธุรกรรมที่ไม่สำเร็จ</t>
  </si>
  <si>
    <t>ปัญหาธุรกรรมที่ไม่สำเร็จ 
(Failed Transactions)</t>
  </si>
  <si>
    <t>ธุรกรรมที่ใช้ Digital ID ไม่สำเร็จหรือล่าช้า</t>
  </si>
  <si>
    <t xml:space="preserve"> • ยืนยันตัวตนสำเร็จ แต่ไม่สามารถทำธุรกรรมได้</t>
  </si>
  <si>
    <t>ปัญหาด้านความปลอดภัยและการฉ้อโกง</t>
  </si>
  <si>
    <t xml:space="preserve"> • การโอนเงินหรือสมัครบริการผ่าน Digital ID ไม่สำเร็จ</t>
  </si>
  <si>
    <t>ปัญหาด้านข้อมูลส่วนบุคคล</t>
  </si>
  <si>
    <t xml:space="preserve"> • ระบบแจ้งเตือนข้อผิดพลาด (Error Code) ที่ไม่ชัดเจน</t>
  </si>
  <si>
    <t>ปัญหาด้านการให้บริการลูกค้า</t>
  </si>
  <si>
    <t>ปัญหาด้านความปลอดภัยและการฉ้อโกง 
(Security &amp; Fraud Issues)</t>
  </si>
  <si>
    <t>ปัญหาที่เกี่ยวข้องกับการใช้ Digital ID อย่างไม่ปลอดภัย หรือมีความเสี่ยงต่อการฉ้อโกง</t>
  </si>
  <si>
    <t xml:space="preserve"> • ถูกขโมย Digital ID หรือถูกใช้โดยไม่ได้รับอนุญาต</t>
  </si>
  <si>
    <t>ปัญหาด้านการยกเลิกหรือเปลี่ยนแปลงข้อมูล Digital ID</t>
  </si>
  <si>
    <t xml:space="preserve"> • ได้รับ OTP หรือการแจ้งเตือนธุรกรรมที่ไม่ได้ทำเอง</t>
  </si>
  <si>
    <t>ปัญหาอื่นๆ</t>
  </si>
  <si>
    <t xml:space="preserve"> • ถูกหลอกให้กรอกข้อมูล Digital ID ผ่านเว็บไซต์ปลอม</t>
  </si>
  <si>
    <t>ปัญหาด้านข้อมูลส่วนบุคคล 
(Privacy &amp; Data Protection Issues)</t>
  </si>
  <si>
    <t>ข้อร้องเรียนเกี่ยวกับความเป็นส่วนตัวของข้อมูล Digital ID และการนำข้อมูลไปใช้โดยไม่ได้รับอนุญาต</t>
  </si>
  <si>
    <t xml:space="preserve"> • ข้อมูล Digital ID ถูกนำไปใช้กับบริการที่ลูกค้าไม่ได้สมัคร</t>
  </si>
  <si>
    <t xml:space="preserve"> • ข้อมูลส่วนบุคคลรั่วไหลหรือถูกแชร์โดยไม่ได้รับความยินยอม</t>
  </si>
  <si>
    <t xml:space="preserve"> • ไม่สามารถขอลบหรือแก้ไขข้อมูล Digital ID ได้</t>
  </si>
  <si>
    <t>ปัญหาด้านการให้บริการลูกค้า 
(Customer Support Issues)</t>
  </si>
  <si>
    <t>ข้อร้องเรียนเกี่ยวกับการให้บริการและการแก้ไขปัญหาที่ไม่เป็นไปตามความคาดหวัง</t>
  </si>
  <si>
    <t xml:space="preserve"> • ติดต่อ Call Center แต่ไม่ได้รับคำตอบที่ชัดเจน</t>
  </si>
  <si>
    <t xml:space="preserve"> • ต้องรอเวลานานเกินไปในการแก้ไขปัญหา Digital ID</t>
  </si>
  <si>
    <t xml:space="preserve"> • ไม่มีช่องทางติดต่อที่สะดวกสำหรับเรื่อง Digital ID</t>
  </si>
  <si>
    <t>ปัญหาการปิดบัญชี Digital ID หรือเปลี่ยนแปลงข้อมูลที่ไม่สามารถทำได้สะดวก</t>
  </si>
  <si>
    <t>• ต้องการยกเลิก Digital ID แต่ทำได้ยาก</t>
  </si>
  <si>
    <t>• ข้อมูลที่อัปเดต (เช่น หมายเลขโทรศัพท์) ไม่ถูกต้องในระบบ NDID</t>
  </si>
  <si>
    <t>• ไม่สามารถย้าย Digital ID ไปยังธนาคารอื่นได้</t>
  </si>
  <si>
    <t>จำนวนเรื่องร้องเรียนจำแนกตามประเภทเรื่องร้องเรียน</t>
  </si>
  <si>
    <t>ประเภทของผู้ร้องเรียน</t>
  </si>
  <si>
    <t>ผู้ใช้งาน (Users)</t>
  </si>
  <si>
    <t>องค์กรหรือธุรกิจ (RP)</t>
  </si>
  <si>
    <t>หน่วยงานที่กำกับดูแล (Regulator)</t>
  </si>
  <si>
    <t>จำนวนเรื่องร้องเรียนจำแนกตามประเภทผู้ร้องเรียน</t>
  </si>
  <si>
    <t>ประเภทผู้ร้องเรียน</t>
  </si>
  <si>
    <t>ปัญหาด้านการยกเลิกหรือเปลี่ยนแปลง
ข้อมูล Digital ID</t>
  </si>
  <si>
    <t xml:space="preserve">องค์กรหรือธุรกิจ (RP) </t>
  </si>
  <si>
    <t>อัตรา เรื่องร้องเรียนทั้งหมด ต่อ ระยะเวลาเฉลี่ยที่ใช้ในการแก้ไชปัญหาทั้งหมด</t>
  </si>
  <si>
    <t>อัตรา จำนวนเรื่องร้องเรียนทีได้รับการแก้ไข ต่อ จำนวนเรื่องร้องเรียนทั้งหมด</t>
  </si>
  <si>
    <t>ระยะเวลาเฉลี่ยที่ใช้ในการแก้ไขปัญหาจำแนกตามประเภทเรื่องร้องเรียน</t>
  </si>
  <si>
    <t>อ้างอิง ธพส. แนบท้าย ฉ.3 ข้อ 15.2 ผู้รับ
ใบอนุญาตต้องดำเนินการบันทึกการตัดสินใจเกี่ยวกับการดำเนินมาตรการการรักษา
ความมั่นคงปลอดภัยระบบสารสนเทศที่เปลี่ยนแปลงไปและการแก้ไขหรือเยียวยา (ถ้ามี) และนำส่งพร้อมสรุปผลการ
ดำเนินงานเกี่ยวกับการให้บริการประจำปี</t>
  </si>
  <si>
    <t>ระยะเวลาเฉลี่ยที่ใช้ในการแก้ไขปัญหา (วัน)</t>
  </si>
  <si>
    <t>แนวทางการแก้ไข้ปัญหา</t>
  </si>
  <si>
    <t>แนวทางการป้องกันเพื่อไม่ให้เกิดปัญหาซ้ำ</t>
  </si>
  <si>
    <t>4. Risk Management</t>
  </si>
  <si>
    <t>ข้อมูลด้านการบริหารความเสี่ยง</t>
  </si>
  <si>
    <t>-</t>
  </si>
  <si>
    <t>อ้างอิงจากข้อกำหนดแนบท้ายประกาศ สพธอ. ที่ ธพส. ๑/๒๕๖๖ ฉบับที่ ๒  หลักเกณฑ์การบริหารและจัดการความเสี่ยงในการประกอบธุรกิจบริการเกี่ยวกับระบบการพิสูจน์และยืนยันตัวตนทางดิจิทัล มีการนิยามความเสี่ยงทั้ง 5 ด้าน ดังนี้</t>
  </si>
  <si>
    <t>ประเภทความเสี่ยง</t>
  </si>
  <si>
    <t>นิยามของความเสี่ยงแต่ละด้าน</t>
  </si>
  <si>
    <t>ตัวอย่าง</t>
  </si>
  <si>
    <t>1. ความเสี่ยงด้านกลยุทธ์ (Strategic Risk)</t>
  </si>
  <si>
    <t xml:space="preserve">ความเสี่ยงของการสูญเสียที่เกิดขึ้นจากการตัดสินใจทางธุรกิจที่ไม่พึงประสงค์ การตัดสินใจทางธุรกิจที่ไม่ดี หรือการไม่ตอบสนองต่อ การเปลี่ยนแปลงในอุตสาหกรรมและสภาพแวดล้อมในการดำเนินงาน ทั้งนี้มีความคล้ายคลึงกับความเสี่ยงขององค์กรทั่วไป โดยมีปัจจัยที่ต้องคำนึงถึง เช่น นโยบาย แผนกลยุทธ์ และการจัดสรรงบประมาณ
 อิทธิพลในการตัดสินใจเชิงกลยุทธ์ การบริหาร ความเสี่ยงในระดับองค์กร ความเสี่ยงด้านกลยุทธ์สำหรับผู้ประกอบธุรกิจบริการเกี่ยวกับระบบการพิสูจน์และยืนยันตัวตนทางดิจิทัล </t>
  </si>
  <si>
    <t xml:space="preserve"> • การเข้าสู่ตลาดของคู่แข่งรายใหม่ที่มีเทคโนโลยีล้ำหน้าและสามารถให้บริการในราคาที่ต่ำกว่า
 • การเปลี่ยนแปลงความต้องการของลูกค้าอย่างรวดเร็ว ทำให้ผลิตภัณฑ์หรือบริการปัจจุบันไม่ตอบโจทย์
 • การพึ่งพารายได้จากลูกค้ารายใหญ่เพียงไม่กี่ราย หากลูกค้าหลักยกเลิกสัญญาอาจกระทบต่อรายได้ทันที</t>
  </si>
  <si>
    <t>2. ความเสี่ยงด้านการปฏิบัติการ (Operational Risk)</t>
  </si>
  <si>
    <t>ความเสี่ยงที่จะเกิดความเสียหายต่าง ๆ อันเนื่องมาจากความไม่เพียงพอหรือความบกพร่องของกระบวนการควบคุมภายใน บุคลากร และระบบงาน หรือจากเหตุการณ์ภายนอก เช่น ความเสี่ยงจากการฉ้อโกงโดยบุคคลภายในและบุคคลภายนอก ความเสี่ยงจากการขัดข้องหรือหยุดชะงักของระบบงาน
 ความเสี่ยงจากแนวปฏิบัติเกี่ยวกับผู้ใช้บริการ การให้บริการและดำเนินธุรกิจ</t>
  </si>
  <si>
    <t xml:space="preserve"> • พนักงานทำงานผิดพลาดในการป้อนข้อมูล ส่งผลให้เกิดความคลาดเคลื่อนในระบบบัญชี
 • การหยุดชะงักของกระบวนการอนุมัติเอกสารสำคัญ เนื่องจากบุคลากรหลักลาออกกะทันหัน
 • การส่งมอบสินค้าหรือบริการล่าช้ากว่ากำหนด จนเกิดค่าปรับหรือเสียโอกาสทางธุรกิจ</t>
  </si>
  <si>
    <t>3. ความเสี่ยงด้านเทคโนโลยีสารสนเทศ (IT Risk)</t>
  </si>
  <si>
    <t>ความเสี่ยงของผลลัพธ์ที่ไม่พึงประสงค์ ความเสียหาย การสูญเสีย การละเมิด ความล้มเหลวหรือการหยุดชะงักใด ๆ ที่อาจเกิดขึ้นจากการใช้หรือการพึ่งพาฮาร์ดแวร์คอมพิวเตอร์ ซอฟต์แวร์ อุปกรณ์ ระบบ แอปพลิเคชัน และเครือข่าย ความเสี่ยงนี้มักเกี่ยวข้องกับข้อบกพร่องของระบบ ข้อผิดพลาดในการประมวลผล ข้อบกพร่องของซอฟต์แวร์
 ข้อผิดพลาดในการทำงาน ความล้มเหลวของฮาร์ดแวร์ ความล้มเหลวของระบบ ความไม่เพียงพอของความจุ ช่องโหว่ของเครือข่าย จุดอ่อนในการควบคุม ข้อบกพร่องด้านความปลอดภัย การโจมตีที่เป็นอันตราย เหตุการณ์การเจาะระบบ โดยทั่วไปความเสี่ยงด้านเทคโนโลยีสารสนเทศสำหรับการประกอบธุรกิจบริการเกี่ยวกับระบบการพิสูจน์และยืนยันตัวตนทางดิจิทัล   เช่น ภัยคุกคามทางไซเบอร์ การรั่วไหลของข้อมูล รวมถึงข้อมูลอ่อนไหวซึ่งมักเป็นองค์ประกอบสำคัญในการประกอบธุรกิจ บริการเกี่ยวกับระบบการพิสูจน์และยืนยันตัวตนทางดิจิทัล</t>
  </si>
  <si>
    <t>• ระบบสำรองข้อมูล (Backup) ไม่ทำงานตามปกติ ทำให้ไม่สามารถกู้คืนข้อมูลสำคัญได้หลังจากเกิดเหตุขัดข้อง
 • บุคลากรไม่ได้อัปเดตซอฟต์แวร์หรือระบบป้องกันความปลอดภัย ทำให้เกิดช่องโหว่ด้านความมั่นคงปลอดภัย
 • การเข้าถึงระบบโดยไม่ได้รับอนุญาตจากบุคคลภายนอกที่แอบขโมยข้อมูลทางการเงินของลูกค้า</t>
  </si>
  <si>
    <t>4. ความเสี่ยงด้านชื่อเสียง (Reputation Risk)</t>
  </si>
  <si>
    <t>ความเสี่ยงที่ทำให้การประกอบธุรกิจบริการเกี่ยวกับระบบการพิสูจน์และยืนยันตัวตนทางดิจิทัลได้รับผลกระทบทางลบจากสังคม ส่งผลให้สูญเสียชื่อเสียงและความน่าเชื่อถือในการให้บริการ เช่น การเปิดเผยข้อมูลส่วนบุคคลโดยไม่ได้ตั้งใจ</t>
  </si>
  <si>
    <t xml:space="preserve"> • ลูกค้าโพสต์รีวิวเชิงลบเกี่ยวกับการให้บริการผ่านสื่อสังคมออนไลน์ จนเกิดกระแสด้านลบในวงกว้าง
 • สื่อมวลชนรายงานข่าวเกี่ยวกับองค์กรในเชิงลบ เช่น ข้อกล่าวหาเรื่องการทุจริตหรือความไม่โปร่งใส
 • ความล่าช้าในการตอบสนองหรือแก้ไขปัญหาของลูกค้า จนทำให้เกิดความไม่พอใจและส่งต่อประสบการณ์แย่ ๆ</t>
  </si>
  <si>
    <t>5. ความเสี่ยงด้านการปฏิบัติตามหลักเกณฑ์ (Compliance Risk)</t>
  </si>
  <si>
    <t>ความเสี่ยงที่เกิดจากการที่ผู้รับใบอนุญาตไม่สามารถปฏิบัติงานสอดคล้องตามที่กฎหมาย กฎระเบียบหรือมาตรฐานที่เกี่ยวข้องกับการประกอบธุรกิจบริการเกี่ยวกับระบบการพิสูจน์และยืนยันตัวตนทางดิจิทัลกำหนด ทั้งนี้รวมถึงมาตรฐานสากลที่กฎหมายหรือกฎระเบียบอ้างถึงด้วย เช่น การไม่ปฏิบัติตามกฎหมายว่าด้วยการควบคุมดูแลธุรกิจบริการเกี่ยวกับ
ระบบการพิสูจน์และยืนยันตัวตนทางดิจิทัลที่ต้องได้รับใบอนุญาต</t>
  </si>
  <si>
    <t>• การไม่ได้ยื่นรายงานตามข้อกำหนดของหน่วยงานกำกับดูแลภายในระยะเวลาที่กำหนด
 • การใช้สัญญาทางธุรกิจที่ไม่สอดคล้องกับกฎหมายว่าด้วยการคุ้มครองข้อมูลส่วนบุคคล (PDPA)
 • การละเลยการขออนุญาตใช้ซอฟต์แวร์ลิขสิทธิ์ ทำให้องค์กรเสี่ยงต่อการถูกดำเนินคดี</t>
  </si>
  <si>
    <t>การประเมินความเสี่ยง</t>
  </si>
  <si>
    <t>มี</t>
  </si>
  <si>
    <t>อธิบาย เช่น ตัวชี้วัด แนวทางการลดความเสี่ยง</t>
  </si>
  <si>
    <t>&gt;&gt;ระดับความเสี่ยง&lt;&lt;</t>
  </si>
  <si>
    <t>6. อื่น ๆ</t>
  </si>
  <si>
    <t>ความเสี่ยงในระดับสูง ไม่สามารถยอมรับได้ ต้องพิจารณาหาวิธีแก้ไข      
ความเสี่ยงและดำเนินการทันที</t>
  </si>
  <si>
    <t xml:space="preserve">   ความเสี่ยงในระดับค่อนข้างสูง ไม่สามารถยอมรับยอมรับได้ ต้องพิจารณา 
 หาวิธีแก้ไขความเสี่ยง และดำเนินการแก้ไขภายในระยะเวลาที่เหมาะสม</t>
  </si>
  <si>
    <t>ความเสี่ยงในระดับปานกลาง ทำการติดตามผลความเสี่ยง และพิจารณา
แก้ไขความเสี่ยง แต่หากมีเหตุจำเป็นก็สามารถพิจารณายอมรับความเสี่ยงได้</t>
  </si>
  <si>
    <t>ความเสี่ยงในระดับที่ต่ำมาก สามารถยอมรับได้โดยไม่ต้องดำเนินการใด ๆ เพิ่มเติม</t>
  </si>
  <si>
    <t xml:space="preserve">โครงสร้างหรือคณะกรรมการ / ผู้รับผิดชอบการบริหารความเสี่ยง </t>
  </si>
  <si>
    <t>แนบไฟล์ / ระบุรายละเอียด</t>
  </si>
  <si>
    <t xml:space="preserve">เอกสารแนบ 4.1 ไฟล์โครงสร้างหรือคณะกรรมการ/ผู้รับผิดชอบการบริหารความเสี่ยง </t>
  </si>
  <si>
    <t>2. ผลการวิเคราะห์ความเสี่ยง (Risk Analysis)</t>
  </si>
  <si>
    <t>ความเป็นไปได้</t>
  </si>
  <si>
    <t>ระดับความเสี่ยง</t>
  </si>
  <si>
    <t>ความเสี่ยงด้านกลยุทธ์ (Strategic Risk)</t>
  </si>
  <si>
    <t>ความเสี่ยงด้านการปฏิบัติการ (Operational Risk)</t>
  </si>
  <si>
    <t>ความเสี่ยงด้านเทคโนโลยีสารสนเทศ (IT Risk)</t>
  </si>
  <si>
    <t>ความเสี่ยงด้านชื่อเสียง (Reputation Risk)</t>
  </si>
  <si>
    <t>ความเสี่ยงด้านการปฏิบัติตามหลักเกณฑ์ (Compliance Risk)</t>
  </si>
  <si>
    <t>3. ผลการประเมินความเสี่ยง (Risk Evaluation)</t>
  </si>
  <si>
    <t>Net risk result by risk factor</t>
  </si>
  <si>
    <t xml:space="preserve">ความเสี่ยงสุทธิ (Net risk)    </t>
  </si>
  <si>
    <t>Risk factor</t>
  </si>
  <si>
    <t>ผลการประเมิน</t>
  </si>
  <si>
    <t>4. แนวทางการลดความเสี่ยง (Risk Treatment)</t>
  </si>
  <si>
    <t>แนวทางลดความเสี่ยง</t>
  </si>
  <si>
    <t>5. ตัวชี้วัดความเสี่ยง (Key Risk Indicators - KRIs)</t>
  </si>
  <si>
    <t>ตัวชี้วัด</t>
  </si>
  <si>
    <t>6. วิธีการติดตามและรายงานผลความเสี่ยง (Risk Monitoring and Reporting)</t>
  </si>
  <si>
    <t>แผนการติดตามความเสี่ยง</t>
  </si>
  <si>
    <t>รายงานคณะกรรมการตรวจสอบและกำกับความเสี่ยง</t>
  </si>
  <si>
    <t xml:space="preserve">&gt;&gt;เลือก&lt;&lt; </t>
  </si>
  <si>
    <t>สถานะปัจจุบัน</t>
  </si>
  <si>
    <t xml:space="preserve">ใช้งานอยู่ </t>
  </si>
  <si>
    <t>ลิงก์เอกสารอ้างอิง</t>
  </si>
  <si>
    <t>วันที่ทดสอบล่าสุด (Testing)</t>
  </si>
  <si>
    <t>ผลการทดสอบ (Testing Results)</t>
  </si>
  <si>
    <t>ความถี่ในการปรับปรุงแผน</t>
  </si>
  <si>
    <t>หน่วยงานรับผิดชอบ</t>
  </si>
  <si>
    <t>5. Service Development &amp; Improvement</t>
  </si>
  <si>
    <t>ข้อมูลด้านการพัฒนาต่อยอดบริการอื่นๆ ที่เกี่ยวกับเทคโนโลยีการพิสูจน์และยืนยันตัวตน</t>
  </si>
  <si>
    <t>ผลดำเนินงานโดยรวม</t>
  </si>
  <si>
    <t>การดำเนินงาน</t>
  </si>
  <si>
    <t>ผลการดำเนินงานในรอบปีที่ผ่านมา</t>
  </si>
  <si>
    <r>
      <t xml:space="preserve">ด้านการขยายช่องทางการให้บริการ </t>
    </r>
    <r>
      <rPr>
        <sz val="14"/>
        <color rgb="FFFF0000"/>
        <rFont val="TH SarabunPSK"/>
        <family val="2"/>
      </rPr>
      <t xml:space="preserve">เช่น ขยายจุดให้บริการ dip chip </t>
    </r>
  </si>
  <si>
    <r>
      <t xml:space="preserve">ด้านการขยายกลุ่มเป้าหมาย/ฐานลูกค้า เช่น </t>
    </r>
    <r>
      <rPr>
        <sz val="16"/>
        <color rgb="FFFF0000"/>
        <rFont val="TH SarabunPSK"/>
        <family val="2"/>
      </rPr>
      <t>กลุ่มที่เกี่ยวข้องกับการเงินและการธนาคาร กลุ่มหน่วยงานภาครัฐ</t>
    </r>
  </si>
  <si>
    <r>
      <t xml:space="preserve">ด้านการขยายการเชื่อมต่อระบบ/การพัฒนาระบบให้บริการ </t>
    </r>
    <r>
      <rPr>
        <sz val="16"/>
        <color rgb="FFFF0000"/>
        <rFont val="TH SarabunPSK"/>
        <family val="2"/>
      </rPr>
      <t>เช่น เพิ่มระบบ Load Balancing</t>
    </r>
  </si>
  <si>
    <r>
      <t xml:space="preserve">ด้านเทคโนโลยีและนวัตกรรม </t>
    </r>
    <r>
      <rPr>
        <sz val="16"/>
        <color rgb="FFFF0000"/>
        <rFont val="TH SarabunPSK"/>
        <family val="2"/>
      </rPr>
      <t>ใช้ AI วิเคราะห์พฤติกรรมเข้าสู่ระบบเพื่อตรวจจับความผิดปกติ</t>
    </r>
  </si>
  <si>
    <t>ด้านอื่นๆ</t>
  </si>
  <si>
    <t>แผนการพัฒนาต่อยอดบริการการอื่น ๆ ที่เกี่ยวข้องกับเทคโนโลยีการพิสูจน์และยืนยันตัวตน</t>
  </si>
  <si>
    <t>ประเภทบริการที่ต่อยอด</t>
  </si>
  <si>
    <t>รายละเอียดแผนการพัฒนา</t>
  </si>
  <si>
    <t>เป้าหมายของการพัฒนา</t>
  </si>
  <si>
    <t>Digital ID for SMEs</t>
  </si>
  <si>
    <t>Cross-Border Digital ID</t>
  </si>
  <si>
    <t>Credential wallets / VC</t>
  </si>
  <si>
    <t>E-signature / Digital signature</t>
  </si>
  <si>
    <t>E-consent</t>
  </si>
  <si>
    <t>Digital contract</t>
  </si>
  <si>
    <t>Digital saving</t>
  </si>
  <si>
    <t xml:space="preserve">แผนการขยายขอบเขตการให้บริการ (Service Expansion Plans) </t>
  </si>
  <si>
    <t>ด้านการขยายขอบเขตการให้บริการ</t>
  </si>
  <si>
    <t>แผนการขยาย หรือขอบเขตการพัฒนาต่อยอดบริการในอนาคต</t>
  </si>
  <si>
    <t>ด้านการขยายช่องทางการให้บริการ</t>
  </si>
  <si>
    <t>ด้านการขยายกลุ่มเป้าหมาย/ฐานลูกค้า</t>
  </si>
  <si>
    <t xml:space="preserve">ด้านการขยายการเชื่อมต่อระบบ/การพัฒนาระบบให้บริการ </t>
  </si>
  <si>
    <t>ด้านเทคโนโลยีและนวัตกรรม</t>
  </si>
  <si>
    <t>ข้อเสนอแนะเพิ่มเติมต่อสำนักงานพัฒนาธุรกรรมทางอิเล็กทรอนิกส์ (สพธอ.) ในการสนับสนุนเกี่ยวกับการให้บริการพิสูจน์และยืนยันตัวตน (Digital ID)</t>
  </si>
  <si>
    <t>แบบรายงานผลการตรวจประเมินความพร้อมในการประกอบธุรกิจ</t>
  </si>
  <si>
    <t>1. ข้อมูลเกี่ยวกับธุรกิจบริการ</t>
  </si>
  <si>
    <t>สำหรับผู้ให้บริการ</t>
  </si>
  <si>
    <t>ชื่อองค์กร</t>
  </si>
  <si>
    <r>
      <t xml:space="preserve">บริการพิสูจน์ตัวตน </t>
    </r>
    <r>
      <rPr>
        <b/>
        <sz val="16"/>
        <color theme="1"/>
        <rFont val="TH SarabunPSK"/>
        <family val="2"/>
      </rPr>
      <t>(IdP1)</t>
    </r>
  </si>
  <si>
    <r>
      <t xml:space="preserve">บริการออกและบริหารจัดการสิ่งที่ใช้ยืนยันตัวตน </t>
    </r>
    <r>
      <rPr>
        <b/>
        <sz val="16"/>
        <color theme="1"/>
        <rFont val="TH SarabunPSK"/>
        <family val="2"/>
      </rPr>
      <t>(IdP2)</t>
    </r>
  </si>
  <si>
    <r>
      <t xml:space="preserve">บริการยืนยันตัวตน </t>
    </r>
    <r>
      <rPr>
        <b/>
        <sz val="16"/>
        <color theme="1"/>
        <rFont val="TH SarabunPSK"/>
        <family val="2"/>
      </rPr>
      <t>(IdP3)</t>
    </r>
  </si>
  <si>
    <r>
      <t xml:space="preserve">บริการแลกเปลี่ยนข้อมูลเพื่อการพิสูจน์และยืนยันตัวตนทางดิจิทัล </t>
    </r>
    <r>
      <rPr>
        <b/>
        <sz val="16"/>
        <color theme="1"/>
        <rFont val="TH SarabunPSK"/>
        <family val="2"/>
      </rPr>
      <t xml:space="preserve">(Ex.) </t>
    </r>
  </si>
  <si>
    <t xml:space="preserve">  กรุณาเลือก Y กรณีที่ท่านใช้บริการจากผู้รับดำเนินการแทน เลือก N  กรณีที่ท่านไม่ได้ใช้บริการจากผู้รับดำเนินการแทน</t>
  </si>
  <si>
    <t>โปรดระบุการใช้บริการจากผู้รับดำเนินการแทน</t>
  </si>
  <si>
    <t>“ผู้รับดำเนินการแทน” หมายความว่า บุคคลภายนอกซึ่งเป็นบุคคลธรรมดาหรือนิติบุคคลที่มีการทำสัญญาหรือข้อตกลงร่วมกับผู้รับใบอนุญาตในการดำเนินการแทนผู้รับใบอนุญาตสำหรับการให้บริการเกี่ยวกับระบบการพิสูจน์และยืนยันตัวตนทางดิจิทัล เช่น ตัวแทนในการเก็บรวบรวมข้อมูลผู้ใช้บริการ ซึ่งอาจมีการเชื่อมต่อระบบงานด้านเทคโนโลยีสารสนเทศกับผู้รับใบอนุญาตด้วย</t>
  </si>
  <si>
    <t>ชื่อบุคคลหรือหน่วยงาน สำหรับกรณีทาง สพธอ. ใช้ติดต่อสอบถามข้อมูล</t>
  </si>
  <si>
    <t xml:space="preserve">ชื่อ-สกุล 1: </t>
  </si>
  <si>
    <t xml:space="preserve">ตำแหน่ง: </t>
  </si>
  <si>
    <t xml:space="preserve">เบอร์โทรศัพท์: </t>
  </si>
  <si>
    <t xml:space="preserve">email: </t>
  </si>
  <si>
    <t xml:space="preserve">ชื่อ-สกุล 2: </t>
  </si>
  <si>
    <t xml:space="preserve">ชื่อ-สกุล 3: </t>
  </si>
  <si>
    <t>การรายงานผลการตรวจประเมินความพร้อมในการประกอบธุรกิจ</t>
  </si>
  <si>
    <t>รายงานผลการตรวจประเมิน ข้อตรวจพบ และผลการปรับปรุงแก้ไขต่อ ผู้บริหารระดับสูง คณะกรรมการ หรือบุคลากรที่ได้รับมอบหมาย เมื่อวันที่</t>
  </si>
  <si>
    <t>dd/mm/yy</t>
  </si>
  <si>
    <t>วัน/เดือน/ปี (พ.ศ.)</t>
  </si>
  <si>
    <r>
      <t xml:space="preserve">ผู้อนุมัติผลการประเมิน </t>
    </r>
    <r>
      <rPr>
        <i/>
        <sz val="14"/>
        <color theme="1"/>
        <rFont val="TH SarabunPSK"/>
        <family val="2"/>
      </rPr>
      <t>(ผู้บริหารระดับสูง คณะกรรมการ หรือบุคลากรที่ได้รับมอบหมาย)</t>
    </r>
  </si>
  <si>
    <t xml:space="preserve">ชื่อ-สกุล 4: </t>
  </si>
  <si>
    <t xml:space="preserve">ชื่อ-สกุล 5: </t>
  </si>
  <si>
    <t xml:space="preserve">ชื่อ-สกุล 6: </t>
  </si>
  <si>
    <t xml:space="preserve">ชื่อ-สกุล 7: </t>
  </si>
  <si>
    <t xml:space="preserve">จำนวนคำถามสำหรับการประเมินความเสี่ยงตั้งต้น ใน Part: Inherent Risk (IR)  </t>
  </si>
  <si>
    <t xml:space="preserve">  ข้อ</t>
  </si>
  <si>
    <t>วันที่ดำเนินการประเมิน</t>
  </si>
  <si>
    <t xml:space="preserve">ระหว่างวันที่ </t>
  </si>
  <si>
    <t>ถึงวันที่</t>
  </si>
  <si>
    <t xml:space="preserve">สามารถดูวิธีการประเมิน Inherent Risk (IR) ได้ที่ &gt;&gt;&gt;&gt;  </t>
  </si>
  <si>
    <t>วิธีการประเมิน RMC</t>
  </si>
  <si>
    <t xml:space="preserve">สามารถเข้าไปทำการประเมินความเสี่ยง Part: Inherent Risk (IR) ได้ที่ &gt;&gt;&gt;&gt;  </t>
  </si>
  <si>
    <t>Inherent Risk-IR</t>
  </si>
  <si>
    <t xml:space="preserve">สามารถเข้าไปดูเกณฑ์การประเมินความเสี่ยง (Risk criteria) ได้ที่ &gt;&gt;&gt;&gt;  </t>
  </si>
  <si>
    <t>Risk Criteria</t>
  </si>
  <si>
    <t xml:space="preserve">จำนวนข้อกำหนดสำหรับการประเมินความสามารถในการบริหารจัดการความเสี่ยงภายในองค์กร ใน Part: Risk Management Capability (RMC)  </t>
  </si>
  <si>
    <t>วัตถุประสงค์</t>
  </si>
  <si>
    <t>การตรวจประเมินเพื่อรายงานผลการตรวจประเมินที่สอดคล้องกับพระราชกฤษฎีกาว่าด้วยการควบคุมดูแลธุรกิจบริการเกี่ยวกับระบบการพิสูจน์และยืนยันตัวตนทางดิจิทัลที่ต้องได้รับใบอนุญาต พ.ศ. 2565 และแนวทางการตรวจประเมิน (Audit Checklist) ตามหลักเกณฑ์ในการควบคุมดูแลการประกอบธุรกิจบริการเกี่ยวกับระบบการพิสูจน์และยืนยันตัวตนทางดิจิทัลที่ต้องได้รับใบอนุญาต โดยบริษัทสามารถตรวจสอบและนำผลของการตรวจประเมินไปใช้เพื่อปรับปรุง พัฒนาการควบคุมให้เป็นไปตามกฎหมายและหลักเกณฑ์ที่เกี่ยวข้องและนำไปสู่การยกระดับการให้บริการระบบการพิสูจน์และยืนยันตนทางดิจิทัลขององค์กรต่อไป</t>
  </si>
  <si>
    <t>ขอบเขตการตรวจประเมิน</t>
  </si>
  <si>
    <t>ระบุระบบงานที่เกี่ยวข้อง เวอร์ชัน และฟังก์ชันระบบงาน รวมถึงผู้รับดำเนินการแทน</t>
  </si>
  <si>
    <t>หลักเกณฑ์ที่นำมาใช้ในการตรวจประเมิน</t>
  </si>
  <si>
    <t>สถานที่ที่ทำการตรวจประเมิน</t>
  </si>
  <si>
    <t>สำนักงาน:</t>
  </si>
  <si>
    <t>ศูนย์ข้อมูลหลัก:</t>
  </si>
  <si>
    <t>ศูนย์ข้อมูลสำรอง:</t>
  </si>
  <si>
    <t>หน่วยงานที่เกี่ยวข้อง</t>
  </si>
  <si>
    <t>เช่น ผู้รับดำเนินการแทน หรือ ผู้ให้บริการภายนอก</t>
  </si>
  <si>
    <t>วิธีการตรวจประเมิน</t>
  </si>
  <si>
    <t>รายชื่อผู้ให้ข้อมูลประกอบการตรวจประเมิน</t>
  </si>
  <si>
    <t>สามารถระบุชื่อบุคคลหรือหน่วยงาน เช่น ศูนย์ฯ / ฝ่าย / หน่วยงานย่อย</t>
  </si>
  <si>
    <t xml:space="preserve">สามารถดูวิธีการประเมิน Risk Management Capability (RMC) ได้ที่ &gt;&gt;&gt;&gt;  </t>
  </si>
  <si>
    <t xml:space="preserve">สามารถเข้าไปทำการประเมินความสามารถในการบริหารจัดการความเสี่ยงตามหลักเกณฑ์ในการควบคุมดูแลการประกอบธุรกิจบริการ ได้ที่ &gt;&gt;&gt;&gt;  </t>
  </si>
  <si>
    <t>แบบการประเมิน RMC: Risk Management</t>
  </si>
  <si>
    <t>แบบการประเมิน RMC: Security&amp;Privacy</t>
  </si>
  <si>
    <t>แบบการประเมิน RMC: Fraud</t>
  </si>
  <si>
    <t>แบบการประเมิน RMC: Functional</t>
  </si>
  <si>
    <t>แบบการประเมิน RMC: Role</t>
  </si>
  <si>
    <t>แบบการประเมิน RMC: User Protection</t>
  </si>
  <si>
    <t>แบบการประเมิน RMC: Outsource</t>
  </si>
  <si>
    <t>ข้อมูลผู้ตรวจสอบ</t>
  </si>
  <si>
    <t>ลักษณะหน่วยตรวจสอบ</t>
  </si>
  <si>
    <t>&gt;&gt;&gt;เลือกลักษณะหน่วยงาน&lt;&lt;&lt;</t>
  </si>
  <si>
    <t>ชื่อบริษัทของผู้ตรวจสอบ</t>
  </si>
  <si>
    <t>(กรณีเป็นหน่วยงานตรวจสอบภายนอก)</t>
  </si>
  <si>
    <t>วันที่ดำเนินการตรวจประเมิน</t>
  </si>
  <si>
    <t>ชื่อผู้ตรวจสอบ</t>
  </si>
  <si>
    <t>ชื่อ - สกุล</t>
  </si>
  <si>
    <t>ตำแหน่ง</t>
  </si>
  <si>
    <t>ใบประกาศนียบัตรรับรอง</t>
  </si>
  <si>
    <t>Certification Number</t>
  </si>
  <si>
    <t>อีเมล</t>
  </si>
  <si>
    <t>เบอร์โทรศัพท์</t>
  </si>
  <si>
    <t>ภูมิใจ ภาคภูมิ</t>
  </si>
  <si>
    <t>หัวหน้าผู้ตรวจสอบ</t>
  </si>
  <si>
    <t>CISA, ISO 27001 Lead Auditor</t>
  </si>
  <si>
    <t>0000000001, 0000000002</t>
  </si>
  <si>
    <t>phomjai_pak@test.com</t>
  </si>
  <si>
    <t>021111111</t>
  </si>
  <si>
    <t>1</t>
  </si>
  <si>
    <t>2</t>
  </si>
  <si>
    <t>3</t>
  </si>
  <si>
    <t>4</t>
  </si>
  <si>
    <t>5</t>
  </si>
  <si>
    <t>ชื่อผู้ตรวจสอบด้าน IT</t>
  </si>
  <si>
    <t>ต้นรัก มีสุข</t>
  </si>
  <si>
    <t>ISO 27001 Lead Auditor</t>
  </si>
  <si>
    <t>tonrak_mee@test.com</t>
  </si>
  <si>
    <t>022222222</t>
  </si>
  <si>
    <t>การันต์ จัตวา</t>
  </si>
  <si>
    <t>ผู้ตรวจสอบ</t>
  </si>
  <si>
    <t>CISA.CISM</t>
  </si>
  <si>
    <t>Karan_jat@test.com</t>
  </si>
  <si>
    <t>022223333</t>
  </si>
  <si>
    <t>แบบสรุปความเสี่ยงสุทธิของผู้รับใบอนุญาตประกอบธุรกิจบริการเกี่ยวกับการพิสูจน์และยืนยันตนทางดิจิทัล</t>
  </si>
  <si>
    <t xml:space="preserve">  1. Net risk result by risk factor</t>
  </si>
  <si>
    <t>IR result</t>
  </si>
  <si>
    <t>RMC result</t>
  </si>
  <si>
    <t>NR result</t>
  </si>
  <si>
    <t>Strategic</t>
  </si>
  <si>
    <t>Operational</t>
  </si>
  <si>
    <t>Technology</t>
  </si>
  <si>
    <t>Reputation</t>
  </si>
  <si>
    <t>Compliance</t>
  </si>
  <si>
    <t xml:space="preserve">  2. Inherent risk result</t>
  </si>
  <si>
    <t>Inherent risk result</t>
  </si>
  <si>
    <t>ระดับความเสี่ยงตั้งต้น
ขององค์กร</t>
  </si>
  <si>
    <t>จำนวนคำถามสำหรับการประเมินความเสี่ยงตั้งต้น</t>
  </si>
  <si>
    <t>คะแนนผลการประเมิน</t>
  </si>
  <si>
    <t>ระดับการความเสี่ยงตั้งต้น (IR)</t>
  </si>
  <si>
    <t>จำนวนคำถามที่ดำเนินการแล้ว</t>
  </si>
  <si>
    <t>ต่ำ 
(1 คะแนน)</t>
  </si>
  <si>
    <t>ปานกลาง 
(2 คะแนน)</t>
  </si>
  <si>
    <t>สูง 
(3 คะแนน)</t>
  </si>
  <si>
    <t xml:space="preserve">  3. Risk management capability result</t>
  </si>
  <si>
    <t>3.1 จำแนกระดับความสามารถในการบริการจัดการความเสี่ยงในแต่ละข้อกำหนดตาม Risk factor</t>
  </si>
  <si>
    <t>Risk management capability result</t>
  </si>
  <si>
    <t>ระดับความสามารถในการบริการจัดการความเสี่ยงขององค์กร</t>
  </si>
  <si>
    <t>จำนวนข้อกำหนด ที่ต้องตรวจประเมิน</t>
  </si>
  <si>
    <t>จำนวนข้อกำหนดที่ประเมินตามระดับความสามารถในการบริการจัดการความเสี่ยง</t>
  </si>
  <si>
    <t>ระดับความสามารถในการบริการจัดการความเสี่ยง (RMC)</t>
  </si>
  <si>
    <t>จำนวนข้อกำหนด ที่ดำเนินการแล้ว</t>
  </si>
  <si>
    <t>สูง 
(1 คะแนน)</t>
  </si>
  <si>
    <t>ต่ำ 
(3 คะแนน)</t>
  </si>
  <si>
    <t>3.2 จำแนกระดับการควบคุมในการบริหารจัดการความเสี่ยงแต่ละข้อกำหนดตามหลักเกณฑ์ในการควบคุมดูแลการประกอบธุรกิจบริการ</t>
  </si>
  <si>
    <t>การบริหารจัดการความเสี่ยง</t>
  </si>
  <si>
    <t>จำนวนข้อที่ต้องดำเนินการ</t>
  </si>
  <si>
    <t>จำนวนข้อกำหนดที่ประเมินตามระดับการควบคุม</t>
  </si>
  <si>
    <t>จำนวนข้อที่ดำเนินการแล้ว</t>
  </si>
  <si>
    <t>Pass</t>
  </si>
  <si>
    <t>Not Pass</t>
  </si>
  <si>
    <t>Partially Pass</t>
  </si>
  <si>
    <t>Alternative Control</t>
  </si>
  <si>
    <t>Security&amp;Privacy</t>
  </si>
  <si>
    <t>Fraud</t>
  </si>
  <si>
    <t>Functional</t>
  </si>
  <si>
    <t>Role</t>
  </si>
  <si>
    <t>Protection</t>
  </si>
  <si>
    <t>Outsource</t>
  </si>
  <si>
    <t>Part 2: แบบประเมิน Inherent risk-IR: [Self-Assessment]</t>
  </si>
  <si>
    <t>Part 2.1: สำหรับทุกลักษณะการให้บริการ</t>
  </si>
  <si>
    <t>No.</t>
  </si>
  <si>
    <t>คำถามสำหรับการประเมินความเสี่ยงตั้งต้น</t>
  </si>
  <si>
    <t>ระดับความเสี่ยงตั้งต้น</t>
  </si>
  <si>
    <t>ผลการพิจารณา</t>
  </si>
  <si>
    <t>แนวทางการพิจารณา</t>
  </si>
  <si>
    <t>หมายเหตุ</t>
  </si>
  <si>
    <t>ต่ำ</t>
  </si>
  <si>
    <t>สูง</t>
  </si>
  <si>
    <t>X</t>
  </si>
  <si>
    <t>นโยบาย/ แผนกลยุทธ์ และการจัดสรรงบประมาณ สอดคล้องกับเป้าหมายเชิงกลยุทธ์ทางธุรกิจ โดยเฉพาะอย่างยิ่งเพื่อสนับสนุนการให้บริการ Digital ID อย่างปลอดภัย</t>
  </si>
  <si>
    <t>มีนโยบาย/แผนกลยุทธ์ และการจัดสรรงบประมาณ สอดคล้องกับเป้าเชิงกลยุทธ์ทางธุรกิจในระยะยาว (3 ปีขึ้นไป)</t>
  </si>
  <si>
    <t>มีนโยบาย/แผนกลยุทธ์ และการจัดสรรงบประมาณ สอดคล้องกับเป้าเชิงกลยุทธ์ทางธุรกิจในระยะสั้น (น้อยกว่า 3 ปี)</t>
  </si>
  <si>
    <t>มีนโยบาย/แผนกลยุทธ์ และการจัดสรรงบประมาณ แต่ยังไม่สอดคล้องกับเป้าเชิงกลยุทธ์ทางธุรกิจ หรือ ไม่มีนโยบาย/ แผนกลยุทธ์ และการจัดสรรงบประมาณเพื่อสนับสนุนการให้บริการ Digital ID อย่างปลอดภัย</t>
  </si>
  <si>
    <t>เอกสารที่แสดงถึง
- เป้าเชิงกลยุทธ์ทางธุรกิจ (ครอบคลุมหรือสำหรับ บริการ Digital ID)
- นโยบาย/แผนกลยุทธทางธุรกิจ (ครอบคลุมหรือสำหรับ บริการ Digital ID)
- การจัดสรรงบประมาณ (ครอบคลุมหรือสำหรับ บริการ Digital ID)</t>
  </si>
  <si>
    <t>อิทธิพลจากบริษัทใหญ่ (parent company) รวมถึงผู้ถือหุ้นที่เป็นชาวต่างชาติในการกำหนดกลยุทธ์</t>
  </si>
  <si>
    <t>องค์กรมีคุณสมบัติ ดังนี้
(1) ไม่เป็นบริษัทย่อยหรือสาขา ของบริษัทใหญ่ (parent company) และ
(2) ไม่มีผู้ถือหุ้นที่เป็นชาวต่างชาติมากกว่าร้อยละ 50 ของจำนวนหุ้นของบริษัท และ
(3) ไม่มีผู้ถือหุ้นที่เป็นชาวต่างชาติที่มีอำนาจควบคุมคะแนนเสียงส่วนใหญ่ในที่ประชุมผู้ถือหุ้นของบริษัท และ
(4) ไม่มีผู้ถือหุ้นที่เป็นชาวต่างชาติที่มีอำนาจควบคุมการแต่งตั้งหรือถอดถอนผู้มีอำนาจในการจัดการหรือกรรมการตั้งแต่กึ่งหนึ่งของกรรมการทั้งหมดในบริษัท</t>
  </si>
  <si>
    <t>องค์กรมีคุณสมบัติ ดังนี้
(1) เป็นบริษัทย่อยหรือสาขา ของบริษัทใหญ่ (parent company) หรือ
(2) มีผู้ถือหุ้นที่เป็นชาวต่างชาติมากกว่าร้อยละ 50 ของจำนวนหุ้นของบริษัท หรือ
(3) มีผู้ถือหุ้นที่เป็นชาวต่างชาติที่มีอำนาจควบคุมคะแนนเสียงส่วนใหญ่ในที่ประชุมผู้ถือหุ้นของบริษัท หรือ
(4) มีผู้ถือหุ้นที่เป็นชาวต่างชาติที่มีอำนาจควบคุมการแต่งตั้งหรือถอดถอนผู้มีอำนาจในการจัดการหรือกรรมการตั้งแต่กึ่งหนึ่งของกรรมการทั้งหมดในบริษัท</t>
  </si>
  <si>
    <t>N/A</t>
  </si>
  <si>
    <t>พิจารณาจาก
- รายชื่อผู้ถือหุ้น  (แบบ บอจ.5)และ สมุดทะเบียนผู้ถือหุ้นของบริษัทจำกัด หรือ
- บัญชีรายชื่อผู้ถือหุ้นของบริษัทมหาชนจํากัด (แบบ บมจ.006)
- โครงสร้างการประกอบธุรกิจ 
- สำเนาข้อบังคับของบริษัท</t>
  </si>
  <si>
    <t>บริษัทใหญ่ บริษัทย่อย (Parent, Subsidiary) หมายถึง บริษัทที่มีอำนาจในการตัดสินใจ และถือครองหุ้นมากกว่าร้อยละ 50 ของจำนวนหุ้นสามัญ (Ordinary share) หรือหุ้นที่ให้สิทธิออกเสียง (Voting stock)
ตัวอย่าง บริษัท A เป็นบริษัทใหญ่ ของบริษัท B และ C หรือ บริษัท B และ C เป็นบริษัทย่อยของบริษัท A เพราะ :
a) บริษัท A ถือครองหุ้นร้อยละ 90 ในบริษัท B หรือ
b) บริษัท B ถือครองหุ้นร้อยละ 100 ในบริษัท C ดังนั้น บริษัท C จึงเป็นบริษัทย่อยของบริษัท A ด้วย
สาขา (Branch) หมายถึงธุรกิจ (Unincorporated enterprise) ที่บริษัทของท่านถือครองหุ้นทั้งหมด หรือส่วนใหญ่ โดยบริษัทหรือผู้ลงทุน 1 ราย
ตัวอย่าง บริษัท C เป็นสาขาของบริษัท B เพราะ บริษัท B ถือครองหุ้นร้อยละ 100 ในบริษัท C
อ้างอิง แบบสำรวจ 46 : ข้อมูลฐานะการลงทุนระหว่างประเทศ ของธนาคารแห่งประเทศไทย</t>
  </si>
  <si>
    <t>แนวทางการบริหารจัดการความเสี่ยงในระดับองค์กร</t>
  </si>
  <si>
    <t>มีนโยบายการบริหารความเสี่ยงในระดับองค์กร และ กิจกรรมการบริหารความเสี่ยงในระดับองค์กรที่สอดคล้องกับนโยบาย และมีการรายงานต่อผู้บริหารระดับสูงหรือคณะกรรมการบริษัทอย่างสม่ำเสมอ</t>
  </si>
  <si>
    <t>ไม่มีนโยบายการบริหารความเสี่ยงในระดับองค์กร แต่มีกิจกรรมการบริหารความเสี่ยงในระดับองค์กร และมีการรายงานต่อผู้บริหารระดับสูงหรือคณะกรรมการบริษัท</t>
  </si>
  <si>
    <t>ไม่มีกิจกรรมการบริหารความเสี่ยงในระดับองค์กร หรือ ผู้บริหารระดับสูงไม่ได้มีส่วนร่วม</t>
  </si>
  <si>
    <t>- นโยบายการบริหารความเสี่ยงในระดับองค์กร
- รายงานผลการประเมินและการบริหารความเสี่ยงในระดับองค์กร ครั้งล่าสุด (ภายในระยะเวลา 1 ปี)</t>
  </si>
  <si>
    <t>การควบรวมกิจการ เข้าซื้อกิจการ หรือแผนการลดค่าใช้จ่าย ที่อาจส่งผลกระทบต่อบุคลากร กระบวนการ หรือโครงสร้างพื้นฐานด้านเทคโนโลยีสารสนเทศที่เกี่ยวกับบริการ Digital ID</t>
  </si>
  <si>
    <t>ไม่มีแผนการควบรวมกิจการ เข้าซื้อกิจการ หรือแผนการลดค่าใช้จ่าย ที่มีผลกระทบต่อบุคลากร กระบวนการ หรือโครงสร้างพื้นฐานด้านเทคโนโลยีสารสนเทศที่เกี่ยวกับบริการ Digital ID</t>
  </si>
  <si>
    <t>มีแผนหรืออยู่ระหว่างดำเนินการควบรวมกิจการ เข้าซื้อกิจการ หรือแผนการลดค่าใช้จ่าย ที่มีผลกระทบเพียงเล็กน้อย ต่อบุคลากร กระบวนการ หรือโครงสร้างพื้นฐานด้านเทคโนโลยีสารสนเทศที่เกี่ยวกับบริการ Digital ID</t>
  </si>
  <si>
    <t>มีแผนหรืออยู่ระหว่างดำเนินการ เพื่อการควบรวมกิจการ เข้าซื้อกิจการ หรือแผนการลดค่าใช้จ่าย ที่มีผลกระทบระดับปานกลางถึงมาก หรือ ยังไม่ได้วิเคราะห์ถึงผลกระทบ ต่อบุคลากร กระบวนการ หรือโครงสร้างพื้นฐานด้านเทคโนโลยีสารสนเทศที่เกี่ยวกับบริการ Digital ID</t>
  </si>
  <si>
    <t>- แผนการควบรวมกิจการ เข้าซื้อกิจการ หรือแผนการลดค่าใช้จ่าย ภายใน 2 ปี
- รายงานการวิเคราะห์ผลกระทบต่อบริการ Digital ID สำหรับการควบรวมกิจการ เข้าซื้อกิจการ หรือการลดค่าใช้จ่าย</t>
  </si>
  <si>
    <t>การแข่งขันในอุตสาหกรรมบริการ Digital ID</t>
  </si>
  <si>
    <t>มีการแข่งขันค่อนข้างต่ำ</t>
  </si>
  <si>
    <t>มีการแข่งขันตามกลไกตลาด
แต่ไม่ได้ส่งผลกระทบต่อกำไรหรือ การดำเนินธุรกิจของบริษัทอย่างมีนัยสำคัญ</t>
  </si>
  <si>
    <t>มีการแข่งขันอย่างรุนแรง จนส่งผลกระทบต่อกำไร หรือ การดำเนินธุรกิจของบริษัทอย่างมีนัยสำคัญ</t>
  </si>
  <si>
    <t xml:space="preserve">ความพร้อมในการรับมือจากการเปลี่ยนแปลงกฎหมายหรือกฎเกณฑ์ 
</t>
  </si>
  <si>
    <t>มีกระบวนการและผู้รับผิดชอบติดตามการเปลี่ยนแปลงกฎหมายหรือกฎเกณฑ์ เพื่อนำไปปฏิบัติให้สอดคล้องได้</t>
  </si>
  <si>
    <t>มีกระบวนการและผู้รับผิดชอบติดตามการเปลี่ยนแปลงกฎหมายหรือกฎเกณฑ์ แต่สามารถนำไปปฏิบัติให้สอดคล้องได้บางส่วน หรือไม่สามารถปฏิบัติได้ภายในระยะเวลาที่กำหนด</t>
  </si>
  <si>
    <t xml:space="preserve">ไม่มีกระบวนการติดตามการเปลี่ยนแปลงกฎหมายหรือกฎเกณฑ์ เพื่อนำไปปฏิบัติให้สอดคล้อง
</t>
  </si>
  <si>
    <t xml:space="preserve">กระบวนการและบุคลากรที่ได้รับมอบหมายเกี่ยวกับกฎหมายหรือกฎเกณฑ์ที่เกี่ยวกับบริการ Digital ID </t>
  </si>
  <si>
    <t>การตรวจสอบจากผู้ตรวจสอบอิสระ (Internal/External auditor) ที่ครอบคลุมกระบวนการปฏิบัติงานที่สำคัญ และระบบเทคโนโลยีสารสนเทศ เพื่อให้บริการ Digital ID</t>
  </si>
  <si>
    <t>มีการดำเนินการตรวจสอบและรายงานผลต่อผู้บริหาร ซึ่งครอบคลุมบริการ Digital ID ที่สำคัญทั้งหมด อย่างสม่ำเสมอ อย่างน้อยปีละ 1 ครั้ง</t>
  </si>
  <si>
    <t>มีการดำเนินการตรวจสอบและรายงานผลต่อผู้บริหาร ซึ่งครอบคลุมบริการ Digital ID ที่สำคัญเพียงบางส่วน 
หรือ
มีการดำเนินการตรวจสอบและรายงานผลต่อผู้บริหาร ซึ่งครอบคลุมบริการ Digital ID ที่สำคัญทั้งหมด แต่ไม่สม่ำเสมอ</t>
  </si>
  <si>
    <t xml:space="preserve">ไม่มีการดำเนินการตรวจสอบที่ครอบคลุมบริการ Digital ID </t>
  </si>
  <si>
    <t>รายงานสรุปผลการตรวจสอบที่เกี่ยวข้อง</t>
  </si>
  <si>
    <t>การตรวจสอบการปฏิบัติตามกฎหมายและกฎเกณฑ์ด้านเทคโนโลยีสารสนเทศ ที่เกี่ยวข้องกับบริการ Digital ID เช่น กฎหมายว่าด้วยธุรกรรมทางอิเล็กทรอนิกส์, กฎหมายว่าด้วยการกระทำความผิดเกี่ยวกับคอมพิวเตอร์, กฎหมายคุ้มครองข้อมูลส่วนบุคคล</t>
  </si>
  <si>
    <t>ไม่มีการดำเนินการตรวจสอบ หรือ ไม่มีการรายงานผลให้ผู้บริหารรับทราบ</t>
  </si>
  <si>
    <t>- รายงานสรุปผลการตรวจสอบที่เกี่ยวข้อง</t>
  </si>
  <si>
    <t xml:space="preserve">จำนวนหน่วยงานกำกับดูแลที่หน่วยงานต้องปฏิบัติตามด้านการรักษาความปลอดภัยระบบเทคโนโลยีสารสนเทศ การป้องกันการทุจริตหรือการฉ้อโกง และการคุ้มครองข้อมูล เช่น สพธอ. ธปท. คปภ. กลต. กสทช., สำนักงานคณะกรรมการการรักษาความมั่นคงปลอดภัยไซเบอร์แห่งชาติ (กรณีเป็น CII)
</t>
  </si>
  <si>
    <t>1 หน่วยงาน</t>
  </si>
  <si>
    <t>2-3 หน่วยงาน</t>
  </si>
  <si>
    <t>มากกว่า 3 หน่วยงาน</t>
  </si>
  <si>
    <t>- รายชื่อหน่วยงานที่กำกับดูแลองค์กร</t>
  </si>
  <si>
    <t>หมายเหตุ ไม่นับรวมกฎระเบียบที่ทุกๆ องค์กรต้องปฏิบัติตาม เช่น กฎระเบียบของสํานักงานคณะกรรมการคุ้มครองข้อมูลส่วนบุคคล, พระราชบัญญัติว่าด้วยการกระทำความผิดเกี่ยวกับคอมพิวเตอร์</t>
  </si>
  <si>
    <t xml:space="preserve">มีแผนการนำเทคโนโลยีใหม่มาปรับใช้เกี่ยวกับบริการ Digital ID ภายใน 12 เดือน </t>
  </si>
  <si>
    <t>ไม่มีแผนการนำเทคโนโลยีใหม่มาใช้</t>
  </si>
  <si>
    <t>มีแผนการนำเทคโนโลยีใหม่มาใช้ ซึ่งไม่ส่งผลกระทบต่อการให้บริการอย่างมีนัยสำคัญ</t>
  </si>
  <si>
    <t>มีแผนการนำเทคโนโลยีใหม่มาใช้ ซึ่งส่งผลกระทบต่อการให้บริการอย่างมีนัยสำคัญ หรือต้องมีการหยุดให้บริการชั่วคราว</t>
  </si>
  <si>
    <t>แผนการนำเทคโนโลยีใหม่มาใช้ภายใน 12 เดือน</t>
  </si>
  <si>
    <t>นโยบาย และแนวทางปฏิบัติเกี่ยวกับความมั่นคงปลอดภัยระบบสารสนเทศ</t>
  </si>
  <si>
    <t>มีการจัดทำนโยบาย และแนวทางปฏิบัติเกี่ยวกับความมั่นคงปลอดภัยสารสนเทศ ที่สอดคล้องกับมาตรฐานด้านความมั่นคงปลอดภัยที่ได้รับการยอมรับ เช่น ISO27001, PCI DSS, NIST  และมีการทบทวนอย่างสม่ำเสมอ อย่างน้อยปีละ 1 ครั้ง</t>
  </si>
  <si>
    <t>มีการจัดทำนโยบาย และแนวทางปฏิบัติเกี่ยวกับความมั่นคงปลอดภัยสารสนเทศ และมีการทบทวนอย่างสม่ำเสมอ อย่างน้อยปีละ 1 ครั้ง</t>
  </si>
  <si>
    <t>มีการจัดทำนโยบาย และแนวทางปฏิบัติเกี่ยวกับความมั่นคงปลอดภัยสารสนเทศ แต่ไม่ได้ทบทวนอย่างสม่ำเสมอ</t>
  </si>
  <si>
    <t>- นโยบาย และแนวทางปฏิบัติเกี่ยวกับความมั่นคงปลอดภัยสารสนเทศ
- หลักฐานการทบทวนนโยบายและแนวทางปฏิบัติ
- ตารางแสดงความสัมพันธ์ของนโยบาย และแนวทางปฏิบัติกับมาตรฐานสากลที่อ้างอิง เช่น Statement of Applicability (SOA) สำหรับ ISO27001</t>
  </si>
  <si>
    <t>แนวทางการบริหารจัดการความเสี่ยงด้านเทคโนโลยีสารสนเทศ</t>
  </si>
  <si>
    <t xml:space="preserve">มีกิจกรรมการประเมินและบริหารความเสี่ยงด้านเทคโนโลยีสารสนเทศครอบคลุมบริการ Digital ID และระบบเทคโนโลยีสารสนเทศที่เกี่ยวข้อง มีการทบทวนความเสี่ยงอย่างสม่ำเสมออย่างน้อยปีละ 1 ครั้ง และมีกระบวนการติดตามความเสี่ยงที่มีประสิทธิภาพ เช่น การกำหนด KPI </t>
  </si>
  <si>
    <t>มีกิจกรรมการประเมินและบริหารความเสี่ยงด้านเทคโนโลยีสารสนเทศครอบคลุมบริการ Digital ID และระบบเทคโนโลยีสารสนเทศที่เกี่ยวข้อง มีการทบทวนความเสี่ยงอย่างสม่ำเสมออย่างน้อยปีละ 1 ครั้ง แต่ยังขาดกระบวนการติดตามความเสี่ยงที่มีประสิทธิภาพ</t>
  </si>
  <si>
    <t>ไม่มีกิจกรรมการประเมินและบริหารความเสี่ยงด้านเทคโนโลยีสารสนเทศ ที่ครอบคลุมบริการ Digital ID และระบบเทคโนโลยีสารสนเทศที่เกี่ยวข้อง</t>
  </si>
  <si>
    <t xml:space="preserve">- นโยบายการบริหารความเสี่ยงด้านเทคโนโลยีสารสนเทศ 
- รายงานผลการประเมินความเสี่ยงด้านเทคโนโลยีสารสนเทศ ที่ครอบคลุมบริการ Digital ID และระบบเทคโนโลยีสารสนเทศที่เกี่ยวข้อง
- รายงานผลการติดตามความเสี่ยงด้านเทคโนโลยีสารสนเทศ </t>
  </si>
  <si>
    <t>แนวทางการบริหารจัดการความเสี่ยงเกี่ยวกับการทุจริตหรือการฉ้อโกงจากการใช้งานระบบหรือบริการ Digital ID</t>
  </si>
  <si>
    <t xml:space="preserve">มีกิจกรรมการประเมินและบริหารความเสี่ยงเกี่ยวกับการทุจริตหรือการฉ้อโกงจากการใช้งานระบบหรือบริการ Digital ID  มีการทบทวนความเสี่ยงอย่างสม่ำเสมออย่างน้อยปีละ 1 ครั้ง และมีกระบวนการติดตามความเสี่ยงที่มีประสิทธิภาพ เช่น การกำหนด KPI </t>
  </si>
  <si>
    <t xml:space="preserve">มีกิจกรรมการประเมินและบริหารความเสี่ยงเกี่ยวกับการทุจริตหรือการฉ้อโกงจากการใช้งานระบบหรือบริการ Digital ID  มีการทบทวนความเสี่ยงอย่างสม่ำเสมออย่างน้อยปีละ 1 ครั้ง แต่ยังขาดกระบวนการติดตามความเสี่ยงที่มีประสิทธิภาพ เช่น การกำหนด KPI </t>
  </si>
  <si>
    <t>ไม่มีกิจกรรมการประเมินและบริหารความเสี่ยงเกี่ยวกับการทุจริตหรือการฉ้อโกงจากการใช้งานระบบหรือบริการ Digital ID</t>
  </si>
  <si>
    <t>- รายงานผลการประเมินความเสี่ยงเกี่ยวกับการทุจริตหรือการฉ้อโกงจากการใช้งานระบบหรือบริการ Digital ID
- รายงานผลการติดตามความเสี่ยงเกี่ยวกับการทุจริตหรือการฉ้อโกงจากการใช้งานระบบหรือบริการ Digital ID</t>
  </si>
  <si>
    <t xml:space="preserve">การเก็บรวบรวม ใช้  หรือ เปิดเผยข้อมูลส่วนบุคคลอ่อนไหว เช่น ข้อมูลเกี่ยวกับเชื้อชาติ  เผ่าพันธุ์  ความคิดเห็นทางการเมือง  ความเชื่อในลัทธิ  ศาสนาหรือปรัชญา  พฤติกรรมทางเพศ  ประวัติอาชญากรรม ข้อมูลสุขภาพ ความพิการ  ข้อมูลสหภาพแรงงาน  ข้อมูลพันธุกรรม  ข้อมูลชีวภาพ (ตามมาตรา 26  พ.ร.บ.คุ้มครองข้อมูลส่วนบุคคล พ.ศ. 2562) </t>
  </si>
  <si>
    <t>ระบบที่ให้บริการ Digital ID ไม่มีการจัดเก็บ ประมวลผล ถ่ายโอนข้อมูลส่วนบุคคลอ่อนไหว</t>
  </si>
  <si>
    <t>ระบบที่ให้บริการ Digital ID มีการประมวลผล หรือถ่ายโอนข้อมูลส่วนบุคคลอ่อนไหว แต่ไม่มีจัดเก็บ</t>
  </si>
  <si>
    <t>ระบบที่ให้บริการ Digital ID มีการจัดเก็บข้อมูลส่วนบุคคลอ่อนไหว</t>
  </si>
  <si>
    <t>เอกสารการบันทึกรายการประมวลผลข้อมูลส่วนบุคคล หรือ data flow diagram ที่เกี่ยวข้องกับ ระบบที่ให้บริการ Digital ID</t>
  </si>
  <si>
    <t>บุคคลภายนอกที่ทำหน้าที่ประมวลผลข้อมูลส่วนบุคคลแทนหรือสามารถเข้าถึงข้อมูลส่วนบุคคลที่อยู่ภายใต้การดูแลของผู้รับใบอนุญาตได้
ทั้งนี้ ไม่รวมถึงผู้ใช้บริการซึ่งเป็นผู้ใช้งานระบบการให้บริการของผู้รับใบอนุญาต</t>
  </si>
  <si>
    <t>ไม่มีบุคคลภายนอกที่ทำหน้าที่ประมวลผลข้อมูลส่วนบุคคลแทนหรือสามารถเข้าถึงข้อมูลส่วนบุคคลที่อยู่ภายใต้การดูแลของผู้รับใบอนุญาตได้</t>
  </si>
  <si>
    <t>มีบุคคลภายนอกที่ทำหน้าที่ประมวลผลข้อมูลส่วนบุคคลแทนหรือสามารถเข้าถึงข้อมูลส่วนบุคคลที่อยู่ภายใต้การดูแลของผู้รับใบอนุญาตได้</t>
  </si>
  <si>
    <t xml:space="preserve">มีบุคคลภายนอกที่ทำหน้าที่ประมวลผลข้อมูลส่วนบุคคลแทน และมีบุคคลภายนอกที่สามารถเข้าถึงข้อมูลส่วนบุคคลภายใต้การดูแลของผู้รับใบอนุญาตได้ </t>
  </si>
  <si>
    <t>สัญญาเกี่ยวกับการใช้หรือประมวลผลข้อมูลส่วนบุคคลแทนที่เกี่ยวข้องกับการให้บริการ Digital ID</t>
  </si>
  <si>
    <t xml:space="preserve">การประมวลผลข้อมูลแทน รวมถึงการเก็บ รวบรวม ใช้ หรือเปิดเผยข้อมูลส่วนบุคคล
</t>
  </si>
  <si>
    <t>การทดสอบการใช้งานระบบและการสร้างประสบการณ์ที่ดีแก่ผู้ใช้บริการ สำหรับระบบบริการ Digital ID</t>
  </si>
  <si>
    <t>การทดสอบความสามารถของระบบ (usability test) ครอบคลุมขั้นตอนตั้งแต่ต้นจนจบกระบวนการในสภาพแวดล้อมที่ใกล้เคียงกับการให้บริการจริง ครอบคลุมผู้ใช้บริการกลุ่มต่างๆ และผลการทดสอบผ่านเกณฑ์การทดสอบที่กำหนดทั้งหมด</t>
  </si>
  <si>
    <t>การทดสอบความสามารถของระบบ (usability test) ครอบคลุมขั้นตอนตั้งแต่ต้นจนจบกระบวนการในสภาพแวดล้อมที่ใกล้เคียงกับการให้บริการจริง ครอบคลุมผู้ใช้บริการกลุ่มต่างๆ และผลการทดสอบผ่านเกณฑ์การทดสอบที่กำหนดส่วนใหญ่</t>
  </si>
  <si>
    <t>มีการทดสอบความสามารถของระบบ (usability test) แต่ไม่ครอบคลุมขั้นตอนตั้งแต่ต้นจนจบกระบวนการ หรือไม่ใกล้เคียงกับการให้บริการจริง หรือ ไม่ครอบคลุมผู้ใช้บริการกลุ่มต่างๆ</t>
  </si>
  <si>
    <t>- แผนและรายละเอียดการทดสอบระบบ (usability test plans) 
- รายงานผลการทดสอบความสามารถของระบบ (usability test)</t>
  </si>
  <si>
    <t xml:space="preserve">แผนการป้องการการทุจริตหรือการฉ้อโกงจากการใช้งานระบบบริการ Digital ID 
</t>
  </si>
  <si>
    <t>มีการจัดทำแผนการป้องกันการทุจริตหรือการฉ้อโกงจากการใช้งานระบบ และสื่อสารให้กับบุคลากรที่เกี่ยวข้องอย่างเหมาะสม มีความตระหนัก เช่น การวัดผลการเรียนด้วยแบบทดสอบสำหรับพนักงาน, การฝึกซ้อมเชิงปฏิบัติการสำหรับทีมรับมือเหตุการณ์  เป็นต้น</t>
  </si>
  <si>
    <t xml:space="preserve">มีการจัดทำแผนการป้องกันการทุจริตหรือการฉ้อโกงจากการใช้งานระบบ และสื่อสารไปยังบุคลากรที่เกี่ยวข้อง
</t>
  </si>
  <si>
    <t>มีการจัดทำแผนการป้องกันการทุจริตแต่การสื่อสารไปยังบุคลากรที่เกี่ยวข้องยังไม่ครบถ้วน</t>
  </si>
  <si>
    <t xml:space="preserve">- แผนการป้องกันการทุจริตหรือการฉ้อโกงจากการใช้งานระบบบริการ Digital ID
- หลักฐานการสื่อสารเพื่อสร้างความตระหนักไปยังบุคลากรที่เกี่ยวข้อง
</t>
  </si>
  <si>
    <t xml:space="preserve">การบริหารจัดการเหตุการณ์ด้านความมั่นคงปลอดภัยสารสนเทศที่ไม่พึงประสงค์ (incident) </t>
  </si>
  <si>
    <t>มีขั้นตอนการบริหารจัดการเหตุการณ์ด้านความมั่นคงปลอดภัยไซเบอร์ที่ไม่พึงประสงค์ ซึ่งครอบคลุมการตรวจพบเหตุการณ์ การแจ้งเหตุ การพิสูจน์
เหตุการณ์ การรายงานเหตุการณ์ การตอบสนองต่อเหตุการณ์ รวมถึงการรวบรวมและจัดเก็บหลักฐานเพื่อการสืบสวน และสื่อสารอย่างเหมาะสมจนมั่นใจได้ว่าบุคลากรที่เกี่ยวข้องมีความตระหนัก เช่น การวัดผลการเรียนด้วยแบบทดสอบสำหรับพนักงาน, การฝึกซ้อมเชิงปฏิบัติการสำหรับทีมรับมือเหตุการณ์ เป็นต้น</t>
  </si>
  <si>
    <t xml:space="preserve">มีขั้นตอนการบริหารจัดการเหตุการณ์ด้านความมั่นคงปลอดภัยไซเบอร์ที่ไม่พึงประสงค์ ซึ่งครอบคลุมการตรวจพบเหตุการณ์ การแจ้งเหตุ การพิสูจน์
เหตุการณ์ การรายงานเหตุการณ์ การตอบสนองต่อเหตุการณ์ รวมถึงการรวบรวมและจัดเก็บหลักฐานเพื่อการสืบสวน และสื่อสารไปยังบุคลากรที่เกี่ยวข้อง
</t>
  </si>
  <si>
    <t>มีขั้นตอนการบริหารจัดการเหตุการณ์ด้านความมั่นคงปลอดภัยไซเบอร์ที่ไม่พึงประสงค์ แต่เนื้อหายังไม่ครบ หรือการสื่อสารไปยังบุคลากรที่เกี่ยวข้องยังไม่ครบถ้วน</t>
  </si>
  <si>
    <t xml:space="preserve">- รายงานสรุปเหตุการณ์ด้านความมั่นคงปลอดภัยสารสนเทศที่ไม่พึงประสงค์ (incident) ที่มีผลกระทบในระดับกลางขึ้นไป ในระยะเวลา 1 ปี
</t>
  </si>
  <si>
    <t>จำนวนเหตุการณ์ที่ส่งผลกระทบในวงกว้างและมีนัยสำคัญต่อความน่าเชื่อถือของบริษัท ในระยะเวลา 1 ปี
หมายเหตุ นับรวมเหตุการณ์ที่ไม่เกี่ยวข้องกับบริการ Digital ID เช่น เหตุการณ์ไม่พึงประสงค์ (incident) ของระบบอื่นของหน่วยงาน, การทุจริตหรือความผิดพลาดของบุคลากรที่ผลกระทบระดับระดับกลางขึ้นไป เป็นต้น</t>
  </si>
  <si>
    <t>ไม่มี</t>
  </si>
  <si>
    <t>1-2 เหตุการณ์</t>
  </si>
  <si>
    <t>มากกว่า 2 เหตุการณ์</t>
  </si>
  <si>
    <t>- รายงานสรุปเหตุการณ์เหตุการณ์ที่ส่งผลกระทบในวงกว้างและมีนัยสำคัญ ต่อความน่าเชื่อถือของบริษัท ในระยะเวลา 1 ปี</t>
  </si>
  <si>
    <t>ระดับการพึ่งพาบุคคลในกระบวนการปฏิบัติงานที่เกี่ยวกับการให้บริการ Digital ID</t>
  </si>
  <si>
    <t>อาศัยระบบอัตโนมัติเป็นส่วนใหญ่  
(ขั้นตอนการให้บริการ ไม่เกินกว่า 30% ต้องพึ่งพาเจ้าหน้าที่)</t>
  </si>
  <si>
    <t>อาศัยทั้งเจ้าหน้าที่และระบบอัตโนมัติในขั้นตอนการให้บริการ ในระดับที่ใกล้เคียงกัน 
(ขั้นตอนการให้บริการ 31-70% ต้องพึ่งพาเจ้าหน้าที่)</t>
  </si>
  <si>
    <t>อาศัยเจ้าหน้าที่ในการปฏิบัติเป็นส่วนใหญ่ 
(ขั้นตอนการให้บริการ มากกว่า 70% ต้องพึ่งพาเจ้าหน้าที่)</t>
  </si>
  <si>
    <t>- ขั้นตอนการปฏิบัติงานของเจ้าหน้าที่ที่เกี่ยวกับการให้บริการ Digital ID
- Workflow การทำงานของระบบที่เกี่ยวกับการให้บริการ Digital ID</t>
  </si>
  <si>
    <t xml:space="preserve">การทำสัญญาหรือข้อตกลงกับบุคคลภายนอกที่สนับสนุนการให้บริการ Digital ID
</t>
  </si>
  <si>
    <r>
      <t>มีการ</t>
    </r>
    <r>
      <rPr>
        <u/>
        <sz val="14"/>
        <color theme="1"/>
        <rFont val="TH SarabunPSK"/>
        <family val="2"/>
      </rPr>
      <t>ทำสัญญาหรือข้อตกลง</t>
    </r>
    <r>
      <rPr>
        <sz val="14"/>
        <color theme="1"/>
        <rFont val="TH SarabunPSK"/>
        <family val="2"/>
      </rPr>
      <t>กับบุคคลภายนอกที่สนับสนุนการให้บริการ Digital ID ทั้งหมด โด</t>
    </r>
    <r>
      <rPr>
        <u/>
        <sz val="14"/>
        <color theme="1"/>
        <rFont val="TH SarabunPSK"/>
        <family val="2"/>
      </rPr>
      <t>ยเนื้อหาสัญญา</t>
    </r>
    <r>
      <rPr>
        <sz val="14"/>
        <color theme="1"/>
        <rFont val="TH SarabunPSK"/>
        <family val="2"/>
      </rPr>
      <t>ระบุขอบเขตการใช้บริการ การเชื่อมต่อหรือการเข้าถึงข้อมูลจากบุคคลภายนอก,
หน้าที่และความรับผิดชอบของบุคคลภายนอก, เงื่อนไขหรือสิทธิในการขอเปลี่ยนแปลง ยุติ หรือยกเลิกสัญญา, 
ความรับผิดต่อความเสียหาย</t>
    </r>
  </si>
  <si>
    <t>มีการทำสัญญาหรือข้อตกลงกับบุคคลภายนอกที่สนับสนุนการให้บริการ Digital ID ทั้งหมด แต่เนื้อหาสัญญายังไม่ครบถ้วน</t>
  </si>
  <si>
    <t>มีการทำสัญญาหรือข้อตกลงกับบุคคลภายนอกที่สนับสนุนการให้บริการ Digital ID เพียงบางราย</t>
  </si>
  <si>
    <t>- รายการบุคคลภายนอกที่สนับสนุนการให้บริการ Digital ID
- สัญญากับบุคคลภายนอกที่สนับสนุนการให้บริการ Digital ID</t>
  </si>
  <si>
    <t>จำนวนผู้ให้บริการภายนอกด้าน IT (IT outsourcing) ที่สนับสนุนการให้บริการ Digital ID  เช่น Cloud provider, Internet Service Provider, Developer และ MA</t>
  </si>
  <si>
    <t>จำนวนน้อยกว่า 2 ราย</t>
  </si>
  <si>
    <t>จำนวน 2 - 4 ราย</t>
  </si>
  <si>
    <t>มากกว่า 4 ราย</t>
  </si>
  <si>
    <t>เอกสารที่แสดงถึง
- รายชื่อผู้ให้บริการภายนอกด้าน IT ที่เกี่ยวข้องกับการให้บริการ Digital ID</t>
  </si>
  <si>
    <t>เป้าหมาย จำนวนบัญชีรวมทั้งหมดที่ลงทะเบียนและพิสูจน์ตัวตนแล้วในระบบบริการ Digital ID นับถัดจากวันประเมินไป 1 ปี</t>
  </si>
  <si>
    <t>น้อยกว่า 100,000 บัญชี</t>
  </si>
  <si>
    <t>100,000 - 1,000,000  บัญชี</t>
  </si>
  <si>
    <t>มากกว่า 1,000,000  บัญชี</t>
  </si>
  <si>
    <t>- หลักฐานแสดงจำนวนบัญชีที่ลงทะเบียนและพิสูจน์ตัวตนแล้วในระบบบริการ Digital ID ในปัจจุบัน และระบุเป้าหมายในอีก 1 ปี</t>
  </si>
  <si>
    <t>จำนวนพนักงานทั้งหมดที่เกี่ยวข้องกับการให้บริการ Digital ID</t>
  </si>
  <si>
    <t>1 - 50 คน</t>
  </si>
  <si>
    <t>51-200 คน</t>
  </si>
  <si>
    <t>มากกว่า 200 คน</t>
  </si>
  <si>
    <t>เอกสารที่แสดงถึง
- แผนผังองค์กร ที่แสดงถึงหน่วยงานที่เกี่ยวข้องกับการให้บริการ Digital ID
- จำนวนพนักงานในแต่ละหน่วยงานที่เกี่ยวข้องกับการให้บริการ Digital ID</t>
  </si>
  <si>
    <t>จำนวนพนักงานในสายงาน IT ทั้งหมดที่เกี่ยวข้องกับการให้บริการ Digital ID</t>
  </si>
  <si>
    <t>1 - 10 คน</t>
  </si>
  <si>
    <t>11 - 20 คน</t>
  </si>
  <si>
    <t>มากกว่า 30 คน</t>
  </si>
  <si>
    <t>เอกสารที่แสดงถึง
- จำนวนพนักงาน IT ที่เกี่ยวข้องกับการให้บริการ Digital ID</t>
  </si>
  <si>
    <t>จำนวนพนักงานในสายงาน IT ที่เกี่ยวข้องกับการให้บริการ Digital ID และลาออกในระยะเวลา 12 เดือน</t>
  </si>
  <si>
    <t>อัตรา Turnover ต่ำ (น้อยกว่า 10%)</t>
  </si>
  <si>
    <t>มีอัตรา Turnover ปานกลาง (10-20%)</t>
  </si>
  <si>
    <t>มีอัตรา Turnover สูง (มากกว่า 20%)</t>
  </si>
  <si>
    <t>เอกสารที่แสดงถึง
- จำนวนพนักงาน IT ที่ลาออกและรับผิดชอบกับการให้บริการ Digital ID</t>
  </si>
  <si>
    <t>คำนวณโดยนำพนักงานที่ลาออกในช่วง 12 เดือน / อัตรากำลังพนักงานฝ่าย IT (ทั้งนี้ต้องเป็นพนักงานที่เกี่ยวข้องกับการให้บริการ Digital ID)</t>
  </si>
  <si>
    <t xml:space="preserve">จำนวนพนักงานที่มีสิทธิ์สูง (เช่น Administrator ของ Network, Database) ที่เกี่ยวข้องกับการให้บริการ Digital ID และลาออกในระยะเวลา 12 เดือน </t>
  </si>
  <si>
    <t>อัตรา Turnover ต่ำ (น้อยกว่า 5%)</t>
  </si>
  <si>
    <t>มีอัตรา Turnover ปานกลาง (5-10%)</t>
  </si>
  <si>
    <t>มีอัตรา Turnover สูง (มากกว่า 10%)</t>
  </si>
  <si>
    <t>เอกสารที่แสดงถึง
- จำนวนในสายงาน IT ที่มีสิทธิ์สูง และได้รับสิทธิ์สูงในการเข้าถึงระบบ Digital ID ที่ลาออก</t>
  </si>
  <si>
    <t>คำนวณโดยนำพนักงานในสายงาน IT ที่มีสิทธิ์สูงที่ลาออกในช่วง 12 เดือน / อัตรากำลังพนักงานในสายงาน IT ทั้งหมดที่สิทธิ์สูง (ทั้งนี้ต้องเป็นพนักงานที่เกี่ยวข้องกับการให้บริการ Digital ID)</t>
  </si>
  <si>
    <t>จำนวนพนักงานผู้ให้บริการด้านเทคโนโลยีสารสนเทศ (IT Outsource) ที่เกี่ยวข้องกับการให้บริการ Digital ID และมีสิทธิ์เข้าถึงระบบ Digital ID ขององค์กร</t>
  </si>
  <si>
    <t>ผู้ให้บริการด้านเทคโนโลยีสารสนเทศไม่สามารถเข้าถึงได้</t>
  </si>
  <si>
    <t>1-10 คน</t>
  </si>
  <si>
    <t>มากกว่า 10 คน</t>
  </si>
  <si>
    <t>เอกสารที่แสดงถึง
- รายชื่อหรือจำนวนพนักงาน IT outsource ที่สามารถเข้าถึงระบบ Digital ID ขององค์กรได้</t>
  </si>
  <si>
    <t>สัดส่วนพนักงานผู้ให้บริการด้านเทคโนโลยีสารสนเทศ ( IT Outsource) ที่เกี่ยวข้องกับการให้บริการ Digital ID และได้รับสิทธิ์สูงต่อจำนวนสิทธิ์สูงทั้งหมดในระบบ Digital ID</t>
  </si>
  <si>
    <t>น้อยกว่า 10%</t>
  </si>
  <si>
    <t>มากกว่า 10%</t>
  </si>
  <si>
    <t xml:space="preserve">เอกสารที่แสดงถึง
- รายชื่อหรือจำนวนพนักงาน IT outsource ที่มีสิทธิ์สูงและสามารถเข้าถึงระบบ Digital ID ขององค์กรได้
- รายชื่อหรือจำนวนพนักงาน IT ภายในองค์กรได้รับสิทธิ์สูงในการเข้าถึงระบบ Digital ID
</t>
  </si>
  <si>
    <t xml:space="preserve">คำนวณโดยนำจำนวนพนักงานผู้ให้บริการภายนอกที่เกี่ยวข้องกับการให้บริการ Digital ID / จำนวนสิทธิ์สูงทั้งหมดในระบบ Digital ID </t>
  </si>
  <si>
    <t>จำนวน Account ของพนักงานที่ลาออก หรือผู้ให้บริการด้านเทคโนโลยีสารสนเทศ ( IT Outsource)  ที่ไม่เกี่ยวข้อง ที่ตรวจพบว่ายังหลงเหลืออยู่ในระบบ Digital ID ในรอบ 12 เดือน</t>
  </si>
  <si>
    <t>ไม่มี Account ผู้ที่ไม่เกี่ยวข้องกับองค์กรในระบบ</t>
  </si>
  <si>
    <t>1 Account</t>
  </si>
  <si>
    <t>มากกว่า 1 Account</t>
  </si>
  <si>
    <t>เอกสารที่แสดงถึง
- รายชื่อพนักงานที่อยู่ในระบบ Digital ID ในปัจจุบัน
- รายชื่อพนักงานที่นำออกจากระบบ Digital ID ในระยะเวลา 12 เดือนที่ผ่านมา</t>
  </si>
  <si>
    <t xml:space="preserve">แผนสำรองฉุกเฉิน (BCP และ DRP) ที่เกี่ยวข้องกับการให้บริการ Digital ID 
</t>
  </si>
  <si>
    <t>จัดให้มีแผนสำรองฉุกเฉินด้านเทคโนโลยีสารสนเทศ (IT DRP) และแผนรองรับการดำเนินการธุรกิจอย่างต่อเนื่อง (BCP) ที่เกี่ยวข้องกับการให้บริการ Digital ID  และมีแผนในการทดสอบร่วมกับผู้ให้บริการและหน่วยงานที่เกี่ยวข้อง นำผลการทดสอบมาปรับปรุงเอกสาร โดยมีแผนดำเนินการดังกล่างอย่างน้อยปีละ 1 ครั้ง</t>
  </si>
  <si>
    <t xml:space="preserve">จัดให้มีแผนสำรองฉุกเฉินด้านเทคโนโลยีสารสนเทศ (IT DRP) และแผนรองรับการดำเนินการธุรกิจอย่างต่อเนื่อง (BCP) ที่เกี่ยวข้องกับการให้บริการ Digital ID  ทั้งนี้ยังไม่มีแผนที่จะทดสอบแผนสำรองฉุกเฉินที่เกี่ยวข้องกับการให้บริการ Digital ID
</t>
  </si>
  <si>
    <t xml:space="preserve">มีแผนสำรองฉุกเฉินด้านเทคโนโลยีสารสนเทศ (IT DRP) หรือแผนรองรับการดำเนินการธุรกิจอย่างต่อเนื่อง (BCP) ที่เกี่ยวข้องกับการให้บริการ Digital ID อย่างใดอย่างหนึ่ง หรือไม่มีทั้งหมด
</t>
  </si>
  <si>
    <t>เอกสารที่แสดงถึง
- แผนสำรองฉุกเฉิน (BCP และ DRP) ที่เกี่ยวข้องกับระบบ Digital ID
- ผลการทดสอบแผนสำรองฉุกเฉิน (BCP และ DRP) ที่เกี่ยวข้องกับระบบ Digital ID</t>
  </si>
  <si>
    <t>ช่องโหว่ภายในระบบหรือแอปพลิเคชันสำหรับบริการ Digital ID ที่มีความเสี่ยงของช่องโหว่ระดับ High หรือ Critical</t>
  </si>
  <si>
    <t>ไม่มีช่องโหว่ที่มีความเสี่ยงระดับ High หรือ Critical ที่ยังไม่ได้รับการแก้ไข</t>
  </si>
  <si>
    <t>มี 1-3 ช่องโหว่ที่มีความเสี่ยงระดับ High หรือ Critical ที่ยังไม่ได้รับการแก้ไข</t>
  </si>
  <si>
    <t>มีมากกว่า 3 ช่องโหว่ที่มีความเสี่ยงระดับ High หรือ Critical ที่ยังไม่ได้รับการแก้ไข</t>
  </si>
  <si>
    <t>เอกสารที่แสดงถึง
- รายงานช่องโหว่ภายในระบบหรือแอปพลิเคชันสำหรับบริการ Digital ID</t>
  </si>
  <si>
    <t>นับจำนวน ตามจำนวนช่องโหว่ที่พบทั้งหมดรวมกัน จากผลการทดสอบระบบในระดับแอปพลิเคชัน ระบบปฏิบัติการ และระดับเครือข่าย  (ไม่ใช่นับตามประเภทของช่องโหว่ที่พบ)</t>
  </si>
  <si>
    <t>การบริหารจัดการช่องโหว่ (Vulnerability management) และการทดสอบการเจาะระบบ (Penetration test) ที่เกี่ยวกับระบบ Digital ID</t>
  </si>
  <si>
    <t>มีแผนดำเนินงานประเมินช่องโหว่ (Vulnerability assessment) และการทดสอบการเจาะระบบ (Penetration test) จากผู้เชี่ยวชาญ  อย่างน้อยปีละ 1 ครั้ง โดยครอบคลุมระบบ Digital ID ทั้งหมด</t>
  </si>
  <si>
    <t>มีแผนดำเนินงานประเมินช่องโหว่ (Vulnerability assessment) และการทดสอบการเจาะระบบ (Penetration test) จากผู้เชี่ยวชาญ  อย่างน้อยปีละ 1 ครั้ง แต่ยังไม่ครอบคลุมระบบ Digital ID ทั้งหมด</t>
  </si>
  <si>
    <t>มีแผนดำเนินงานประเมินช่องโหว่ (Vulnerability assessment) หรือการทดสอบการเจาะระบบ (Penetration test) สำหรับระบบอื่น แต่ไม่ครอบคลุมระบบ Digital ID 
หรือ
ยังไม่มีแผนงานดังกล่าว</t>
  </si>
  <si>
    <t>จำนวน Internet Service Provider (ISP) ที่เชื่อมต่อและใช้งานกับระบบ Digital ID</t>
  </si>
  <si>
    <t>น้อยกว่า 2 ราย</t>
  </si>
  <si>
    <t>2 ราย</t>
  </si>
  <si>
    <t>มากกว่า 2 ราย</t>
  </si>
  <si>
    <t xml:space="preserve">จำนวน Public IP Address ที่มีการใช้งานเชื่อมต่ออินเตอร์เน็ต หรือใช้เชื่อมต่อระบบบริการ Digital ID </t>
  </si>
  <si>
    <t>น้อยกว่า 10 IP Address</t>
  </si>
  <si>
    <t>10-20 IP Address</t>
  </si>
  <si>
    <t>มากกว่า 20 IP Address</t>
  </si>
  <si>
    <t>การใช้งาน Protocol ที่ไม่ปลอดภัยบนระบบบริการ Digital ID เช่น HTTP, FTP, TLS 1.0/1.1</t>
  </si>
  <si>
    <t>Protocol ที่ใช้งานทั้งหมด Secure และทันสมัย</t>
  </si>
  <si>
    <t>มีการใช้งาน Protocol ที่ Unsecure แต่อยู่ระหว่างการดำเนินการแก้ไข</t>
  </si>
  <si>
    <t>มีการใช้งาน Protocol ที่ Unsecure และยังไม่มีแผนในการจัดการ</t>
  </si>
  <si>
    <t>เอกสารที่แสดงถึง
- มาตรฐาน Protocol ที่ใช้งานภายในองค์กร
- Specification และการออกแบบระบบ Digital ID</t>
  </si>
  <si>
    <t xml:space="preserve">จำนวนบุคคลภายนอกที่สามารถเข้าถึงระบบบริการ Digital ID ขององค์กร
</t>
  </si>
  <si>
    <t>มีจำนวนน้อยกว่า 5 ราย</t>
  </si>
  <si>
    <t>จำนวน 5 - 10 ราย</t>
  </si>
  <si>
    <t>มากกว่า 10 ราย</t>
  </si>
  <si>
    <t>เอกสารที่แสดงถึง
- รายชื่อหน่วยงานภายนอกที่สามารถเข้าถึงระบบบริการ Digital ID โดยนับเป็นจำนวนหน่วยงาน</t>
  </si>
  <si>
    <t>บุคคลภายนอกรวมถึงบริษัทในเครือซึ่งเป็นคนละนิติบุคคล</t>
  </si>
  <si>
    <t>วิธีการเข้าถึงระบบบริการ Digital ID โดยบุคคลภายนอก</t>
  </si>
  <si>
    <t>ต้องเข้ามาภายในองค์กรเท่านั้น หรือไม่มีการเชื่อมต่อ</t>
  </si>
  <si>
    <t>VPN ผ่าน Private Link</t>
  </si>
  <si>
    <t>VPN ผ่าน Public internet</t>
  </si>
  <si>
    <t>จำนวนบริษัทในเครือที่เชื่อมต่อมายังระบบบริการ Digital ID ขององค์กร</t>
  </si>
  <si>
    <t>ไม่มีบริษัทในเครือที่เชื่อมต่อ</t>
  </si>
  <si>
    <t>จำนวน 1 - 2 ราย</t>
  </si>
  <si>
    <t xml:space="preserve">เอกสารที่แสดงถึง
- รายชื่อบริษัทในเครือที่เชื่อมต่อหรือใช้งานระบบบริการ Digital ID </t>
  </si>
  <si>
    <t>วิธีการเชื่อมต่อมายังระบบบริการ Digital ID ของบริษัทในเครือ</t>
  </si>
  <si>
    <t>Private Link (เช่น MPLS, Leased line) และต้องใช้ VPN
หรือไม่มีการเชื่อมต่อ</t>
  </si>
  <si>
    <t>Private Link (เช่น MPLS, Leased line)</t>
  </si>
  <si>
    <t>เอกสารที่แสดงถึง
- Specification และการออกแบบระบบ Digital ID</t>
  </si>
  <si>
    <t>จำนวนระบบงานที่เกี่ยวข้องกับระบบการให้บริการ Digital ID ที่องค์กรพัฒนาขึ้นเองหรือปรับแต่ง (Customize) จากระบบของบุคคลภายนอกเดิม</t>
  </si>
  <si>
    <t>มีจำนวนน้อยกว่า 3 ระบบ</t>
  </si>
  <si>
    <t>จำนวน 3-5 ระบบ</t>
  </si>
  <si>
    <t>มากกว่า 5 ระบบ</t>
  </si>
  <si>
    <t>เอกสารที่แสดงถึง
- Specification และการออกแบบระบบ Digital ID
- เอกสารการพัฒนาระบบงานที่พัฒนาเองเพื่อใช้ในการให้บริการ Digital ID</t>
  </si>
  <si>
    <t>จำนวนระบบงานที่เกี่ยวกับบริการ Digital ID ที่จ้างบุคคลภายนอกพัฒนา</t>
  </si>
  <si>
    <t>เอกสารที่แสดงถึง
- สัญญาการจ้างพัฒนาระบบงานโดยหน่วยงานภายนอก เพื่อใช้ในการให้บริการ Digital ID</t>
  </si>
  <si>
    <t>ระบบงานที่เกี่ยวกับระบบการให้บริการ Digital ID  ที่ใกล้ End-of-life หรือ End-of-support ภายในระยะเวลา 2 ปี</t>
  </si>
  <si>
    <t>ไม่มีระบบงานไหนที่ OS, DB, Software, Hardware ที่ใช้งานอยู่ EOL หรือ EOS ภายใน 2 ปี</t>
  </si>
  <si>
    <t>มีระบบงานที่ OS, DB, Software, Hardware ที่ใช้งานอยู่จะ EOL หรือ EOS ภายใน 2 ปี</t>
  </si>
  <si>
    <t>มีการใช้งาน OS, DB, Software, Hardware ที่ใช้งานอยู่จะ EOL หรือ EOS ไปแล้ว</t>
  </si>
  <si>
    <t xml:space="preserve">เอกสารที่แสดงถึง
- ทะเบียนทรัพย์สินที่แสดงถึง Hardware, Software, OS และ DB ที่ใช้ภายในระบบ Digital ID
- กระบวนการใน Update patch ภายในองค์กร </t>
  </si>
  <si>
    <t>จำนวน Open-source Software ทั้งหมดที่ใช้สำหรับ่ให้บริการ, พัฒนาหรือดูแลระบบ ที่เกี่ยวกับบริการ Digital ID</t>
  </si>
  <si>
    <t>มีจำนวนน้อยกว่า 5 โปรแกรม</t>
  </si>
  <si>
    <t>มีจำนวน 5-10 โปรแกรม</t>
  </si>
  <si>
    <t>มีจำนวนมากกว่า 10 โปรแกรม</t>
  </si>
  <si>
    <t>เอกสารที่แสดงถึง
- Specification และการออกแบบระบบ Digital ID
- ทะเบียนทรัพย์สินที่แสดงถึง Software, ที่ใช้ภายในระบบ Digital ID</t>
  </si>
  <si>
    <t>จำนวนอุปกรณ์เครือข่ายที่มีการใช้งาน (เช่น Firewall, Router, Switch) ที่เกี่ยวกับบริการ Digital ID</t>
  </si>
  <si>
    <t>มีจำนวนน้อยกว่า 10 เครื่อง</t>
  </si>
  <si>
    <t>มีจำนวน 10 - 30 เครื่อง</t>
  </si>
  <si>
    <t>มีจำนวนมากกว่า 30 เครื่อง</t>
  </si>
  <si>
    <t>เอกสารที่แสดงถึง
- ทะเบียนทรัพย์สินที่แสดงถึง Hardware, Software ทางด้าน Network ที่ใช้ภายในระบบ Digital ID
- Network diagram ของระบบ Digital ID</t>
  </si>
  <si>
    <t>ทั้งนี้ให้นับทั้ง Physical และ Logical ด้วย เช่น Virtual firewall</t>
  </si>
  <si>
    <t>การใช้งาน Cloud computing สำหรับระบบบริการ Digital ID</t>
  </si>
  <si>
    <t>ไม่มีการใช้งาน Cloud</t>
  </si>
  <si>
    <t>ใช้งานเฉพาะ Private Cloud</t>
  </si>
  <si>
    <t>ใช้งาน Public หรือ Hybrid Cloud</t>
  </si>
  <si>
    <t xml:space="preserve">ช่องทางการให้บริการ Digital ID สำหรับลูกค้า
</t>
  </si>
  <si>
    <t xml:space="preserve">ให้บริการ Digital ID โดยไม่ผ่านอินเตอร์เน็ต
</t>
  </si>
  <si>
    <t>ให้บริการ Digital ID โดยผ่านอินเตอร์เน็ต โดยช่องทางดังกล่าวมีเฉพาะบริการ Digital ID เท่านั้น</t>
  </si>
  <si>
    <t>ให้บริการ Digital ID โดยผ่านอินเตอร์เน็ต โดยช่องทางดังกล่าวมีให้บริการอื่นๆ นอกจากบริการ Digital ID ด้วย เช่น บริการทางธุรกรรมทางการเงิน</t>
  </si>
  <si>
    <t>ทั้งนี้ให้ตรวจสอบทุกช่องทางที่ให้บริการลูกค้า ทั้งหน้า Website, Mobile application หรือช่องทางอื่นๆว่าตรงกับระดับความเสี่ยงในข้อใด</t>
  </si>
  <si>
    <t>การให้บริการ Digital ID ผ่าน Mobile Application</t>
  </si>
  <si>
    <t>ไม่มีการให้บริการผ่าน Mobile Application</t>
  </si>
  <si>
    <t>มี Mobile Application แต่อยู่ระหว่างการทดสอบ</t>
  </si>
  <si>
    <t>มีการให้บริการผ่าน Mobile Application กับผู้ใช้บริการ</t>
  </si>
  <si>
    <t>เอกสารที่แสดงถึง
- Specification และการออกแบบ Mobile application สำหรับ Digital ID</t>
  </si>
  <si>
    <t>มาตรฐานของ Data center และ/หรือ Cloud ที่เป็นโครงสร้างพื้นฐานให้ระบบที่ให้บริการ Digital ID</t>
  </si>
  <si>
    <t xml:space="preserve">Datacenter และ/หรือ Cloud ผ่านมาตรฐานสากลทางด้านความปลอดภัยด้านเทคโนโลยีสารสนเทศ เช่น ISO27001 หรือ CSA STAR </t>
  </si>
  <si>
    <t>Datacenter และ/หรือ Cloud ผ่านมาตรฐานสากลด้านการจัดการ Datacenter เช่น ISO 20000</t>
  </si>
  <si>
    <t>Datacenter และ/หรือ Cloud ยังไม่ผ่านมาตรฐานสากลใดๆ</t>
  </si>
  <si>
    <t>เอกสารที่แสดงถึง
- พิจารณาระบบโครงสร้าง(infrastructure) ในการให้บริการพิสูจน์และยืนนยันตัวตน
- Certification ที่แสดงถึงการผ่านการตรวจสอบมาตรฐานสากล ที่มีขอบเขตเกี่ยวข้องกับ Datacenter ที่ให้บริการระบบ Digital ID</t>
  </si>
  <si>
    <t>ความซับซ้อนของระบบบริการ Digital ID</t>
  </si>
  <si>
    <t>มีโครงสร้างระบบไม่ซับซ้อน ข้อมูลที่ใช้มีมาตรฐานเดียวกันและเชื่อมโยงกันแบบอัตโนมัติ (automate)</t>
  </si>
  <si>
    <t>มีโครงสร้างระบบที่ซับซ้อน มีหลายระบบที่เกี่ยวข้อง โดยระบบส่วนใหญ่เชื่อมโยงกันแบบอัตโนมัติ (automate)</t>
  </si>
  <si>
    <t>มีโครงสร้างระบบที่ซับซ้อนมาก  มีหลายระบบที่เกี่ยวข้อง โดยมีระบบส่วนน้อยที่เชื่อมโยงกันแบบอัตโนมัติ (automate) การทำงานต้องมีการดึงข้อมูลออกมาหลายครั้ง</t>
  </si>
  <si>
    <t>การดึงข้อมูลหรือมีการ rekey ข้อมูลหลายครั้งทำให้ข้อมูลที่จัดเก็บในแต่ละ platform ไม่เหมือนกัน มีความเสี่ยงที่จะดำเนินการผิดพลาดได้</t>
  </si>
  <si>
    <t>Single Point of Failure ของระบบเครือข่ายที่ให้บริการ Digital ID</t>
  </si>
  <si>
    <t>ระบบเครือข่ายมีการทำ Redundancy มีประสิทธิภาพใช้งานทดแทนได้ทันที</t>
  </si>
  <si>
    <t>มีระบบเครือข่าย 1 จุดที่ไม่มีการทำ Redundancy</t>
  </si>
  <si>
    <t>ระบบเครือข่ายมากกว่า 1 จุดที่ไม่มีการทำ Redundancy</t>
  </si>
  <si>
    <t>เอกสารที่แสดงถึง
- Network diagram ของระบบ Digital ID</t>
  </si>
  <si>
    <t>การ Monitor Capacity ของระบบบริการ Digital ID</t>
  </si>
  <si>
    <t>มีเครื่องมือในการ Monitorและมีการแจ้งเตือนหากมีความเสี่ยงที่จะใช้ทรัพยากรมากเกินกว่ากำหนดอัตโนมัติ</t>
  </si>
  <si>
    <t>มีเครื่องมือในการ Monitor แต่ไม่มีการตั้งค่าหรือกระบวนการแจ้งเตือนอัตโนมัติ</t>
  </si>
  <si>
    <t>ไม่มีเครื่องมือหรือกระบวนการในการ Monitoring</t>
  </si>
  <si>
    <t>เอกสารที่แสดงถึง
- ขั้นตอนการ Monitor capacity ภายในขององค์กน
- แผนการคาดการณ์การเติบโตของระบบหรือแผนการเพิ่มทรัพยากรของระบบ Digital ID</t>
  </si>
  <si>
    <t>การ Monitor Log เช่น Access Log, Error Log  รวมไปถึง Security log ของระบบบริการ Digital ID</t>
  </si>
  <si>
    <t>มีเครื่องมือในการ Monitoring และมีการแจ้งเตือนหากพบเจอเหตุการณ์ผิดปกติอัตโนมัติ</t>
  </si>
  <si>
    <t>มีเครื่องมือหรือกระบวนการในการ Monitoring แต่ไม่มีการตั้งค่าหรือกระบวนการแจ้งเตือนอัตโนมัติ</t>
  </si>
  <si>
    <t>เอกสารที่แสดงถึง
- ขั้นตอนการ Monitor Log ภายในขององค์กร
- อุปกรณ์ที่ใช้ในการ Monitor Log ของระบบ Digital ID</t>
  </si>
  <si>
    <t>มีการอนุญาตให้นำอุปกรณ์ส่วนตัวของพนักงาน (BYOD) เชื่อมต่อเข้าระบบงานภายในขององค์กรหรือไม่</t>
  </si>
  <si>
    <t>ไม่อนุญาตให้ใช้อุปกรณ์ส่วนตัวในการเชื่อมต่อเข้าระบบงานขององค์กร</t>
  </si>
  <si>
    <t xml:space="preserve">พนักงานต้องมีการร้องขอการใช้อุปกรณ์ส่วนตัวในการเชื่อมต่อ และสามารถเข้าถึงระบบงานขององค์กรเท่าที่จำเป็น </t>
  </si>
  <si>
    <t>พนักงานทุกคนสามารถใช้อุปกรณ์ส่วนตัวในการเชื่อมต่อ และสามารถเข้าถึงระบบงานขององค์กรได้</t>
  </si>
  <si>
    <t>เอกสารที่แสดงถึง
- ขั้นตอนการขอใช่อุปกรณ์ส่วนตัวของพนักงาน (BYOD) เชื่อมต่อเข้าระบบงานภายในขององค์กร</t>
  </si>
  <si>
    <t>อุปกรณ์ส่วนตัว (BYOD) หมายถึง อุปกรณ์อิเล็กทรอนิกส์ส่วนตัวของพนักงาน อาทิเช่น Laptop, โทรศัพท์มือถือ, Tablet หรือ USB Thumb drive ที่พนักงานนำมาใช้งาน</t>
  </si>
  <si>
    <t xml:space="preserve">จำนวนเครื่องที่ใช้ปฏิบัติงานที่เกี่ยวข้องกับการให้บริการ Digital ID ทั้งเครื่องของบริษัท (Endpoints) และอุปกรณ์ส่วนตัว BYOD (ถ้ามี) </t>
  </si>
  <si>
    <t>น้อยกว่า 100 เครื่อง</t>
  </si>
  <si>
    <t>100 - 1000 เครื่อง</t>
  </si>
  <si>
    <t>มากกว่า 1000 เครื่อง</t>
  </si>
  <si>
    <t>เอกสารที่แสดงถึง
- ทะเบียนเครื่อง Endpoints ของบริษัท
- อุปกรณ์ BYOD ที่ใช้งานภายในองค์กร</t>
  </si>
  <si>
    <t>จำนวน Domain และ Subdomain Website ขององค์กรที่เกี่ยวข้องกับการให้บริการ Digital ID ที่สามารถเข้าถึงได้ผ่าน Internet</t>
  </si>
  <si>
    <t>น้อยกว่า 2 Domains</t>
  </si>
  <si>
    <t>2-10 Domains</t>
  </si>
  <si>
    <t>มากกว่า 10 Domains</t>
  </si>
  <si>
    <t>เอกสารที่แสดงถึง
- รายชื่อ Domain และ Subdomain ของเว็บไซต์องค์กรที่เข้าถึงได้จากอินเตอร์เน็ตที่เกี่ยวข้องกับการให้บริการ Digital ID</t>
  </si>
  <si>
    <t>กระบวนการสำรองข้อมูลที่เกี่ยวข้องกับระบบบริการ Digital ID</t>
  </si>
  <si>
    <t>องค์กรมีแผนปฏิบัติงานการสำรองข้อมูล และแผนการกู้คืนข้อมูลที่เกี่ยวข้องกับระบบ Digital ID โดยมีการทดสอบการกู้คืนข้อมูลอย่างน้อยปีละ 1 ครั้ง</t>
  </si>
  <si>
    <t>องค์กรมีแผนปฏิบัติงานการสำรองข้อมูล และแผนการกู้คืนข้อมูลที่เกี่ยวข้องกับระบบ Digital ID แต่ยังไม่มีการทดสอบการกู้คืนข้อมูล</t>
  </si>
  <si>
    <t>องคกร์มีแผนปฏิบัติงานการสำรองข้อมูล และแผนการกู้คืนข้อมูลแต่ยังไม่ครอบคลุมระบบ Digital ID</t>
  </si>
  <si>
    <t>เอกสารที่แสดงถึง
- ขั้นตอนในการสำรองข้อมูลของระบบ Digital ID</t>
  </si>
  <si>
    <t xml:space="preserve">จำนวนการใช้บริการจากผู้รับดำเนินการแทนในการให้บริการ
</t>
  </si>
  <si>
    <t>ไม่มีการใช้บริการจากผู้รับดำเนินการแทน</t>
  </si>
  <si>
    <t>1 - 2 หน่วยงาน</t>
  </si>
  <si>
    <t>มากกว่า 2 หน่วยงาน</t>
  </si>
  <si>
    <t>จำนวนการผู้ดำเนินการแทน เช่น ตัวแทนในการเก็บรวบรวมข้อมูลผู้ใช้บริการ เป็นต้น</t>
  </si>
  <si>
    <t>"ผู้รับดำเนินการแทน" หมายความว่า บุคคลภายนอกซึ่งเป็นบุคคลธรรมดาหรือนิติบุคคลที่มีการทำสัญญาหรือข้อตกลงร่วมกับผู้รับใบอนุญาตในการดำเนินการแทนผู้รับใบอนุญาตสำหรับการให้บริการระบบการพิสูจน์และยืนยันตัวตนทางดิจิทัล เช่น ตัวแทนในการเก็บรวบรวมข้อมูลผู้ใช้บริการ เป็นต้น ซึ่งอาจมีการเชื่อมต่อระบบงานด้านเทคโนโลยีสารสนเทศกับผู้รับใบอนุญาตด้วย</t>
  </si>
  <si>
    <t>การกำหนดแนวทางการใช้บริการจากผู้รับดำเนินการแทน</t>
  </si>
  <si>
    <t xml:space="preserve">-ไม่มีการใช้บริการจากผู้รับดำเนินการแทน หรือ
- มีการใช้บริการจากผู้รับดำเนินการแทน โดยมีการจัดทำสัญญาหรือข้อตกลง กำหนดหน้าที่ความรับผิดระหว่างกัน และมีกลไกในการดูแล
</t>
  </si>
  <si>
    <t>- มีการใช้บริการจากผู้รับดำเนินการแทน โดยมีการจัดทำสัญญาหรือข้อตกลง แต่ไม่มีการกำหนดหน้าที่ความรับผิดชอบระหว่างกัน หรือ 
- มีการจัดทำสัญญาหรือข้อตกลง แต่ไม่มีกลไกในการดูแล</t>
  </si>
  <si>
    <t>มีการใช้บริการจากผู้รับดำเนินการแทน แต่ไม่มีการจัดทำสัญญาหรือข้อตกลง กำหนดหน้าที่ความรับผิดระหว่างกัน รวมถึงไม่มีกลไกในการดูแล</t>
  </si>
  <si>
    <t>พิจารณาจากสัญญาหรือข้อตกลง และกลไกในการดูแลผู้รับดำเนินการแทน</t>
  </si>
  <si>
    <t>การติดตามผลการปฏิบัติงานของผู้รับดำเนินการแทน</t>
  </si>
  <si>
    <t>กำหนดผู้รับผิดชอบและจัดการติดตามผลการปฏิบัติงานของผู้รับดำเนินการแทนทั้งหมดอย่างต่อเนื่อง 
มีการประเมินผลการปฏิบัติงาน ทั้งในด้านประสิทธิภาพ
การรักษาความมั่นคงปลอดภัย และการปฏิบัติตามกฎหมาย</t>
  </si>
  <si>
    <t>กำหนดผู้รับผิดชอบและจัดการติดตามผลการปฏิบัติงานของผู้รับดำเนินการแทนทั้งหมดอย่างต่อเนื่อง แต่ขาดการประเมินผลการปฏิบัติงาน ทั้งในด้านประสิทธิภาพ
การรักษาความมั่นคงปลอดภัย และการปฏิบัติตามกฎหมาย</t>
  </si>
  <si>
    <t>มีการกำหนดผู้รับผิดชอบและจัดการติดตามผลการปฏิบัติงานของผู้รับดำเนินการแทน เพียงบางส่วน</t>
  </si>
  <si>
    <t>- รายชื่อผู้รับผิดชอบในการติดตามผลการปฏิบัติงานของผู้รับดำเนินการแทน
- รายงานการประเมินผลการปฏิบัติงานของผู้รับดำเนินการแทน</t>
  </si>
  <si>
    <t xml:space="preserve">Part 2.2: กรณีเป็นบริการพิสูจน์ตัวตน (IdP1) </t>
  </si>
  <si>
    <t>ระดับความน่าเชื่อถือของการพิสูจน์ตันตน (IAL) สูงสุดที่องค์กรสามารถให้บริการ</t>
  </si>
  <si>
    <t>IAL2.3, IAL3</t>
  </si>
  <si>
    <t>- หลักฐานแสดงระดับ IAL ที่ให้บริการ</t>
  </si>
  <si>
    <t>เป้าหมาย จำนวนผู้ใช้บริการทั้งหมดที่มีการเชื่อมต่อเพื่อให้บริการ Digital ID นับถัดจากวันประเมินไป 1 ปี</t>
  </si>
  <si>
    <t>น้อยกว่า 10 ราย</t>
  </si>
  <si>
    <t>10 - 50 ราย</t>
  </si>
  <si>
    <t>มากกว่า 50 ราย</t>
  </si>
  <si>
    <t>- หลักฐานแสดงจำนวนผู้ใช้บริการ ที่มีการเชื่อมต่อเพื่อให้บริการ Digital ID ในปัจจุบัน และระบุเป้าหมายในอีก 1 ปี</t>
  </si>
  <si>
    <t>เป้าหมาย จำนวนจุดให้บริการการพิสูจน์ตัวตนรวมทั้งหมด ที่อยู่ในความดูแลของหน่วยงาน เช่น ตู้ kiosk, ตู้ ATM, เคาน์เตอร์สาขา นับถัดจากวันประเมินไป 1 ปี</t>
  </si>
  <si>
    <t>น้อยกว่า 1,000 จุด</t>
  </si>
  <si>
    <t>1,000-10,000 จุด</t>
  </si>
  <si>
    <t>มากกว่า 10,000 จุด</t>
  </si>
  <si>
    <t>- หลักฐานแสดงจำนวนจุดให้บริการการพิสูจน์ตัวตนในความดูแลของหน่วยงาน และระบุเป้าหมายในอีก 1 ปี</t>
  </si>
  <si>
    <t>Part 2.3: กรณีเป็นบริการบริการออกและบริหารจัดการสิ่งที่ใช้ยืนยันตัวตน (IdP2) และบริการยืนยันตัวตน (IdP3)</t>
  </si>
  <si>
    <t>ระดับความน่าเชื่อถือของการยืนยันตันตน (AAL) สูงสุดที่องค์กรสามารถให้บริการ</t>
  </si>
  <si>
    <t>AAL3</t>
  </si>
  <si>
    <t>- หลักฐานแสดงระดับ AAL ที่ให้บริการ</t>
  </si>
  <si>
    <t>เป้าหมาย จำนวน transaction รวมต่อปี สำหรับการยืนยันตัวตนบนระบบบริการ Digital ID นับถัดจากวันประเมินไป 1 ปี</t>
  </si>
  <si>
    <t>น้อยกว่า 200,000 รายการ</t>
  </si>
  <si>
    <t>200,000 - 500,000 รายการ</t>
  </si>
  <si>
    <t>มากกว่า 500,000 รายการ</t>
  </si>
  <si>
    <t>- หลักฐานแสดงจำนวน transaction การยืนยันตัวตนบนระบบบริการ Digital ID ต่อปีในปัจจุบัน และระบุเป้าหมายในอีก 1 ปี</t>
  </si>
  <si>
    <t>Part 3.4: กรณีเป็นบริการแลกเปลี่ยนข้อมูลเพื่อการพิสูจน์และยืนยันตัวตนทางดิจิทัล  (Ex.)</t>
  </si>
  <si>
    <t>x</t>
  </si>
  <si>
    <t>น้อยกว่า 6 ราย</t>
  </si>
  <si>
    <t xml:space="preserve"> 6 - 20 ราย</t>
  </si>
  <si>
    <t>มากกว่า 20 ราย</t>
  </si>
  <si>
    <t>เป้าหมาย จำนวน transaction รวมต่อปี ที่มีการใช้งานระบบบริการแลกเปลี่ยนข้อมูลเพื่อการพิสูจน์และยืนยันตัวตนทางดิจิทัล นับถัดจากวันประเมินไป 1 ปี</t>
  </si>
  <si>
    <t>น้อยกว่า 50,000 รายการ</t>
  </si>
  <si>
    <t>50,000 - 1,000,000 รายการ</t>
  </si>
  <si>
    <t>มากกว่า 1,000,000 รายการ</t>
  </si>
  <si>
    <t>&gt;&gt;เลือกระดับผลการประเมิน&lt;&lt;</t>
  </si>
  <si>
    <t>Not Applicable</t>
  </si>
  <si>
    <t>Part 3.1: แบบประเมิน Risk Management Capability (RMC) - Risk Management</t>
  </si>
  <si>
    <t>ผู้ประเมิน</t>
  </si>
  <si>
    <t>Code</t>
  </si>
  <si>
    <t>ข้อกำหนด</t>
  </si>
  <si>
    <t>IdP1</t>
  </si>
  <si>
    <t>IdP2</t>
  </si>
  <si>
    <t>IdP3</t>
  </si>
  <si>
    <t>Ex.</t>
  </si>
  <si>
    <t>ระดับความสามารถในการบริการจัดการความเสี่ยง</t>
  </si>
  <si>
    <t>เหตุผลประกอบ</t>
  </si>
  <si>
    <t>ข้อสังเกตและข้อเสนอแนะ</t>
  </si>
  <si>
    <t>ข้อตรวจพบ</t>
  </si>
  <si>
    <t>วิเคราะห์สาเหตุ</t>
  </si>
  <si>
    <t>ผลกระทบที่อาจจะเกิดขึ้น</t>
  </si>
  <si>
    <t>แนวทางการแก้ไข</t>
  </si>
  <si>
    <t>วัน/เดือน/ปี 
ที่คาดว่าจะแก้ไขเสร็จ</t>
  </si>
  <si>
    <t xml:space="preserve">1. ผู้รับใบอนุญาตต้องจัดให้มีนโยบายและมาตรการบริหารจัดการความเสี่ยงซึ่งครอบคลุมความเสี่ยงที่เกี่ยวข้องกับการประกอบธุรกิจบริการเกี่ยวกับระบบการพิสูจน์และยืนยันตัวตนทางดิจิทัล เพื่อประเมินฐานะและผลการดำเนินงาน โดยคำนึงถึงผลกระทบจากความเสี่ยงของการให้บริการเพื่อกำหนดมาตรการและแผนการบรรเทาผลกระทบที่อาจจะเกิดขึ้นอย่างทันท่วงที </t>
  </si>
  <si>
    <t>2. ผู้รับใบอนุญาตต้องเข้าใจและตระหนักถึงความเสี่ยงสำหรับการประกอบธุรกิจบริการเกี่ยวกับระบบการพิสูจน์และยืนยันตัวตนทางดิจิทัลที่ส่งผลกระทบต่อผู้ที่เกี่ยวข้อง รวมถึงบทบาทหน้าที่และความรับผิดชอบในการกำกับดูแลความเสี่ยงให้สอดรับกับระดับความเสี่ยงที่ยอมรับได้ ซึ่งอย่างน้อยต้องครอบคลุมกระบวนการในการบริหารจัดการความเสี่ยง ดังนี้
2.1 การระบุความเสี่ยงที่เกี่ยวข้องกับธุรกิจบริการเกี่ยวกับระบบการพิสูจน์และยืนยันตัวตนทางดิจิทัล (risk identification) ตามลักษณะการให้บริการ
2.1.1 การประเมินความเสี่ยง (risk assessment) ซึ่งครอบคลุมการประเมินความเสี่ยงตั้งต้นและการตรวจสอบความสามารถในการบริหารจัดการความเสี่ยง
2.1.2 การวัดผลความเสี่ยงกับเกณฑ์การประเมินความเสี่ยง (risk evaluation)
2.1.3 การลดความเสี่ยงหลังจากการประเมินความเสี่ยงเพื่อลดความเสี่ยงให้อยู่ในระดับที่ยอมรับได้ (risk treatment)
2.1.4 การติดตามและรายงานผลความเสี่ยงอย่างต่อเนื่อง (risk monitoring and reporting)</t>
  </si>
  <si>
    <t>3. ในการระบุความเสี่ยงที่เกี่ยวข้องกับการประกอบธุรกิจบริการเกี่ยวกับระบบการพิสูจน์และยืนยันตัวตนทางดิจิทัล ต้องดำเนินการให้ครอบคลุมความเสี่ยง 5 ด้าน ได้แก่
3.1 ความเสี่ยงด้านกลยุทธ์ (strategic risk) 
3.2 ความเสี่ยงด้านการปฏิบัติการ (operational risk)
3.3 ความเสี่ยงด้านเทคโนโลยีสารสนเทศ (information technology risk)
3.4 ความเสี่ยงด้านชื่อเสียงขององค์กร (reputation risk) 
3.5 ความเสี่ยงด้านการปฏิบัติตามหลักเกณฑ์ (compliance risk) 
หมายเหตุ: สามารถอ่านคำอธิบายความเสี่ยงในแต่ละด้าน ได้ที่ ข้อกำหนดแนบท้ายประกาศ สพธอ. ฉบับที่ 2 หลักเกณฑ์การบริหารและจัดการความเสี่ยงในการประกอบธุรกิจบริการเกี่ยวกับระบบการพิสูจน์และยืนยันตัวตนทางดิจิทัล</t>
  </si>
  <si>
    <t xml:space="preserve">4. ผู้รับใบอนุญาตต้องดำเนินการให้สอดคล้องตามแนวทางการบริหารจัดการความเสี่ยงสำหรับธุรกิจบริการเกี่ยวกับระบบการพิสูจน์และยืนยันตัวตนทางดิจิทัลของสำนักงาน พร้อมจัดส่งผลการประเมินต่อสำนักงานตามรูปแบบและระยะเวลาที่สำนักงานกำหนด โดยผู้บริหารหรือผู้ที่ทำหน้าที่บริหารความเสี่ยงด้านเทคโนโลยีสารสนเทศรับรองผลการประเมินตนเองก่อนนำส่งต่อสำนักงาน </t>
  </si>
  <si>
    <t>5. ผู้รับใบอนุญาตต้องจัดให้มีการทบทวนนโยบายและมาตรการบริหารจัดการความเสี่ยงอย่างน้อยปีละหนึ่งครั้ง และเมื่อมีการเปลี่ยนแปลงอย่างมีนัยสำคัญที่อาจส่งผลกระทบต่อการประกอบธุรกิจบริการเกี่ยวกับระบบการพิสูจน์และยืนยันตัวตนทางดิจิทัล</t>
  </si>
  <si>
    <t>Part 3.2: แบบประเมิน Risk Management Capability (RMC) - Security&amp;Privacy</t>
  </si>
  <si>
    <t xml:space="preserve">เหตุผลประกอบ </t>
  </si>
  <si>
    <t>02-GOV-01</t>
  </si>
  <si>
    <r>
      <rPr>
        <b/>
        <sz val="14"/>
        <color theme="1"/>
        <rFont val="TH SarabunPSK"/>
        <family val="2"/>
      </rPr>
      <t>หมวด 1 ธรรมาภิบาลด้านเทคโนโลยีสารสนเทศ</t>
    </r>
    <r>
      <rPr>
        <sz val="14"/>
        <color theme="1"/>
        <rFont val="TH SarabunPSK"/>
        <family val="2"/>
      </rPr>
      <t xml:space="preserve">
1.ผู้รับใบอนุญาตต้องเข้าใจและตระหนักถึงความเสี่ยงด้านเทคโนโลยีสารสนเทศที่ส่งผลกระทบต่อผู้ที่เกี่ยวข้อง รวมทั้งมีบทบาทหน้าที่และความรับผิดชอบในการกำกับดูแลความเสี่ยงด้านเทคโนโลยีสารสนเทศและความเสี่ยงที่เกี่ยวข้องให้สอดรับกับระดับความเสี่ยงที่ยอมรับได้ ซึ่งอย่างน้อยต้องครอบคลุมการดำเนินการและการดูแลด้านต่าง ๆ ดังนี้
1.1 การพิจารณาเลือกใช้เทคโนโลยีสารสนเทศที่สอดคล้องกับกลยุทธ์การประกอบธุรกิจ
1.2 จัดให้มีนโยบายและการบริหารจัดการความเสี่ยงด้านเทคโนโลยีสารสนเทศ 
1.3 กำกับดูแลให้มีการปฏิบัติตามมาตรการการรักษาความมั่นคงปลอดภัยระบบสารสนเทศ และมาตรการด้านการคุ้มครองข้อมูลส่วนบุคคลของผู้ใช้บริการในระบบการให้บริการของตน </t>
    </r>
  </si>
  <si>
    <t>02-GOV-02</t>
  </si>
  <si>
    <t>2. ผู้รับใบอนุญาตต้องจัดให้มีโครงสร้างและบทบาทหน้าที่ตามหลักการแบ่งแยกหน้าที่ความรับผิดชอบ 3 ระดับ (three lines of defense) สำหรับการทำหน้าที่ดังนี้
ระดับ 1 : การปฏิบัติงานด้านเทคโนโลยีสารสนเทศ
ระดับ 2 : การกำกับดูแลและบริหารจัดการความเสี่ยงด้านเทคโนโลยีสารสนเทศ
ระดับ 3 : การตรวจสอบด้านเทคโนโลยีสารสนเทศ
โดยมีบุคลากรระดับสูงทำหน้าที่ในการกำกับดูแลและบริหารจัดการความเสี่ยงด้านเทคโนโลยีสารสนเทศให้สอดคล้องตามลักษณะของการให้บริการ ปริมาณธุรกรรม และความซับซ้อนทางเทคโนโลยีอย่างมีประสิทธิภาพ ซึ่งบุคคลดังกล่าวต้อง
2.1 เป็นผู้มีความรู้ ประสบการณ์ด้านเทคโนโลยีสารสนเทศ การบริหารจัดการความมั่นคงปลอดภัยระบบสารสนเทศ และการรับมือภัยคุกคามทางไซเบอร์
2.2 มีความเป็นอิสระจากงานด้านการปฏิบัติงานด้านเทคโนโลยีสารสนเทศ  และงานด้านพัฒนาระบบเทคโนโลยีสารสนเทศ  ของระบบการให้บริการ</t>
  </si>
  <si>
    <t>02-GOV-03</t>
  </si>
  <si>
    <t>3. บุคลากรผู้รับผิดชอบกำกับดูแลและบริหารจัดการความเสี่ยงด้านเทคโนโลยีสารสนเทศมีหน้าที่และความรับผิดชอบอย่างน้อยในเรื่องดังต่อไปนี้
3.1 จัดให้มีนโยบายและมาตรการการรักษาความมั่นคงปลอดภัยระบบสารสนเทศ และการรับมือภัยคุกคามทางไซเบอร์ รวมทั้งกำกับดูแลให้มีการปฏิบัติตามนโยบายและมาตรการดังกล่าว
3.2 จัดให้มีข้อกำหนดด้านความมั่นคงปลอดภัย (security specification) และสถาปัตยกรรมด้านความมั่นคงปลอดภัย (IT security architecture) ของระบบการให้บริการ
3.3 จัดให้มีนโยบายการบริหารความเสี่ยงด้านเทคโนโลยีสารสนเทศ (IT risk management policy) รวมถึงบริหารจัดการความเสี่ยงด้านเทคโนโลยีสารสนเทศและภัยคุกคามทางไซเบอร์ให้สอดรับกับความเสี่ยงขององค์กร 
3.4 ดูแลและดำเนินการให้องค์กรมีความพร้อมในการรับมือภัยคุกคามทางไซเบอร์
3.5 รายงานปัญหาหรือเหตุการณ์ที่มีนัยสำคัญด้านความมั่นคงปลอดภัยระบบสารสนเทศและภัยคุกคามทางไซเบอร์ตามที่กฎหมายกำหนด
3.6 ดูแลและส่งเสริมให้บุคลากรในองค์กรมีความรู้และตระหนักรู้เรื่องการบริหารจัดการความเสี่ยงด้านเทคโนโลยีสารสนเทศ และภัยคุกคามทางไซเบอร์</t>
  </si>
  <si>
    <t>02-GOV-04</t>
  </si>
  <si>
    <t xml:space="preserve">4. ผู้รับใบอนุญาตต้องมีการบริหารจัดการบุคลากรที่ทำหน้าที่หรือปฏิบัติงานเกี่ยวกับระบบการให้บริการ ในการบริหารจัดการความเสี่ยงด้านเทคโนโลยีสารสนเทศ การกำกับดูแลการปฏิบัติตามกฎหมายหรือหลักเกณฑ์ที่เกี่ยวข้อง และตรวจสอบด้านการรักษาความมั่นคงปลอดภัยระบบสารสนเทศอย่างเหมาะสม โดยต้องมีการดำเนินการอย่างน้อยในเรื่องดังต่อไปนี้
4.1 ข้อกำหนดหรือเงื่อนไขในการจ้างบุคลากรควรระบุเรื่องความรับผิดชอบเกี่ยวกับการรักษาความมั่นคงปลอดภัยระบบสารสนเทศอย่างชัดเจน 
4.2 มีการบริหารจัดการสิทธิของบุคลากรที่เกี่ยวข้องกับระบบการให้บริการให้เป็นปัจจุบัน โดยเฉพาะเมื่อมีการเปลี่ยนแปลงตำแหน่งงาน หรือสิ้นสุดการจ้างงาน รวมทั้งต้องสื่อสารให้ผู้ที่เกี่ยวข้องทราบถึงการเปลี่ยนแปลงดังกล่าว
4.3 จัดให้มีการฝึกอบรมหรือสร้างความตระหนักรู้ด้านความมั่นคงปลอดภัยไซเบอร์ และภัยคุกคามทางไซเบอร์ ผลกระทบและการบรรเทาผลกระทบอย่างสม่ำเสมอ </t>
  </si>
  <si>
    <t>02-GOV-05</t>
  </si>
  <si>
    <t>5. ผู้รับใบอนุญาตต้องจัดให้มีนโยบายที่เกี่ยวข้องกับการรักษาความมั่นคงปลอดภัยด้านเทคโนโลยีสารสนเทศของระบบการให้บริการในเรื่องดังต่อไปนี้
5.1 นโยบายการรักษาความมั่นคงปลอดภัยระบบสารสนเทศ (IT security policy) โดยคำนึงถึงลักษณะการดำเนินธุรกิจ ปริมาณธุรกรรม ความซับซ้อนของเทคโนโลยีสารสนเทศ และความเสี่ยงที่เกี่ยวข้อง รวมทั้งความเสี่ยงจากการใช้เทคโนโลยีภายในองค์กรและความเสี่ยงจากกรณีมีการใช้บริการเชื่อมต่อ หรือเข้าถึงข้อมูลจากบุคคลภายนอก
5.2 นโยบายการบริหารความเสี่ยงด้านเทคโนโลยีสารสนเทศ (IT risk management policy) โดยพิจารณาถึงความเหมาะสมของมาตรการควบคุมที่มีอยู่ในปัจจุบัน และการตอบสนองและการจัดการการเปลี่ยนแปลงที่สำคัญต่อความเสี่ยง ภัยคุกคาม และสภาพแวดล้อมในการปฏิบัติงาน
5.3 นโยบายด้านการคุ้มครองข้อมูลส่วนบุคคล (privacy policy)</t>
  </si>
  <si>
    <t>02-GOV-06</t>
  </si>
  <si>
    <t xml:space="preserve">6. ผู้รับใบอนุญาตต้องสื่อสารและสร้างความตระหนักให้แก่บุคลากรผู้ปฏิบัติงานด้านเทคโนโลยีสารสนเทศ รวมถึงบุคลากรที่เกี่ยวข้องกับระบบการให้บริการในการปฏิบัติงานประจำวันอย่างเพียงพอและเหมาะสม เพื่อให้บุคลากรเข้าใจและตระหนักถึงความสำคัญของความเสี่ยงด้านเทคโนโลยีสารสนเทศและการใช้เทคโนโลยีอย่างปลอดภัย </t>
  </si>
  <si>
    <t>02-GOV-07</t>
  </si>
  <si>
    <t>7. ผู้รับใบอนุญาตต้องจัดให้มีการทบทวนนโยบายและมาตรการที่เกี่ยวข้องกับการรักษาความมั่นคงปลอดภัยด้านเทคโนโลยีสารสนเทศอย่างน้อยปีละหนึ่งครั้ง และเมื่อมีการเปลี่ยนแปลงอย่างมีนัยสำคัญที่อาจส่งผลกระทบต่อการดำเนินการด้านการรักษาความมั่นคงปลอดภัยระบบสารสนเทศ</t>
  </si>
  <si>
    <t>02-SEC-08</t>
  </si>
  <si>
    <r>
      <rPr>
        <b/>
        <sz val="14"/>
        <color theme="1"/>
        <rFont val="TH SarabunPSK"/>
        <family val="2"/>
      </rPr>
      <t>หมวดที่ 2 การรักษาความมั่นคงปลอดภัยระบบสารสนเทศ (IT security)</t>
    </r>
    <r>
      <rPr>
        <sz val="14"/>
        <color theme="1"/>
        <rFont val="TH SarabunPSK"/>
        <family val="2"/>
      </rPr>
      <t xml:space="preserve">
8. ผู้รับใบอนุญาตต้องจัดให้มีนโยบายการรักษาความมั่นคงปลอดภัยระบบสารสนเทศ ซึ่งครอบคลุม ระบบปฏิบัติการ (operating system) ระบบฐานข้อมูล (database system) ระบบงาน (application) และระบบเครือข่าย (network system) รวมถึงอุปกรณ์เครือข่าย และอุปกรณ์รักษาความปลอดภัยเครือข่ายที่รองรับระบบงานสำคัญให้ชัดเจนเป็นลายลักษณ์อักษร ภายใต้หลักการดังต่อไปนี้
8.1 การรักษาความลับของข้อมูล
8.2 ความถูกต้องเชื่อถือได้ของระบบสารสนเทศ
8.3 การรักษาสภาพความพร้อมใช้งานของระบบการให้บริการ</t>
    </r>
  </si>
  <si>
    <r>
      <rPr>
        <b/>
        <sz val="14"/>
        <color theme="1"/>
        <rFont val="TH Sarabun PSK"/>
      </rPr>
      <t xml:space="preserve">02-SEC-09
</t>
    </r>
    <r>
      <rPr>
        <sz val="14"/>
        <color theme="1"/>
        <rFont val="TH SarabunPSK"/>
        <family val="2"/>
      </rPr>
      <t>02-SEC-09.1</t>
    </r>
  </si>
  <si>
    <t>9. ผู้รับใบอนุญาตต้องจัดให้มีมาตรการการรักษาความมั่นคงปลอดภัยระบบสารสนเทศ ที่สอดคล้องกับนโยบายการรักษาความมั่นคงปลอดภัยระบบสารสนเทศ โดยครอบคลุมหัวข้ออย่างน้อยดังต่อไปนี้
9.1 การบริหารจัดการสินทรัพย์ด้านเทคโนโลยีสารสนเทศ (IT asset management)
ผู้รับใบอนุญาตต้องบริหารจัดการสินทรัพย์ด้านเทคโนโลยีสารสนเทศอย่างเหมาะสม ครอบคลุมการจัดทำทะเบียนรายการทรัพย์สิน การปรับปรุงทะเบียนรายการทรัพย์สิน การบำรุงรักษาทรัพย์สินอย่างสม่ำเสมอ การยกเลิกและเรียกคืนทรัพย์สิน โดยอย่างน้อยทะเบียนรายการทรัพย์สินด้านเทคโนโลยีสารสนเทศต้องมีการระบุฮาร์ดแวร์ ซอฟต์แวร์ ข้อมูลที่ถือครอง รวมถึงการจัดประเภทและระดับความสำคัญของข้อมูล และเจ้าของทรัพย์สิน นอกจากนี้ ต้องมีการวางแผนรองรับทรัพย์สินด้านเทคโนโลยีสารสนเทศที่ใกล้จะสิ้นสุดอายุการใช้งาน หรือสิ้นสุดการให้บริการจากผู้ผลิตด้วย</t>
  </si>
  <si>
    <t>02-SEC-09.2</t>
  </si>
  <si>
    <t>9.2 การรักษาความมั่นคงปลอดภัยของข้อมูล (information security)
ผู้รับใบอนุญาตต้องมีมาตรการรักษาความมั่นคงปลอดภัยของข้อมูลที่อยู่บนอุปกรณ์ที่ใช้ปฏิบัติงาน  ข้อมูลที่อยู่ระหว่างการรับส่งผ่านเครือข่าย และข้อมูลที่อยู่บนระบบงานและสื่อบันทึกข้อมูล โดยครอบคลุมหัวข้อดังต่อไปนี้
9.2.1 หลักเกณฑ์การจัดประเภทและระดับความสำคัญของข้อมูล 
9.2.2 แนวทางการรักษาความมั่นคงปลอดภัยของข้อมูลที่สอดคล้องตามระดับความสำคัญซึ่งครอบคลุมถึงการกำหนดสิทธิผู้เข้าถึงข้อมูล วิธีการรับส่ง การประมวลผล และการจัดเก็บข้อมูล และการทำลายข้อมูล
9.2.3 การเข้ารหัสลับข้อมูลตามระดับความสำคัญของข้อมูล รวมถึงวิธีการเข้ารหัสข้อมูล และการบริหารจัดการกุญแจเข้ารหัสลับ โดยครอบคลุมทุกขั้นตอนของวงจรการบริหารจัดการกุญแจเข้ารหัสลับ ตลอดจนกระบวน การสร้าง แจกจ่าย จัดเก็บ ใช้งาน การสำรอง เพิกถอน การต่ออายุ รวมถึงการบันทึกและตรวจสอบกิจกรรมที่สำคัญ</t>
  </si>
  <si>
    <t>02-SEC-09.3</t>
  </si>
  <si>
    <t>9.3 การควบคุมการเข้าถึงสารสนเทศ (access to information)
9.3.1 ผู้รับใบอนุญาตต้องมีการควบคุมการเข้าถึงสารสนเทศอย่างเหมาะสม โดยอย่างน้อยต้องมีการควบคุมดังต่อไปนี้
(1) จำกัดการเข้าถึงสารสนเทศที่มีความสำคัญ ข้อมูลอัตลักษณ์ และทรัพยากรที่เกี่ยวข้องกับระบบการให้บริการเฉพาะบุคคลที่จำเป็นเท่านั้น 
(2) ต้องมีกลไกควบคุมและจัดการสิทธิการเข้าถึงระบบปฏิบัติการ ระบบงาน ระบบฐานข้อมูล และระบบเครือข่าย รวมถึงอุปกรณ์ที่เกี่ยวข้องกับระบบการให้บริการ โดยพิจารณาตามความจำเป็น ระดับความเสี่ยง และเป็นไปตามหลักการแบ่งแยกหน้าที่ที่ดี 
9.3.2 ในการจัดการการเข้าถึงระบบสารสนเทศซึ่งจัดเก็บสารสนเทศที่มีความสำคัญ ผู้รับใบอนุญาตต้องมีกลไกในการระบุตัวตนที่สามารถแยกแยะผู้ใช้งาน การยืนยันตัวตน และการให้สิทธิในการอนุญาตให้เข้าถึงระบบ
9.3.3 ผู้รับใบอนุญาตต้องจัดให้มีการบันทึกกิจกรรมการเข้าถึงสารสนเทศซึ่งสามารถแยกแยะผู้ใช้งานและสิทธิในการเข้าถึง</t>
  </si>
  <si>
    <t>02-SEC-09.4</t>
  </si>
  <si>
    <t>9.4 การรักษาความมั่นคงปลอดภัยทางกายภาพและสภาพแวดล้อม (physical and environmental security)
ผู้รับใบอนุญาตต้องจัดให้มีมาตรการในการรักษาความมั่นคงปลอดภัยทางกายภาพและสภาพแวดล้อมของระบบการให้บริการ บุคลากร และสินทรัพย์ที่เกี่ยวข้อง โดยอย่างน้อยต้องครอบคลุมกรณีดังต่อไปนี้
9.4.1 การปกป้องทรัพยากรที่สอดคล้องกับระดับการประเมินผลกระทบทางธุรกิจอันเกิดจากการละเมิด การสูญเสีย หรือความเสียหาย โดยการกระทำของมนุษย์ ความขัดข้องของระบบสาธารณูปโภค สภาพแวดล้อมที่ไม่เหมาะสม หรือภัยพิบัติทางธรรมชาติ
9.4.2 การประเมินความเสี่ยงด้านความมั่นคงปลอดภัย การเลือกใช้อุปกรณ์จัดเก็บและพื้นที่มั่นคงปลอดภัย 
9.4.3 การควบคุมการเข้าถึงสถานที่ปฏิบัติงานที่เกี่ยวข้องกับเทคโนโลยีสารสนเทศ และพื้นที่ที่เกี่ยวข้องกับเทคโนโลยีสารสนเทศที่สำคัญ โดยควรควบคุมให้เข้าถึงได้เฉพาะบุคคลที่ได้รับอนุญาตตามสิทธิที่ได้รับมอบหมายเท่านั้น
9.4.4 การทำลายทรัพย์สินทางกายภาพอย่างมั่นคงปลอดภัย</t>
  </si>
  <si>
    <t>02-SEC-09.5</t>
  </si>
  <si>
    <t>9.5 การรักษาความมั่นคงปลอดภัยของการสื่อสาร (communications security)
ผู้รับใบอนุญาตต้องรักษาความมั่นคงปลอดภัยของการสื่อสารข้อมูล เพื่อให้ข้อมูลที่รับส่งผ่านเครือข่ายมีความมั่นคงปลอดภัย โดยอย่างน้อยต้องมีการดำเนินการ ดังนี้
9.5.1 การออกแบบเครือข่ายอย่างมั่นคงปลอดภัย
9.5.2 การป้องกันการเข้าถึงเครือข่ายโดยไม่ได้รับอนุญาต
9.5.3 การป้องกันการดักรับข้อมูล
9.5.4 การรักษาความถูกต้องของข้อมูลที่รับส่งบนเครือข่าย
9.5.5 การควบคุมและจัดการสิทธิการใช้ระบบสารสนเทศระยะไกล
9.5.6 มาตรการป้องกันการเชื่อมต่อกับระบบเครือข่ายภายนอก</t>
  </si>
  <si>
    <r>
      <rPr>
        <b/>
        <sz val="14"/>
        <color theme="1"/>
        <rFont val="TH SarabunPSK"/>
        <family val="2"/>
      </rPr>
      <t>02-SEC-09.6</t>
    </r>
    <r>
      <rPr>
        <sz val="14"/>
        <color theme="1"/>
        <rFont val="TH SarabunPSK"/>
        <family val="2"/>
      </rPr>
      <t xml:space="preserve">
02-SEC-09.6.1</t>
    </r>
  </si>
  <si>
    <t>9.6 การรักษาความมั่นคงปลอดภัยในการปฏิบัติงานด้านเทคโนโลยีสารสนเทศ (IT operation security)
ผู้รับใบอนุญาตต้องรักษาความมั่นคงปลอดภัยในการปฏิบัติงานด้านเทคโนโลยีสารสนเทศโดยต้องครอบคลุมอย่างน้อยในเรื่องดังต่อไปนี้
9.6.1 มีกระบวนการบริหารจัดการการเปลี่ยนแปลงและควบคุมการเปลี่ยนแปลงด้านเทคโนโลยีสารสนเทศอย่างรัดกุม (change management)</t>
  </si>
  <si>
    <t>02-SEC-09.6.2</t>
  </si>
  <si>
    <t>9.6.2 การบริหารจัดการขีดความสามารถของระบบ (capacity management) อย่างเหมาะสม เพื่อให้สามารถบริหารทรัพยากรด้านเทคโนโลยีสารสนเทศได้อย่างเพียงพอต่อการรองรับการให้บริการ หรือดำเนินธุรกิจ และสามารถวางแผนการจัดการเทคโนโลยีสารสนเทศให้รองรับการใช้งานในอนาคต</t>
  </si>
  <si>
    <t>02-SEC-09.6.3</t>
  </si>
  <si>
    <t>9.6.3 การรักษาความมั่นคงปลอดภัยของเครื่องแม่ข่าย (server) และอุปกรณ์ที่ใช้ปฏิบัติงานของผู้ใช้เทคโนโลยี (endpoint) โดยอย่างน้อยต้องจัดให้มีการควบคุมการเชื่อมต่อสื่อบันทึกข้อมูลแบบถอดได้ การติดตั้งเครื่องมือสำหรับป้องกันภัยจากมัลแวร์ รวมทั้งติดตามให้มีการปรับปรุงให้เป็นปัจจุบันและเท่าทันภัยคุกคามใหม่อย่างสม่ำเสมอ</t>
  </si>
  <si>
    <t>02-SEC-09.6.4</t>
  </si>
  <si>
    <t>9.6.4 การสำรองข้อมูล (data backup) ด้วยวิธีการ เทคโนโลยี และระยะเวลาที่เหมาะสม</t>
  </si>
  <si>
    <t>02-SEC-09.6.5</t>
  </si>
  <si>
    <t>9.6.5 การจัดเก็บประวัติกิจกรรม (log) เพื่อให้สามารถติดตามและตรวจสอบการเข้าถึงและการใช้งานระบบหรือข้อมูล</t>
  </si>
  <si>
    <t>02-SEC-09.6.6</t>
  </si>
  <si>
    <t>9.6.6 การตั้งค่าเทียบเวลา (clock synchronization) ให้ตรงกับแหล่งเทียบเวลาอ้างอิงที่เป็นมาตรฐานสากลในระดับเดียวกันทั้งระบบ</t>
  </si>
  <si>
    <t>02-SEC-09.6.7</t>
  </si>
  <si>
    <t>9.6.7 การติดตามดูแลระบบและเฝ้าระวังภัยคุกคาม (security monitoring) โดยมีกระบวนการและเครื่องมือตรวจจับเหตุการณ์ผิดปกติหรือภัยคุกคามที่มีผลกระทบต่อความมั่นคงปลอดภัยของระบบที่สำคัญ เพื่อให้สามารถตรวจจับ ป้องกัน และรับมือเหตุการณ์ผิดปกติและภัยคุกคามได้อย่างทันท่วงที</t>
  </si>
  <si>
    <t>02-SEC-09.6.8</t>
  </si>
  <si>
    <t>9.6.8 การบริหารจัดการช่องโหว่ของระบบ (vulnerability management) ที่เหมาะสม โดยมีการประเมินช่องโหว่ การรายงานผลไปยังผู้รับผิดชอบ ติดตามและจัดการกับช่องโหว่ให้ได้รับการแก้ไขอย่างเพียงพอ โดยขอบเขตการประเมินช่องโหว่ต้องครอบคลุม การประเมินความมั่นคงปลอดภัยของโฮสต์ เครือข่าย และสถาปัตยกรรม สำหรับทุกระบบงานตามระดับความเสี่ยงอย่างน้อยปีละหนึ่งครั้ง และเมื่อมีการเปลี่ยนแปลงอย่างมีนัยสำคัญ</t>
  </si>
  <si>
    <t>02-SEC-09.6.9</t>
  </si>
  <si>
    <t>9.6.9 การทดสอบการเจาะระบบ (penetration test) โดยผู้เชี่ยวชาญภายในหรือภายนอกที่เป็นอิสระอย่างน้อยปีละหนึ่งครั้งหรือทุกครั้งที่มีการเปลี่ยนแปลงอย่างมีนัยสำคัญ รวมทั้งมีการรายงานผลไปยังผู้รับผิดชอบ ติดตามและจัดการกับช่องโหว่ให้ได้รับการแก้ไขอย่างเพียงพอ โดยควรพิจารณาขอบเขตของการทดสอบเจาะระบบให้ครอบคลุมการทดสอบเจาะระบบของโฮสต์ เครือข่าย และแอปพลิเคชันของระบบการให้บริการ โดยเฉพาะอย่างยิ่งทุกระบบที่มีการเชื่อมต่ออินเทอร์เน็ตโดยตรง ทั้งนี้ ในกรณีที่สำนักงานเห็นว่าผลการทดสอบเจาะระบบมีข้อมูลรายงานหรือวิธีการทดสอบการเจาะระบบไม่ครอบคลุมช่องโหว่สำคัญที่เป็นความเสี่ยงที่ได้รับการยอมรับโดยทั่วไป หรือ
ในกรณีที่สำนักงานเห็นว่าจำเป็นหรือสมควร สำนักงานอาจสั่งให้แต่งตั้งผู้เชี่ยวชาญภายนอกที่มีความเป็นอิสระดำเนินการทดสอบเจาะระบบเพิ่มเติมได้</t>
  </si>
  <si>
    <t>02-SEC-09.6.10</t>
  </si>
  <si>
    <t>9.6.10 การบริหารจัดการการตั้งค่าระบบ (system configuration management) โดยมีการกำหนดมาตรฐานการตั้งค่าขั้นต่ำด้านความมั่นคงปลอดภัยสำหรับระบบ ปฏิบัติการ แอปพลิเคชัน และอุปกรณ์เครือข่าย มีกระบวนการควบคุมการตั้งค่าของระบบที่ใช้งานจริง มีการสอบทานการใช้มาตรฐานการตั้งค่าขั้นต่ำด้านความมั่นคงปลอดภัยอย่างสม่ำเสมอ และมีการทบทวนมาตรฐานการตั้งค่าขั้นต่ำด้านความมั่นคงปลอดภัยอย่างน้อยปีละหนึ่งครั้ง</t>
  </si>
  <si>
    <t>02-SEC-09.6.11</t>
  </si>
  <si>
    <t>9.6.11 การบริหารจัดการการติดตั้งโปรแกรมสำหรับแก้ไขข้อบกพร่อง (patch management) โดยมีกระบวนการควบคุมการติดตั้ง patch ของระบบที่ใช้งานจริง เพื่อให้สามารถติดตั้ง patch ที่สำคัญในการรักษาความมั่นคงปลอดภัยได้อย่างทันการณ์และเหมาะสมตามระดับความเสี่ยง</t>
  </si>
  <si>
    <t>02-SEC-09.7</t>
  </si>
  <si>
    <t>9.7 การพัฒนาระบบ (system development)
ผู้รับใบอนุญาตต้องนำมาตรการการรักษาความมั่นคงปลอดภัยระบบสารสนเทศไปใช้ตลอดวงจรการพัฒนาระบบ โดยอย่างน้อยมีการดำเนินการดังต่อไปนี้
9.7.1 มีเอกสารรายละเอียดคุณสมบัติทางเทคนิค ซึ่งครอบคลุมถึงเรื่องการรักษาความมั่นคงปลอดภัยระบบสารสนเทศ 
9.7.2 มีกระบวนการควบคุมเวอร์ชันของการพัฒนาระบบ
9.7.3 มีการแบ่งแยกบาทบาทหน้าที่และความรับผิดชอบของผู้ที่เกี่ยวข้องในการพัฒนาระบบ 
9.7.4 มีการแบ่งแยกสภาพแวดล้อมของระบบงานที่ใช้สำหรับการพัฒนา และการทดสอบออกจากระบบงานที่ให้บริการจริง
9.7.5 มีแนวทางการควบคุมการรักษาความมั่นคงปลอดภัยและความลับของข้อมูลสำคัญที่นำไปใช้ทดสอบระบบ 
9.7.6 ทดสอบระบบก่อนการใช้งานจริง โดยอย่างน้อยต้องครอบคลุมการทดสอบตามความต้องการของหน่วยงานธุรกิจ ในด้านประสิทธิภาพ และด้านความมั่นคงปลอดภัยเป็นอย่างน้อย
9.7.7 การจัดการข้อผิดพลาดหรือข้อบกพร่องของระบบที่พบในการทดสอบหรือเมื่อนำไปใช้งานจริง
9.7.8 มีการสร้างความตระหนักและให้ความรู้กับผู้พัฒนาโปรแกรมอย่างสม่ำเสมอ เพื่อเสริมสร้างทักษะ ในด้านการออกแบบและพัฒนาโปรแกรมอย่างปลอดภัย</t>
  </si>
  <si>
    <t>02-SEC-09.8</t>
  </si>
  <si>
    <t>9.8 การบริหารจัดการเหตุการณ์ไม่พึงประสงค์ (incident management) ผู้รับใบอนุญาตต้องมีการบริหารจัดการเหตุการณ์ด้านความมั่นคงปลอดภัยสารสนเทศที่ไม่พึงประสงค์อย่างเหมาะสมและทันท่วงที โดยมีขั้นตอนสำหรับบุคลากรและผู้ใช้งานในการบริหารจัดการเหตุการณ์ไม่พึงประสงค์ซึ่งจะครอบคลุมขั้นตอนการตรวจพบเหตุการณ์ การแจ้งเหตุ การพิสูจน์เหตุการณ์ การรายงานเหตุการณ์ การตอบสนองต่อเหตุการณ์ รวมถึงการรวบรวมและจัดเก็บหลักฐานเพื่อการสืบสวน นอกจากนี้ ต้องวิเคราะห์สาเหตุที่แท้จริงของปัญหา เพื่อหาแนวทางแก้ไขจากสาเหตุที่แท้จริง และป้องกันไม่ให้เกิดเหตุการณ์ไม่พึงประสงค์ซ้ำในอนาคต</t>
  </si>
  <si>
    <t>02-SEC-09.9</t>
  </si>
  <si>
    <t>9.9 การจัดทำแผนการกู้คืนเมื่อเกิดภัยพิบัติ (disaster recovery plan) และการบริหารความต่อเนื่องทางธุรกิจ (business continuity management)
9.9.1 ผู้รับใบอนุญาตต้องจัดทำแผนการกู้คืนเมื่อเกิดภัยพิบัติ และแผนการบริหารความต่อเนื่องทางธุรกิจสำหรับระบบการให้บริการโดยคำนึงถึงลักษณะการดำเนินธุรกิจ ปริมาณธุรกรรม ความซับซ้อนของเทคโนโลยีสารสนเทศ ความมั่นคงปลอดภัยด้านเทคโนโลยีสารสนเทศ และความเสี่ยงที่เกี่ยวข้อง ซึ่งครอบคลุมเนื้อหาอย่างน้อยดังต่อไปนี้
(1) การวิเคราะห์ผลกระทบทางธุรกิจ (business impact analysis - BIA)
(2) การกำหนดระยะเวลาในการกู้คืนระบบ (recovery time objective : RTO) และระยะเวลาสูงสุดที่ยอมให้ข้อมูลเสียหาย (recovery point objective : RPO) ที่สอดคล้องกับความสำคัญของระบบ รวมทั้งการกำหนดระยะเวลาสูงสุดที่ยอมให้ธุรกิจหยุดชะงัก (maximum tolerance period of disruption : MTPD) เพื่อรองรับการดำเนินธุรกิจอย่างต่อเนื่อง
(3) แผนและขั้นตอนการกู้คืนระบบ
(4) แผนรองรับการดำเนินธุรกิจอย่างต่อเนื่อง (business continuity plan : BCP)
9.9.2 ต้องจัดทำคู่มือหรือเอกสารประกอบการดำเนินการตามแผนการกู้คืนเมื่อเกิดภัยพิบัติ และการบริหารความต่อเนื่องทางธุรกิจ รวมทั้งประชาสัมพันธ์และฝึกอบรมบุคลากรที่เกี่ยวข้องให้มีความเข้าใจและสามารถปฏิบัติตามแผนดังกล่าวได้
9.9.3 ต้องทบทวนและทดสอบการปฏิบัติตามแผนการกู้คืนเมื่อเกิดภัยพิบัติและการบริหารความต่อเนื่องทางธุรกิจอย่างน้อยปีละหนึ่งครั้ง และทุกครั้งที่มีการเปลี่ยนแปลงอย่างมีนัยสำคัญ พร้อมทั้งจัดทำรายงานผลการทดสอบ
9.9.4 ต้องจัดให้มีระบบสำรองที่มีความพร้อมใช้งานและสามารถปฏิบัติงานทดแทนได้เมื่อระบบหลักหยุดชะงัก โดยระบบสำรองควรแยกออกจากระบบหลักในการให้บริการเพียงพอที่จะมิให้เกิดปัญหาหรือได้รับผลกระทบในลักษณะเดียวกันในช่วงเวลาเดียวกัน เช่น ระบบไฟฟ้าขัดข้อง</t>
  </si>
  <si>
    <r>
      <rPr>
        <b/>
        <sz val="14"/>
        <color theme="1"/>
        <rFont val="TH SarabunPSK"/>
        <family val="2"/>
      </rPr>
      <t>02-SEC-10</t>
    </r>
    <r>
      <rPr>
        <sz val="14"/>
        <color theme="1"/>
        <rFont val="TH SarabunPSK"/>
        <family val="2"/>
      </rPr>
      <t xml:space="preserve">
02-SEC-10.1</t>
    </r>
  </si>
  <si>
    <t>10. การจัดเก็บประวัติกิจกรรม (log)
10.1 ผู้รับใบอนุญาตต้องจัดเก็บประวัติกิจกรรมเพื่อประโยชน์ในการตรวจสอบในกรณีอย่างน้อยดังต่อไปนี้
10.1.1 การใช้สิทธิพิเศษของบุคลากรทั้งในกรณีที่ดำเนินการสำเร็จและไม่สำเร็จ
10.1.2 การบริหารจัดการสิทธิผู้ใช้งาน ทั้งในการเพิ่มบัญชีและกลุ่มผู้ใช้งาน การลบ และการแก้ไขสิทธิ
10.1.3 การแจ้งเตือนด้านความมั่นคงปลอดภัยและความผิดพลาด เช่น การปฏิเสธความพยายามเข้าสู่ระบบ การแจ้งเตือนความผิดพลาด
10.1.4 การพยายามเข้าถึงระบบโดยไม่ได้รับอนุญาต</t>
  </si>
  <si>
    <t>02-SEC-10.2</t>
  </si>
  <si>
    <t>10.2 ประวัติกิจกรรมที่จัดเก็บสำหรับแต่ละเหตุการณ์ต้องประกอบด้วยข้อมูลเบื้องต้นอย่างน้อยดังต่อไปนี้
10.2.1 วันที่และเวลาของเหตุการณ์
10.2.2 ผู้ใช้งาน หรือรหัสบ่งชี้ (identifier) หรือขั้นตอนที่เกี่ยวข้อง
10.2.3 ระบุเฉพาะ (unique identifier) สำหรับแต่ละกิจกรรม
10.2.4 รายละเอียดของเหตุการณ์
10.2.5 ข้อมูลอื่นอันเป็นประโยชน์ เช่น อุปกรณ์ที่เกี่ยวข้อง</t>
  </si>
  <si>
    <t>02-SEC-10.3</t>
  </si>
  <si>
    <t>10.3 การจัดเก็บประวัติกิจกรรมสำหรับการพิสูจน์ตัวตนต้องมีการจัดเก็บข้อมูลเพิ่มเติม ได้แก่ ระดับความน่าเชื่อถือของการพิสูจน์ตัวตนในแต่ละกิจกรรม</t>
  </si>
  <si>
    <t>02-SEC-10.4</t>
  </si>
  <si>
    <t>10.4 การจัดเก็บประวัติกิจกรรมสำหรับการบริหารจัดการสิ่งที่ใช้ยืนยันตัวตนในแต่ละกิจกรรมต้องมีการจัดเก็บข้อมูลเพิ่มเติม ดังนี้ 
10.4.1 ประเภทของสิ่งที่ใช้ยืนยันตัวตน
10.4.2 ระดับความน่าเชื่อถือของการยืนยันตัวตน
10.4.3 วันที่และเวลาที่ทำการเชื่อมโยงข้อมูลเพื่อออกสิ่งที่ใช้ยืนยันตัวตน</t>
  </si>
  <si>
    <t>02-SEC-10.5</t>
  </si>
  <si>
    <t>10.5 การจัดเก็บประวัติกิจกรรมสำหรับการยืนยันตัวตนต้องมีการจัดเก็บข้อมูลเพิ่มเติมดังนี้
10.5.1 หมายเลขไอพีต้นทางของอุปกรณ์ที่ผ่านการยืนยันตัวตนเข้ามาในระบบการให้บริการ 
10.5.2 หมายเลขพอร์ตต้นทางที่ถูกใช้ในการยืนยันตัวตน
10.5.3 หมายเลขไอพีปลายทางที่ถูกใช้ในการยืนยันตัวตน
10.5.4 หมายเลขพอร์ตปลายทางที่ถูกใช้ในการยืนยันตัวตน
10.5.5 user agent string ในกรณีที่มีการใช้งานผ่าน browser</t>
  </si>
  <si>
    <t>02-SEC-10.6</t>
  </si>
  <si>
    <t>10.6 การจัดเก็บประวัติกิจกรรมสำหรับการแลกเปลี่ยนข้อมูลเพื่อการพิสูจน์และยืนยันตัวตนทางดิจิทัลต้องมีการจัดเก็บข้อมูลเพิ่มเติม ดังนี้ 
10.6.1 ประเภทของการโต้ตอบ (interaction)
10.6.2 ตัวระบุเฉพาะของการโต้ตอบ (unique interaction identifier)
10.6.3 ชื่อผู้เกี่ยวข้องกับการพิสูจน์และยืนยันตัวตน
10.6.4 ประเภทของข้อมูลอัตลักษณ์ตามคำขอและการตอบกลับ 
10.6.5 ระดับความน่าเชื่อถือที่ใช้ในการพิสูจน์และยืนยันตัวตนทางดิจิทัลตามคำขอและการตอบกลับ</t>
  </si>
  <si>
    <t>02-SEC-10.7</t>
  </si>
  <si>
    <t>10.7 ผู้รับใบอนุญาตต้องทำให้มั่นใจได้ว่าในการจัดเก็บประวัติกิจกรรมต้องดำเนินการให้ครอบคลุมในเรื่องดังต่อไปนี้
10.7.1 มีการจัดเก็บอย่างมั่นคงปลอดภัยและมีความถูกต้องครบถ้วน 
10.7.2 ปราศจากการเข้าถึง การแก้ไข และการลบ โดยไม่ได้รับอนุญาต
10.7.3 จัดเก็บไม่น้อยกว่าหนึ่งปีนับแต่วันที่มีการดำเนินการ 
10.7.4 ประวัติกิจกรรมที่จัดเก็บต้องไม่มีข้อมูลชีวมิติ</t>
  </si>
  <si>
    <r>
      <rPr>
        <b/>
        <sz val="14"/>
        <color theme="1"/>
        <rFont val="TH Sarabun PSK"/>
      </rPr>
      <t xml:space="preserve">02-SEC-11
</t>
    </r>
    <r>
      <rPr>
        <sz val="14"/>
        <color theme="1"/>
        <rFont val="TH SarabunPSK"/>
        <family val="2"/>
      </rPr>
      <t>02-SEC-11.1</t>
    </r>
  </si>
  <si>
    <t>11.1 ผู้รับใบอนุญาตต้องจัดให้มีกลไกหรือกระบวนการในการบริหารจัดการเหตุการณ์ด้านความมั่นคงปลอดภัยไซเบอร์ที่ไม่พึงประสงค์อย่างน้อยดังนี้
11.1.1 ต้องมีกลไกในการตรวจจับเหตุการณ์ด้านความมั่นคงปลอดภัยไซเบอร์ที่ไม่พึงประสงค์ รวมถึงจัดให้มีช่องทางที่เป็นการรักษาความลับสำหรับบุคลากรและผู้ใช้งานในการแจ้งเหตุการณ์ที่น่าสงสัยเกี่ยวกับความมั่นคงปลอดภัยไซเบอร์
11.1.2 ต้องจัดให้มีกลไกการเฝ้าระวังเหตุการณ์ด้านความมั่นคงปลอดภัยไซเบอร์ที่ไม่พึงประสงค์ ที่มีลักษณะคล้ายกับเหตุการณ์ที่ตรวจพบ หรือที่เกี่ยวข้องกับเหตุการณ์ที่ตรวจพบ และนำข้อมูลที่เกี่ยวกับเหตุการณ์ที่พบมาตรวจสอบกับการลงทะเบียนใหม่และการปรับปรุงข้อมูลของผู้ใช้งานเดิมด้วย โดยจะต้องไม่อนุญาตให้มีการลงทะเบียนใหม่หรือมีการปรับปรุงข้อมูล หากกลไกการควบคุมระบุหรือบ่งชี้ว่าการลงทะเบียนหรือการปรับปรุงข้อมูลดังกล่าวจะก่อให้เกิดเหตุการณ์ด้านความปลอดภัยไซเบอร์ที่ไม่พึงประสงค์
11.1.3 ต้องมีกระบวนการกำหนดหลักเกณฑ์เกี่ยวกับการตัดสินใจในช่วงที่สำคัญ (critical stage) เพื่อการจัดการเหตุการณ์ด้านความมั่นคงปลอดภัยไซเบอร์ที่ไม่พึงประสงค์ 
11.1.4ต้องมีขั้นตอนเพื่อแบ่งปันข้อมูลเกี่ยวกับเหตุการณ์ด้านความมั่นคงปลอดภัยไซเบอร์ที่ไม่พึงประสงค์ และมาตรการบรรเทาผลกระทบใด ๆ ให้กับบุคคลที่ได้รับผลกระทบหรืออาจได้รับผลกระทบ เช่น ผู้ใช้บริการ บุคคลภายนอกที่เกี่ยวกับระบบการให้บริการ เพื่อให้สามารถใช้มาตรการป้องกันที่จำเป็นได้</t>
  </si>
  <si>
    <t>02-SEC-11.2</t>
  </si>
  <si>
    <t>11.2 ผู้รับใบอนุญาตต้องจัดทำแผนการสื่อสารในภาวะวิกฤตเพื่อตอบสนองต่อวิกฤตที่เกิดจากเหตุการณ์ด้านความมั่นคงปลอดภัยไซเบอร์ที่ไม่พึงประสงค์ และดำเนินการฝึกซ้อม ทบทวน และปรับปรุงแผนอย่างน้อยปีละหนึ่งครั้งเพื่อให้แน่ใจว่าสามารถสื่อสารและเผยแพร่ข้อมูล
ได้อย่างทันท่วงทีและมีประสิทธิผลในช่วงวิกฤต</t>
  </si>
  <si>
    <t>02-SEC-11.3</t>
  </si>
  <si>
    <t>11.3 ผู้รับใบอนุญาตต้องรายงานเหตุการณ์ด้านความมั่นคงปลอดภัยไซเบอร์ที่ไม่พึงประสงค์ โดยนำส่งพร้อมสรุปผลการดำเนินงานเกี่ยวกับการให้บริการประจำปี ซึ่งอย่างน้อยต้องประกอบด้วยข้อมูลดังต่อไปนี้
11.3.1 วันที่และเวลาของเหตุการณ์
11.3.2 จำนวนเหตุการณ์และระดับความรุนแรง
11.3.3 มาตรการในการตอบสนองต่อเหตุการณ์ที่เกิดขึ้น</t>
  </si>
  <si>
    <t>02-SEC-11.4</t>
  </si>
  <si>
    <t xml:space="preserve">11.4 ในกรณีที่เกิดหรือคาดว่าจะเกิดปัญหาหรือเหตุการณ์ที่มีนัยสำคัญในการใช้เทคโนโลยีซึ่งส่งผลกระทบต่อระบบการให้บริการ และเป็นปัญหาสำคัญที่ผู้รับใบอนุญาตต้องรายงานต่อผู้บริหารระดับสูง คณะกรรมการ หรือบุคลากรที่ได้รับมอบหมาย ผู้รับใบอนุญาตต้องรายงานมายังสำนักงานเมื่อเกิดหรือรับทราบปัญหาหรือเหตุการณ์ดังกล่าวโดยเร็ว และให้แจ้งสาเหตุและการแก้ไขปัญหาเพิ่มเติมภายหลัง </t>
  </si>
  <si>
    <t>02-SEC-11.5</t>
  </si>
  <si>
    <t xml:space="preserve">11.5 ผู้รับใบอนุญาตต้องมีกลไกหรือกระบวนรับแจ้งเหตุอันน่าสงสัยเกี่ยวกับเหตุการณ์ด้านความมั่นคงปลอดภัยไซเบอร์ที่ไม่พึงประสงค์ </t>
  </si>
  <si>
    <t>02-SEC-11.6</t>
  </si>
  <si>
    <t>11.6 ในกรณีที่เหตุการณ์ด้านความมั่นคงปลอดภัยไซเบอร์ที่ไม่พึงประสงค์ก่อให้เกิดผลกระทบกับผู้ใช้บริการ ผู้รับใบอนุญาตต้องมีกระบวนการที่เหมาะสมสำหรับการพิสูจน์ยืนยันตัวตนบุคคลที่เป็นเจ้าของอัตลักษณ์ดิจิทัลหรือสิ่งที่ใช้ยืนยันตัวตนที่อยู่ภายใต้เหตุการณ์ด้านความมั่นคงปลอดภัยไซเบอร์ที่ไม่พึงประสงค์ และมีเทคโนโลยีที่เหมาะสมซึ่งสามารถบ่งชี้ถึงการละเมิดอัตลักษณ์ดิจิทัลหรือสิ่งที่ใช้ยืนยันตัวตน</t>
  </si>
  <si>
    <r>
      <rPr>
        <b/>
        <sz val="14"/>
        <color theme="1"/>
        <rFont val="TH Sarabun PSK"/>
      </rPr>
      <t xml:space="preserve">02-SEC-12
</t>
    </r>
    <r>
      <rPr>
        <sz val="14"/>
        <color theme="1"/>
        <rFont val="TH SarabunPSK"/>
        <family val="2"/>
      </rPr>
      <t>02-SEC-12.1</t>
    </r>
  </si>
  <si>
    <t>12. การบริหารจัดการบุคคลภายนอก (third party management)
12.1 ในกรณีที่ผู้รับใบอนุญาตมีการดำเนินการดังต่อไปนี้
12.1.1 ใช้บริการจากผู้ให้บริการด้านเทคโนโลยีสารสนเทศ (IT outsourcing) 
12.1.2 เชื่อมต่อระบบเทคโนโลยีสารสนเทศกับบุคคลภายนอก
12.1.3 ให้บุคคลภายนอกสามารถเข้าถึงข้อมูลสำคัญ หรือเข้าถึงข้อมูลผู้ใช้บริการของระบบการให้บริการ ผู้รับใบอนุญาตต้องกำกับดูแลกระบวนการบริหารความเสี่ยง และการรักษาความมั่นคงปลอดภัยระบบสารสนเทศของบุคคลภายนอกให้อยู่ในระดับที่สอดคล้องกับระดับความเสี่ยงของการดำเนินงานของผู้รับใบอนุญาต โดยพิจารณาตามแนวปฏิบัติเกี่ยวกับการบริหารจัดการความเสี่ยงจากบุคคลภายนอกของสำนักงาน ทั้งนี้ สามารถพิจารณาประยุกต์ใช้ให้เหมาะสมและสอดคล้องตามขอบเขต ระดับความเสี่ยงและนัยสำคัญของการใช้บริการ การเชื่อมต่อ หรือการเข้าถึงข้อมูลของบุคคลภายนอก</t>
  </si>
  <si>
    <t>02-SEC-12.2</t>
  </si>
  <si>
    <t>12.2 ในการบริหารจัดการบุคคลภายนอกเพื่อควบคุมให้มีการรักษาความมั่นคงปลอดภัยระบบสารสนเทศที่เหมาะสม ต้องมีการดำเนินการอย่างน้อย ดังนี้
12.2.1 ระบุและประเมินความเสี่ยงที่อาจเกิดขึ้นกับข้อมูลหรือระบบเทคโนโลยีสารสนเทศที่มีการเชื่อมต่อกับบุคคล ภายนอกหรือบุคคลภายนอกสามารถเข้าถึงได้ และกำหนดแนวทางการจัดการ ควบคุม และป้องกันความเสี่ยงที่เหมาะสมสอดคล้องกับผลการประเมินความเสี่ยง
12.2.2 การรักษาความมั่นคงปลอดภัยระบบสารเทศของบุคคลภายนอกต้องสอดคล้องกับมาตรการการรักษาความมั่นคงปลอดภัยระบบสารสนเทศของผู้รับใบอนุญาต
12.2.3 ระบุข้อกำหนดเกี่ยวกับการรักษาความมั่นคงปลอดภัยระบบสารสนเทศ รวมถึงข้อกำหนดการไม่เปิดเผยข้อมูลในข้อตกลงการให้บริการหรือเงื่อนไขของสัญญากับบุคคลภายนอก เพื่อลดความเสี่ยงที่เกี่ยวข้องกับการเข้าถึง กระบวนการจัดเก็บ การสื่อสาร และการดำเนินการของบุคคลภายนอก
12.2.4 มีกระบวนการติดตาม ประเมิน และทบทวนผลการปฏิบัติงานของบุคคลภายนอก
12.2.5 มีการสื่อสารหรือการฝึกอบรมบุคคลภายนอกที่ทำหน้าที่หรือปฏิบัติงานเกี่ยวกับระบบการให้บริการ โดยเฉพาะอย่างยิ่งบุคคลภายนอกที่สามารถเข้าถึงระบบสารสนเทศ อย่างน้อยดังนี้
(1) เผยแพร่หรืออบรมนโยบายการรักษาความมั่นคงปลอดภัยทางระบบสารสนเทศที่เกี่ยวข้อง
(2) มีการฝึกอบรมหรือสร้างความตระหนักรู้ด้านความมั่นคงปลอดภัยไซเบอร์ และภัยคุกคามทางไซเบอร์ ผลกระทบ และการบรรเทาผลกระทบอย่างสม่ำเสมอ</t>
  </si>
  <si>
    <t>02-SEC-12.3</t>
  </si>
  <si>
    <t>12.3 ในกรณีที่ผู้รับใบอนุญาตมีการใช้บริการจากผู้รับดำเนินการแทนในการดำเนินการเกี่ยวกับระบบการให้บริการให้ผู้รับใบอนุญาตปฏิบัติตามหลักเกณฑ์การใช้บริการจากผู้รับดำเนินการแทนด้วย</t>
  </si>
  <si>
    <t>02-RISK-13</t>
  </si>
  <si>
    <r>
      <rPr>
        <b/>
        <sz val="14"/>
        <color theme="1"/>
        <rFont val="TH SarabunPSK"/>
        <family val="2"/>
      </rPr>
      <t>หมวด 3 การบริหารและการจัดการความเสี่ยงของระบบการให้บริการ (IT risk management)</t>
    </r>
    <r>
      <rPr>
        <sz val="14"/>
        <color theme="1"/>
        <rFont val="TH SarabunPSK"/>
        <family val="2"/>
      </rPr>
      <t xml:space="preserve">
13. เพื่อให้การบริหารความเสี่ยงด้านเทคโนโลยีสารสนเทศเป็นไปอย่างมีประสิทธิภาพ ผู้รับใบอนุญาตต้องจัดให้มีนโยบายการบริหารความเสี่ยงด้านเทคโนโลยีสารสนเทศ ซึ่งครอบคลุมกระบวนการอย่างน้อยในเรื่องดังต่อไปนี้
13.1 การประเมินความเสี่ยง (risk assessment)
13.1.1 ระบุความเสี่ยงด้านเทคโนโลยีสารสนเทศที่อาจจะเกิดขึ้น โดยอย่างน้อยต้องระบุปัจจัยและสาเหตุของความเสี่ยง ประเภทของความเสี่ยง ผลกระทบต่อการประกอบธุรกิจ
13.1.2 การวิเคราะห์ความเสี่ยงเพื่อหาแนวทางในการจัดการความเสี่ยงที่เหมาะสม โดยอย่างน้อยต้องระบุเจ้าของความเสี่ยง การควบคุมที่มีอยู่ในปัจจุบันและวิเคราะห์ผลกระทบที่อาจจะเกิดขึ้น
13.1.3 ประเมินค่าความเสี่ยงโดยกำหนดเกณฑ์การประเมินความเสี่ยงด้านโอกาสและผลกระทบ กำหนดระดับความเสี่ยงที่ยอมรับได้ ประเมินโอกาสของการเกิดความเสี่ยง และผลกระทบต่อการปฏิบัติงานและการดำเนินธุรกิจ เพื่อระบุระดับค่าความเสี่ยงของแต่ละเหตุการณ์ และนำมาจัดลำดับในการบริหารความเสี่ยง
13.2 การจัดการความเสี่ยง (risk treatment)
มีแนวทางจัดการ ควบคุม และป้องกันความเสี่ยงที่เหมาะสมสอดคล้องกับผลการประเมินความเสี่ยงด้านเทคโนโลยีสารสนเทศ เพื่อให้ความเสี่ยงที่เหลืออยู่ อยู่ในระดับความเสี่ยงด้านเทคโนโลยีสารสนเทศที่ยอมรับได้
13.3 การติดตามและทบทวนความเสี่ยง (risk monitoring and review)
มีกระบวนการที่มีประสิทธิภาพในการติดตามและทบทวนความเสี่ยงด้านเทคโนโลยีสารสนเทศเพื่อให้อยู่ภายใต้ระดับความเสี่ยงที่ยอมรับได้ โดยกำหนดมาตรการควบคุมด้านการรักษาความมั่นคงปลอดภัยระบบสารสนเทศที่มีอยู่และการจัดการความเสี่ยงอย่างเพียงพอ รวมถึงการตอบสนองและการจัดการการเปลี่ยนแปลงที่สำคัญต่อความเสี่ยงและสภาพแวดล้อมของการปฏิบัติงาน และกำหนดดัชนีชี้วัดความเสี่ยงที่สำคัญ (Key risk indicator: KRI) เพื่อใช้ติดตามและทบทวนความเสี่ยง
13.4 การรายงานความเสี่ยง (risk reporting)
ต้องมีการรายงานระดับความเสี่ยงและผลการบริหารจัดการความเสี่ยงด้านเทคโนโลยีสารสนเทศต่อผู้บริหารระดับสูง คณะกรรมการ หรือบุคลากรที่ได้รับมอบหมาย</t>
    </r>
  </si>
  <si>
    <t>02-RISK-14</t>
  </si>
  <si>
    <t>14. ผู้รับใบอนุญาตต้องจัดให้มีการประเมินความเสี่ยงด้านเทคโนโลยีสารสนเทศอย่างน้อยปีละหนึ่งครั้ง และเมื่อมีการเปลี่ยนแปลงอย่างมีนัยสำคัญที่อาจส่งผลกระทบต่อการดำเนินการด้านการรักษาความมั่นคงปลอดภัยระบบสารสนเทศ</t>
  </si>
  <si>
    <t>02-RISK-15</t>
  </si>
  <si>
    <t>15. ในกรณีที่เกิดเหตุการณ์ซึ่งส่งผลกระทบหรือขัดขวางความสามารถของผู้รับใบอนุญาตในการปฏิบัติตามหลักเกณฑ์ที่กำหนด ผู้รับใบอนุญาตต้องดำเนินการดังต่อไปนี้
15.1 แจ้งให้สำนักงานทราบถึงเหตุการณ์ซึ่งส่งผลให้ไม่สามารถปฏิบัติตามหลักเกณฑ์ที่กำหนดโดยเร็ว
15.2 บันทึกการตัดสินใจเกี่ยวกับการดำเนินมาตรการการรักษาความมั่นคงปลอดภัยระบบสารสนเทศที่เปลี่ยนแปลงไป และการแก้ไขหรือเยียวยา (ถ้ามี) และนำส่งพร้อมสรุปผลการดำเนินงานเกี่ยวกับการให้บริการประจำปี 
15.3 ผู้รับใบอนุญาตอาจเปลี่ยนแปลงมาตรการการรักษาความมั่นคงปลอดภัยระบบสารสนเทศได้ภายในระยะเวลาจำกัดเพื่อรับมือเหตุการณ์ที่เกิดขึ้น ทั้งนี้ การเปลี่ยนแปลงดังกล่าวต้องไม่ทำให้ระดับความเสี่ยงด้านเทคโนโลยีสารสนเทศสูงกว่าระดับความเสี่ยงที่ยอมรับได้</t>
  </si>
  <si>
    <t>02-PRIV-16</t>
  </si>
  <si>
    <r>
      <rPr>
        <b/>
        <sz val="14"/>
        <color theme="1"/>
        <rFont val="TH SarabunPSK"/>
        <family val="2"/>
      </rPr>
      <t xml:space="preserve">หมวด 4 การคุ้มครองข้อมูลส่วนบุคคล
ส่วนที่ 1 นโยบายด้านการคุ้มครองข้อมูลส่วนบุคคล
</t>
    </r>
    <r>
      <rPr>
        <sz val="14"/>
        <color theme="1"/>
        <rFont val="TH SarabunPSK"/>
        <family val="2"/>
      </rPr>
      <t>16. ผู้รับใบอนุญาตต้องจัดให้มีนโยบายและมาตรการด้านการคุ้มครองข้อมูลส่วนบุคคลของผู้ใช้บริการ ซึ่งสอดคล้องตามกฎหมายคุ้มครองข้อมูลส่วนบุคคล และหลักเกณฑ์ในการควบคุมดูแลการประกอบธุรกิจบริการเกี่ยวกับระบบการพิสูจน์และยืนยันตัวตนทางดิจิทัลที่ต้องได้รับใบอนุญาต โดยต้องมีการเผยแพร่เป็นการทั่วไป</t>
    </r>
  </si>
  <si>
    <t>02-PRIV-17</t>
  </si>
  <si>
    <t>17. ผู้รับใบอนุญาตต้องกำหนดบุคลากรที่ทำหน้าที่ในการกำกับดูแลและจัดให้มีการดำเนินงานตามนโยบายและมาตรการด้านการคุ้มครองข้อมูลส่วนบุคคล</t>
  </si>
  <si>
    <t>02-PRIV-18</t>
  </si>
  <si>
    <t xml:space="preserve">18. นโยบายด้านการคุ้มครองข้อมูลส่วนบุคคลต้องมีข้อมูลที่ชัดเจน และประกอบด้วยรายละเอียดอย่างน้อยดังต่อไปนี้ 
18.1 ประเภทของข้อมูลส่วนบุคคลที่ผู้รับใบอนุญาตเก็บรวบรวม
18.2 วิธีการได้มาซึ่งข้อมูลส่วนบุคคล 
18.3 วัตถุประสงค์ของการเก็บรวบรวม ใช้ หรือเปิดเผยข้อมูลส่วนบุคคล
18.4 วิธีการที่ผู้ใช้บริการสามารถเข้าถึงข้อมูลส่วนบุคคลที่เกี่ยวกับตน รวมทั้งวิธีการในการปรับปรุงหรือแก้ไขข้อมูลส่วนบุคคลดังกล่าว
18.5 ช่องทางการร้องเรียนและการจัดการเรื่องร้องเรียนกรณีผู้รับใบอนุญาตฝ่าฝืนหลักเกณฑ์เกี่ยวกับการคุ้มครองข้อมูลส่วนบุคคล </t>
  </si>
  <si>
    <t>02-PRIV-19</t>
  </si>
  <si>
    <t>19. ผู้รับใบอนุญาตต้องจัดให้มีการฝึกอบรมหรือสร้างความตระหนักด้านการคุ้มครองข้อมูลส่วนบุคคลแก่บุคลากรที่ทำหน้าที่หรือปฏิบัติงานเกี่ยวกับระบบการให้บริการก่อนเริ่มปฏิบัติงาน และอย่างน้อยปีละหนึ่งครั้ง ซึ่งครอบคลุมหลักเกณฑ์ของกฎหมายที่เกี่ยวข้อง และนโยบายและมาตรการด้านการคุ้มครองข้อมูลส่วนบุคคลของผู้รับใบอนุญาต</t>
  </si>
  <si>
    <t>02-PRIV-20</t>
  </si>
  <si>
    <r>
      <rPr>
        <b/>
        <sz val="14"/>
        <color theme="1"/>
        <rFont val="TH SarabunPSK"/>
        <family val="2"/>
      </rPr>
      <t>ส่วนที่ 2 การประเมินผลกระทบด้านการคุ้มครองข้อมูลส่วนบุคคล</t>
    </r>
    <r>
      <rPr>
        <sz val="14"/>
        <color theme="1"/>
        <rFont val="TH SarabunPSK"/>
        <family val="2"/>
      </rPr>
      <t xml:space="preserve">
20. ในการจัดทำรายงานผลการตรวจประเมินความพร้อมในการประกอบธุรกิจ ผู้รับใบอนุญาตต้องมีการประเมินผลกระทบด้านการคุ้มครองข้อมูลส่วนบุคคลที่อาจเกิดขึ้นจากระบบการให้บริการ และกำหนดแนวทางในการบริหารจัดการ </t>
    </r>
  </si>
  <si>
    <t>02-PRIV-21</t>
  </si>
  <si>
    <t xml:space="preserve">21. การประเมินผลกระทบด้านการคุ้มครองข้อมูลส่วนบุคคล อย่างน้อยต้องครอบคลุมในเรื่องดังต่อไปนี้
21.1 ระบุขั้นตอน กระบวนการ กิจกรรมที่เกี่ยวข้องกับข้อมูลส่วนบุคคลในระบบการให้บริการ
21.2 วิเคราะห์ความเสี่ยงของการไม่ปฏิบัติตามกฎหมายคุ้มครองข้อมูลส่วนบุคคลและหลักเกณฑ์ในการควบคุมดูแลการประกอบธุรกิจบริการเกี่ยวกับระบบการพิสูจน์และยืนยันตัวตนทางดิจิทัลที่ต้องได้รับใบอนุญาต
21.3 วิเคราะห์ผลกระทบของขั้นตอน กระบวนการ กิจกรรมที่ส่งผลต่อการคุ้มครองข้อมูลส่วนบุคคล
21.4 กำหนดแนวทางการจัดการ ควบคุม และป้องกันที่เหมาะสม </t>
  </si>
  <si>
    <t>02-PRIV-22</t>
  </si>
  <si>
    <t>22. กรณีที่มีการเปลี่ยนแปลงระบบหรือเทคโนโลยีที่ส่งผลกระทบต่อระบบการให้บริการภายหลังจากเริ่มประกอบธุรกิจ ผู้รับใบอนุญาตต้องจัดให้มีการประเมินผลกระทบด้านการคุ้มครองข้อมูลส่วนบุคคล และนำส่งผลการประเมินพร้อมการแจ้งการเปลี่ยนแปลงต่อสำนักงาน</t>
  </si>
  <si>
    <t>02-PRIV-23</t>
  </si>
  <si>
    <r>
      <rPr>
        <b/>
        <sz val="14"/>
        <color theme="1"/>
        <rFont val="TH SarabunPSK"/>
        <family val="2"/>
      </rPr>
      <t>ส่วนที่ 3 การจัดการเหตุการละเมิดข้อมูลส่วนบุคคล</t>
    </r>
    <r>
      <rPr>
        <sz val="14"/>
        <color theme="1"/>
        <rFont val="TH SarabunPSK"/>
        <family val="2"/>
      </rPr>
      <t xml:space="preserve">
23. ผู้รับใบอนุญาตต้องจัดให้มีแผนการตอบสนองต่อเหตุการละเมิดข้อมูลส่วนบุคคล ซึ่งอย่างน้อยต้องประกอบด้วย
23.1 ขั้นตอนการปฏิบัติเมื่อเกิดหรือสงสัยว่าจะเกิดเหตุการละเมิดข้อมูลส่วนบุคคล การตรวจพบ หรือการรายงาน
23.2 การกำหนดบทบาทหน้าที่และความรับผิดชอบของบุคลากรตามแผนการตอบสนองต่อเหตุการละเมิดข้อมูลส่วนบุคคล 
23.3 แนวทางการสื่อสารข้อมูลเมื่อเกิดเหตุการละเมิดข้อมูลส่วนบุคคล ซึ่งครอบคลุมการสื่อสารภายใน 
การแจ้งเตือนผู้ได้รับผลกระทบ และการแจ้งเตือนหรือการรายงานตามกฎหมายที่เกี่ยวข้อง 
23.4 แผนการตอบสนองต่อเหตุการละเมิดข้อมูลส่วนบุคคลต้องสอดคล้องกับมาตรการควบคุมดูแลและป้องกันการทุจริตหรือการฉ้อโกงจากการใช้งานระบบ และมาตรการการรักษาความมั่นคงปลอดภัยระบบสารสนเทศ </t>
    </r>
  </si>
  <si>
    <t>02-PRIV-24</t>
  </si>
  <si>
    <r>
      <rPr>
        <b/>
        <sz val="14"/>
        <color theme="1"/>
        <rFont val="TH SarabunPSK"/>
        <family val="2"/>
      </rPr>
      <t xml:space="preserve">ส่วนที่ 4 ข้อมูลเกี่ยวกับพฤติกรรมการใช้งานระบบ </t>
    </r>
    <r>
      <rPr>
        <sz val="14"/>
        <color theme="1"/>
        <rFont val="TH SarabunPSK"/>
        <family val="2"/>
      </rPr>
      <t xml:space="preserve">
24. ผู้รับใบอนุญาตจะทำการเก็บรวบรวม ใช้ หรือเปิดเผยข้อมูลเกี่ยวกับพฤติกรรมการใช้งานระบบการให้บริการได้เฉพาะเพื่อวัตถุประสงค์ดังต่อไปนี้ 
24.1 เพื่อการตรวจสอบไอเดนติตี้ของผู้ใช้บริการ และอำนวยความสะดวกให้กับผู้ใช้บริการ 
24.2 เพื่อสนับสนุนการจัดการเหตุการณ์การทุจริตหรือฉ้อโกงในระบบการให้บริการ
24.3 เพื่อพัฒนาประสิทธิภาพหรือความสามารถในการให้บริการของระบบการให้บริการ
24.4 เป็นการปฏิบัติตามกฎหมาย</t>
    </r>
  </si>
  <si>
    <t>02-PRIV-25</t>
  </si>
  <si>
    <t>25. ห้ามมิให้ผู้รับใบอนุญาตนำข้อมูลเกี่ยวกับพฤติกรรมการใช้งานตามข้อ 24 ไปขายให้กับบุคคลอื่น</t>
  </si>
  <si>
    <t>02-PRIV-26</t>
  </si>
  <si>
    <r>
      <rPr>
        <b/>
        <sz val="14"/>
        <color theme="1"/>
        <rFont val="TH SarabunPSK"/>
        <family val="2"/>
      </rPr>
      <t>ส่วนที่ 5 การบริหารจัดการข้อมูลชีวมิติ</t>
    </r>
    <r>
      <rPr>
        <sz val="14"/>
        <color theme="1"/>
        <rFont val="TH SarabunPSK"/>
        <family val="2"/>
      </rPr>
      <t xml:space="preserve">
26. ในกรณีที่ผู้รับใบอนุญาตมีการเก็บรวบรวมข้อมูลชีวมิติ ต้องได้รับความยินยอมโดยชัดแจ้งจากเจ้าของข้อมูล โดยเจ้าของข้อมูลได้รับแจ้งถึงวัตถุประสงค์ของการเก็บรวบรวมและใช้งานข้อมูลชีวมิติอย่างชัดเจน </t>
    </r>
  </si>
  <si>
    <t>02-PRIV-27</t>
  </si>
  <si>
    <t>27. ผู้รับใบอนุญาตจะจัดเก็บข้อมูลชีวมิติได้เฉพาะเพื่อวัตถุประสงค์ดังต่อไปนี้
27.1 เพื่อประโยชน์ในการใช้บริการระบบการให้บริการ
27.2 เพื่อการปรับปรุง พัฒนา และทดสอบสมรรถนะของระบบการให้บริการ 
เว้นแต่เป็นกรณีที่ผู้รับใบอนุญาตต้องปฏิบัติตามที่กฎหมายกำหนด</t>
  </si>
  <si>
    <t>02-PRIV-28</t>
  </si>
  <si>
    <t>28. ในการจัดเก็บข้อมูลชีวมิติ ผู้รับใบอนุญาตต้องจัดให้มีนโยบายเกี่ยวกับการรักษาความมั่นคงปลอดภัยข้อมูลชีวมิติที่ชัดเจน โดยครอบคลุมกระบวนการอย่างน้อย ดังนี้
28.1 มีการเข้ารหัสข้อมูลชีวมิติ 
28.2 จัดเก็บข้อมูลชีวมิติแยกออกจากการเก็บเทมเพลตชีวมิติและข้อมูลเกี่ยวกับอัตลักษณ์
28.3 จัดเก็บบนเครือข่ายที่มั่นคงปลอดภัย และรับส่งข้อมูลชีวมิติผ่านช่องทางที่มั่นคงปลอดภัย 
28.4 จำกัดการเข้าถึงข้อมูลชีวมิติเฉพาะบุคลากรผู้รับผิดชอบ</t>
  </si>
  <si>
    <t>02-PRIV-29</t>
  </si>
  <si>
    <t xml:space="preserve">29. กรณีที่ต้องมีการแลกเปลี่ยนข้อมูลชีวมิติเพื่อประโยชน์ในการใช้งานระบบการให้บริการ ผู้ให้บริการต้องได้รับความยินยอมโดยชัดแจ้งจากเจ้าของข้อมูล โดยต้องมีการเข้ารหัสข้อมูลและจัดให้มีการแลกเปลี่ยนข้อมูลผ่านช่องทางที่มีความมั่นคงปลอดภัย </t>
  </si>
  <si>
    <t>02-PRIV-30</t>
  </si>
  <si>
    <t>30. ผู้รับใบอนุญาตต้องทำลายข้อมูลชีวมิติเมื่อมีการเพิกถอนความยินยอมหรือยกเลิกการใช้บริการ โดยต้องดำเนินการให้ครอบคลุมทุกกระบวนการที่มีการเก็บรวบรวม ซึ่งรวมถึงกรณีที่มีการว่าจ้างบุคคลภายนอกให้ดำเนินการด้วย เช่น การทำสำเนา การจัดเก็บชั่วคราวในฐานข้อมูล เว้นแต่เป็นกรณีที่ผู้รับใบอนุญาตต้องปฏิบัติตามที่กฎหมายกำหนด</t>
  </si>
  <si>
    <t>02-PRIV-31</t>
  </si>
  <si>
    <t>31. ผู้รับใบอนุญาตต้องมีการบันทึกหรือจัดเก็บหลักฐานการทำลายข้อมูลชีวมิติเพื่อประโยชน์ในการตรวจสอบ</t>
  </si>
  <si>
    <t>02-PRIV-32</t>
  </si>
  <si>
    <r>
      <rPr>
        <b/>
        <sz val="14"/>
        <color theme="1"/>
        <rFont val="TH SarabunPSK"/>
        <family val="2"/>
      </rPr>
      <t>ส่วนที่ 6 ความยินยอม</t>
    </r>
    <r>
      <rPr>
        <sz val="14"/>
        <color theme="1"/>
        <rFont val="TH SarabunPSK"/>
        <family val="2"/>
      </rPr>
      <t xml:space="preserve">
32. ผู้รับใบอนุญาตต้องได้รับความยินยอมโดยชัดแจ้งจากผู้ใช้บริการก่อนการเปิดเผยข้อมูลเกี่ยวกับอัตลักษณ์ของบุคคลดังกล่าวแก่ผู้ที่เกี่ยวข้องกับการใช้งานระบบการให้บริการ </t>
    </r>
  </si>
  <si>
    <t>02-PRIV-33</t>
  </si>
  <si>
    <t>33. ผู้รับใบอนุญาตต้องจัดเก็บประวัติกิจกรรม (log) ที่แสดงถึงการได้ความยินยอมโดยชัดแจ้งจากผู้ใช้บริการ รวมถึงข้อมูลดังต่อไปนี้
33.1 วันที่และวิธีการได้มาซึ่งความยินยอม
33.2 ระยะเวลาของความยินยอม 
33.3 เงื่อนไขการให้ความยินยอม
33.4 การถอน หรือการสิ้นอายุความยินยอม</t>
  </si>
  <si>
    <t>02-PRIV-34</t>
  </si>
  <si>
    <r>
      <rPr>
        <b/>
        <sz val="14"/>
        <color theme="1"/>
        <rFont val="TH SarabunPSK"/>
        <family val="2"/>
      </rPr>
      <t>ส่วนที่ 7 การดำเนินการเกี่ยวกับข้อมูลส่วนบุคคล</t>
    </r>
    <r>
      <rPr>
        <sz val="14"/>
        <color theme="1"/>
        <rFont val="TH SarabunPSK"/>
        <family val="2"/>
      </rPr>
      <t xml:space="preserve">
34. การเข้าถึงข้อมูล
34.1  ผู้รับใบอนุญาตต้องจัดให้มีวิธีการที่ให้ผู้ใช้บริการสามารถเข้าถึงข้อมูลส่วนบุคคลที่เกี่ยวกับตนได้โดยไม่เสียค่าใช้จ่าย
34.2  ผู้รับใบอนุญาตต้องตอบรับคำขอเข้าถึงข้อมูลส่วนบุคคลของผู้ใช้บริการภายในสามสิบวันนับแต่ได้รับคำขอ หากผู้รับใบอนุญาตปฏิเสธคำขอ ต้องดำเนินการให้สอดคล้องตามกฎหมายคุ้มครองข้อมูลส่วนบุคคล</t>
    </r>
  </si>
  <si>
    <t>02-PRIV-35</t>
  </si>
  <si>
    <t>35. การแก้ไขปรับปรุงข้อมูล
35.1 ผู้รับใบอนุญาตต้องจัดให้ผู้ใช้บริการสามารถแก้ไขหรือปรับปรุงข้อมูลส่วนบุคคลที่เกี่ยวกับตนได้ด้วยวิธีการที่เข้าถึงได้โดยง่าย
35.2 ผู้รับใบอนุญาตต้องจัดให้มีคู่มือหรือคำอธิบายสำหรับผู้ใช้บริการเกี่ยวกับวิธีการในการแก้ไขหรือปรับปรุงข้อมูล</t>
  </si>
  <si>
    <t>02-PRIV-36</t>
  </si>
  <si>
    <t>36. การดูแลคุณภาพของข้อมูลส่วนบุคคล
36.1 ผู้รับใบอนุญาตต้องมีการทบทวนข้อมูลส่วนบุคคลของผู้ใช้บริการ โดยตรวจทานและปรับปรุงข้อมูลที่ใช้สำหรับการพิสูจน์และยืนยันตัวตนให้เป็นปัจจุบัน และดำเนินการอย่างสม่ำเสมอ
36.2 หากผู้รับใบอนุญาตได้จัดให้มีการทบทวนข้อมูลของผู้ใช้บริการแล้ว แต่ไม่สามารถติดต่อผู้ใช้บริการได้ ให้กำหนดมาตรการที่สามารถทบทวนข้อมูลผู้ใช้บริการให้เป็นปัจจุบันเมื่อผู้ใช้บริการมาทำธุรกรรม หรือในโอกาสแรกที่สามารถติดต่อผู้ใช้บริการได้</t>
  </si>
  <si>
    <t>02-PRIV-37</t>
  </si>
  <si>
    <r>
      <rPr>
        <b/>
        <sz val="14"/>
        <color theme="1"/>
        <rFont val="TH SarabunPSK"/>
        <family val="2"/>
      </rPr>
      <t>ส่วนที่ 8 การจัดการเรื่องร้องเรียน</t>
    </r>
    <r>
      <rPr>
        <sz val="14"/>
        <color theme="1"/>
        <rFont val="TH SarabunPSK"/>
        <family val="2"/>
      </rPr>
      <t xml:space="preserve">
37. ผู้รับใบอนุญาตต้องจัดให้มีมาตรการหรือกลไกในการจัดการเรื่องร้องเรียนเกี่ยวกับข้อมูลส่วนบุคคล โดยมีลักษณะอย่างน้อยดังนี้
37.1 ผู้ใช้บริการสามารถเข้าถึงได้ง่าย มีข้อมูลการติดต่อที่ชัดเจน
37.2 มีกระบวนการจัดการด้วยความเป็นธรรม มีความเป็นกลาง และโปร่งใส
37.3 มีขั้นตอนที่ชัดเจน ดำเนินการอย่างทันท่วงที และมีการบรรเทาความเสียหายอย่างเหมาะสม 
37.4 มีบุคลากรที่มีความรู้ความเข้าใจเกี่ยวกับการคุ้มครองข้อมูลส่วนบุคคลและการจัดการเรื่องร้องเรียน 
37.5 มีกลไกที่สอดคล้องตามกฎหมายคุ้มครองข้อมูลส่วนบุคคล</t>
    </r>
  </si>
  <si>
    <t>02-COMP-38</t>
  </si>
  <si>
    <r>
      <rPr>
        <b/>
        <sz val="14"/>
        <color theme="1"/>
        <rFont val="TH SarabunPSK"/>
        <family val="2"/>
      </rPr>
      <t>หมวด 5 การปฏิบัติตามกฎหมายและหลักเกณฑ์ที่เกี่ยวข้อง (IT compliance)</t>
    </r>
    <r>
      <rPr>
        <sz val="14"/>
        <color theme="1"/>
        <rFont val="TH SarabunPSK"/>
        <family val="2"/>
      </rPr>
      <t xml:space="preserve">
38. ผู้รับใบอนุญาตต้องปฏิบัติตามกฎหมายและหลักเกณฑ์ที่เกี่ยวข้องด้านเทคโนโลยีสารสนเทศ เช่น กฎหมายว่าด้วยธุรกรรมทางอิเล็กทรอนิกส์ กฎหมายว่าด้วยการกระทำความผิดเกี่ยวกับคอมพิวเตอร์ กฎหมายคุ้มครองข้อมูลส่วนบุคคล และกฎหมายการรักษาความมั่นคงปลอดภัยไซเบอร์ เพื่อป้องกันการฝ่าฝืนหรือการไม่ปฏิบัติตามกฎหมายและหลักเกณฑ์ของหน่วยงานกำกับดูแลที่เกี่ยวข้อง</t>
    </r>
  </si>
  <si>
    <t>02-AUDIT-39</t>
  </si>
  <si>
    <r>
      <rPr>
        <b/>
        <sz val="14"/>
        <color theme="1"/>
        <rFont val="TH SarabunPSK"/>
        <family val="2"/>
      </rPr>
      <t>หมวด 6 การตรวจสอบด้านเทคโนโลยีสารสนเทศ (IT audit)</t>
    </r>
    <r>
      <rPr>
        <sz val="14"/>
        <color theme="1"/>
        <rFont val="TH SarabunPSK"/>
        <family val="2"/>
      </rPr>
      <t xml:space="preserve">
39. ผู้รับใบอนุญาตต้องจัดให้มีการตรวจสอบการรักษาความมั่นคงปลอดภัยด้านเทคโนโลยีสารสนเทศของระบบการให้บริการอย่างน้อยปีละหนึ่งครั้ง รวมทั้งต้องติดตามให้มีการปรับปรุงประเด็นจากการตรวจสอบ เพื่อให้มั่นใจว่ามีการรักษาความมั่นคงปลอดภัยด้านเทคโนโลยีสารสนเทศ การบริหารความเสี่ยง และการปฏิบัติตามกฎหมายและหลักเกณฑ์ที่เกี่ยวข้องอย่างเพียงพอ</t>
    </r>
  </si>
  <si>
    <t>Part 3.3: แบบประเมิน Risk Management Capability (RMC) - Fraud</t>
  </si>
  <si>
    <t>03-FRAUD-01</t>
  </si>
  <si>
    <t>1. ผู้รับใบอนุญาตต้องมีการกำหนดบุคลากรที่ทำหน้าที่ในการกำกับดูแลการดำเนินงานเกี่ยวกับการควบคุมดูแลและป้องกันการทุจริตหรือการฉ้อโกงจากการใช้งานระบบการให้บริการ รวมถึงรับผิดชอบในการจัดให้มีและดำเนินการตามแผนการป้องกันการทุจริตหรือการฉ้อโกงจากการใช้งานระบบ</t>
  </si>
  <si>
    <t>03-FRAUD-02</t>
  </si>
  <si>
    <t xml:space="preserve">2. ผู้รับใบอนุญาตต้องจัดให้มีการดำเนินการอย่างน้อยในเรื่องดังต่อไปนี้ 
2.1 จัดให้มีแผนการป้องกันการทุจริตหรือการฉ้อโกงจากการใช้งานระบบ
2.2 กำหนดระดับความเสี่ยงที่ยอมรับได้สำหรับการทุจริตหรือการฉ้อโกงจากการใช้งานระบบ 
2.3 จัดให้มีการบริหารความเสี่ยงเกี่ยวกับการทุจริตหรือการฉ้อโกงจากการใช้งานระบบ 
2.4 จัดให้มีมาตรการที่เหมาะสมในการป้องกัน การตรวจจับ และจัดการกับการทุจริตหรือการฉ้อโกงจากการใช้งานระบบ และดูแลให้มีการดำเนินการตามมาตรการดังกล่าว  </t>
  </si>
  <si>
    <t>03-FRAUD-03</t>
  </si>
  <si>
    <t>3. การจัดทำแผนการป้องกันการทุจริตหรือการฉ้อโกงจากการใช้งานระบบต้องสอดคล้องกับลักษณะการให้บริการและความเสี่ยงของระบบการให้บริการ โดยประกอบด้วยข้อมูลอย่างน้อยดังนี้
3.1 เป้าหมายและวัตถุประสงค์
3.2 กลยุทธ์ในการบริหารจัดการความเสี่ยงจากการทุจริตหรือการฉ้อโกงจากการใช้งานระบบ
3.3 ระดับความเสี่ยงที่ยอมรับได้
3.4 การระบุภัยคุกคาม ความเสี่ยง และช่องโหว่ที่เกี่ยวข้อง
3.5 ความพร้อมและความสามารถของบุคลากรที่เหมาะสมกับการบริหารจัดการความเสี่ยง
3.6 มาตรการในการควบคุมและจัดการภัยคุกคาม ความเสี่ยง และช่องโหว่
3.7 การสร้างความตระหนักให้กับบุคลากรที่เกี่ยวข้อง 
3.8 การบริหารจัดการ การตรวจสอบ และการรายงานเหตุการณ์ที่เกี่ยวข้องกับการทุจริตหรือการฉ้อโกงจากการใช้งานระบบ 
3.9 การกำหนดโครงสร้าง บทบาท หน้าที่ และความรับผิดชอบของบุคลากรที่เกี่ยวข้องในการดำเนินการตามแผน</t>
  </si>
  <si>
    <t>03-FRAUD-04</t>
  </si>
  <si>
    <t xml:space="preserve">4. ผู้รับใบอนุญาตต้องมีการทบทวนแผนการป้องกันการทุจริตหรือการฉ้อโกงจากการใช้งานระบบอย่างน้อยปีละหนึ่งครั้งหรือเมื่อมีการเปลี่ยนแปลงที่มีนัยยะสำคัญ โดยคำนึงถึงความเหมาะสมของมาตรการที่มีอยู่ในปัจจุบันและความเสี่ยงหรือสภาพแวดล้อมการให้บริการที่เปลี่ยนแปลงไป </t>
  </si>
  <si>
    <t>03-FRAUD-05</t>
  </si>
  <si>
    <t>5. ผู้รับใบอนุญาตต้องมีการบริหารจัดการบุคลากรอย่างเหมาะสม โดยต้องมีการดำเนินการอย่างน้อยในเรื่องดังต่อไปนี้
5.1 จัดให้มีบุคลากรที่ปฏิบัติหน้าที่เกี่ยวกับการป้องกันและควบคุมการทุจริตหรือฉ้อโกงซึ่งมีคุณสมบัติเหมาะสม โดยมีกระบวนการคัดเลือกบุคคลที่มีความรู้หรือประสบการณ์ที่เหมาะสม และมีปริมาณบุคลากรที่เพียงพอสอดคล้องกับลักษณะการประกอบธุรกิจ
5.2 มีการส่งเสริมและสร้างความตระหนักให้กับบุคลากรที่เกี่ยวข้อง ให้มีความเข้าใจและตระหนักถึงความเสี่ยงเกี่ยวกับการทุจริตหรือการฉ้อโกงจากการใช้งานระบบ 
5.3 จัดให้มีคู่มือหรือขั้นตอนการปฏิบัติงานสำหรับบุคลากรที่เกี่ยวข้อง ในการป้องกัน การตรวจจับ การรายงานและการจัดการกับเหตุการณ์การทุจริตหรือการฉ้อโกง
5.4 มีการอบรมให้ความรู้ที่จำเป็นแก่บุคลากรในองค์กรเกี่ยวกับการป้องกันและควบคุมการทุจริตหรือการฉ้อโกงทั้งก่อนการเริ่มปฏิบัติงานและอย่างน้อยปีละหนึ่งครั้ง</t>
  </si>
  <si>
    <t>03-FRAUD-06</t>
  </si>
  <si>
    <t xml:space="preserve">6. ผู้รับใบอนุญาตต้องจัดให้มีคำแนะนำแก่ผู้ใช้บริการอย่างน้อยในเรื่องดังต่อไปนี้
6.1 การดูแลอัตลักษณ์และข้อมูลคุณลักษณะของตน เพื่อป้องกันการทุจริตหรือการฉ้อโกงที่อาจเกิดขึ้นจากการใช้งานระบบ
6.2 คำแนะนำแก่ผู้ใช้บริการเพื่อหลีกเลี่ยงการหลอกลวงทางอินเทอร์เน็ตอันทำให้ได้ไปซึ่งข้อมูลเกี่ยวกับอัตลักษณ์ </t>
  </si>
  <si>
    <t>03-FRAUD-07</t>
  </si>
  <si>
    <t>7. ผู้รับใบอนุญาตต้องมีกลไกในการตรวจจับและเฝ้าระวังเหตุการณ์การทุจริตหรือการฉ้อโกงจากการใช้งานระบบอย่างน้อยดังนี้
7.1 มีกลไกในการตรวจจับเหตุการณ์การทุจริตหรือการฉ้อโกงหรือเหตุที่น่าสงสัยว่าจะเกิดการทุจริตหรือการฉ้อโกง รวมถึงจัดให้มีช่องทางที่เป็นการรักษาความลับสำหรับบุคลากรและผู้ใช้งานในการแจ้งเหตุดังกล่าว
7.2 ต้องจัดให้มีกลไกในการเฝ้าระวังเหตุการณ์ที่มีลักษณะคล้ายกับเหตุการณ์ที่ตรวจพบ หรือที่เกี่ยวข้องกับเหตุการณ์ที่ตรวจพบ และนำมาตรวจสอบกับการลงทะเบียนใหม่และการปรับปรุงข้อมูลของผู้ใช้งานเดิม โดยระบบจะต้องไม่อนุญาตให้มีการลงทะเบียนใหม่หรือมีการปรับปรุงข้อมูล หากพบว่าการลงทะเบียนหรือการปรับปรุงข้อมูลมีลักษณะสุ่มเสี่ยงจะก่อให้เกิดเหตุการณ์ทุจริตหรือฉ้อโกง</t>
  </si>
  <si>
    <t>03-FRAUD-08</t>
  </si>
  <si>
    <t>8. ผู้รับใบอนุญาตต้องจัดให้มีกลไกในการจัดการเหตุการณ์การทุจริตหรือการฉ้อโกง หรือเหตุการณ์ที่น่าสงสัยว่าจะเกิดการทุจริตหรือการฉ้อโกงอย่างเหมาะสมและทันท่วงที โดยมีกระบวนการอย่างน้อยดังนี้
8.1 มีกลไกในการตรวจสอบเหตุการณ์การทุจริตหรือการฉ้อโกง หรือเหตุที่น่าสงสัยว่าจะเกิดการทุจริตหรือการฉ้อโกง  
8.2 ในกรณีที่เกิดเหตุการณ์การทุจริตหรือการฉ้อโกง ต้องมีการบรรเทาผลกระทบจากเหตุการณ์ดังกล่าวอย่างเหมาะสม และพิจารณาจัดการความเสี่ยงที่อาจทำให้เกิดเหตุการณ์ในลักษณะเดียวกันเพื่อไม่ให้เกิดซ้ำ 
8.3 มีขั้นตอนการปฏิบัติงานที่กำหนดหลักเกณฑ์การตัดสินใจในช่วงที่สำคัญ (critical stage) เพื่อจัดการเหตุการณ์การทุจริตหรือการฉ้อโกง หรือเหตุที่น่าสงสัยว่าจะเกิดการทุจริตหรือการฉ้อโกง 
8.4 มีการบันทึกการตัดสินใจเกี่ยวกับการตอบสนอง การดำเนินการ หรือกรณีที่ไม่มีการดำเนินการกับเหตุการณ์ที่น่าสงสัยว่าจะเกิดการทุจริตหรือการฉ้อโกง 
8.5 ต้องมีการรายงานเหตุการณ์การทุจริตหรือการฉ้อโกง หรือเหตุที่น่าจะสงสัยว่าจะเกิดการทุจริตหรือการฉ้อโกง โดยนำส่งพร้อมสรุปผลการดำเนินงานเกี่ยวกับการให้บริการประจำปี ซึ่งควรประกอบด้วยข้อมูลอย่างน้อย ดังนี้ 
8.5.1 จำนวนเหตุการณ์ 
8.5.2 ประเภทและระดับความรุนแรงของเหตุการณ์
8.5.3 การตัดสินใจเกี่ยวกับการตอบสนอง การดำเนินการ หรือกรณีที่ไม่มีการดำเนินการกับเหตุการณ์ที่น่าสงสัยว่าจะเกิดการทุจริตหรือการฉ้อโกง
8.5.4 การให้ความช่วยเหลือเยียวยาแก่ผู้ที่ได้รับผลกระทบหรืออาจได้รับผลกระทบจากการทุจริตหรือการฉ้อโกง</t>
  </si>
  <si>
    <t>03-FRAUD-09</t>
  </si>
  <si>
    <t>9. ในกรณีที่เกิดหรือคาดว่าจะเกิดปัญหาหรือเหตุการณ์ที่มีนัยสำคัญที่เกี่ยวกับการทุจริตหรือการฉ้อโกงในระบบให้บริการและเป็นปัญหาสำคัญที่ผู้รับใบอนุญาตต้องรายงานต่อผู้บริหารสูงสุด คณะกรรมการ หรือบุคลากรที่ได้รับมอบหมาย ให้ผู้รับใบอนุญาตรายงานมายังสำนักงานเมื่อเกิดหรือรับทราบปัญหาหรือเหตุการณ์ดังกล่าวโดยเร็ว และให้แจ้งสาเหตุและการแก้ไขปัญหาเพิ่มเติมภายหลัง</t>
  </si>
  <si>
    <t>03-FRAUD-10</t>
  </si>
  <si>
    <t>10. ผู้รับใบอนุญาตต้องจัดให้มีมาตรการ ช่องทาง และการให้ความช่วยเหลือ เยียวยาแก่ผู้ที่ได้รับผลกระทบหรืออาจได้รับผลกระทบจากการทุจริตหรือการฉ้อโกง อย่างน้อยดังนี้
10.1 มีช่องทางในการแจ้งเหตุในกรณีที่มีข้อสงสัยว่าอัตลักษณ์ หรือสิ่งที่ใช้ยืนยันตัวตน ของผู้ใช้บริการถูกนำไปใช้งานโดยไม่ชอบ
10.2 ให้ความช่วยเหลือผู้ใช้บริการในกรณีที่อัตลักษณ์ หรือสิ่งที่ใช้ยืนยันตัวตนของผู้ใช้บริการรั่วไหล หรือถูกล่วงรู้โดยบุคคลอื่น 
10.3 มีมาตรการป้องกันการใช้งานอัตลักษณ์ และ/หรือสิ่งที่ใช้ยืนยันตัวตนของผู้ใช้บริการ เมื่อผู้รับใบอนุญาตมีเหตุสงสัยว่าอาจเกิดการทุจริตหรือการฉ้อโกง 
10.4 ในกรณีที่ผู้รับใบอนุญาตตรวจพบหรือผู้เสียหายแจ้งต่อผู้รับใบอนุญาต ว่าบุคคลดังกล่าวเป็นเหยื่อของการทุจริตหรือการฉ้อโกง ผู้รับใบอนุญาตต้องจัดให้มีการพิสูจน์ตัวตนของบุคคลนั้นใหม่ โดยอย่างน้อยต้องใช้ระดับความน่าเชื่อถือในการพิสูจน์ตัวตนที่เทียบเท่าหรือสูงกว่ากระบวนการที่เคยทำไว้</t>
  </si>
  <si>
    <t>03-FRAUD-11</t>
  </si>
  <si>
    <t>11. ในกรณีที่เกิดเหตุการณ์ซึ่งส่งผลกระทบหรือขัดขวางความสามารถของผู้รับใบอนุญาตในการปฏิบัติตามหลักเกณฑ์ที่กำหนด ผู้รับใบอนุญาตต้องพิจารณาดำเนินการดังต่อไปนี้
11.1 แจ้งให้สำนักงานทราบถึงเหตุการณ์ซึ่งส่งผลให้ไม่สามารถปฏิบัติตามหลักเกณฑ์ที่กำหนดโดยเร็ว
11.2 บันทึกการตัดสินใจเกี่ยวกับการบริหารจัดการการทุจริตหรือฉ้อโกงจากการใช้งานระบบ และการแก้ไขหรือเยียวยา (ถ้ามี) โดยนำส่งพร้อมสรุปผลการดำเนินงานเกี่ยวกับการให้บริการประจำปี
11.3 ผู้รับใบอนุญาตอาจเปลี่ยนแปลงการบริหารจัดการการทุจริตหรือฉ้อโกงจากการใช้งานระบบได้ภายในระยะเวลาจำกัดเพื่อรับมือเหตุการณ์ที่เกิดขึ้น ทั้งนี้ การเปลี่ยนแปลงดังกล่าวต้องไม่ทำให้ระดับความเสี่ยงด้านเทคโนโลยีสารสนเทศสูงกว่าระดับความเสี่ยงที่ยอมรับได้</t>
  </si>
  <si>
    <t>Part 3.4: แบบประเมิน Risk Management Capability (RMC) - Functional</t>
  </si>
  <si>
    <t>04-UX-01</t>
  </si>
  <si>
    <t xml:space="preserve">1. ผู้รับใบอนุญาตต้องพิจารณาออกแบบระบบการให้บริการโดยคำนึงถึงเรื่องดังต่อไปนี้
1.1 การแสดงผลในรูปแบบที่ชัดเจน ด้วยภาษาที่กระชับ เข้าใจได้ง่าย และสามารถเข้าถึงได้ด้วยอุปกรณ์ต่างๆ 
1.2 ต้องจัดให้มีช่องทางที่ผู้ใช้บริการสามารถเลือกใช้งานได้ โดยออกแบบให้เข้าใจได้ง่ายและไม่เกิดการทำซ้ำโดยไม่จำเป็น 
1.3 ต้องออกแบบการใช้งานให้ง่ายและเหมาะสม โดยเฉพาะผู้ใช้งานที่ขาดทักษะหรือไม่คุ้นเคยกับการใช้งานเทคโนโลยีดิจิทัล 
1.4 ต้องออกแบบส่วนต่อประสานกับผู้ใช้งาน (user interface) ให้แสดงผลอย่างเหมาะสม บนอุปกรณ์ของผู้ใช้งาน เช่น อุปกรณ์เคลื่อนที่ แท็บเล็ต คอมพิวเตอร์ตั้งโต๊ะ แล็ปท็อป รวมถึงการแสดงผลผ่านเบราว์เซอร์ทั่วไป หรือซอฟต์แวร์สนับสนุนที่เกี่ยวข้อง  </t>
  </si>
  <si>
    <t>04-UX-02</t>
  </si>
  <si>
    <t>2. ผู้รับใบอนุญาตต้องจัดให้มีช่องทางสำหรับการรับฟังความคิดเห็น การให้ความช่วยเหลือ การแก้ปัญหา และการรับข้อร้องเรียนที่เกี่ยวข้องกับการให้บริการ</t>
  </si>
  <si>
    <t>04-UX-03</t>
  </si>
  <si>
    <t>3. ผู้รับใบอนุญาตต้องจัดทำผังขั้นตอนการทำงานของระบบให้บริการซึ่งครอบคลุมกรณีดังต่อไปนี้
3.1 กระบวนการใช้งานของผู้ใช้บริการตั้งแต่ต้นจนจบ ซึ่งมีการปรับปรุงให้เป็นปัจจุบันอย่างสม่ำเสมอ
3.2 ผังขั้นตอนที่มีทางเลือกการใช้งานในกรณีที่ผู้ใช้บริการไม่สามารถทำกิจกรรมได้เนื่องจากเทคโนโลยีของอุปกรณ์หรือซอฟต์แวร์ของผู้ใช้บริการไม่รองรับกับระบบการให้บริการ</t>
  </si>
  <si>
    <t>04-UX-04</t>
  </si>
  <si>
    <t xml:space="preserve">4. ผู้รับใบอนุญาตต้องให้ข้อมูลที่จำเป็นแก่ผู้ใช้บริการอย่างน้อย ดังนี้
4.1 รายละเอียดกระบวนการที่ผู้ใช้บริการต้องดำเนินการในแต่ละขั้นตอน 
4.2 ข้อกำหนดทางเทคนิค (technical requirement) ที่จำเป็นสำหรับการใช้งานระบบการให้บริการ เช่น การตั้งค่าการเชื่อมต่ออินเทอร์เน็ต การตั้งค่าอุปกรณ์สำหรับการถ่ายภาพ
4.3 รายการเอกสารหรือหลักฐานที่จำเป็นในขั้นตอนการพิสูจน์ตัวตนและข้อมูลแจ้งเตือนหากผู้ใช้บริการนำส่งเอกสารไม่ครบถ้วน </t>
  </si>
  <si>
    <t>04-UX-05</t>
  </si>
  <si>
    <t xml:space="preserve">5. หากมีการออกรหัสหรือชุดตัวเลขให้กับผู้ใช้บริการในขั้นตอนการพิสูจน์ตัวตน ผู้รับใบอนุญาตต้องจัดให้มีการแจ้งให้ทราบล่วงหน้าเกี่ยวกับการได้รับรหัสหรือชุดตัวเลขพร้อมวิธีการดำเนินการในขั้นตอนถัดไป </t>
  </si>
  <si>
    <t>04-UX-06</t>
  </si>
  <si>
    <t xml:space="preserve">6. ผู้รับใบอนุญาตต้องแจ้งให้ผู้ใช้บริการทราบถึงสถานะของผลการพิสูจน์ตัวตนในแต่ละกรณี ดังนี้
6.1 กรณีดำเนินการพิสูจน์ตัวตนสำเร็จต้องยืนยันผลการพิสูจน์ตัวตนให้ผู้ใช้บริการทราบ พร้อมรายละเอียดการดำเนินการในขั้นตอนถัดไป
6.2 กรณีพิสูจน์ตัวตนสำเร็จบางส่วน (partially complete) เช่น เอกสารหรือข้อมูลไม่ครบถ้วน ผู้ใช้บริการหยุดการดำเนินการ หรือ session timeout ผู้รับใบอนุญาตต้องมีกระบวนการสื่อสารให้ผู้ใช้บริการทราบถึงข้อมูลที่ดำเนินการไม่สำเร็จ
6.3 กรณีพิสูจน์ตัวตนไม่สำเร็จ (unsuccessful) ผู้รับใบอนุญาตต้องให้ข้อมูลช่องทางอื่นที่สามารถดำเนินการแทนได้ เช่น การพิสูจน์ตัวตนที่สำนักงานสาขา </t>
  </si>
  <si>
    <t>04-UX-07</t>
  </si>
  <si>
    <t xml:space="preserve">7. ผู้รับใบอนุญาตต้องจัดให้มีบริการให้ความช่วยเหลือแก่ผู้ใช้บริการในกระบวนการพิสูจน์ตัวตน ซึ่งรวมถึงกรณีที่ผู้ใช้บริการไม่มีความพร้อมด้านเทคโนโลยีหรือความสามารถในการดำเนินการ โดยอย่างน้อยต้องมีช่องทางที่สามารถติดต่อสื่อสารกับบุคลากรของผู้รับใบอนุญาตได้ เช่น เคาน์เตอร์เซอร์วิส call center หรือ VDO call </t>
  </si>
  <si>
    <t>04-UX-08</t>
  </si>
  <si>
    <t>8. ผู้รับใบอนุญาตต้องจัดให้มีคู่มือหรือคำแนะนำสำหรับผู้ใช้บริการในการแก้ไขหรือปรับปรุงข้อมูลส่วนบุคคลของตนที่มีการเก็บรวบรวมในขั้นตอนการพิสูจน์ตัวตน</t>
  </si>
  <si>
    <t>04-UX-09</t>
  </si>
  <si>
    <t>9. ผู้รับใบอนุญาตต้องจัดให้มีคำแนะนำการใช้งานและดูแลรักษาสิ่งที่ใช้ยืนยันตัวตนของผู้ใช้บริการ เช่น ระยะเวลาการใช้งานสิ่งที่ใช้ยืนยันตัวตน การดำเนินการเมื่อสิ่งที่ใช้ยืนยันตัวตนสูญหาย ถูกขโมย หรือเสียหาย</t>
  </si>
  <si>
    <t>04-UX-10</t>
  </si>
  <si>
    <t>10. ผู้รับใบอนุญาตต้องจัดให้มีช่องทางสำหรับผู้ใช้บริการในการกู้คืน เปลี่ยนแปลง หรือจัดให้มีสิ่งทดแทนสิ่งที่ใช้ยืนยันตัวตน ในกรณีที่สิ่งที่ใช้ยืนยันตัวตนสูญหาย ถูกขโมย เสียหาย ไม่สามารถใช้งาน หรือลืม โดยช่องทางดังกล่าวอย่างน้อยต้องเป็นกระบวนการที่มีระดับความน่าเชื่อถือเทียบเท่ากับกระบวนการออกสิ่งที่ใช้ยืนยันตัวตนที่เคยทำไว้</t>
  </si>
  <si>
    <t>04-UX-11</t>
  </si>
  <si>
    <t>11. ผู้รับใบอนุญาตต้องจัดทำแผนและรายละเอียดการทดสอบระบบ (usability test plans) ซึ่งครอบคลุมตามขอบเขตการให้บริการ โดยอย่างน้อยต้องประกอบด้วย
11.1 วัตถุประสงค์ เป้าหมาย 
11.2 วิธีการวัดผลหรือเกณฑ์การทดสอบซึ่งครอบคลุมหัวข้อดังนี้
11.2.1 ระบบการให้บริการแสดงผลในรูปแบบที่ชัดเจน ด้วยภาษาที่กระชับ เข้าใจได้ง่าย และสามารถเข้าถึงได้ด้วยอุปกรณ์ต่างๆ
11.2.2 ระบบการให้บริการใช้งานง่ายและเหมาะสม โดยเฉพาะผู้ใช้งานที่ขาดทักษะหรือไม่คุ้นเคยกับการใช้งานเทคโนโลยีดิจิทัล
11.2.3 ส่วนต่อประสานกับผู้ใช้งาน (user interface) ของระบบการให้บริการแสดงผลอย่างเหมาะสม (responsive design) บนอุปกรณ์ของผู้ใช้งาน
11.3 จำนวน วิธีการคัดเลือก และการจัดกลุ่มผู้เข้าร่วมการทดสอบตามขอบเขตการให้บริการ เช่น ผู้ใช้งานทั่วไป ผู้พิการ ผู้สูงอายุ ผู้ที่ใช้เทคโนโลยีอำนวยความสะดวก ผู้ที่ขาดความเข้าใจในการใช้งาน ผู้ที่มีความหลากหลายทางวัฒนธรรมและภาษา  ผู้ที่มาจากภูมิภาคและพื้นที่ห่างไกล ผู้ที่มีเทคโนโลยีรุ่นเก่าและการเชื่อมต่อแบนด์วิดท์ต่ำ
11.4 แนวทางและวิธีการที่ใช้ในการทดสอบซึ่งแสดงถึงกระบวนการทำงาน ปัญหา และสิ่งที่ต้องปรับปรุง
11.5 รูปแบบการทดสอบ บนอุปกรณ์ต่างๆ ทั้งในรูปแบบอุปกรณ์ตั้งโต๊ะและอุปกรณ์เคลื่อนที่
11.6 ผลลัพธ์ของการทดสอบและแนวทางการพัฒนาหรือปรับปรุงระบบการให้บริการ</t>
  </si>
  <si>
    <t>04-UX-12</t>
  </si>
  <si>
    <t>12. ในการทดสอบความสามารถของระบบ ผู้รับใบอนุญาตต้องดำเนินการอย่างน้อย ดังนี้
12.1 ต้องทำการทดสอบความสามารถในการใช้งานของระบบที่ครอบคลุมขั้นตอนตั้งแต่ต้นจนจบกระบวนการในสภาพแวดล้อมที่ใกล้เคียงกับการให้บริการจริง ตามกลุ่มของผู้เข้าร่วมการทดสอบ
12.2 ต้องบันทึกผลลัพธ์ของการทดสอบการใช้งานระบบ รวมถึงวิธีการทดสอบ ผลการทดสอบ ข้อสังเกต และข้อเสนอแนะจากการทดสอบ</t>
  </si>
  <si>
    <t>04-UX-13</t>
  </si>
  <si>
    <t>13. ผู้รับใบอนุญาตต้องจัดทำรายงานผลการทดสอบความสามารถของระบบ ซึ่งประกอบด้วย 
13.1 แผนและรายละเอียดการทดสอบ
13.2 บันทึกผลลัพธ์ของการทดสอบ</t>
  </si>
  <si>
    <t>04-UX-14</t>
  </si>
  <si>
    <t xml:space="preserve">14. รายงานผลการทดสอบความสามารถของระบบเป็นส่วนหนึ่งของรายงานผลการตรวจประเมินความพร้อมในการประกอบธุรกิจที่ต้องนำส่งต่อสำนักงาน      </t>
  </si>
  <si>
    <t>04-TEST-15</t>
  </si>
  <si>
    <t xml:space="preserve">15. ผู้รับใบอนุญาตต้องจัดให้มีแผนการทดสอบและดำเนินการทดสอบด้านเทคนิคของระบบและซอฟต์แวร์ที่ครอบคลุมระบบการให้บริการ </t>
  </si>
  <si>
    <t>04-TEST-16</t>
  </si>
  <si>
    <t xml:space="preserve">16. ในการทดสอบทางเทคนิคต้องแสดงให้เห็นความสอดคล้องกับข้อกำหนดในเรื่องต่อไปนี้  
16.1 การจัดเก็บข้อมูลจราจรอิเล็กทรอนิกส์  
16.2 กลไกในการบริหารจัดการเหตุการณ์ด้านความมั่นคงปลอดภัยไซเบอร์ที่ไม่พึงประสงค์
16.3 กลไกในการตรวจจับเฝ้าระวังและจัดการเหตุการณ์การทุจริตหรือฉ้อโกงจากการใช้งานระบบ 
16.4 วิธีการพิสูจน์ตัวตน และระดับความน่าเชื่อถือของการพิสูจน์ตัวตน (identity assurance level: IAL)
16.5 การบริหารจัดการสิ่งที่ใช้ยืนยันตัวตน
16.6 วิธีการยืนยันตัวตน และระดับความน่าเชื่อถือของการยืนยันตัวตน (authentication assurance level: AAL)
16.7 การทดสอบความสอดคล้องของโพรโทคอลที่เกี่ยวข้องกับการเชื่อมโยงและแลกเปลี่ยนข้อมูลในระบบการให้บริการ </t>
  </si>
  <si>
    <t>04-TEST-17</t>
  </si>
  <si>
    <t xml:space="preserve">17. ผู้รับใบอนุญาตต้องจัดให้มีการทำตารางเปรียบเทียบความสามารถของระบบกับการทดสอบ (requirement traceability matrix) ที่เชื่อมโยงความสอดคล้องของกรณีที่ใช้ในการทดสอบ (test case) กับข้อกำหนดที่ต้องดำเนินการ  </t>
  </si>
  <si>
    <t>04-TEST-18</t>
  </si>
  <si>
    <t>18. ก่อนเริ่มการทดสอบผู้รับใบอนุญาตต้องดำเนินการอย่างน้อย ดังนี้
18.1 ระบุข้อกำหนดที่ใช้ในแผนการทดสอบทางเทคนิค
18.2 ข้อกำหนดทุกข้อในแผนการทดสอบทางเทคนิคต้องมีการทดสอบอย่างน้อยหนึ่งกรณี 
18.3 ต้องมีเอกสารการบันทึกกรณีที่ใช้ในการทดสอบ และระบุทรัพยากรที่ใช้ในการทดสอบ</t>
  </si>
  <si>
    <t>04-TEST-19</t>
  </si>
  <si>
    <t xml:space="preserve">19. ผู้รับใบอนุญาตต้องจัดทำรายงานผลการทดสอบทางเทคนิค (technical test report) โดยประกอบด้วยข้อมูลดังต่อไปนี้ 
19.1 การทดสอบที่ได้ดำเนินการตามแผนการทดสอบทางเทคนิค
19.2 เกณฑ์การทดสอบ
19.3 สถานะการทดสอบของแต่ละกรณีที่ใช้ในการทดสอบรวมถึงความครอบคลุมของการทดสอบและข้อบกพร่องที่เกิดขึ้น
19.4 ผลของการทดสอบที่ครบถ้วนตามเกณฑ์การทดสอบ 
19.5 ถ้าผลการทดสอบไม่ครบถ้วนตามเกณฑ์การทดสอบจะต้องมีการประเมินความเสี่ยงในข้อกำหนดที่ไม่สามารถดำเนินการได้โดยครบถ้วนพร้อมเหตุผลในการพิจารณายอมรับผลการทดสอบดังกล่าว </t>
  </si>
  <si>
    <t>04-TEST-20</t>
  </si>
  <si>
    <t>20. รายงานผลการทดสอบทางเทคนิคถือเป็นส่วนหนึ่งของรายงานผลการตรวจประเมินความพร้อมในการประกอบธุรกิจที่ต้องนำส่งต่อสำนักงาน</t>
  </si>
  <si>
    <t>04-ANNUAL-21</t>
  </si>
  <si>
    <t xml:space="preserve">21. ภายหลังจากเริ่มประกอบธุรกิจ ผู้รับใบอนุญาตต้องจัดให้มีการตรวจประเมินและจัดทำรายงานผลการตรวจประเมินระบบการให้บริการและรายงานต่อสำนักงานตามหลักเกณฑ์และระยะเวลาที่สำนักงานกำหนด </t>
  </si>
  <si>
    <t>04-ANNUAL-22</t>
  </si>
  <si>
    <t>22. ในการตรวจประเมินระบบการให้บริการ ผู้รับใบอนุญาตต้องแสดงให้เห็นได้ว่า
22.1 การตรวจประเมินได้ดำเนินการโดยผู้ตรวจสอบที่เป็นอิสระ ซึ่งมีความรู้ ความสามารถ และประสบการณ์ที่เหมาะสมในการดำเนินการ
22.2 ในกรณีที่เป็นการตรวจประเมินด้านการรักษาความมั่นคงปลอดภัยด้านเทคโนโลยีสารสนเทศ ผู้ตรวจสอบต้องผ่านการรับรองและมีวุฒิบัตรหรือได้รับประกาศนียบัตรด้านความมั่นคงปลอดภัยระดับสากลอย่างหนึ่งอย่างใดดังต่อไปนี้ 
22.2.1 certified information system auditor (CISA)
22.2.2 certified information security manager (CISM)
22.2.3 certified information system security professional (CISSP)
22.2.4 ISO/IEC 27001 lead auditor 
22.2.5 ใบรับรองอื่นตามที่ประกาศกำหนดเพิ่มเติม
22.3 ผู้ตรวจสอบไม่มีความเกี่ยวข้องกับการพัฒนาหรือการดำเนินงานเกี่ยวกับระบบให้บริการที่ทำการตรวจประเมิน
22.4 ผู้ตรวจสอบไม่มีส่วนได้เสียกับการตรวจประเมินระบบให้บริการที่ทำการตรวจประเมิน</t>
  </si>
  <si>
    <t>04-ANNUAL-23</t>
  </si>
  <si>
    <t>23. รายงานผลการตรวจประเมินระบบการให้บริการต้องประกอบด้วยข้อมูลอย่างน้อยดังต่อไปนี้
23.1 วัตถุประสงค์และขอบเขตของการตรวจประเมิน
23.2 หลักเกณฑ์ที่นำมาใช้ในการตรวจประเมิน
23.3 วันเวลาในการตรวจประเมิน
23.4 ชื่อ ตำแหน่ง และข้อมูลการติดต่อผู้รับผิดชอบการตรวจประเมินของผู้รับใบอนุญาต
23.5 รายชื่อและคุณสมบัติของผู้ตรวจสอบ
23.6 สถานที่ที่ทำการตรวจประเมิน รวมถึงศูนย์คอมพิวเตอร์หลักและศูนย์คอมพิวเตอร์สำรอง และที่ตั้งอื่นๆ ที่ใช้ในการควบคุมระบบการให้บริการ
23.7 รายการข้อมูล เอกสาร หลักฐาน หรือบุคคลผู้ให้ข้อมูลประกอบการตรวจประเมิน
23.8 วิธีการที่ใช้ในการตรวจประเมิน
23.9 ผลการทดสอบหรือผลการตรวจประเมิน
23.10 ข้อตรวจพบซึ่งรวมถึงรายการความสอดคล้องและไม่สอดคล้องตามหลักเกณฑ์ที่นำมาใช้ในการตรวจประเมิน
23.11 การดำเนินการและการแก้ไขตามข้อตรวจพบ
23.12 ความเห็น ข้อสังเกต หรือข้อเสนอแนะของผู้ตรวจสอบ</t>
  </si>
  <si>
    <t>04-ANNUAL-24</t>
  </si>
  <si>
    <t xml:space="preserve">24. ผู้รับใบอนุญาตต้องจัดให้มีการรายงานผลการตรวจประเมินระบบการให้บริการ พร้อมทั้งรายงานข้อตรวจพบและผลการปรับปรุงแก้ไข ให้ผู้บริหารสูงสุดรับทราบตามรอบการประเมินและตามรอบการติดตามการปรับปรุงแก้ไขข้อตรวจพบหรือโดยไม่ชักช้าเมื่อพบข้อบกพร่องที่มีนัยสำคัญ </t>
  </si>
  <si>
    <t>04-ANNUAL-25</t>
  </si>
  <si>
    <t>25. กรณีที่มีการเปลี่ยนแปลงระบบหรือเทคโนโลยีที่ส่งผลกระทบต่อระบบการให้บริการภายหลังจากเริ่มประกอบธุรกิจ ผู้รับใบอนุญาตต้องดำเนินการตรวจประเมินระบบในส่วนที่ได้รับผลกระทบจากการเปลี่ยนแปลงดังกล่าวและนำส่งรายงานผลการตรวจประเมินพร้อมการแจ้งการเปลี่ยนแปลงต่อสำนักงาน</t>
  </si>
  <si>
    <t>04-ANNUAL-26</t>
  </si>
  <si>
    <t>26. ผู้รับใบอนุญาตต้องนำส่งรายงานผลการตรวจประเมินระบบการให้บริการต่อสำนักงานตามระยะเวลาที่สำนักงานประกาศกำหนด และสำนักงานอาจร้องขอข้อมูล เอกสาร หรือหลักฐานเพิ่มเติมเพื่อประกอบการตรวจรายงานผลการตรวจประเมินระบบการให้บริการได้</t>
  </si>
  <si>
    <t>04-ANNUAL-27</t>
  </si>
  <si>
    <t>27. ในกรณีที่สำนักงานเห็นว่ารายงานผลการตรวจประเมินระบบการให้บริการไม่ครอบคลุมประเด็นสำคัญที่อาจส่งผลกระทบต่อความน่าเชื่อถือและความเสี่ยงของระบบการให้บริการ สำนักงานอาจดำเนินการตรวจประเมินเพิ่มเติมได้</t>
  </si>
  <si>
    <t>04-ANNUAL-28</t>
  </si>
  <si>
    <t xml:space="preserve">28. ในกรณีที่ผู้รับใบอนุญาตประสงค์จะเลิกประกอบธุรกิจบริการเกี่ยวกับระบบการพิสูจน์และยืนยันตัวตนทางดิจิทัลต้องจัดให้มีการประเมินผลกระทบและแผนรองรับการเลิกประกอบธุรกิจตามที่คณะกรรมการประกาศกำหนด </t>
  </si>
  <si>
    <t>04-UT-29</t>
  </si>
  <si>
    <t>29. ผู้รับใบอนุญาตต้องจัดให้มีข้อตกลงในการให้บริการเกี่ยวกับระบบการให้บริการที่มีความชัดเจนและเป็นปัจจุบัน โดยเปิดเผยให้ผู้ใช้บริการได้รับทราบและยอมรับข้อตกลงดังกล่าวก่อนเริ่มใช้บริการ</t>
  </si>
  <si>
    <t>04-UT-30</t>
  </si>
  <si>
    <t xml:space="preserve">30. ข้อตกลงในการให้บริการต้องประกอบด้วยข้อมูลอย่างน้อยดังต่อไปนี้ 
30.1 รายละเอียดเกี่ยวกับลักษณะของการให้บริการ 
30.2 หลักเกณฑ์ เงื่อนไข และวิธีปฏิบัติในการให้บริการ
30.3 สิทธิ หน้าที่และความรับผิดของผู้ใช้บริการ
30.3.1 สิทธิในการเข้าถึงและใช้งานระบบ 
30.3.2 หน้าที่ที่เกี่ยวข้องการใช้งาน เช่น การแสดงหรือนำส่งเอกสารหรือหลักฐานตามที่กำหนด การปฏิบัติตามคู่มือผู้ใช้งาน 
30.3.3 หน้าที่ในการให้ข้อมูลเกี่ยวกับอัตลักษณ์และหลักฐานแสดงตนที่ถูกต้อง
30.3.4 หน้าที่ในการแจ้งให้ผู้รับใบอนุญาตทราบโดยเร็ว เมื่อทราบว่ามีการใช้งานอัตลักษณ์หรือสิ่งที่ใช้ยืนยันตัวตนโดยไม่ได้รับอนุญาต
30.4 สิทธิ หน้าที่ และความรับผิดของผู้รับใบอนุญาต
30.4.1 กรณีที่อาจมีการระงับ ยกเลิก หรือเพิกถอนสิทธิในการเข้าถึงและใช้งานโดยผู้รับใบอนุญาต
30.4.2 การเปลี่ยนแปลงข้อตกลงการให้บริการ 
30.4.3 การบริหารจัดการข้อมูลเกี่ยวกับอัตลักษณ์ ข้อมูลส่วนบุคคล หรือสิ่งที่ใช้ยืนยันตัวตนของผู้ใช้บริการ เช่น การไม่เปิดเผยข้อมูลส่วนบุคคลของผู้ใช้บริการต่อบุคคลภายนอก เว้นแต่ได้รับความยินยอมจากผู้ใช้บริการ 
30.4.4 ความรับผิดและข้อจำกัดความรับผิดของผู้รับใบอนุญาต (ถ้ามี)
30.5 ช่องทางการติดต่อกับผู้รับใบอนุญาต
30.6 กระบวนการในการระงับข้อพิพาท การแก้ไขปัญหาหรือการจัดการเรื่องร้องเรียน
30.7 การชดใช้หรือเยียวยาความเสียหายของผู้รับใบอนุญาต </t>
  </si>
  <si>
    <t>04-UT-31</t>
  </si>
  <si>
    <t xml:space="preserve">31. ผู้รับใบอนุญาตต้องแจ้งให้ผู้ใช้บริการทราบถึงการใช้บริการในส่วนที่ผู้ใช้บริการต้องดำเนินการกับบุคคลภายนอก </t>
  </si>
  <si>
    <t>04-UT-32</t>
  </si>
  <si>
    <t xml:space="preserve">32. ผู้รับใบอนุญาตต้องเปิดเผยรายละเอียดของค่าธรรมเนียมที่เรียกเก็บจากผู้ใช้บริการระบบ โดยวิธีการที่ทำให้ผู้ใช้บริการสามารถทราบได้อย่างชัดเจน ทั้งนี้ กรณีที่มีการเปลี่ยนแปลงค่าธรรมเนียม ผู้รับใบอนุญาตจะต้องแจ้งให้ผู้ใช้บริการทราบรายละเอียดการเปลี่ยนแปลงดังกล่าวด้วย </t>
  </si>
  <si>
    <t>Part 3.5: แบบประเมิน Risk Management Capability (RMC) - Role</t>
  </si>
  <si>
    <t>05-IDP-01</t>
  </si>
  <si>
    <t xml:space="preserve">1. ผู้รับใบอนุญาตต้องบริหารจัดการกระบวนการพิสูจน์ตัวตนให้สอดคล้องตามลักษณะและระดับความเสี่ยงของธุรกรรมหรือ
การประกอบธุรกิจ </t>
  </si>
  <si>
    <t>05-IDP-02</t>
  </si>
  <si>
    <t xml:space="preserve">2. ในการให้บริการพิสูจน์ตัวตน ผู้รับใบอนุญาตต้องมีกระบวนการที่ครอบคลุมการทำงานอย่างน้อยในเรื่องดังต่อไปนี้
2.1 ต้องจัดให้ผู้ใช้บริการสามารถปรับปรุงข้อมูลเกี่ยวกับอัตลักษณ์ของตน ซึ่งถูกจัดเก็บในกระบวนการพิสูจน์ตัวตนได้ โดยต้องจัดให้มีกระบวนการตรวจสอบที่เกี่ยวข้องอย่างน้อยดังนี้
2.1.1 ตรวจสอบข้อมูลที่ขอปรับปรุงก่อนที่จะบันทึกการเปลี่ยนแปลงข้อมูลในระบบการให้บริการ รวมถึงกรณีที่มีการเปลี่ยนแปลงสถานะของอัตลักษณ์ดิจิทัลนั้น เช่น การระงับชั่วคราว การใช้งานใหม่ 
2.1.2 ในกรณีที่ตรวจพบการทำธุรกรรมที่ผิดปกติ ต้องมีการตรวจสอบว่าอัตลักษณ์ดิจิทัลนั้น ยังอยู่ภายใต้ความควบคุมของเจ้าของ
อัตลักษณ์ดิจิทัลที่แท้จริง 
2.2 ในกรณีที่ผู้ใช้บริการร้องขอให้ระงับการใช้งานชั่วคราว  หรือยุติการใช้งานอัตลักษณ์ดิจิทัล ผู้รับใบอนุญาตต้องจัดให้มีกระบวนการอย่างน้อย ดังนี้
2.2.1 มีการตรวจสอบความถูกต้องของคำขอก่อนที่จะดำเนินการตามคำขอ
2.2.2 ป้องกันไม่ให้มีการใช้งานอัตลักษณ์ดิจิทัลตามคำขอ
2.2.3 มีการแจ้งให้ผู้ใช้บริการทราบว่าไม่สามารถใช้งานอัตลักษณ์ดิจิทัลได้ พร้อมระบุเหตุผล เช่น ระงับการใช้งานชั่วคราว 
ยุติการใช้งาน </t>
  </si>
  <si>
    <t>05-IDP-03</t>
  </si>
  <si>
    <t xml:space="preserve">3. กรณีที่ระบบการให้บริการรองรับการยกระดับความน่าเชื่อถือของการพิสูจน์ตัวตน ผู้รับใบอนุญาตต้องดำเนินการอย่างน้อย ดังนี้
3.1 ต้องดำเนินการให้สอดคล้องตามข้อกำหนดระดับความน่าเชื่อถือของการพิสูจน์ตัวตนที่สูงกว่าให้ครบถ้วน
3.2 ต้องจัดให้ผู้ใช้บริการยืนยันตัวตนด้วยสิ่งที่ใช้ยืนยันตัวตนของบุคคลนั้นก่อนเริ่มกระบวนการยกระดับความน่าเชื่อถือของการพิสูจน์ตัวตน 
3.3 เมื่อดำเนินการยกระดับความน่าเชื่อถือของการพิสูจน์ตัวตนเสร็จสิ้น ต้องส่งการแจ้งเตือนผู้ใช้บริการทราบผ่านช่องทางที่เป็นอิสระจากช่องทางที่ใช้ยกระดับความน่าเชื่อถือของการพิสูจน์ตัวตนดังกล่าว เช่น การส่งให้ทางอีเมลของผู้ใช้บริการ </t>
  </si>
  <si>
    <t>05-IDP-04</t>
  </si>
  <si>
    <t xml:space="preserve">4. ผู้รับใบอนุญาตจัดมีการดูแลข้อมูลผู้ใช้บริการอย่างน้อย ดังนี้
4.1 ต้องรวบรวมหรือจัดเก็บข้อมูลเพื่อการพิสูจน์ตัวตนเพียงเท่าที่จำเป็น เหมาะสม และตรงตามวัตถุประสงค์ของการให้บริการ
4.2 ต้องจำกัดการเปิดเผยข้อมูลอัตลักษณ์ของผู้ใช้บริการต่อบุคคลอื่นเพื่อใช้ในการพิสูจน์ตัวตนตามที่ได้รับความยินยอมจากผู้ใช้บริการ 
เว้นแต่เป็นกรณีที่ผู้รับใบอนุญาตต้องปฏิบัติตามที่กฎหมายกำหนด </t>
  </si>
  <si>
    <t>05-IDP-05</t>
  </si>
  <si>
    <t xml:space="preserve">5. ผู้รับใบอนุญาตต้องบริหารจัดการสิ่งที่ใช้ยืนยันตัวตนและกระบวนการยืนยันตัวตนให้สอดคล้องตามลักษณะและระดับความเสี่ยง
ของธุรกรรมหรือการประกอบธุรกิจ </t>
  </si>
  <si>
    <t>05-IDP-06</t>
  </si>
  <si>
    <t>6. การบริหารจัดการสิ่งที่ใช้ยืนยันตัวตน ให้พิจารณาตามข้อกำหนดของการยืนยันตัวตน ภายใต้มาตรฐานการพิสูจน์และยืนยันตัวตนทางดิจิทัล ซึ่งครอบคลุมกระบวนการอย่างน้อยดังนี้
6.1 การเชื่อมโยงสิ่งที่ใช้ยืนยันตัวตน
6.2 การสูญหาย ถูกขโมย เสียหาย และการออกทดแทน
6.3 การหมดอายุและการออกใหม่
6.4 การเพิกถอน หรือยุติการใช้งาน</t>
  </si>
  <si>
    <t>05-IDP-07</t>
  </si>
  <si>
    <t>7. ชนิดของสิ่งที่ใช้ยืนยันตัวตนและข้อกำหนดเกี่ยวกับสิ่งที่ใช้ยืนยันตัวตน ให้พิจารณาตามข้อกำหนดของการยืนยันตัวตน
ภายใต้มาตรฐานการพิสูจน์และยืนยันตัวตนทางดิจิทัล ซึ่งครอบคลุมหัวข้ออย่างน้อยดังต่อไปนี้
7.1 ชนิดของสิ่งที่ใช้ยืนยันตัวตนเพื่อใช้ในการยืนยันตัวตนตามระดับความน่าเชื่อถือของการยืนยันตัวตน (authentication assurance level: AAL)
7.2 ข้อกำหนดทั่วไปของสิ่งที่ใช้ยืนยันตัวตน</t>
  </si>
  <si>
    <t>05-IDP-08</t>
  </si>
  <si>
    <t xml:space="preserve">8. ก่อนดำเนินการยืนยันตัวตน ผู้รับใบอนุญาตต้องตรวจสอบสิ่งที่ใช้ยืนยันตัวตนอย่างน้อยดังนี้
8.1 ตรวจสอบให้แน่ใจว่าสิ่งที่ใช้ยืนยันตัวตนที่แสดงนั้นถูกต้อง ใช้งานได้ และยังไม่หมดอายุหรือถูกเพิกถอน 
8.2 ในกรณีที่ตรวจพบการทำธุรกรรมที่ผิดปกติ ต้องมีการตรวจสอบว่าสิ่งที่ใช้ยืนยันตัวตนนั้น ยังอยู่ภายใต้ความควบคุมของเจ้าของ
อัตลักษณ์ดิจิทัลที่แท้จริง   </t>
  </si>
  <si>
    <t xml:space="preserve">9. ในกรณีที่ผู้ใช้บริการร้องขอให้ระงับการใช้งานสิ่งที่ใช้ยืนยันตัวตนชั่วคราว หรือยุติการใช้งานสิ่งที่ใช้ยืนยันตัวตน ผู้รับใบอนุญาต
ต้องจัดให้มีกระบวนการอย่างน้อย ดังนี้
9.1 มีการตรวจสอบความถูกต้องของคำขอก่อนที่จะดำเนินการตามคำขอ
9.2 มีการแจ้งให้ผู้ใช้บริการทราบว่าไม่สามารถใช้งานสิ่งที่ใช้ยืนยันตัวตนได้พร้อมระบุเหตุผล เช่น ระงับการใช้งานชั่วคราว 
ยุติการใช้งาน </t>
  </si>
  <si>
    <t>05-IDP-09</t>
  </si>
  <si>
    <t xml:space="preserve">10. กรณีที่ระบบการให้บริการรองรับการยกระดับความน่าเชื่อถือของการยืนยันตัวตน ผู้รับใบอนุญาตต้องดำเนินการอย่างน้อย ดังนี้ 
10.1 ต้องดำเนินการให้สอดคล้องตามข้อกำหนดระดับความน่าเชื่อถือของการยืนยันตัวตนที่สูงกว่าให้ครบถ้วน 
10.2 ต้องจัดให้ผู้ใช้บริการยืนยันตัวตนด้วยสิ่งที่ใช้ยืนยันตัวตนของบุคคลนั้นก่อนเริ่มกระบวนการยกระดับความน่าเชื่อถือของการยืนยันตัวตน 
10.3 เมื่อดำเนินการยกระดับความน่าเชื่อถือของการยืนยันตัวตนเสร็จสิ้น ต้องส่งการแจ้งเตือนผู้ใช้บริการทราบผ่านช่องทางที่เป็นอิสระจากช่องทางที่ใช้ยกระดับความน่าเชื่อถือของการยืนยันตัวตน เช่น การส่งให้ทางอีเมลของผู้ใช้บริการ </t>
  </si>
  <si>
    <t>05-IDP-10</t>
  </si>
  <si>
    <t>11. ผู้รับใบอนุญาตต้องกำหนดโพรโทคอลที่ใช้สำหรับการเชื่อมโยงและแลกเปลี่ยนข้อมูลในระบบการให้บริการ (communication protocol) สำหรับเชื่อมโยงคำขอและการตอบกลับ โดยต้องสามารถเชื่อมโยงคำขอไปยังปลายทางที่ระบุโดยผู้ส่งคำขอได้และสามารถเชื่อมโยงการตอบกลับไปยังคำขอต้นทางได้ ซึ่งต้องมีการแจ้งให้ผู้เชื่อมต่อทราบเกี่ยวกับเงื่อนไขความสอดคล้องของระบบการให้บริการ</t>
  </si>
  <si>
    <t>05-IDP-11</t>
  </si>
  <si>
    <t>12. ผู้รับใบอนุญาตต้องจัดให้มีนโยบายเกี่ยวกับการเปิดเผยข้อมูลอัตลักษณ์ที่สอดคล้องกับหลักเกณฑ์การคุ้มครองข้อมูลส่วนบุคคล และประกาศให้ผู้ที่เกี่ยวข้องได้รับทราบเป็นการทั่วไป</t>
  </si>
  <si>
    <t>05-IDP-12</t>
  </si>
  <si>
    <t>13. ผู้รับใบอนุญาตต้องจัดให้มีรายการข้อมูลอัตลักษณ์ที่ใช้สำหรับการเชื่อมโยงและแลกเปลี่ยนข้อมูลเกี่ยวกับการพิสูจน์และยืนยันตัวตนทางดิจิทัลในระบบการให้บริการ โดยต้องมีชุดข้อมูลขั้นต่ำที่สามารถระบุตัวผู้ใช้บริการได้อย่างชัดเจน ประกอบด้วย
13.1 เลขประจำตัวประชาชน 
13.2 ชื่อ นามสกุล ภาษาไทย
13.3 ชื่อ นามสกุล ภาษาอังกฤษ (ถ้ามี)
13.4 วัน เดือน ปี เกิด
13.5 ที่อยู่ตามบัตรประจำตัวประชาชน</t>
  </si>
  <si>
    <t>05-IDP-13</t>
  </si>
  <si>
    <t>14. ในกรณีที่ดำเนินการยืนยันตัวตนสำเร็จและมีการตอบกลับไปยังคำขอต้นทาง ผู้รับใบอนุญาตต้องดำเนินการอย่างน้อยดังนี้
14.1 ผลการยืนยันตัวตน ประกอบด้วย ผลการตรวจสอบสิ่งที่ใช้ยืนยันตัวตน และข้อมูลเกี่ยวกับอัตลักษณ์ของผู้ใช้บริการ  
14.2 ต้องจัดให้มีการรักษาความลับของผลหรือข้อมูลเกี่ยวกับการพิสูจน์และยืนยันตัวตนในกระบวนการดังกล่าว เพื่อให้มั่นใจว่า
เฉพาะบุคคลที่เกี่ยวข้องและมีสิทธิเท่านั้นที่สามารถเข้าถึงข้อมูลได้
14.3 ต้องส่งผ่านช่องทางที่มีความมั่นคงปลอดภัย เพื่อรักษาความครบถ้วนของผลหรือข้อมูลเกี่ยวกับการพิสูจน์และยืนยันตัวตนน</t>
  </si>
  <si>
    <t>05-IDP-14</t>
  </si>
  <si>
    <t>15. ห้ามมิให้ผู้รับใบอนุญาตส่งข้อมูลที่ใช้สำหรับการตรวจสอบสถานะของหลักฐานแสดงตนให้กับบุคคลอื่น โดยข้อมูลดังกล่าวได้แก่ 
15.1 เลขคำร้องขอมีบัตรประจำตัวประชาชน
15.2 หมายเลขชิปบัตรประจำตัวประชาชน
15.3 เลขควบคุมหลังบัตรประจำตัวประชาชน (เลเซอร์ ไอดี (laser ID)) 
เว้นแต่เป็นกรณีที่ผู้รับใบอนุญาตต้องปฏิบัติตามที่กฎหมายกำหนด</t>
  </si>
  <si>
    <t>05-IDP-15</t>
  </si>
  <si>
    <t xml:space="preserve">16. ในกรณีที่ผู้รับใบอนุญาตมีการใช้งานข้อมูลชีวมิติในกระบวนการพิสูจน์และยืนยันตัวตน ต้องมีการดำเนินการอย่างน้อย ดังนี้
16.1 ต้องจัดให้มีการกำกับดูแลการใช้งานเทคโนโลยีชีวมิติตามหลักปฏิบัติ ดังนี้
16.1.1 มีนโยบายและแนวปฏิบัติการนำเทคโนโลยีชีวมิติมาใช้ในระบบการให้บริการอย่างชัดเจน ซึ่งต้องคำนึงถึงการดำเนินงานที่สำคัญอย่างน้อย ดังนี้ 
(1) การประเมินความเสี่ยงการนำเทคโนโลยีชีวมิติมาใช้ 
(2) การปฏิบัติตามกฎหมายว่าด้วยการคุ้มครองข้อมูลส่วนบุคคล และ
(3) การรักษาความมั่นคงปลอดภัยข้อมูลชีวมิติ
16.1.2 มีการบริหารจัดการอัตลักษณ์เพื่อการพิสูจน์ตัวตนด้วยเทคโนโลยีชีวมิติที่สอดคล้องตามมาตรฐานการใช้งานเทคโนโลยีชีวมิติสำหรับการพิสูจน์และยืนยันตัวตน
16.1.3 มีการจัดทำคู่มือหรือแนวปฏิบัติสำหรับบุคลากรที่ปฏิบัติงานเกี่ยวกับการใช้งานข้อมูลชีวมิติ
16.1.4 มีการจัดทำคู่มือหรือการให้คำแนะนำผู้ใช้บริการในการใช้งานข้อมูลชีวมิติ
16.2 ต้องจำกัดการเข้าถึงการควบคุมข้อมูลชีวมิติ ให้สามารถเข้าถึงได้เฉพาะบุคลากรที่เกี่ยวข้องซึ่งผ่านการฝึกอบรมอย่างเหมาะสม และมีการสอบทานสิทธิอย่างสม่ำเสมอ
</t>
  </si>
  <si>
    <t>05-IDP-16</t>
  </si>
  <si>
    <t>17. ให้ผู้รับใบอนุญาตจัดเก็บข้อมูลประวัติการใช้งานเพื่อประโยชน์ในการสอบทานของผู้ใช้บริการ โดยต้องจัดเก็บไว้ในลักษณะ
ที่พร้อมให้ผู้ใช้บริการเรียกดูข้อมูลย้อนหลังได้เป็นระยะเวลาไม่น้อยกว่าหกเดือน โดยอย่างน้อยควรมีข้อมูล ดังต่อไปนี้ 
17.1 ประวัติกิจกรรมของผู้ใช้บริการที่ได้ดำเนินการผ่านระบบการให้บริการของผู้รับใบอนุญาต
17.2 ประวัติการให้ความยินยอมในการเปิดเผยข้อมูลอัตลักษณ์</t>
  </si>
  <si>
    <t>05-IDP-17</t>
  </si>
  <si>
    <t>18. การแสดงผลการตรวจสอบประวัติการใช้งานต้องไม่มีการแสดงข้อมูลส่วนบุคคลของผู้ใช้บริการ</t>
  </si>
  <si>
    <t>05-IDX-18</t>
  </si>
  <si>
    <t xml:space="preserve">19. ผู้รับใบอนุญาตต้องจัดให้มีมาตรการดูแลข้อมูลส่วนบุคคลอย่างน้อย ดังนี้
19.1 ไม่นำข้อมูลส่วนบุคคลของผู้ใช้บริการมาใช้เป็นตัวระบุ (identifier) ผู้ใช้บริการ 
19.2 ไม่จัดเก็บหรือคงไว้ซึ่งข้อมูลส่วนบุคคลของผู้ใช้บริการที่มีการส่งจากผู้รับใบอนุญาตไปยังผู้อาศัยการพิสูจน์และยืนยันตัวตน 
เว้นแต่เป็นการจัดเก็บโดยมั่นคงปลอดภัยในระหว่างเซสชันการพิสูจน์และยืนยันตัวตน และข้อมูลดังกล่าวต้องไม่สามารถเข้าถึงได้
โดยบุคลากรของผู้รับใบอนุญาต </t>
  </si>
  <si>
    <t>05-IDX-19</t>
  </si>
  <si>
    <r>
      <rPr>
        <sz val="14"/>
        <color theme="1"/>
        <rFont val="TH Sarabun PSK"/>
      </rPr>
      <t>20. ผู้รับใบอนุญาตต้องจัดให้มีการบันทึกประวัติกิจกรรม (log) สำหรับบริการแลกเปลี่ยนข้อมูลเพื่อการพิสูจน์และยืนยันตัวตน
ทางดิจิทัลไว้</t>
    </r>
    <r>
      <rPr>
        <u/>
        <sz val="14"/>
        <color theme="1"/>
        <rFont val="TH SarabunPSK"/>
        <family val="2"/>
      </rPr>
      <t>เพื่อการตรวจสอบ (audit log)</t>
    </r>
    <r>
      <rPr>
        <sz val="14"/>
        <color theme="1"/>
        <rFont val="TH SarabunPSK"/>
        <family val="2"/>
      </rPr>
      <t xml:space="preserve"> โดยกรณีที่เป็นคำขอเพื่อการยืนยันตัวตน ต้องมีการจัดเก็บประวัติกิจกรรมของการโต้ตอบทั้งหมดที่เกี่ยวข้องกับ</t>
    </r>
    <r>
      <rPr>
        <u/>
        <sz val="14"/>
        <color theme="1"/>
        <rFont val="TH SarabunPSK"/>
        <family val="2"/>
      </rPr>
      <t>คำขอเพื่อการยืนยันตัวตน</t>
    </r>
    <r>
      <rPr>
        <sz val="14"/>
        <color theme="1"/>
        <rFont val="TH SarabunPSK"/>
        <family val="2"/>
      </rPr>
      <t xml:space="preserve">ดังกล่าว โดยใช้ตัวระบุเฉพาะของการโต้ตอบเดียวกัน (unique interaction identifier) สำหรับแต่ละเหตุการณ์        </t>
    </r>
  </si>
  <si>
    <t>05-IDX-20</t>
  </si>
  <si>
    <t>21. ในการกำหนดเงื่อนไขความสอดคล้องของระบบการให้บริการเพื่อให้บุคคลอื่นสามารถเชื่อมต่อได้อย่างมีประสิทธิภาพ 
ผู้รับใบอนุญาตต้องแจ้งให้ผู้เชื่อมต่อทราบเกี่ยวกับเงื่อนไขความสอดคล้องของระบบการให้บริการอย่างน้อยในเรื่องดังต่อไปนี้ 
21.1 ระดับความน่าเชื่อถือของการพิสูจน์และยืนยันตัวตนทางดิจิทัล (assurance level) ที่สามารถเชื่อมต่อกับระบบการให้บริการ 
21.2 โพรโทคอล (protocol) สำหรับเชื่อมโยงคำขอ (request) และการตอบกลับ (response) ในระบบการให้บริการ</t>
  </si>
  <si>
    <t>05-IDX-21</t>
  </si>
  <si>
    <t>22. ในการกำหนดความสอดคล้องของระดับความน่าเชื่อถือของการพิสูจน์และยืนยันตัวตนทางดิจิทัล ผู้รับใบอนุญาตต้องพิจารณาดำเนินการอย่างน้อย ดังนี้
22.1 จัดให้มีรายชื่อ และระดับความน่าเชื่อถือของการพิสูจน์และยืนยันตัวตนของผู้รับใบอนุญาตที่เชื่อมต่อกับระบบการให้บริการ
ของตน 
22.2 จัดให้มีกลไกที่สามารถคัดแยกผู้รับใบอนุญาตที่เชื่อมต่อกับระบบการให้บริการที่มีระดับความน่าเชื่อถือของการพิสูจน์และยืนยันตัวตนทางดิจิทัล ในระดับที่สอดคล้องตามคำขอหรือสูงกว่าคำขอของผู้ส่งคำขอได้</t>
  </si>
  <si>
    <t>05-IDX-22</t>
  </si>
  <si>
    <t>23. การกำหนดโพรโทคอลที่ใช้สำหรับการเชื่อมโยงและแลกเปลี่ยนข้อมูลในระบบการให้บริการ (communication protocol) 
ต้องสามารถเชื่อมโยงคำขอและการตอบกลับ โดยเชื่อมโยงคำขอไปยังปลายทางที่ระบุโดยผู้ส่งคำขอและสามารถเชื่อมโยงการตอบกลับไปยังคำขอต้นทางได้ ซึ่งต้องมีการแจ้งให้ผู้เชื่อมต่อทราบเกี่ยวกับเงื่อนไขความสอดคล้องของระบบการให้บริการ</t>
  </si>
  <si>
    <t>05-IDX-23</t>
  </si>
  <si>
    <t xml:space="preserve">24. ผู้รับใบอนุญาตต้องกำหนดส่วนต่อประสานโปรแกรมประยุกต์ (application programming interface) ที่ใช้สำหรับ
การเชื่อมโยงและแลกเปลี่ยนข้อมูลเกี่ยวกับการพิสูจน์และยืนยันตัวตนในระบบการให้บริการ (ถ้ามี) โดยอย่างน้อยต้องสามารถเชื่อมโยงรายการต่อไปนี้เข้าด้วยกันได้อย่างถูกต้องและครบถ้วน 
24.1 รายการข้อมูลที่กำหนดในคำขอและการตอบกลับ 
24.2 ระดับความน่าเชื่อถือของการพิสูจน์และยืนยันตัวตนทางดิจิทัลตามที่กำหนดในคำขอและการตอบกลับ </t>
  </si>
  <si>
    <t>05-IDX-24</t>
  </si>
  <si>
    <t>25. ผู้รับใบอนุญาตต้องจัดให้มีแผนการทดสอบ (testing plan) การเชื่อมโยงและแลกเปลี่ยนข้อมูลบนระบบการให้บริการ 
ที่สอดคล้องกับนโยบายการรักษาความมั่นคงปลอดภัยของระบบการให้บริการ  โดยแผนการทดสอบดังกล่าวเป็นส่วนหนึ่งของ
รายงานผลการตรวจประเมินความพร้อมในการประกอบธุรกิจ</t>
  </si>
  <si>
    <t>05-IDX-25</t>
  </si>
  <si>
    <t xml:space="preserve">26. ผู้รับใบอนุญาตต้องจัดให้มีการทดสอบการใช้งานตามแผนการทดสอบร่วมกับผู้ประสงค์จะเชื่อมต่อกับระบบการให้บริการ
ก่อนเริ่มให้บริการแก่บุคคลดังกล่าว </t>
  </si>
  <si>
    <t>05-IDX-26</t>
  </si>
  <si>
    <t xml:space="preserve">27. ห้ามมิให้เปิดให้บริการแก่ผู้ประสงค์จะเชื่อมต่อกับระบบการให้บริการของผู้รับใบอนุญาตที่ไม่สามารถทดสอบการใช้งานร่วมกันกับผู้รับใบอนุญาต หรือผลการทดสอบไม่สามารถดำเนินการได้โดยสมบูรณ์ </t>
  </si>
  <si>
    <t>Part 3.6: แบบประเมิน Risk Management Capability (RMC) - Protection</t>
  </si>
  <si>
    <t>06-User-01</t>
  </si>
  <si>
    <t xml:space="preserve">1. ผู้รับใบอนุญาตต้องเปิดเผยข้อมูลที่สำคัญซึ่งเกี่ยวข้องกับการให้บริการแก่ผู้ใช้บริการอย่างเพียงพอต่อการตัดสินใจเลือกใช้บริการ
ได้ตรงตามความต้องการ </t>
  </si>
  <si>
    <t>06-User-02</t>
  </si>
  <si>
    <t xml:space="preserve">2. ผู้รับใบอนุญาตต้องจัดให้มีช่องทางในการติดต่อสื่อสารกับผู้ใช้บริการในการรับฟังความคิดเห็น การให้ความช่วยเหลือ การแก้ปัญหา และการรับข้อร้องเรียนที่เกี่ยวข้องกับการให้บริการที่ผู้ใช้บริการสามารถติดต่อได้โดยสะดวก โดยมีการควบคุมดูแลและดำเนินการภายในเวลาที่เหมาะสม </t>
  </si>
  <si>
    <t>06-User-03</t>
  </si>
  <si>
    <t>3. ผู้รับใบอนุญาตต้องดูแลให้ข้อมูลที่ใช้ในการติดต่อสื่อสารมีความชัดเจน น่าเชื่อถือ และไม่ทำให้ผู้ใช้บริการสำคัญผิด</t>
  </si>
  <si>
    <t>06-User-04</t>
  </si>
  <si>
    <t>4. ในกรณีที่ระบบการให้บริการของงานที่สำคัญหยุดให้บริการชั่วคราว หรือเกิดปัญหา หรือมีความบกพร่องในการให้บริการ ผู้รับใบอนุญาตต้องดำเนินการดังต่อไปนี้
4.1 กรณีหยุดให้บริการชั่วคราวอันเกิดจากการเตรียมการไว้ล่วงหน้า เช่น การปรับปรุงระบบงานสำคัญ 
4.1.1 แจ้งให้สำนักงานทราบล่วงหน้าไม่น้อยกว่าสิบห้าวันก่อนดำเนินการ โดยแจ้งเป็นหนังสือหรือโดยวิธีการทางอิเล็กทรอนิกส์ตามที่สำนักงานกำหนด
4.1.2 แจ้งให้ผู้ใช้บริการทราบล่วงหน้าไม่น้อยกว่าเจ็ดวันก่อนดำเนินการ โดยมีรายละเอียดเกี่ยวกับระบบการให้บริการที่หยุดให้บริการชั่วคราว และระยะเวลาหยุดให้บริการเพื่อให้ผู้ใช้บริการทราบได้อย่างชัดเจน 
4.2 กรณีหยุดให้บริการชั่วคราวโดยไม่ได้มีการเตรียมการไว้ล่วงหน้า
4.2.1 แจ้งให้สำนักงานทราบโดยเร็วถึงเหตุที่ทำให้งานสำคัญหยุดให้บริการชั่วคราวพร้อมรายละเอียดเป็นหนังสือหรือโดยวิธีการทางอิเล็กทรอนิกส์ตามที่สำนักงานกำหนด 
4.2.2 แจ้งให้ผู้ใช้บริการทราบโดยเร็วนับแต่เวลาที่หยุดให้บริการชั่วคราว โดยมีรายละเอียดเกี่ยวกับระบบการให้บริการที่หยุดให้บริการชั่วคราวและระยะเวลาหยุดหรือคาดว่าจะหยุดให้บริการเพื่อให้ผู้ใช้บริการทราบได้อย่างชัดเจน
4.3 กรณีเกิดปัญหาหรือมีความบกพร่องในการให้บริการให้แจ้งสำนักงานทราบเป็นหนังสือหรือด้วยวิธีการทางอิเล็กทรอนิกส์ตามที่สำนักงานกำหนดโดยเร็ว
4.4 เมื่อการหยุดให้บริการชั่วคราวของงานที่สำคัญสิ้นสุดลงแล้ว หรือผู้รับใบอนุญาตแก้ไขปัญหาหรือความบกพร่องเป็นที่เรียบร้อยแล้ว ให้ผู้รับใบอนุญาตแจ้งสำนักงานทราบโดยเร็ว และต้องจัดเก็บเอกสารหลักฐานที่เกี่ยวข้องกับการดำเนินการเป็นระยะเวลาไม่น้อยกว่าหนึ่งปีนับแต่วันที่จัดทำเอกสารหลักฐานนั้นในลักษณะที่พร้อมให้สำนักงานสามารถตรวจสอบได้เมื่อได้รับการร้องขอ</t>
  </si>
  <si>
    <t>06-Mitig-05</t>
  </si>
  <si>
    <t>5. ผู้รับใบอนุญาตต้องจัดให้มีมาตรการบรรเทาความเสียหายและการชดใช้หรือเยียวยาผู้ได้รับความเสียหายจากการใช้งานระบบการให้บริการซึ่งครอบคลุมรายการอย่างน้อยดังต่อไปนี้
5.1 การกำหนดช่องทางการติดต่อและให้ความช่วยเหลือที่ผู้ใช้บริการสามารถติดต่อสื่อสารได้โดยสะดวก  
5.2 การกำหนดขั้นตอนและมาตรการในการแก้ไขปัญหา การชดใช้หรือเยียวยาผู้ได้รับความเสียหาย และกำหนดเป็นมาตรฐานสำหรับปัญหาที่มีลักษณะคล้ายกัน โดยมีรายละเอียดอย่างน้อยดังนี้
5.2.1 กำหนดกรอบระยะเวลาในการดำเนินการในแต่ละขั้นตอนให้การจัดการเป็นไปด้วยความเหมาะสมและไม่ชักช้า
5.2.2 กำหนดระยะเวลาและปัจจัยในการพิจารณาชดใช้หรือเยียวยาให้เป็นธรรม โดยเฉพาะกรณีที่เป็นความผิดพลาดจากระบบการให้บริการหรือจากบุคลากรของผู้รับใบอนุญาต และปฏิบัติอย่างเท่าเทียมกันในกรณีที่มีลักษณะเดียวกัน 
5.2.3 กำหนดรายละเอียดพร้อมวิธีการในการแก้ไขปัญหาและการชดใช้ค่าเสียหายซึ่งครอบคลุมกรณีดังต่อไปนี้เป็นอย่างน้อย
(1) ความเสียหายอันเกิดจากความผิดพลาดหรือการหยุดชะงักของระบบการให้บริการ 
(2) ความเสียหายอันเกิดจากความผิดพลาดหรือบกพร่องในการพิสูจน์หรือยืนยันตัวตน
(3) ความเสียหายอันเกิดจากการรั่วไหลหรือการละเมิดข้อมูลส่วนบุคคล
(4) ความเสียหายอันเกิดจากการตรวจสอบข้อมูลไม่ถูกต้อง 
5.3 การกำหนดขั้นตอนการเยียวยาความเสียหายและการแจ้งผลการดำเนินการให้ผู้ได้รับความเสียหายทราบ โดยมีข้อพึงปฏิบัติดังนี้
5.3.1 ต้องจัดให้มีข้อตกลงกับผู้ใช้บริการเกี่ยวกับความรับผิดชอบต่อความเสียหายที่อาจเกิดขึ้นจากการให้บริการ
5.3.2 ข้อตกลงตามข้อ 5.3.1 ต้องไม่มีลักษณะเป็นการตัดหรือจำกัดความรับผิดของผู้รับใบอนุญาตเมื่อมีความเสียหายเกิดขึ้น อันเนื่องมาจากการที่ผู้รับใบอนุญาต กรรมการ ผู้บริหาร หรือบุคลากร ไม่ได้ดำเนินธุรกิจหรือปฏิบัติงานให้เป็นไปตามกฎหมาย
5.3.3 มีการแจ้งผลการดำเนินการให้ผู้ได้รับความเสียหายทราบความคืบหน้าเป็นระยะ</t>
  </si>
  <si>
    <t>06-Mitig-06</t>
  </si>
  <si>
    <t>6.	ผู้รับใบอนุญาตต้องระบุข้อตกลงเกี่ยวกับการชดใช้หรือเยียวยาความเสียหายไว้ในข้อกำหนดของสัญญาหรือเงื่อนไขการให้บริการอย่างชัดเจน</t>
  </si>
  <si>
    <t>06-CCM-07</t>
  </si>
  <si>
    <t>7.	ผู้รับใบอนุญาตต้องจัดให้มีบุคลากรที่ทำหน้าที่รับเรื่องร้องเรียนซึ่งผู้ใช้บริการสามารถติดต่อโดยตรงได้อย่างสะดวก โดยมีการแจ้งให้ผู้ใช้บริการทราบถึงช่องทางและวิธีการแจ้งปัญหาหรือร้องเรียนการใช้บริการได้อย่างชัดเจน</t>
  </si>
  <si>
    <t>06-CCM-08</t>
  </si>
  <si>
    <t>8. ผู้รับใบอนุญาตต้องจัดให้มีมาตรการหรือขั้นตอนในการดำเนินการเมื่อมีการร้องเรียนหรือมีข้อโต้แย้งจากผู้ใช้บริการ รวมทั้งกำหนดกรอบเวลาเพื่อหาข้อยุติ ดังนี้
8.1 จัดให้มีช่องทางและวิธีการสำหรับการรับข้อร้องเรียนจากผู้ใช้บริการ โดยอย่างน้อยต้องจัดให้มีหมายเลขโทรศัพท์และที่อยู่สำหรับติดต่อได้ หรือที่อยู่สำหรับติดต่อทางจดหมายอิเล็กทรอนิกส์ที่สามารถติดต่อได้
8.2 กำหนดวิธีปฏิบัติเกี่ยวกับขั้นตอนการดำเนินการ และกรอบระยะเวลาเพื่อหาข้อยุติเป็นลายลักษณ์อักษร และจัดให้มีการอบรมวิธีปฏิบัติดังกล่าวให้แก่บุคลากรที่เกี่ยวข้อง
8.3 มีกลไกในการตรวจสอบและแจ้งความคืบหน้า รวมทั้งชี้แจงขั้นตอนการดำเนินการและกำหนดระยะเวลาในการแก้ไขข้อร้องเรียนให้ผู้ร้องเรียนทราบภายในเจ็ดวันนับแต่วันที่ได้รับแจ้งการร้องเรียน
8.4 ดำเนินการแก้ไขข้อร้องเรียนให้แล้วเสร็จ และแจ้งผลการดำเนินการให้ผู้ร้องเรียนทราบโดยเร็ว
8.5 ในกรณีที่ผู้ให้บริการไม่สามารถพิจารณาหรือแก้ไขข้อร้องเรียนให้แล้วเสร็จภายในกำหนดระยะเวลาตามข้อ 8.3 ให้แจ้งความคืบหน้าของการดำเนินการให้ผู้ใช้บริการทราบก่อนครบกำหนดระยะเวลาดังกล่าว และรายงานความคืบหน้าให้ผู้ใช้บริการทราบเพิ่มเติมเป็นระยะจนกว่าการดำเนินการจะแล้วเสร็จ</t>
  </si>
  <si>
    <t>06-CCM-09</t>
  </si>
  <si>
    <t>9. ผู้รับใบอนุญาตต้องรายงานการร้องเรียนหรือฟ้องร้องเกี่ยวกับการประกอบธุรกิจให้สำนักงานทราบ โดยนำส่งพร้อมสรุปผลการดำเนินงานเกี่ยวกับการให้บริการประจำปี ซึ่งอย่างน้อยต้องประกอบด้วยข้อมูลดังต่อไปนี้
9.1 จำนวนเรื่องร้องเรียนหรือฟ้องร้อง
9.2 วันที่และเวลาของการร้องเรียนหรือฟ้องร้องแต่ละรายการ
9.3 การดำเนินการเพื่อแก้ไขปัญหาการร้องเรียนหรือฟ้องร้องแต่ละรายการ
9.4 แนวทางการป้องกันปัญหาเพื่อไม่ให้เกิดเหตุการณ์ดังกล่าวซ้ำอีก</t>
  </si>
  <si>
    <t>06-CCM-10</t>
  </si>
  <si>
    <t xml:space="preserve">10.	ในกรณีที่เป็นการร้องเรียนหรือฟ้องร้องเกี่ยวกับการประกอบธุรกิจที่มีนัยสำคัญซึ่งส่งผลกระทบต่อการให้บริการ และเป็นปัญหาสำคัญที่ผู้รับใบอนุญาตต้องรายงานต่อผู้บริหารระดับสูง คณะกรรมการ หรือบุคลากรที่ได้รับมอบหมาย ผู้รับใบอนุญาตต้องรายงานมายังสำนักงานเมื่อรับทราบการร้องเรียนหรือฟ้องร้องดังกล่าวโดยเร็ว และให้แจ้งผลการดำเนินการแก้ไขปัญหาเพิ่มเติมภายหลัง </t>
  </si>
  <si>
    <t>06-CCM-11</t>
  </si>
  <si>
    <t xml:space="preserve">11.	ในกรณีที่ผู้ใช้บริการแจ้งข้อร้องเรียนต่อสำนักงานและสำนักงานได้แจ้งให้ผู้รับใบอนุญาตทราบแล้ว ให้ผู้รับใบอนุญาตดำเนินการเกี่ยวกับข้อร้องเรียนดังกล่าวตามหลักเกณฑ์ในข้อ 8 และรายงานผลการดำเนินการให้สำนักงานทราบภายในสามสิบวันนับแต่วันที่ได้รับทราบข้อร้องเรียนจากสำนักงาน  ทั้งนี้ หากการดำเนินการพิจารณาหรือแก้ไขปัญหาเกี่ยวกับข้อร้องเรียนไม่แล้วเสร็จภายในระยะเวลาดังกล่าว ให้รายงานความคืบหน้าเป็นระยะต่อสำนักงานจนกว่าการดำเนินการจะแล้วเสร็จ เว้นแต่สำนักงานจะกำหนดเป็นอย่างอื่น </t>
  </si>
  <si>
    <t>Part 3.7: แบบประเมิน Risk Management Capability (RMC) - Outsource</t>
  </si>
  <si>
    <t>วัน/เดือน/ปี
ที่คาดว่าจะแก้ไขเสร็จ</t>
  </si>
  <si>
    <t>07-Partner-01</t>
  </si>
  <si>
    <t>1.	ผู้รับใบอนุญาตสามารถใช้บริการจากผู้รับดำเนินการแทนได้โดยต้องมีแนวทางการบริหารความเสี่ยงและแนวทางการดูแลผู้ใช้บริการที่เหมาะสม เว้นแต่งานหลักที่เกี่ยวข้องกับการตัดสินใจในผลการพิสูจน์และยืนยันตัวตนซึ่งอาจส่งผลกระทบต่อฐานะการดำเนินงานและความเสี่ยงของผู้รับใบอนุญาตหากดำเนินการไม่เหมาะสมไม่สามารถให้ผู้รับดำเนินการแทนดำเนินการได้ ดังต่อไปนี้
1.1 งานที่เกี่ยวกับการวิเคราะห์เชิงลึก การตรวจสอบหรือการสอบทานในขั้นตอนดังนี้
1.1.1 การตัดสินใจหรือการนำส่งผลการพิสูจน์ตัวตน หรือ
1.1.2 การเชื่อมโยงอัตลักษณ์ของบุคคลเข้ากับสิ่งที่ใช้ยืนยันตัวตน หรือ
1.1.3 การตัดสินใจหรือการนำส่งผลการยืนยันตัวตน
1.2 งานที่เกี่ยวกับการติดตาม การตรวจสอบ และการสอบทานภายหลังขั้นตอนดังนี้
1.2.1 การตัดสินใจหรือนำส่งผลการพิสูจน์ตัวตน หรือ
1.2.2 การเชื่อมโยงข้อมูลอัตลักษณ์ของบุคคลเข้ากับสิ่งที่ใช้ยืนยันตัวตน หรือ
1.2.3 การตัดสินใจหรือการนำส่งผลการยืนยันตัวตน</t>
  </si>
  <si>
    <t>07-Partner-02</t>
  </si>
  <si>
    <t>2.	ในกรณีที่ผู้รับใบอนุญาตใช้บริการจากผู้รับดำเนินการแทนในการให้บริการ ผู้รับใบอนุญาตต้องดูแลให้ผู้รับดำเนินการแทนสามารถให้บริการแก่ผู้ใช้บริการเสมือนผู้รับใบอนุญาตเป็นผู้ดำเนินการเอง และต้องกำหนดแนวทางการใช้บริการจากผู้รับดำเนินการแทนอย่างเหมาะสม โดยอย่างน้อยต้องประกอบด้วย
2.1 การกำหนดขอบเขตและลักษณะการใช้บริการ โดยมีการกำหนดบทบาท หน้าที่ และความรับผิดชอบระหว่างผู้รับใบอนุญาตกับผู้รับดำเนินการแทนอย่างชัดเจนและเป็นลายลักษณ์อักษร และพร้อมสำหรับการตรวจสอบเมื่อสำนักงานร้องขอ 
2.2 การกำหนดแนวทางการคัดเลือกผู้รับดำเนินการแทนอย่างเหมาะสมก่อนการทำสัญญาหรือข้อตกลงร่วมกัน หรือการทบทวนเพื่อต่ออายุสัญญาหรือข้อตกลงดังกล่าว ซึ่งครอบคลุมประเด็นสำคัญดังต่อไปนี้
2.2.1 ความสามารถทางด้านเทคนิค ความเชี่ยวชาญ ประสบการณ์ และความพร้อมในการดำเนินงาน
2.2.2 ชื่อเสียงทางธุรกิจ ประวัติการถูกร้องเรียนหรือการฟ้องร้องดำเนินคดีในเรื่องที่เกี่ยวกับงานที่จะให้ดำเนินการ
2.2.3 มีหลักเกณฑ์ในการพิจารณาการใช้บริการที่มีส่วนเกี่ยวข้องกับกรรมการหรือผู้บริหารระดับสูงของผู้รับใบอนุญาต (conflict of interest)
2.2.4 ความเสี่ยงในกรณีที่ผู้รับดำเนินการแทนให้บริการแก่ผู้รับใบอนุญาตรายอื่นหลายรายพร้อมกัน 
2.2.5 มีหลักเกณฑ์การพิจารณาคัดเลือกในกรณีที่ผู้รับดำเนินการแทนเป็นผู้ให้บริการต่างประเทศ ซึ่งสอดคล้องตามขอบเขต ระดับความเสี่ยงและนัยสำคัญของการใช้บริการ</t>
  </si>
  <si>
    <t xml:space="preserve">2.3 การประเมินและบริหารจัดการความเสี่ยงจากการใช้บริการที่เหมาะสมตามระดับความสำคัญและผลกระทบในการให้บริการ โดยมีการทบทวนการบริหารจัดการความเสี่ยงอย่างน้อยปีละหนึ่งครั้ง หรือเมื่อมีการเปลี่ยนแปลงอย่างมีนัยสำคัญ
2.4 กำหนดมาตรการรองรับที่ทำให้สามารถประกอบธุรกิจได้อย่างต่อเนื่อง (business continuity management) ในกรณีที่ผู้รับดำเนินการแทนไม่สามารถดำเนินงานได้ หรือการให้บริการหยุดชะงักลง </t>
  </si>
  <si>
    <t>2.5 การจัดทำสัญญาหรือข้อตกลงกับผู้รับดำเนินการแทน ควรครอบคลุมประเด็นสำคัญอย่างน้อยดังต่อไปนี้
2.5.1 รายละเอียดการใช้บริการ ขอบเขตความรับผิดชอบ การบริหารความเสี่ยง
2.5.2 ข้อตกลงการให้บริการเพื่อเป็นมาตรฐานขั้นต่ำที่ต้องปฏิบัติ
2.5.3 แผนรองรับการดำเนินธุรกิจอย่างต่อเนื่อง เพื่อรองรับกรณีการให้บริการมีปัญหาหยุดชะงักและไม่สามารถให้บริการได้อย่างต่อเนื่อง
2.5.4 ขั้นตอนการติดตาม ตรวจสอบ ประเมินประสิทธิภาพการปฏิบัติงาน
2.5.5 ค่าบริการ (ถ้ามี)
2.5.6 อายุสัญญาหรือข้อตกลง และเงื่อนไขเกี่ยวกับการต่ออายุ การแก้ไข และการยกเลิกสัญญา 
2.5.7 ขอบเขตความรับผิดชอบในกรณีเกิดปัญหาหรือข้อขัดข้องในการให้บริการ เช่น การให้บริการล่าช้า หรือมีข้อผิดพลาดในการให้บริการ เป็นต้น รวมถึงแนวทางการแก้ไขปัญหาและการชดใช้ค่าเสียหายที่อาจเกิดมีขึ้น 
2.5.8 การรักษาความมั่นคงปลอดภัยของข้อมูล การรักษาความลับ และความเป็นส่วนตัวของผู้ใช้บริการและผู้รับใบอนุญาต 
2.5.9 การปฏิบัติตามหลักเกณฑ์ที่เกี่ยวข้องกับระบบการให้บริการ 
2.5.10 เงื่อนไขอื่นๆ ตามความจำเป็น เช่น การประกันภัย
2.5.11 การกำหนดเงื่อนไขในสัญญาหรือข้อตกลงเกี่ยวกับการให้ผู้ตรวจสอบภายใน ผู้ตรวจสอบภายนอก และสำนักงาน มีสิทธิเข้าตรวจสอบการดำเนินการของผู้รับดำเนินการแทน
2.6 การดูแลให้ผู้รับดำเนินการแทนปฏิบัติตามกฎหมายและหลักเกณฑ์ที่เกี่ยวข้อง</t>
  </si>
  <si>
    <t>07-Partner-03</t>
  </si>
  <si>
    <t>3. ผู้รับใบอนุญาตต้องให้สำนักงาน หรือผู้ตรวจสอบ สามารถเข้าตรวจสอบการดำเนินงาน ระบบการควบคุมภายในต่างๆ รวมถึงการเรียกดูข้อมูลที่เกี่ยวกับการตรวจสอบการดำเนินงานของผู้รับดำเนินการแทน รวมถึงการจัดเตรียมข้อมูลที่เกี่ยวข้องกับระบบการให้บริการให้มีความถูกต้องและเป็นปัจจุบันให้สามารถตรวจสอบได้</t>
  </si>
  <si>
    <t>07-Partner-04</t>
  </si>
  <si>
    <t xml:space="preserve">4. ในกรณีที่ผู้รับใบอนุญาตใช้บริการจากผู้รับดำเนินการแทนในการเก็บรวบรวมหรือเก็บรักษาข้อมูลเกี่ยวกับระบบการให้บริการ เช่น การเก็บรวบรวมหรือเก็บรักษาข้อมูลผู้ใช้บริการในขั้นตอนการพิสูจน์ตัวตน ผู้รับใบอนุญาตต้องแจ้งให้สำนักงานทราบภายในสิบห้าวันนับแต่วันที่เริ่มใช้บริการตามแบบที่จัดไว้บนเว็บไซต์ของสำนักงาน </t>
  </si>
  <si>
    <t>07-Partner-05</t>
  </si>
  <si>
    <t>5. กรณีที่มีการเปลี่ยนแปลงการใช้บริการจากผู้รับดำเนินการแทน ซึ่งแตกต่างจากที่แจ้งไว้ตามข้อ 4 ให้ผู้รับใบอนุญาตแจ้งให้สำนักงานทราบภายในสิบห้าวันนับแต่วันที่มีการเปลี่ยนแปลง</t>
  </si>
  <si>
    <t>เกณฑ์การประเมินความเสี่ยง (Risk criteria)</t>
  </si>
  <si>
    <t>ความเสี่ยงสุทธิ (Net Risk)</t>
  </si>
  <si>
    <t>ความเสี่ยงตั้งต้น (IR)</t>
  </si>
  <si>
    <t>ความสามารถในการบริการจัดการความเสี่ยง (RMC)</t>
  </si>
  <si>
    <t>RMC</t>
  </si>
  <si>
    <t>ระดับ</t>
  </si>
  <si>
    <t>ระดับช่วง IR</t>
  </si>
  <si>
    <t>รายละเอียด</t>
  </si>
  <si>
    <t>ระดับช่วง RMC</t>
  </si>
  <si>
    <t>ระดับการควบคุม</t>
  </si>
  <si>
    <t>สูง (1)</t>
  </si>
  <si>
    <t>ปานกลาง(2)</t>
  </si>
  <si>
    <t>ต่ำ (3)</t>
  </si>
  <si>
    <t>สูง (3)</t>
  </si>
  <si>
    <t>2.31 – 3.00</t>
  </si>
  <si>
    <r>
      <rPr>
        <b/>
        <sz val="16"/>
        <color theme="1"/>
        <rFont val="TH SarabunPSK"/>
        <family val="2"/>
      </rPr>
      <t>องค์กรมีความเสี่ยงตั้งต้นสูง</t>
    </r>
    <r>
      <rPr>
        <sz val="16"/>
        <color theme="1"/>
        <rFont val="TH SarabunPSK"/>
        <family val="2"/>
      </rPr>
      <t xml:space="preserve">
อันเนื่องมาจากลักษณะการดำเนินงานและการให้บริการกับลูกค้าจำนวนมากมีโครงสร้างพื้นฐานด้านเทคโนโลยีสารสนเทศที่เชื่อมต่อกับองค์กรภายนอก หรือมีโครงสร้างพื้นฐานด้านเทคโนโลยีสารสนเทศภายในที่มีความซับซ้อน โดยมีผลมาจากการนำเทคโนโลยีใหม่ ๆ เข้ามาดำเนินการ เช่น เทคโนโลยีปัญญาประดิษฐ์ ซึ่งอาจทำให้เกิดความเสี่ยงที่ไม่เคยพบเจอมาก่อนเกิดขึ้นได้หรือองค์กรมีปัจจัยด้านบุคลากรภายในองค์กรที่มีการเปลี่ยนแปลงปล่อยครั้งส่งผลกระทบต่อการดำเนินงานในปัจจุบันหรืออาจรวมถึงองค์กรไม่สามารถปฏิบัติตาม ระเบียบ กฎหมาย หรือแนวทางปฏิบัติส่งผลให้สภาพแวดล้อมในการดำเนินธุรกิจเกี่ยวข้องกับการพิสูจน์และยืนยันตนทางดิจิทัลมีความเสี่ยงอยู่ในระดับที่สูง</t>
    </r>
  </si>
  <si>
    <t>ไม่มีการปฏิบัติตามหลักเกณฑ์ว่าด้วยการควบคุมดูแลการประกอบธุรกิจบริการเกี่ยวกับระบบการพิสูจน์และยืนยันตัวตนทางดิจิทัลหรือไม่มีกระบวนการตามประกาศที่ชัดเจนซึ่งนำไปสู่ความเสียหายอย่างร้ายแรงต่อ ระบบหรือกรณีที่ไม่ปฏิบัติตามหลักเกณฑ์ฯหลายหัวข้อรวมกันซึ่งเมื่อพิจารณา แล้วมีผลกระทบต่อระบบการจัดการโดยรวม</t>
  </si>
  <si>
    <r>
      <rPr>
        <b/>
        <sz val="16"/>
        <color theme="1"/>
        <rFont val="TH SarabunPSK"/>
        <family val="2"/>
      </rPr>
      <t>Not Pass</t>
    </r>
    <r>
      <rPr>
        <sz val="16"/>
        <color theme="1"/>
        <rFont val="TH SarabunPSK"/>
        <family val="2"/>
      </rPr>
      <t xml:space="preserve">
คำอธิบาย :ไม่ผ่านเกณฑ์ที่กำหนดทั้งหมด</t>
    </r>
  </si>
  <si>
    <t>IR</t>
  </si>
  <si>
    <t>ค่อนข้างสูง</t>
  </si>
  <si>
    <t>ปานกลาง (2)</t>
  </si>
  <si>
    <t>ค่อนข้างต่ำ</t>
  </si>
  <si>
    <t>ต่ำ (1)</t>
  </si>
  <si>
    <r>
      <rPr>
        <b/>
        <sz val="16"/>
        <color theme="1"/>
        <rFont val="TH SarabunPSK"/>
        <family val="2"/>
      </rPr>
      <t>Partially Pass</t>
    </r>
    <r>
      <rPr>
        <sz val="16"/>
        <color theme="1"/>
        <rFont val="TH SarabunPSK"/>
        <family val="2"/>
      </rPr>
      <t xml:space="preserve">
คำอธิบาย : ผ่านเกณฑ์ที่กำหนดบางส่วน</t>
    </r>
  </si>
  <si>
    <t>1.71 – 2.30</t>
  </si>
  <si>
    <t>มีการดำเนินการตามประกาศหลักเกณฑ์ว่าด้วยการควบคุมดูแลการ ประกอบธุรกิจบริการเกี่ยวกับระบบการพิสูจน์และยืนยันตัวตนทางดิจิทัลแล้ว แต่พบประเด็นบางเรื่องที่หากปล่อยละเลยไว้อาจนำไปสู่ความไม่สอดคล้องใน อนาคตได้ควรต้องดำเนินการปรับปรุงหรือพัฒนากระบวนการให้ดียิ่งขึ้นเพื่อ ป้องกันไม่ให้ เกิดการละเลยซึ่งอาจนำไปสู่ความไม่สอดคล้องในอนาคต</t>
  </si>
  <si>
    <r>
      <rPr>
        <b/>
        <sz val="16"/>
        <color theme="1"/>
        <rFont val="TH SarabunPSK"/>
        <family val="2"/>
      </rPr>
      <t>Alternative Control</t>
    </r>
    <r>
      <rPr>
        <sz val="16"/>
        <color theme="1"/>
        <rFont val="TH SarabunPSK"/>
        <family val="2"/>
      </rPr>
      <t xml:space="preserve">
คำอธิบาย : ไม่มีการควบคุมที่พึงมีตามเกณฑ์ที่กำหนด แต่มีการควบคุมอื่นที่เทียบเท่าทดแทน</t>
    </r>
  </si>
  <si>
    <t>พิจารณาจากระดับความเสี่ยงตั้งต้นขององค์กร (IR) และระดับความสามารถในการบริการจัดการความเสี่ยงขององค์กร (RMC) มาจัดวางในตารางความเสี่ยงสุทธิ (Net risk) ซึ่งสามารถนำผลลัพธ์นี้เข้ากระบวนการจัดการความเสี่ยงเพื่อวิเคราะห์ว่าประเภทความเสี่ยงใดมีผลกระทบต่อองค์กรมากที่สุด และหาหาแนวทางเตรียมรับมือก่อนจะเกิดขึ้น รวมถึงใช้ในการติดตามและรายงานผลความเสี่ยงได้</t>
  </si>
  <si>
    <r>
      <rPr>
        <b/>
        <sz val="16"/>
        <color theme="1"/>
        <rFont val="TH SarabunPSK"/>
        <family val="2"/>
      </rPr>
      <t>องค์กรมีความเสี่ยงตั้งต้นปานกลาง</t>
    </r>
    <r>
      <rPr>
        <sz val="16"/>
        <color theme="1"/>
        <rFont val="TH SarabunPSK"/>
        <family val="2"/>
      </rPr>
      <t xml:space="preserve">
อันเนื่องมาจากลักษณะการดำเนินงานและการให้บริการกับลูกค้าจำนวนหนึ่งโดยมีโครงสร้างพื้นฐานด้านสารสนเทศที่มีทั้งระบบปิดและเชื่อมต่อกับองค์กรภายนอกองค์กรมีระดับไม่ซับซ้อนมาก มีการประยุกต์เทคโนโลยีใหม่ ๆ มาใช้งานบ้างแต่ไม่ถึงเป็นระบบหลักที่ใช้เพื่อการพิสูจน์และยืนยันตนมีการเปลี่ยนแปลงบุคลากร แต่ไม่ส่งผลกระทบต่อการดำเนินงานมาก ทั้งนี้องค์กรสามารถที่จะปฏิบัติตามระเบียบ กฎหมาย หรือแนวทางปฏิบัติส่วนใหญ่ได้ แต่ยังมีบางหัวข้อที่อยู่ระหว่าง การแก้ไขส่งผลให้ สภาพแวดล้อมในการ ดำเนินธุรกิจเกี่ยวข้องกับการพิสูจน์ และยืนยันตนทาง ดิจิทัล มีความเสี่ยงอยู่ในระดับปานกลาง</t>
    </r>
  </si>
  <si>
    <t>1.00 – 1.70</t>
  </si>
  <si>
    <t>มีการปฏิบัติตามหลักเกณฑ์ว่าด้วยการควบคุมดูแลการประกอบ ธุรกิจบริการเกี่ยวกับระบบการพิสูจน์และยืนยันตัวตนทางดิจิทัลครบถ้วน มีกระบวนการที่ชัดเจนรวมถึงมีการวัดผลอย่างต่อเนื่อง</t>
  </si>
  <si>
    <r>
      <rPr>
        <b/>
        <sz val="16"/>
        <color theme="1"/>
        <rFont val="TH SarabunPSK"/>
        <family val="2"/>
      </rPr>
      <t>Pass</t>
    </r>
    <r>
      <rPr>
        <sz val="16"/>
        <color theme="1"/>
        <rFont val="TH SarabunPSK"/>
        <family val="2"/>
      </rPr>
      <t xml:space="preserve">
คำอธิบาย : ผ่านเกณฑ์ที่กำหนดทั้งหมด</t>
    </r>
  </si>
  <si>
    <r>
      <rPr>
        <b/>
        <sz val="16"/>
        <color theme="1"/>
        <rFont val="TH SarabunPSK"/>
        <family val="2"/>
      </rPr>
      <t xml:space="preserve">องค์กรมีความเสี่ยงตั้งต้นต่ำ </t>
    </r>
    <r>
      <rPr>
        <sz val="16"/>
        <color theme="1"/>
        <rFont val="TH SarabunPSK"/>
        <family val="2"/>
      </rPr>
      <t xml:space="preserve">
อันเนื่องมาจากลักษณะการดำเนินงานและการให้บริการกับลูกค้าที่ไม่มากโครงสร้างภายในขององค์กรเป็นขนาดเล็กไม่ซับซ้อนรวมไปถึงโครงสร้างพื้นฐานด้านสารสนเทศส่วนมากดำเนินการในเครือข่ายที่เป็นระบบปิด บุคลากรภายในองค์กรมีการเปลี่ยนแปลงน้อยมากจนไปถึงไม่มีการเปลี่ยนแปลง หรืออาจรวมถึงองค์กรสามารถดำเนินการตามระเบียบ กฎหมาย หรือ แนวทางปฏิบัติครบถ้วนส่งผลให้สภาพแวดล้อมในการดำเนินธุรกิจเกี่ยวข้องกับ การพิสูจน์และยืนยันตนทางดิจิทัลมีความเสี่ยงอยู่ในระดับต่ำ</t>
    </r>
  </si>
  <si>
    <t>ระดับความเสี่ยงที่ยอมรับได้ (Risk appetite)</t>
  </si>
  <si>
    <t>Yes</t>
  </si>
  <si>
    <t>No</t>
  </si>
  <si>
    <t>=and(or(and(หน้าหลัก!$H$11="N",$I4="x"),$I4=""),or(and(หน้าหลัก!$H$12="N",$J4="x"),$J4=""),or(and(หน้าหลัก!$H$13="N",$K4="x"),$K4=""),or(and(หน้าหลัก!$H$14="N",$L4="x"),$L4=""))</t>
  </si>
  <si>
    <t>การแบ่งระดับความเสี่ยง Digital ID ตามมาตรฐานสากลสำหรับการจัดการความเสี่ยง ( ISO 27001 )</t>
  </si>
  <si>
    <t>แนวทางการจัดการความเสี่ยง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</si>
</sst>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1">
    <font>
      <sz val="11"/>
      <color theme="1"/>
      <name val="Calibri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18"/>
      <color theme="0"/>
      <name val="TH Sarabun PSK"/>
    </font>
    <font>
      <sz val="16"/>
      <color theme="1"/>
      <name val="TH Sarabun PSK"/>
    </font>
    <font>
      <b/>
      <sz val="18"/>
      <color theme="1"/>
      <name val="TH Sarabun PSK"/>
    </font>
    <font>
      <b/>
      <sz val="16"/>
      <color theme="1"/>
      <name val="TH Sarabun PSK"/>
    </font>
    <font>
      <sz val="14"/>
      <color theme="1"/>
      <name val="TH Sarabun PSK"/>
    </font>
    <font>
      <b/>
      <sz val="14"/>
      <color theme="1"/>
      <name val="TH Sarabun PSK"/>
    </font>
    <font>
      <sz val="11"/>
      <color theme="1"/>
      <name val="Calibri"/>
      <family val="2"/>
      <scheme val="minor"/>
    </font>
    <font>
      <b/>
      <sz val="24"/>
      <color theme="0"/>
      <name val="TH Sarabun PSK"/>
    </font>
    <font>
      <b/>
      <sz val="20"/>
      <color theme="0"/>
      <name val="TH Sarabun PSK"/>
    </font>
    <font>
      <sz val="14"/>
      <color rgb="FFFF0000"/>
      <name val="TH Sarabun PSK"/>
    </font>
    <font>
      <sz val="14"/>
      <color theme="1"/>
      <name val="Noto Sans Symbols"/>
    </font>
    <font>
      <sz val="11"/>
      <color rgb="FFFF0000"/>
      <name val="Calibri"/>
      <family val="2"/>
    </font>
    <font>
      <b/>
      <sz val="20"/>
      <color theme="0"/>
      <name val="AngsanaUPC"/>
      <family val="1"/>
    </font>
    <font>
      <sz val="14"/>
      <color theme="1"/>
      <name val="AngsanaUPC"/>
      <family val="1"/>
    </font>
    <font>
      <b/>
      <sz val="16"/>
      <color rgb="FF000000"/>
      <name val="TH Sarabun PSK"/>
    </font>
    <font>
      <b/>
      <sz val="14"/>
      <color rgb="FF000000"/>
      <name val="TH Sarabun PSK"/>
    </font>
    <font>
      <sz val="16"/>
      <color rgb="FF000000"/>
      <name val="TH Sarabun PSK"/>
    </font>
    <font>
      <b/>
      <i/>
      <sz val="18"/>
      <color rgb="FF1F3864"/>
      <name val="TH Sarabun PSK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i/>
      <sz val="16"/>
      <color theme="1"/>
      <name val="TH SarabunPSK"/>
      <family val="2"/>
    </font>
    <font>
      <i/>
      <sz val="14"/>
      <color theme="1"/>
      <name val="TH SarabunPSK"/>
      <family val="2"/>
    </font>
    <font>
      <u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26"/>
      <color theme="1"/>
      <name val="TH SarabunPSK"/>
      <family val="2"/>
    </font>
    <font>
      <b/>
      <sz val="26"/>
      <color theme="0"/>
      <name val="TH SarabunPSK"/>
      <family val="2"/>
    </font>
    <font>
      <sz val="11"/>
      <color theme="0"/>
      <name val="TH SarabunPSK"/>
      <family val="2"/>
    </font>
    <font>
      <b/>
      <sz val="14"/>
      <color theme="0"/>
      <name val="TH SarabunPSK"/>
      <family val="2"/>
    </font>
    <font>
      <b/>
      <sz val="20"/>
      <color theme="0"/>
      <name val="TH SarabunPSK"/>
      <family val="2"/>
    </font>
    <font>
      <b/>
      <sz val="20"/>
      <color theme="1"/>
      <name val="TH SarabunPSK"/>
      <family val="2"/>
    </font>
    <font>
      <sz val="11"/>
      <name val="TH SarabunPSK"/>
      <family val="2"/>
    </font>
    <font>
      <i/>
      <sz val="14"/>
      <color rgb="FF7F7F7F"/>
      <name val="TH SarabunPSK"/>
      <family val="2"/>
    </font>
    <font>
      <sz val="10"/>
      <color rgb="FF7F7F7F"/>
      <name val="TH SarabunPSK"/>
      <family val="2"/>
    </font>
    <font>
      <u/>
      <sz val="16"/>
      <color theme="10"/>
      <name val="TH SarabunPSK"/>
      <family val="2"/>
    </font>
    <font>
      <b/>
      <sz val="10"/>
      <color theme="1"/>
      <name val="TH SarabunPSK"/>
      <family val="2"/>
    </font>
    <font>
      <sz val="16"/>
      <color rgb="FFFF0000"/>
      <name val="TH SarabunPSK"/>
      <family val="2"/>
    </font>
    <font>
      <i/>
      <sz val="14"/>
      <color rgb="FFA5A5A5"/>
      <name val="TH SarabunPSK"/>
      <family val="2"/>
    </font>
    <font>
      <i/>
      <sz val="16"/>
      <color rgb="FFA5A5A5"/>
      <name val="TH SarabunPSK"/>
      <family val="2"/>
    </font>
    <font>
      <i/>
      <u/>
      <sz val="16"/>
      <color rgb="FFA5A5A5"/>
      <name val="TH SarabunPSK"/>
      <family val="2"/>
    </font>
    <font>
      <sz val="10"/>
      <color theme="1"/>
      <name val="TH SarabunPSK"/>
      <family val="2"/>
    </font>
    <font>
      <b/>
      <sz val="22"/>
      <color theme="1"/>
      <name val="TH SarabunPSK"/>
      <family val="2"/>
    </font>
    <font>
      <b/>
      <sz val="16"/>
      <color theme="0"/>
      <name val="TH SarabunPSK"/>
      <family val="2"/>
    </font>
    <font>
      <b/>
      <sz val="24"/>
      <color theme="0"/>
      <name val="TH SarabunPSK"/>
      <family val="2"/>
    </font>
    <font>
      <strike/>
      <sz val="14"/>
      <color rgb="FFFF0000"/>
      <name val="TH SarabunPSK"/>
      <family val="2"/>
    </font>
    <font>
      <strike/>
      <sz val="14"/>
      <color theme="1"/>
      <name val="TH SarabunPSK"/>
      <family val="2"/>
    </font>
    <font>
      <sz val="14"/>
      <color rgb="FFFF0000"/>
      <name val="TH SarabunPSK"/>
      <family val="2"/>
    </font>
    <font>
      <b/>
      <sz val="18"/>
      <color rgb="FF151515"/>
      <name val="TH SarabunPSK"/>
      <family val="2"/>
    </font>
    <font>
      <b/>
      <sz val="16"/>
      <color rgb="FF151515"/>
      <name val="TH SarabunPSK"/>
      <family val="2"/>
    </font>
    <font>
      <sz val="16"/>
      <color rgb="FF0E0E0E"/>
      <name val="TH SarabunPSK"/>
      <family val="2"/>
    </font>
    <font>
      <b/>
      <sz val="18"/>
      <color rgb="FF0E0E0E"/>
      <name val="TH SarabunPSK"/>
      <family val="2"/>
    </font>
    <font>
      <b/>
      <sz val="11"/>
      <color theme="1"/>
      <name val="TH SarabunPSK"/>
      <family val="2"/>
    </font>
    <font>
      <b/>
      <sz val="13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sz val="18"/>
      <color rgb="FF0E0E0E"/>
      <name val="TH SarabunPSK"/>
      <family val="2"/>
    </font>
    <font>
      <b/>
      <sz val="20"/>
      <color rgb="FF151515"/>
      <name val="TH SarabunPSK"/>
      <family val="2"/>
    </font>
    <font>
      <sz val="20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rgb="FFFF0000"/>
      <name val="TH SarabunPSK"/>
      <family val="2"/>
    </font>
    <font>
      <b/>
      <sz val="15"/>
      <color theme="0"/>
      <name val="TH SarabunPSK"/>
      <family val="2"/>
    </font>
    <font>
      <b/>
      <sz val="13"/>
      <color rgb="FF0E0E0E"/>
      <name val="TH SarabunPSK"/>
      <family val="2"/>
    </font>
    <font>
      <b/>
      <sz val="20"/>
      <color rgb="FF2F2F2F"/>
      <name val="TH SarabunPSK"/>
      <family val="2"/>
    </font>
    <font>
      <sz val="16"/>
      <color theme="0"/>
      <name val="TH SarabunPSK"/>
      <family val="2"/>
    </font>
    <font>
      <sz val="20"/>
      <color theme="0"/>
      <name val="TH SarabunPSK"/>
      <family val="2"/>
    </font>
    <font>
      <sz val="11"/>
      <color rgb="FFFF0000"/>
      <name val="TH SarabunPSK"/>
      <family val="2"/>
    </font>
    <font>
      <b/>
      <sz val="18"/>
      <color rgb="FF000000"/>
      <name val="TH SarabunPSK"/>
      <family val="2"/>
    </font>
    <font>
      <b/>
      <sz val="48"/>
      <color theme="1"/>
      <name val="TH SarabunPSK"/>
      <family val="2"/>
    </font>
    <font>
      <b/>
      <sz val="16"/>
      <color rgb="FF0E0E0E"/>
      <name val="TH SarabunPSK"/>
      <family val="2"/>
    </font>
    <font>
      <sz val="18"/>
      <color rgb="FF000000"/>
      <name val="TH SarabunPSK"/>
      <family val="2"/>
    </font>
    <font>
      <b/>
      <sz val="11"/>
      <name val="TH SarabunPSK"/>
      <family val="2"/>
    </font>
    <font>
      <b/>
      <sz val="13"/>
      <color rgb="FF000000"/>
      <name val="TH SarabunPSK"/>
      <family val="2"/>
    </font>
    <font>
      <sz val="11"/>
      <color rgb="FF000000"/>
      <name val="TH SarabunPSK"/>
      <family val="2"/>
    </font>
    <font>
      <b/>
      <sz val="20"/>
      <color rgb="FF000000"/>
      <name val="TH SarabunPSK"/>
      <family val="2"/>
    </font>
    <font>
      <sz val="11"/>
      <color theme="1"/>
      <name val="Calibri"/>
      <family val="2"/>
      <scheme val="minor"/>
    </font>
    <font>
      <b/>
      <sz val="16"/>
      <color rgb="FFFF0000"/>
      <name val="TH SarabunPSK"/>
      <family val="2"/>
    </font>
    <font>
      <sz val="20"/>
      <color rgb="FFFF0000"/>
      <name val="TH SarabunPSK"/>
      <family val="2"/>
    </font>
    <font>
      <sz val="20"/>
      <color rgb="FF7030A0"/>
      <name val="TH SarabunPSK"/>
      <family val="2"/>
    </font>
    <font>
      <sz val="20"/>
      <color rgb="FF00BE8C"/>
      <name val="TH SarabunPSK"/>
      <family val="2"/>
    </font>
    <font>
      <sz val="11"/>
      <color rgb="FF00BE8C"/>
      <name val="TH SarabunPSK"/>
      <family val="2"/>
    </font>
    <font>
      <sz val="16"/>
      <color rgb="FF00BE8C"/>
      <name val="TH SarabunPSK"/>
      <family val="2"/>
    </font>
    <font>
      <sz val="11"/>
      <color rgb="FF000000"/>
      <name val="Calibri"/>
      <family val="2"/>
      <scheme val="minor"/>
    </font>
    <font>
      <sz val="20"/>
      <color rgb="FF00B0F0"/>
      <name val="TH SarabunPSK"/>
      <family val="2"/>
    </font>
    <font>
      <sz val="20"/>
      <color theme="9" tint="-0.249977111117893"/>
      <name val="TH SarabunPSK"/>
      <family val="2"/>
    </font>
    <font>
      <sz val="11"/>
      <color theme="9" tint="-0.249977111117893"/>
      <name val="TH SarabunPSK"/>
      <family val="2"/>
    </font>
    <font>
      <b/>
      <sz val="18"/>
      <color rgb="FF1E1E21"/>
      <name val="TH SarabunPSK"/>
      <family val="2"/>
    </font>
    <font>
      <b/>
      <sz val="20"/>
      <color rgb="FF0E0E0E"/>
      <name val="TH SarabunPSK"/>
      <family val="2"/>
    </font>
    <font>
      <sz val="20"/>
      <color rgb="FF000000"/>
      <name val="TH SarabunPSK"/>
      <family val="2"/>
    </font>
    <font>
      <b/>
      <sz val="28"/>
      <color theme="1"/>
      <name val="TH SarabunPSK"/>
      <family val="2"/>
    </font>
    <font>
      <b/>
      <sz val="20"/>
      <color rgb="FFFF0000"/>
      <name val="TH SarabunPSK"/>
      <family val="2"/>
    </font>
    <font>
      <sz val="16"/>
      <color rgb="FF151515"/>
      <name val="TH SarabunPSK"/>
      <family val="2"/>
    </font>
    <font>
      <b/>
      <sz val="16"/>
      <color rgb="FF2F2F2F"/>
      <name val="TH SarabunPSK"/>
      <family val="2"/>
    </font>
    <font>
      <b/>
      <sz val="11"/>
      <name val="Calibri"/>
      <family val="2"/>
    </font>
    <font>
      <b/>
      <sz val="16"/>
      <color theme="1" tint="4.9989318521683403E-2"/>
      <name val="TH Sarabun PSK"/>
    </font>
    <font>
      <b/>
      <sz val="16"/>
      <name val="TH SarabunPSK"/>
      <family val="2"/>
    </font>
    <font>
      <sz val="18"/>
      <color rgb="FFFF0000"/>
      <name val="TH SarabunPSK"/>
      <family val="2"/>
    </font>
    <font>
      <sz val="16"/>
      <name val="TH SarabunPSK"/>
      <family val="2"/>
    </font>
    <font>
      <b/>
      <sz val="18"/>
      <name val="TH SarabunPSK"/>
      <family val="2"/>
    </font>
    <font>
      <b/>
      <sz val="36"/>
      <color theme="1"/>
      <name val="TH SarabunPSK"/>
      <family val="2"/>
    </font>
    <font>
      <b/>
      <sz val="18"/>
      <color theme="0"/>
      <name val="TH SarabunPSK"/>
      <family val="2"/>
    </font>
    <font>
      <b/>
      <u/>
      <sz val="18"/>
      <color theme="1"/>
      <name val="TH SarabunPSK"/>
      <family val="2"/>
    </font>
    <font>
      <b/>
      <sz val="20"/>
      <color rgb="FF1E1E21"/>
      <name val="TH SarabunPSK"/>
      <family val="2"/>
    </font>
    <font>
      <b/>
      <sz val="16"/>
      <color theme="2"/>
      <name val="TH SarabunPSK"/>
      <family val="2"/>
    </font>
    <font>
      <b/>
      <sz val="22"/>
      <color rgb="FF000000"/>
      <name val="TH SarabunPSK"/>
      <family val="2"/>
    </font>
    <font>
      <b/>
      <u/>
      <sz val="20"/>
      <color theme="1"/>
      <name val="TH SarabunPSK"/>
      <family val="2"/>
    </font>
    <font>
      <b/>
      <sz val="20"/>
      <color theme="2"/>
      <name val="TH SarabunPSK"/>
      <family val="2"/>
    </font>
    <font>
      <sz val="18"/>
      <color theme="2"/>
      <name val="TH SarabunPSK"/>
      <family val="2"/>
    </font>
    <font>
      <i/>
      <sz val="18"/>
      <color theme="1"/>
      <name val="TH SarabunPSK"/>
      <family val="2"/>
    </font>
    <font>
      <sz val="18"/>
      <color rgb="FF000000"/>
      <name val="Helvetica"/>
      <family val="2"/>
    </font>
    <font>
      <sz val="14"/>
      <name val="TH SarabunPSK"/>
      <family val="2"/>
    </font>
    <font>
      <i/>
      <sz val="14"/>
      <name val="TH SarabunPSK"/>
      <family val="2"/>
    </font>
    <font>
      <b/>
      <u/>
      <sz val="18"/>
      <color rgb="FF151515"/>
      <name val="TH SarabunPSK"/>
      <family val="2"/>
    </font>
    <font>
      <i/>
      <sz val="18"/>
      <color rgb="FFFF0000"/>
      <name val="TH SarabunPSK"/>
      <family val="2"/>
    </font>
    <font>
      <b/>
      <i/>
      <sz val="16"/>
      <color rgb="FF000000"/>
      <name val="TH SarabunPSK"/>
      <family val="2"/>
    </font>
    <font>
      <b/>
      <i/>
      <sz val="16"/>
      <color theme="1"/>
      <name val="TH SarabunPSK"/>
      <family val="2"/>
    </font>
    <font>
      <b/>
      <sz val="24"/>
      <color theme="2"/>
      <name val="TH SarabunPSK"/>
      <family val="2"/>
    </font>
    <font>
      <b/>
      <sz val="20"/>
      <color rgb="FF0681FF"/>
      <name val="TH SarabunPSK"/>
      <family val="2"/>
    </font>
    <font>
      <b/>
      <sz val="18"/>
      <color rgb="FF0681FF"/>
      <name val="TH SarabunPSK"/>
      <family val="2"/>
    </font>
    <font>
      <i/>
      <sz val="14"/>
      <color rgb="FFFF0000"/>
      <name val="TH SarabunPSK"/>
      <family val="2"/>
    </font>
    <font>
      <i/>
      <sz val="16"/>
      <color rgb="FFFF0000"/>
      <name val="TH SarabunPSK"/>
      <family val="2"/>
    </font>
    <font>
      <b/>
      <i/>
      <sz val="16"/>
      <color rgb="FFFF0000"/>
      <name val="TH SarabunPSK"/>
      <family val="2"/>
    </font>
    <font>
      <sz val="22"/>
      <color theme="0"/>
      <name val="TH SarabunPSK"/>
      <family val="2"/>
    </font>
    <font>
      <sz val="20"/>
      <color rgb="FF0681FF"/>
      <name val="TH SarabunPSK"/>
      <family val="2"/>
    </font>
    <font>
      <b/>
      <sz val="18"/>
      <color theme="3"/>
      <name val="TH SarabunPSK"/>
      <family val="2"/>
    </font>
    <font>
      <b/>
      <u/>
      <sz val="16"/>
      <color rgb="FFFF0000"/>
      <name val="TH SarabunPSK"/>
      <family val="2"/>
    </font>
    <font>
      <i/>
      <sz val="20"/>
      <color rgb="FFFF0000"/>
      <name val="TH SarabunPSK"/>
      <family val="2"/>
    </font>
  </fonts>
  <fills count="98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182848"/>
        <bgColor rgb="FF182848"/>
      </patternFill>
    </fill>
    <fill>
      <patternFill patternType="solid">
        <fgColor theme="0"/>
        <bgColor theme="0"/>
      </patternFill>
    </fill>
    <fill>
      <patternFill patternType="solid">
        <fgColor rgb="FFECECEC"/>
        <bgColor rgb="FFECECEC"/>
      </patternFill>
    </fill>
    <fill>
      <patternFill patternType="solid">
        <fgColor rgb="FFFEF2CB"/>
        <bgColor rgb="FFFEF2CB"/>
      </patternFill>
    </fill>
    <fill>
      <patternFill patternType="solid">
        <fgColor rgb="FF00B050"/>
        <bgColor rgb="FF00B050"/>
      </patternFill>
    </fill>
    <fill>
      <patternFill patternType="solid">
        <fgColor rgb="FF8EAADB"/>
        <bgColor rgb="FF8EAADB"/>
      </patternFill>
    </fill>
    <fill>
      <patternFill patternType="solid">
        <fgColor rgb="FFF2F2F2"/>
        <bgColor rgb="FFF2F2F2"/>
      </patternFill>
    </fill>
    <fill>
      <patternFill patternType="solid">
        <fgColor rgb="FFFF5050"/>
        <bgColor rgb="FFFF5050"/>
      </patternFill>
    </fill>
    <fill>
      <patternFill patternType="solid">
        <fgColor rgb="FF2F5496"/>
        <bgColor rgb="FF2F5496"/>
      </patternFill>
    </fill>
    <fill>
      <patternFill patternType="solid">
        <fgColor rgb="FFD9E2F3"/>
        <bgColor rgb="FFD9E2F3"/>
      </patternFill>
    </fill>
    <fill>
      <patternFill patternType="solid">
        <fgColor rgb="FFB4C6E7"/>
        <bgColor rgb="FFB4C6E7"/>
      </patternFill>
    </fill>
    <fill>
      <patternFill patternType="solid">
        <fgColor rgb="FFFFFFFF"/>
        <bgColor rgb="FFFFFFFF"/>
      </patternFill>
    </fill>
    <fill>
      <patternFill patternType="solid">
        <fgColor rgb="FFFFC000"/>
        <bgColor rgb="FFFFC000"/>
      </patternFill>
    </fill>
    <fill>
      <patternFill patternType="solid">
        <fgColor rgb="FF00B0F0"/>
        <bgColor rgb="FF00B0F0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BFBFBF"/>
        <bgColor rgb="FFBFBFBF"/>
      </patternFill>
    </fill>
    <fill>
      <patternFill patternType="solid">
        <fgColor rgb="FF002060"/>
        <bgColor rgb="FF002060"/>
      </patternFill>
    </fill>
    <fill>
      <patternFill patternType="solid">
        <fgColor rgb="FFFBE4D5"/>
        <bgColor rgb="FFFBE4D5"/>
      </patternFill>
    </fill>
    <fill>
      <patternFill patternType="solid">
        <fgColor theme="1"/>
        <bgColor theme="1"/>
      </patternFill>
    </fill>
    <fill>
      <patternFill patternType="solid">
        <fgColor rgb="FF1F3864"/>
        <bgColor rgb="FF1F3864"/>
      </patternFill>
    </fill>
    <fill>
      <patternFill patternType="solid">
        <fgColor rgb="FF000000"/>
        <bgColor rgb="FF000000"/>
      </patternFill>
    </fill>
    <fill>
      <patternFill patternType="solid">
        <fgColor rgb="FFD9D9D9"/>
        <bgColor rgb="FFD9D9D9"/>
      </patternFill>
    </fill>
    <fill>
      <patternFill patternType="solid">
        <fgColor rgb="FF92D050"/>
        <bgColor rgb="FF92D050"/>
      </patternFill>
    </fill>
    <fill>
      <patternFill patternType="solid">
        <fgColor rgb="FF6F66FF"/>
        <bgColor rgb="FF2F5496"/>
      </patternFill>
    </fill>
    <fill>
      <patternFill patternType="solid">
        <fgColor rgb="FF9AB0FF"/>
        <bgColor rgb="FFD9E2F3"/>
      </patternFill>
    </fill>
    <fill>
      <patternFill patternType="solid">
        <fgColor rgb="FF9A89FE"/>
        <bgColor rgb="FF8EAADB"/>
      </patternFill>
    </fill>
    <fill>
      <patternFill patternType="solid">
        <fgColor rgb="FF9A89FE"/>
        <bgColor indexed="64"/>
      </patternFill>
    </fill>
    <fill>
      <patternFill patternType="solid">
        <fgColor rgb="FF0681FF"/>
        <bgColor indexed="64"/>
      </patternFill>
    </fill>
    <fill>
      <patternFill patternType="solid">
        <fgColor rgb="FF0681FF"/>
        <bgColor rgb="FF2F5496"/>
      </patternFill>
    </fill>
    <fill>
      <patternFill patternType="solid">
        <fgColor rgb="FF0681FF"/>
        <bgColor rgb="FFD9E2F3"/>
      </patternFill>
    </fill>
    <fill>
      <patternFill patternType="solid">
        <fgColor rgb="FF0681FF"/>
        <bgColor rgb="FF8EAADB"/>
      </patternFill>
    </fill>
    <fill>
      <patternFill patternType="solid">
        <fgColor rgb="FF00BE8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FEF2CB"/>
      </patternFill>
    </fill>
    <fill>
      <patternFill patternType="solid">
        <fgColor theme="2"/>
        <bgColor rgb="FF8EAADB"/>
      </patternFill>
    </fill>
    <fill>
      <patternFill patternType="solid">
        <fgColor rgb="FFFFFFFF"/>
        <bgColor rgb="FFFEF2CB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564FC6"/>
        <bgColor rgb="FF2F5496"/>
      </patternFill>
    </fill>
    <fill>
      <patternFill patternType="solid">
        <fgColor rgb="FF005ADA"/>
        <bgColor indexed="64"/>
      </patternFill>
    </fill>
    <fill>
      <patternFill patternType="solid">
        <fgColor theme="2"/>
        <bgColor rgb="FF000000"/>
      </patternFill>
    </fill>
    <fill>
      <patternFill patternType="solid">
        <fgColor rgb="FFA9D08D"/>
        <bgColor indexed="64"/>
      </patternFill>
    </fill>
    <fill>
      <patternFill patternType="solid">
        <fgColor rgb="FFFFD579"/>
        <bgColor rgb="FF000000"/>
      </patternFill>
    </fill>
    <fill>
      <patternFill patternType="solid">
        <fgColor rgb="FFFFD579"/>
        <bgColor indexed="64"/>
      </patternFill>
    </fill>
    <fill>
      <patternFill patternType="solid">
        <fgColor theme="0"/>
        <bgColor rgb="FF2F5496"/>
      </patternFill>
    </fill>
    <fill>
      <patternFill patternType="solid">
        <fgColor theme="0"/>
        <bgColor rgb="FFD9E2F3"/>
      </patternFill>
    </fill>
    <fill>
      <patternFill patternType="solid">
        <fgColor theme="0"/>
        <bgColor rgb="FF8EAADB"/>
      </patternFill>
    </fill>
    <fill>
      <patternFill patternType="solid">
        <fgColor theme="0"/>
        <bgColor rgb="FFECECEC"/>
      </patternFill>
    </fill>
    <fill>
      <patternFill patternType="solid">
        <fgColor theme="0"/>
        <bgColor rgb="FFB4C6E7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rgb="FF9437FF"/>
        <bgColor rgb="FF2F5496"/>
      </patternFill>
    </fill>
    <fill>
      <patternFill patternType="solid">
        <fgColor theme="2"/>
        <bgColor rgb="FFA8D08D"/>
      </patternFill>
    </fill>
    <fill>
      <patternFill patternType="solid">
        <fgColor theme="2"/>
        <bgColor rgb="FFFF5050"/>
      </patternFill>
    </fill>
    <fill>
      <patternFill patternType="solid">
        <fgColor theme="2"/>
        <bgColor rgb="FFFF8F8F"/>
      </patternFill>
    </fill>
    <fill>
      <patternFill patternType="solid">
        <fgColor theme="2"/>
        <bgColor rgb="FFFFD965"/>
      </patternFill>
    </fill>
    <fill>
      <patternFill patternType="solid">
        <fgColor rgb="FFFF7E79"/>
        <bgColor rgb="FF00B050"/>
      </patternFill>
    </fill>
    <fill>
      <patternFill patternType="solid">
        <fgColor rgb="FF00B0F0"/>
        <bgColor rgb="FFF7CAAC"/>
      </patternFill>
    </fill>
    <fill>
      <patternFill patternType="solid">
        <fgColor rgb="FF00B0F0"/>
        <bgColor indexed="64"/>
      </patternFill>
    </fill>
    <fill>
      <patternFill patternType="solid">
        <fgColor rgb="FFFFFFFF"/>
        <bgColor rgb="FF8EAADB"/>
      </patternFill>
    </fill>
    <fill>
      <patternFill patternType="solid">
        <fgColor theme="2"/>
        <bgColor rgb="FF2F5496"/>
      </patternFill>
    </fill>
    <fill>
      <patternFill patternType="solid">
        <fgColor theme="2"/>
        <bgColor rgb="FFD9E2F3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FFD579"/>
        <bgColor rgb="FFFEF2CB"/>
      </patternFill>
    </fill>
    <fill>
      <patternFill patternType="solid">
        <fgColor rgb="FF9AB0FF"/>
        <bgColor indexed="64"/>
      </patternFill>
    </fill>
    <fill>
      <patternFill patternType="solid">
        <fgColor rgb="FF006FC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BC2E7"/>
        <bgColor indexed="64"/>
      </patternFill>
    </fill>
    <fill>
      <patternFill patternType="solid">
        <fgColor rgb="FF9BC2E7"/>
        <bgColor rgb="FFD9E2F3"/>
      </patternFill>
    </fill>
    <fill>
      <patternFill patternType="solid">
        <fgColor rgb="FF564EC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437FF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39997558519241921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BDD8EF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DDECF8"/>
        <bgColor indexed="64"/>
      </patternFill>
    </fill>
    <fill>
      <patternFill patternType="solid">
        <fgColor rgb="FFBED9F0"/>
        <bgColor indexed="64"/>
      </patternFill>
    </fill>
    <fill>
      <patternFill patternType="solid">
        <fgColor rgb="FFBED9F0"/>
        <bgColor rgb="FF000000"/>
      </patternFill>
    </fill>
  </fills>
  <borders count="1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9" fillId="0" borderId="41"/>
    <xf numFmtId="9" fontId="79" fillId="0" borderId="0" applyFont="0" applyFill="0" applyBorder="0" applyAlignment="0" applyProtection="0"/>
    <xf numFmtId="0" fontId="9" fillId="0" borderId="41"/>
  </cellStyleXfs>
  <cellXfs count="196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9" fillId="0" borderId="0" xfId="0" applyFont="1"/>
    <xf numFmtId="0" fontId="7" fillId="0" borderId="3" xfId="0" applyFont="1" applyBorder="1" applyAlignment="1">
      <alignment horizontal="center" vertical="top" wrapText="1"/>
    </xf>
    <xf numFmtId="0" fontId="7" fillId="0" borderId="3" xfId="0" applyFont="1" applyBorder="1" applyAlignment="1">
      <alignment vertical="top" wrapText="1"/>
    </xf>
    <xf numFmtId="0" fontId="7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left" vertical="top" wrapText="1"/>
    </xf>
    <xf numFmtId="0" fontId="4" fillId="0" borderId="0" xfId="0" applyFont="1" applyAlignment="1">
      <alignment wrapText="1"/>
    </xf>
    <xf numFmtId="0" fontId="7" fillId="4" borderId="3" xfId="0" applyFont="1" applyFill="1" applyBorder="1" applyAlignment="1">
      <alignment horizontal="left" vertical="top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6" fillId="2" borderId="3" xfId="0" applyFont="1" applyFill="1" applyBorder="1" applyAlignment="1">
      <alignment horizontal="center" vertical="center" wrapText="1"/>
    </xf>
    <xf numFmtId="0" fontId="6" fillId="21" borderId="48" xfId="0" applyFont="1" applyFill="1" applyBorder="1" applyAlignment="1">
      <alignment horizontal="center" vertical="center" textRotation="90" wrapText="1"/>
    </xf>
    <xf numFmtId="0" fontId="6" fillId="1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left" vertical="top"/>
    </xf>
    <xf numFmtId="0" fontId="13" fillId="0" borderId="3" xfId="0" applyFont="1" applyBorder="1" applyAlignment="1">
      <alignment horizontal="center" vertical="center" wrapText="1"/>
    </xf>
    <xf numFmtId="0" fontId="7" fillId="0" borderId="3" xfId="0" quotePrefix="1" applyFont="1" applyBorder="1" applyAlignment="1">
      <alignment horizontal="center" vertical="center"/>
    </xf>
    <xf numFmtId="0" fontId="8" fillId="0" borderId="3" xfId="0" applyFont="1" applyBorder="1" applyAlignment="1">
      <alignment horizontal="left" vertical="top" wrapText="1"/>
    </xf>
    <xf numFmtId="0" fontId="7" fillId="17" borderId="3" xfId="0" applyFont="1" applyFill="1" applyBorder="1" applyAlignment="1">
      <alignment horizontal="left" vertical="top" wrapText="1"/>
    </xf>
    <xf numFmtId="0" fontId="7" fillId="0" borderId="3" xfId="0" applyFont="1" applyBorder="1" applyAlignment="1">
      <alignment horizontal="center" vertical="center"/>
    </xf>
    <xf numFmtId="0" fontId="6" fillId="21" borderId="3" xfId="0" applyFont="1" applyFill="1" applyBorder="1" applyAlignment="1">
      <alignment horizontal="center" vertical="center" textRotation="90" wrapText="1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left" wrapText="1"/>
    </xf>
    <xf numFmtId="0" fontId="7" fillId="9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22" borderId="3" xfId="0" applyFont="1" applyFill="1" applyBorder="1" applyAlignment="1">
      <alignment horizontal="center" vertical="center" wrapText="1"/>
    </xf>
    <xf numFmtId="0" fontId="7" fillId="22" borderId="3" xfId="0" applyFont="1" applyFill="1" applyBorder="1" applyAlignment="1">
      <alignment horizontal="left" vertical="top" wrapText="1"/>
    </xf>
    <xf numFmtId="0" fontId="4" fillId="22" borderId="3" xfId="0" applyFont="1" applyFill="1" applyBorder="1" applyAlignment="1">
      <alignment horizontal="left" vertical="top"/>
    </xf>
    <xf numFmtId="0" fontId="4" fillId="22" borderId="3" xfId="0" applyFont="1" applyFill="1" applyBorder="1" applyAlignment="1">
      <alignment horizontal="center" vertical="center" wrapText="1"/>
    </xf>
    <xf numFmtId="0" fontId="14" fillId="0" borderId="0" xfId="0" applyFont="1"/>
    <xf numFmtId="0" fontId="1" fillId="0" borderId="55" xfId="0" applyFont="1" applyBorder="1"/>
    <xf numFmtId="0" fontId="16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9" borderId="14" xfId="0" applyFont="1" applyFill="1" applyBorder="1"/>
    <xf numFmtId="0" fontId="17" fillId="25" borderId="3" xfId="0" applyFont="1" applyFill="1" applyBorder="1" applyAlignment="1">
      <alignment horizontal="center" vertical="center"/>
    </xf>
    <xf numFmtId="0" fontId="19" fillId="17" borderId="3" xfId="0" applyFont="1" applyFill="1" applyBorder="1" applyAlignment="1">
      <alignment horizontal="center" vertical="center"/>
    </xf>
    <xf numFmtId="0" fontId="19" fillId="15" borderId="3" xfId="0" applyFont="1" applyFill="1" applyBorder="1" applyAlignment="1">
      <alignment horizontal="center" vertical="center"/>
    </xf>
    <xf numFmtId="0" fontId="19" fillId="18" borderId="3" xfId="0" applyFont="1" applyFill="1" applyBorder="1" applyAlignment="1">
      <alignment horizontal="center" vertical="center"/>
    </xf>
    <xf numFmtId="0" fontId="19" fillId="26" borderId="3" xfId="0" applyFont="1" applyFill="1" applyBorder="1" applyAlignment="1">
      <alignment horizontal="center" vertical="center"/>
    </xf>
    <xf numFmtId="0" fontId="19" fillId="7" borderId="3" xfId="0" applyFont="1" applyFill="1" applyBorder="1" applyAlignment="1">
      <alignment horizontal="center" vertical="center"/>
    </xf>
    <xf numFmtId="0" fontId="1" fillId="0" borderId="0" xfId="0" applyFont="1" applyAlignment="1">
      <alignment vertical="top" wrapText="1"/>
    </xf>
    <xf numFmtId="0" fontId="1" fillId="0" borderId="60" xfId="0" applyFont="1" applyBorder="1"/>
    <xf numFmtId="0" fontId="1" fillId="0" borderId="61" xfId="0" applyFont="1" applyBorder="1"/>
    <xf numFmtId="0" fontId="14" fillId="0" borderId="61" xfId="0" applyFont="1" applyBorder="1"/>
    <xf numFmtId="0" fontId="1" fillId="0" borderId="62" xfId="0" applyFont="1" applyBorder="1"/>
    <xf numFmtId="49" fontId="1" fillId="0" borderId="0" xfId="0" applyNumberFormat="1" applyFont="1"/>
    <xf numFmtId="0" fontId="1" fillId="0" borderId="5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2" xfId="0" applyFont="1" applyBorder="1"/>
    <xf numFmtId="0" fontId="4" fillId="4" borderId="41" xfId="0" applyFont="1" applyFill="1" applyBorder="1"/>
    <xf numFmtId="0" fontId="10" fillId="11" borderId="41" xfId="0" applyFont="1" applyFill="1" applyBorder="1" applyAlignment="1">
      <alignment vertical="center"/>
    </xf>
    <xf numFmtId="0" fontId="11" fillId="11" borderId="41" xfId="0" applyFont="1" applyFill="1" applyBorder="1"/>
    <xf numFmtId="0" fontId="11" fillId="11" borderId="41" xfId="0" applyFont="1" applyFill="1" applyBorder="1" applyAlignment="1">
      <alignment wrapText="1"/>
    </xf>
    <xf numFmtId="0" fontId="11" fillId="11" borderId="41" xfId="0" applyFont="1" applyFill="1" applyBorder="1" applyAlignment="1">
      <alignment horizontal="left"/>
    </xf>
    <xf numFmtId="0" fontId="11" fillId="11" borderId="41" xfId="0" applyFont="1" applyFill="1" applyBorder="1" applyAlignment="1">
      <alignment horizontal="left" wrapText="1"/>
    </xf>
    <xf numFmtId="0" fontId="1" fillId="0" borderId="56" xfId="0" applyFont="1" applyBorder="1"/>
    <xf numFmtId="0" fontId="29" fillId="0" borderId="0" xfId="0" applyFont="1"/>
    <xf numFmtId="0" fontId="28" fillId="0" borderId="0" xfId="0" applyFont="1"/>
    <xf numFmtId="0" fontId="31" fillId="11" borderId="41" xfId="0" applyFont="1" applyFill="1" applyBorder="1" applyAlignment="1">
      <alignment horizontal="left" vertical="top"/>
    </xf>
    <xf numFmtId="0" fontId="32" fillId="11" borderId="41" xfId="0" applyFont="1" applyFill="1" applyBorder="1"/>
    <xf numFmtId="0" fontId="33" fillId="11" borderId="41" xfId="0" applyFont="1" applyFill="1" applyBorder="1"/>
    <xf numFmtId="0" fontId="34" fillId="11" borderId="41" xfId="0" applyFont="1" applyFill="1" applyBorder="1" applyAlignment="1">
      <alignment horizontal="left"/>
    </xf>
    <xf numFmtId="0" fontId="29" fillId="12" borderId="41" xfId="0" applyFont="1" applyFill="1" applyBorder="1"/>
    <xf numFmtId="0" fontId="29" fillId="0" borderId="42" xfId="0" applyFont="1" applyBorder="1"/>
    <xf numFmtId="0" fontId="29" fillId="0" borderId="9" xfId="0" applyFont="1" applyBorder="1"/>
    <xf numFmtId="0" fontId="22" fillId="0" borderId="0" xfId="0" applyFont="1" applyAlignment="1">
      <alignment vertical="top"/>
    </xf>
    <xf numFmtId="0" fontId="29" fillId="0" borderId="18" xfId="0" applyFont="1" applyBorder="1"/>
    <xf numFmtId="0" fontId="29" fillId="0" borderId="1" xfId="0" applyFont="1" applyBorder="1"/>
    <xf numFmtId="0" fontId="29" fillId="0" borderId="10" xfId="0" applyFont="1" applyBorder="1"/>
    <xf numFmtId="0" fontId="22" fillId="0" borderId="0" xfId="0" applyFont="1"/>
    <xf numFmtId="0" fontId="21" fillId="0" borderId="0" xfId="0" applyFont="1"/>
    <xf numFmtId="49" fontId="21" fillId="0" borderId="0" xfId="0" applyNumberFormat="1" applyFont="1" applyAlignment="1">
      <alignment horizontal="right"/>
    </xf>
    <xf numFmtId="0" fontId="22" fillId="6" borderId="3" xfId="0" applyFont="1" applyFill="1" applyBorder="1" applyAlignment="1">
      <alignment horizontal="center" vertical="center"/>
    </xf>
    <xf numFmtId="0" fontId="38" fillId="0" borderId="9" xfId="0" applyFont="1" applyBorder="1"/>
    <xf numFmtId="0" fontId="38" fillId="0" borderId="0" xfId="0" applyFont="1" applyAlignment="1">
      <alignment vertical="center" wrapText="1"/>
    </xf>
    <xf numFmtId="0" fontId="37" fillId="0" borderId="0" xfId="0" applyFont="1" applyAlignment="1">
      <alignment horizontal="left" vertical="center" wrapText="1"/>
    </xf>
    <xf numFmtId="0" fontId="21" fillId="0" borderId="0" xfId="0" applyFont="1" applyAlignment="1">
      <alignment vertical="top"/>
    </xf>
    <xf numFmtId="0" fontId="38" fillId="0" borderId="1" xfId="0" applyFont="1" applyBorder="1" applyAlignment="1">
      <alignment vertical="center" wrapText="1"/>
    </xf>
    <xf numFmtId="0" fontId="22" fillId="0" borderId="0" xfId="0" applyFont="1" applyAlignment="1">
      <alignment vertical="center"/>
    </xf>
    <xf numFmtId="0" fontId="21" fillId="0" borderId="0" xfId="0" applyFont="1" applyAlignment="1">
      <alignment horizontal="right"/>
    </xf>
    <xf numFmtId="0" fontId="21" fillId="6" borderId="3" xfId="0" applyFont="1" applyFill="1" applyBorder="1"/>
    <xf numFmtId="0" fontId="21" fillId="0" borderId="0" xfId="0" applyFont="1" applyAlignment="1">
      <alignment horizontal="center"/>
    </xf>
    <xf numFmtId="0" fontId="25" fillId="0" borderId="1" xfId="0" applyFont="1" applyBorder="1" applyAlignment="1">
      <alignment horizontal="left" vertical="top" wrapText="1"/>
    </xf>
    <xf numFmtId="0" fontId="27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right" vertical="top"/>
    </xf>
    <xf numFmtId="0" fontId="39" fillId="0" borderId="1" xfId="0" applyFont="1" applyBorder="1" applyAlignment="1">
      <alignment horizontal="left" vertical="center"/>
    </xf>
    <xf numFmtId="0" fontId="27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/>
    </xf>
    <xf numFmtId="0" fontId="39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0" fontId="21" fillId="6" borderId="3" xfId="0" applyFont="1" applyFill="1" applyBorder="1" applyAlignment="1">
      <alignment horizontal="left" vertical="top"/>
    </xf>
    <xf numFmtId="0" fontId="29" fillId="0" borderId="11" xfId="0" applyFont="1" applyBorder="1"/>
    <xf numFmtId="0" fontId="29" fillId="0" borderId="12" xfId="0" applyFont="1" applyBorder="1"/>
    <xf numFmtId="0" fontId="29" fillId="0" borderId="13" xfId="0" applyFont="1" applyBorder="1"/>
    <xf numFmtId="0" fontId="40" fillId="0" borderId="0" xfId="0" applyFont="1" applyAlignment="1">
      <alignment horizontal="center" vertical="center"/>
    </xf>
    <xf numFmtId="0" fontId="21" fillId="0" borderId="0" xfId="0" applyFont="1" applyAlignment="1">
      <alignment horizontal="right" vertical="center"/>
    </xf>
    <xf numFmtId="0" fontId="21" fillId="5" borderId="3" xfId="0" applyFont="1" applyFill="1" applyBorder="1" applyAlignment="1">
      <alignment horizontal="center" vertical="center"/>
    </xf>
    <xf numFmtId="0" fontId="21" fillId="0" borderId="0" xfId="0" applyFont="1" applyAlignment="1">
      <alignment horizontal="left"/>
    </xf>
    <xf numFmtId="0" fontId="24" fillId="0" borderId="0" xfId="0" applyFont="1" applyAlignment="1">
      <alignment horizontal="left" vertical="top"/>
    </xf>
    <xf numFmtId="0" fontId="22" fillId="0" borderId="0" xfId="0" applyFont="1" applyAlignment="1">
      <alignment horizontal="right" vertical="center"/>
    </xf>
    <xf numFmtId="14" fontId="21" fillId="6" borderId="3" xfId="0" applyNumberFormat="1" applyFont="1" applyFill="1" applyBorder="1" applyAlignment="1">
      <alignment horizontal="center"/>
    </xf>
    <xf numFmtId="0" fontId="25" fillId="0" borderId="12" xfId="0" applyFont="1" applyBorder="1" applyAlignment="1">
      <alignment horizontal="left" vertical="top" wrapText="1"/>
    </xf>
    <xf numFmtId="0" fontId="27" fillId="0" borderId="12" xfId="0" applyFont="1" applyBorder="1" applyAlignment="1">
      <alignment horizontal="left" vertical="top" wrapText="1"/>
    </xf>
    <xf numFmtId="0" fontId="21" fillId="0" borderId="12" xfId="0" applyFont="1" applyBorder="1" applyAlignment="1">
      <alignment horizontal="right" vertical="top"/>
    </xf>
    <xf numFmtId="0" fontId="39" fillId="0" borderId="12" xfId="0" applyFont="1" applyBorder="1" applyAlignment="1">
      <alignment horizontal="left" vertical="center"/>
    </xf>
    <xf numFmtId="0" fontId="21" fillId="0" borderId="12" xfId="0" applyFont="1" applyBorder="1"/>
    <xf numFmtId="0" fontId="41" fillId="12" borderId="41" xfId="0" applyFont="1" applyFill="1" applyBorder="1"/>
    <xf numFmtId="0" fontId="21" fillId="0" borderId="1" xfId="0" applyFont="1" applyBorder="1" applyAlignment="1">
      <alignment horizontal="right" vertical="center"/>
    </xf>
    <xf numFmtId="0" fontId="42" fillId="0" borderId="9" xfId="0" applyFont="1" applyBorder="1" applyAlignment="1">
      <alignment vertical="center" wrapText="1"/>
    </xf>
    <xf numFmtId="14" fontId="21" fillId="0" borderId="0" xfId="0" applyNumberFormat="1" applyFont="1" applyAlignment="1">
      <alignment horizontal="left" vertical="top"/>
    </xf>
    <xf numFmtId="14" fontId="37" fillId="0" borderId="0" xfId="0" applyNumberFormat="1" applyFont="1" applyAlignment="1">
      <alignment horizontal="left" vertical="top"/>
    </xf>
    <xf numFmtId="0" fontId="22" fillId="0" borderId="0" xfId="0" applyFont="1" applyAlignment="1">
      <alignment horizontal="left"/>
    </xf>
    <xf numFmtId="0" fontId="21" fillId="6" borderId="3" xfId="0" applyFont="1" applyFill="1" applyBorder="1" applyAlignment="1">
      <alignment horizontal="center" vertical="center"/>
    </xf>
    <xf numFmtId="0" fontId="22" fillId="0" borderId="0" xfId="0" applyFont="1" applyAlignment="1">
      <alignment horizontal="left" vertical="top"/>
    </xf>
    <xf numFmtId="0" fontId="29" fillId="6" borderId="14" xfId="0" applyFont="1" applyFill="1" applyBorder="1"/>
    <xf numFmtId="0" fontId="29" fillId="6" borderId="47" xfId="0" applyFont="1" applyFill="1" applyBorder="1"/>
    <xf numFmtId="0" fontId="29" fillId="6" borderId="15" xfId="0" applyFont="1" applyFill="1" applyBorder="1"/>
    <xf numFmtId="0" fontId="21" fillId="13" borderId="18" xfId="0" applyFont="1" applyFill="1" applyBorder="1" applyAlignment="1">
      <alignment horizontal="center" vertical="center"/>
    </xf>
    <xf numFmtId="0" fontId="21" fillId="13" borderId="19" xfId="0" applyFont="1" applyFill="1" applyBorder="1" applyAlignment="1">
      <alignment horizontal="center" vertical="center"/>
    </xf>
    <xf numFmtId="49" fontId="43" fillId="9" borderId="20" xfId="0" applyNumberFormat="1" applyFont="1" applyFill="1" applyBorder="1" applyAlignment="1">
      <alignment horizontal="center" vertical="top" wrapText="1"/>
    </xf>
    <xf numFmtId="49" fontId="44" fillId="9" borderId="14" xfId="0" applyNumberFormat="1" applyFont="1" applyFill="1" applyBorder="1" applyAlignment="1">
      <alignment horizontal="center" vertical="top" wrapText="1"/>
    </xf>
    <xf numFmtId="49" fontId="43" fillId="9" borderId="19" xfId="0" applyNumberFormat="1" applyFont="1" applyFill="1" applyBorder="1" applyAlignment="1">
      <alignment vertical="top" wrapText="1"/>
    </xf>
    <xf numFmtId="49" fontId="21" fillId="14" borderId="20" xfId="0" applyNumberFormat="1" applyFont="1" applyFill="1" applyBorder="1" applyAlignment="1">
      <alignment horizontal="center" vertical="top" wrapText="1"/>
    </xf>
    <xf numFmtId="49" fontId="21" fillId="6" borderId="19" xfId="0" applyNumberFormat="1" applyFont="1" applyFill="1" applyBorder="1" applyAlignment="1">
      <alignment vertical="top" wrapText="1"/>
    </xf>
    <xf numFmtId="0" fontId="31" fillId="27" borderId="0" xfId="0" applyFont="1" applyFill="1" applyAlignment="1">
      <alignment horizontal="left" vertical="top"/>
    </xf>
    <xf numFmtId="0" fontId="32" fillId="27" borderId="0" xfId="0" applyFont="1" applyFill="1"/>
    <xf numFmtId="0" fontId="33" fillId="27" borderId="0" xfId="0" applyFont="1" applyFill="1"/>
    <xf numFmtId="0" fontId="34" fillId="27" borderId="0" xfId="0" applyFont="1" applyFill="1" applyAlignment="1">
      <alignment horizontal="left"/>
    </xf>
    <xf numFmtId="0" fontId="29" fillId="28" borderId="0" xfId="0" applyFont="1" applyFill="1"/>
    <xf numFmtId="0" fontId="29" fillId="0" borderId="0" xfId="0" applyFont="1" applyAlignment="1">
      <alignment horizontal="center"/>
    </xf>
    <xf numFmtId="0" fontId="22" fillId="2" borderId="30" xfId="0" applyFont="1" applyFill="1" applyBorder="1"/>
    <xf numFmtId="0" fontId="22" fillId="2" borderId="33" xfId="0" applyFont="1" applyFill="1" applyBorder="1" applyAlignment="1">
      <alignment horizontal="center"/>
    </xf>
    <xf numFmtId="0" fontId="22" fillId="2" borderId="23" xfId="0" applyFont="1" applyFill="1" applyBorder="1" applyAlignment="1">
      <alignment horizontal="center"/>
    </xf>
    <xf numFmtId="0" fontId="45" fillId="12" borderId="41" xfId="0" applyFont="1" applyFill="1" applyBorder="1"/>
    <xf numFmtId="0" fontId="21" fillId="0" borderId="21" xfId="0" applyFont="1" applyBorder="1"/>
    <xf numFmtId="0" fontId="21" fillId="0" borderId="22" xfId="0" applyFont="1" applyBorder="1" applyAlignment="1">
      <alignment horizontal="center"/>
    </xf>
    <xf numFmtId="0" fontId="21" fillId="0" borderId="23" xfId="0" applyFont="1" applyBorder="1" applyAlignment="1">
      <alignment horizontal="center"/>
    </xf>
    <xf numFmtId="0" fontId="21" fillId="0" borderId="20" xfId="0" applyFont="1" applyBorder="1"/>
    <xf numFmtId="0" fontId="21" fillId="0" borderId="3" xfId="0" applyFont="1" applyBorder="1" applyAlignment="1">
      <alignment horizontal="center"/>
    </xf>
    <xf numFmtId="0" fontId="21" fillId="0" borderId="19" xfId="0" applyFont="1" applyBorder="1" applyAlignment="1">
      <alignment horizontal="center"/>
    </xf>
    <xf numFmtId="0" fontId="21" fillId="12" borderId="41" xfId="0" applyFont="1" applyFill="1" applyBorder="1"/>
    <xf numFmtId="0" fontId="21" fillId="0" borderId="27" xfId="0" applyFont="1" applyBorder="1"/>
    <xf numFmtId="0" fontId="21" fillId="0" borderId="28" xfId="0" applyFont="1" applyBorder="1" applyAlignment="1">
      <alignment horizontal="center"/>
    </xf>
    <xf numFmtId="0" fontId="21" fillId="0" borderId="29" xfId="0" applyFont="1" applyBorder="1" applyAlignment="1">
      <alignment horizontal="center"/>
    </xf>
    <xf numFmtId="0" fontId="22" fillId="16" borderId="36" xfId="0" applyFont="1" applyFill="1" applyBorder="1" applyAlignment="1">
      <alignment horizontal="center" vertical="center" wrapText="1"/>
    </xf>
    <xf numFmtId="0" fontId="22" fillId="7" borderId="36" xfId="0" applyFont="1" applyFill="1" applyBorder="1" applyAlignment="1">
      <alignment horizontal="center" vertical="center" wrapText="1"/>
    </xf>
    <xf numFmtId="0" fontId="22" fillId="17" borderId="36" xfId="0" applyFont="1" applyFill="1" applyBorder="1" applyAlignment="1">
      <alignment horizontal="center" vertical="center" wrapText="1"/>
    </xf>
    <xf numFmtId="0" fontId="22" fillId="18" borderId="36" xfId="0" applyFont="1" applyFill="1" applyBorder="1" applyAlignment="1">
      <alignment horizontal="center" vertical="center" wrapText="1"/>
    </xf>
    <xf numFmtId="1" fontId="21" fillId="0" borderId="22" xfId="0" applyNumberFormat="1" applyFont="1" applyBorder="1" applyAlignment="1">
      <alignment horizontal="center"/>
    </xf>
    <xf numFmtId="2" fontId="21" fillId="0" borderId="22" xfId="0" applyNumberFormat="1" applyFont="1" applyBorder="1" applyAlignment="1">
      <alignment horizontal="center"/>
    </xf>
    <xf numFmtId="0" fontId="21" fillId="0" borderId="39" xfId="0" applyFont="1" applyBorder="1" applyAlignment="1">
      <alignment horizontal="center"/>
    </xf>
    <xf numFmtId="1" fontId="21" fillId="0" borderId="3" xfId="0" applyNumberFormat="1" applyFont="1" applyBorder="1" applyAlignment="1">
      <alignment horizontal="center"/>
    </xf>
    <xf numFmtId="2" fontId="21" fillId="0" borderId="3" xfId="0" applyNumberFormat="1" applyFont="1" applyBorder="1" applyAlignment="1">
      <alignment horizontal="center"/>
    </xf>
    <xf numFmtId="1" fontId="21" fillId="0" borderId="28" xfId="0" applyNumberFormat="1" applyFont="1" applyBorder="1" applyAlignment="1">
      <alignment horizontal="center"/>
    </xf>
    <xf numFmtId="2" fontId="21" fillId="0" borderId="28" xfId="0" applyNumberFormat="1" applyFont="1" applyBorder="1" applyAlignment="1">
      <alignment horizontal="center"/>
    </xf>
    <xf numFmtId="0" fontId="46" fillId="8" borderId="41" xfId="0" applyFont="1" applyFill="1" applyBorder="1" applyAlignment="1">
      <alignment horizontal="left" vertical="top"/>
    </xf>
    <xf numFmtId="0" fontId="31" fillId="8" borderId="41" xfId="0" applyFont="1" applyFill="1" applyBorder="1" applyAlignment="1">
      <alignment horizontal="left" vertical="top"/>
    </xf>
    <xf numFmtId="2" fontId="21" fillId="0" borderId="31" xfId="0" applyNumberFormat="1" applyFont="1" applyBorder="1" applyAlignment="1">
      <alignment horizontal="center"/>
    </xf>
    <xf numFmtId="2" fontId="21" fillId="0" borderId="14" xfId="0" applyNumberFormat="1" applyFont="1" applyBorder="1" applyAlignment="1">
      <alignment horizontal="center"/>
    </xf>
    <xf numFmtId="2" fontId="21" fillId="0" borderId="43" xfId="0" applyNumberFormat="1" applyFont="1" applyBorder="1" applyAlignment="1">
      <alignment horizontal="center"/>
    </xf>
    <xf numFmtId="0" fontId="22" fillId="7" borderId="36" xfId="0" applyFont="1" applyFill="1" applyBorder="1" applyAlignment="1">
      <alignment horizontal="center" vertical="center"/>
    </xf>
    <xf numFmtId="0" fontId="22" fillId="18" borderId="36" xfId="0" applyFont="1" applyFill="1" applyBorder="1" applyAlignment="1">
      <alignment horizontal="center" vertical="center"/>
    </xf>
    <xf numFmtId="0" fontId="22" fillId="10" borderId="36" xfId="0" applyFont="1" applyFill="1" applyBorder="1" applyAlignment="1">
      <alignment horizontal="center" vertical="center" wrapText="1"/>
    </xf>
    <xf numFmtId="0" fontId="22" fillId="15" borderId="46" xfId="0" applyFont="1" applyFill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/>
    </xf>
    <xf numFmtId="0" fontId="21" fillId="0" borderId="39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45" fillId="0" borderId="0" xfId="0" applyFont="1"/>
    <xf numFmtId="0" fontId="21" fillId="0" borderId="35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48" fillId="11" borderId="41" xfId="0" applyFont="1" applyFill="1" applyBorder="1" applyAlignment="1">
      <alignment vertical="center"/>
    </xf>
    <xf numFmtId="0" fontId="34" fillId="11" borderId="41" xfId="0" applyFont="1" applyFill="1" applyBorder="1" applyAlignment="1">
      <alignment vertical="top"/>
    </xf>
    <xf numFmtId="0" fontId="34" fillId="11" borderId="41" xfId="0" applyFont="1" applyFill="1" applyBorder="1"/>
    <xf numFmtId="0" fontId="34" fillId="11" borderId="41" xfId="0" applyFont="1" applyFill="1" applyBorder="1" applyAlignment="1">
      <alignment wrapText="1"/>
    </xf>
    <xf numFmtId="0" fontId="34" fillId="11" borderId="41" xfId="0" applyFont="1" applyFill="1" applyBorder="1" applyAlignment="1">
      <alignment horizontal="center"/>
    </xf>
    <xf numFmtId="0" fontId="34" fillId="11" borderId="41" xfId="0" applyFont="1" applyFill="1" applyBorder="1" applyAlignment="1">
      <alignment horizontal="left" wrapText="1"/>
    </xf>
    <xf numFmtId="0" fontId="34" fillId="11" borderId="41" xfId="0" applyFont="1" applyFill="1" applyBorder="1" applyAlignment="1">
      <alignment vertical="center"/>
    </xf>
    <xf numFmtId="0" fontId="28" fillId="2" borderId="36" xfId="0" applyFont="1" applyFill="1" applyBorder="1" applyAlignment="1">
      <alignment horizontal="center" vertical="center"/>
    </xf>
    <xf numFmtId="0" fontId="22" fillId="15" borderId="36" xfId="0" applyFont="1" applyFill="1" applyBorder="1" applyAlignment="1">
      <alignment horizontal="center" vertical="center" wrapText="1"/>
    </xf>
    <xf numFmtId="0" fontId="28" fillId="2" borderId="3" xfId="0" applyFont="1" applyFill="1" applyBorder="1" applyAlignment="1">
      <alignment horizontal="center" vertical="center" wrapText="1"/>
    </xf>
    <xf numFmtId="0" fontId="28" fillId="2" borderId="51" xfId="0" applyFont="1" applyFill="1" applyBorder="1" applyAlignment="1">
      <alignment horizontal="center" vertical="center" wrapText="1"/>
    </xf>
    <xf numFmtId="0" fontId="28" fillId="2" borderId="36" xfId="0" applyFont="1" applyFill="1" applyBorder="1" applyAlignment="1">
      <alignment horizontal="center" vertical="center" wrapText="1"/>
    </xf>
    <xf numFmtId="0" fontId="27" fillId="0" borderId="0" xfId="0" applyFont="1"/>
    <xf numFmtId="0" fontId="28" fillId="2" borderId="3" xfId="0" applyFont="1" applyFill="1" applyBorder="1" applyAlignment="1">
      <alignment horizontal="center" vertical="center" textRotation="90" wrapText="1"/>
    </xf>
    <xf numFmtId="0" fontId="22" fillId="15" borderId="48" xfId="0" applyFont="1" applyFill="1" applyBorder="1" applyAlignment="1">
      <alignment horizontal="center" vertical="center" wrapText="1"/>
    </xf>
    <xf numFmtId="0" fontId="28" fillId="7" borderId="3" xfId="0" applyFont="1" applyFill="1" applyBorder="1" applyAlignment="1">
      <alignment horizontal="center" vertical="center"/>
    </xf>
    <xf numFmtId="0" fontId="28" fillId="17" borderId="3" xfId="0" applyFont="1" applyFill="1" applyBorder="1" applyAlignment="1">
      <alignment horizontal="center" vertical="center"/>
    </xf>
    <xf numFmtId="0" fontId="28" fillId="18" borderId="14" xfId="0" applyFont="1" applyFill="1" applyBorder="1" applyAlignment="1">
      <alignment horizontal="center" vertical="center"/>
    </xf>
    <xf numFmtId="0" fontId="27" fillId="0" borderId="3" xfId="0" applyFont="1" applyBorder="1" applyAlignment="1">
      <alignment horizontal="center" vertical="top" wrapText="1"/>
    </xf>
    <xf numFmtId="0" fontId="27" fillId="0" borderId="3" xfId="0" applyFont="1" applyBorder="1" applyAlignment="1">
      <alignment horizontal="center" vertical="top"/>
    </xf>
    <xf numFmtId="0" fontId="27" fillId="0" borderId="3" xfId="0" applyFont="1" applyBorder="1" applyAlignment="1">
      <alignment vertical="top" wrapText="1"/>
    </xf>
    <xf numFmtId="0" fontId="21" fillId="4" borderId="3" xfId="0" applyFont="1" applyFill="1" applyBorder="1" applyAlignment="1">
      <alignment horizontal="center" vertical="center" wrapText="1"/>
    </xf>
    <xf numFmtId="0" fontId="27" fillId="0" borderId="3" xfId="0" applyFont="1" applyBorder="1" applyAlignment="1">
      <alignment horizontal="left" vertical="top" wrapText="1"/>
    </xf>
    <xf numFmtId="0" fontId="27" fillId="9" borderId="15" xfId="0" quotePrefix="1" applyFont="1" applyFill="1" applyBorder="1" applyAlignment="1">
      <alignment horizontal="left" vertical="top" wrapText="1"/>
    </xf>
    <xf numFmtId="0" fontId="27" fillId="9" borderId="3" xfId="0" applyFont="1" applyFill="1" applyBorder="1" applyAlignment="1">
      <alignment horizontal="left" vertical="top" wrapText="1"/>
    </xf>
    <xf numFmtId="0" fontId="27" fillId="4" borderId="3" xfId="0" applyFont="1" applyFill="1" applyBorder="1" applyAlignment="1">
      <alignment vertical="top" wrapText="1"/>
    </xf>
    <xf numFmtId="0" fontId="27" fillId="0" borderId="14" xfId="0" applyFont="1" applyBorder="1" applyAlignment="1">
      <alignment horizontal="center" vertical="top" wrapText="1"/>
    </xf>
    <xf numFmtId="0" fontId="27" fillId="9" borderId="15" xfId="0" applyFont="1" applyFill="1" applyBorder="1" applyAlignment="1">
      <alignment horizontal="left" vertical="top" wrapText="1"/>
    </xf>
    <xf numFmtId="0" fontId="49" fillId="0" borderId="3" xfId="0" applyFont="1" applyBorder="1" applyAlignment="1">
      <alignment horizontal="center" vertical="top" wrapText="1"/>
    </xf>
    <xf numFmtId="0" fontId="50" fillId="0" borderId="3" xfId="0" applyFont="1" applyBorder="1" applyAlignment="1">
      <alignment horizontal="center" vertical="top" wrapText="1"/>
    </xf>
    <xf numFmtId="0" fontId="27" fillId="0" borderId="15" xfId="0" applyFont="1" applyBorder="1" applyAlignment="1">
      <alignment horizontal="left" vertical="top" wrapText="1"/>
    </xf>
    <xf numFmtId="0" fontId="51" fillId="0" borderId="3" xfId="0" applyFont="1" applyBorder="1" applyAlignment="1">
      <alignment horizontal="center" vertical="top" wrapText="1"/>
    </xf>
    <xf numFmtId="0" fontId="27" fillId="0" borderId="3" xfId="0" quotePrefix="1" applyFont="1" applyBorder="1" applyAlignment="1">
      <alignment horizontal="center" vertical="top" wrapText="1"/>
    </xf>
    <xf numFmtId="0" fontId="27" fillId="0" borderId="15" xfId="0" quotePrefix="1" applyFont="1" applyBorder="1" applyAlignment="1">
      <alignment horizontal="left" vertical="top" wrapText="1"/>
    </xf>
    <xf numFmtId="0" fontId="27" fillId="9" borderId="15" xfId="0" applyFont="1" applyFill="1" applyBorder="1" applyAlignment="1">
      <alignment vertical="top" wrapText="1"/>
    </xf>
    <xf numFmtId="0" fontId="27" fillId="9" borderId="3" xfId="0" applyFont="1" applyFill="1" applyBorder="1" applyAlignment="1">
      <alignment vertical="top" wrapText="1"/>
    </xf>
    <xf numFmtId="0" fontId="51" fillId="0" borderId="3" xfId="0" applyFont="1" applyBorder="1" applyAlignment="1">
      <alignment horizontal="left" vertical="top" wrapText="1"/>
    </xf>
    <xf numFmtId="0" fontId="27" fillId="0" borderId="14" xfId="0" quotePrefix="1" applyFont="1" applyBorder="1" applyAlignment="1">
      <alignment horizontal="center" vertical="top" wrapText="1"/>
    </xf>
    <xf numFmtId="0" fontId="27" fillId="0" borderId="0" xfId="0" applyFont="1" applyAlignment="1">
      <alignment horizontal="center" vertical="top" wrapText="1"/>
    </xf>
    <xf numFmtId="0" fontId="27" fillId="4" borderId="41" xfId="0" applyFont="1" applyFill="1" applyBorder="1" applyAlignment="1">
      <alignment vertical="top" wrapText="1"/>
    </xf>
    <xf numFmtId="0" fontId="27" fillId="0" borderId="0" xfId="0" applyFont="1" applyAlignment="1">
      <alignment wrapText="1"/>
    </xf>
    <xf numFmtId="0" fontId="27" fillId="0" borderId="0" xfId="0" applyFont="1" applyAlignment="1">
      <alignment horizontal="left" vertical="top"/>
    </xf>
    <xf numFmtId="0" fontId="34" fillId="11" borderId="41" xfId="0" applyFont="1" applyFill="1" applyBorder="1" applyAlignment="1">
      <alignment horizontal="left" vertical="center"/>
    </xf>
    <xf numFmtId="0" fontId="34" fillId="11" borderId="41" xfId="0" applyFont="1" applyFill="1" applyBorder="1" applyAlignment="1">
      <alignment horizontal="left" vertical="top"/>
    </xf>
    <xf numFmtId="0" fontId="27" fillId="11" borderId="41" xfId="0" applyFont="1" applyFill="1" applyBorder="1" applyAlignment="1">
      <alignment vertical="top"/>
    </xf>
    <xf numFmtId="0" fontId="27" fillId="11" borderId="41" xfId="0" applyFont="1" applyFill="1" applyBorder="1"/>
    <xf numFmtId="0" fontId="21" fillId="11" borderId="41" xfId="0" applyFont="1" applyFill="1" applyBorder="1" applyAlignment="1">
      <alignment wrapText="1"/>
    </xf>
    <xf numFmtId="0" fontId="27" fillId="11" borderId="41" xfId="0" applyFont="1" applyFill="1" applyBorder="1" applyAlignment="1">
      <alignment horizontal="center"/>
    </xf>
    <xf numFmtId="0" fontId="27" fillId="11" borderId="41" xfId="0" applyFont="1" applyFill="1" applyBorder="1" applyAlignment="1">
      <alignment horizontal="left"/>
    </xf>
    <xf numFmtId="0" fontId="27" fillId="11" borderId="41" xfId="0" applyFont="1" applyFill="1" applyBorder="1" applyAlignment="1">
      <alignment horizontal="left" wrapText="1"/>
    </xf>
    <xf numFmtId="0" fontId="27" fillId="4" borderId="3" xfId="0" applyFont="1" applyFill="1" applyBorder="1" applyAlignment="1">
      <alignment vertical="center" wrapText="1"/>
    </xf>
    <xf numFmtId="0" fontId="27" fillId="0" borderId="0" xfId="0" applyFont="1" applyAlignment="1">
      <alignment horizontal="left"/>
    </xf>
    <xf numFmtId="0" fontId="27" fillId="9" borderId="3" xfId="0" applyFont="1" applyFill="1" applyBorder="1" applyAlignment="1">
      <alignment horizontal="left" vertical="center" wrapText="1"/>
    </xf>
    <xf numFmtId="0" fontId="27" fillId="0" borderId="0" xfId="0" applyFont="1" applyAlignment="1">
      <alignment vertical="top"/>
    </xf>
    <xf numFmtId="0" fontId="21" fillId="0" borderId="0" xfId="0" applyFont="1" applyAlignment="1">
      <alignment wrapText="1"/>
    </xf>
    <xf numFmtId="0" fontId="27" fillId="0" borderId="0" xfId="0" applyFont="1" applyAlignment="1">
      <alignment horizontal="center"/>
    </xf>
    <xf numFmtId="0" fontId="27" fillId="0" borderId="0" xfId="0" applyFont="1" applyAlignment="1">
      <alignment horizontal="left" wrapText="1"/>
    </xf>
    <xf numFmtId="0" fontId="34" fillId="11" borderId="41" xfId="0" applyFont="1" applyFill="1" applyBorder="1" applyAlignment="1">
      <alignment vertical="center" wrapText="1"/>
    </xf>
    <xf numFmtId="0" fontId="34" fillId="11" borderId="41" xfId="0" applyFont="1" applyFill="1" applyBorder="1" applyAlignment="1">
      <alignment horizontal="center" vertical="center"/>
    </xf>
    <xf numFmtId="0" fontId="34" fillId="11" borderId="41" xfId="0" applyFont="1" applyFill="1" applyBorder="1" applyAlignment="1">
      <alignment horizontal="left" vertical="center" wrapText="1"/>
    </xf>
    <xf numFmtId="0" fontId="27" fillId="4" borderId="3" xfId="0" applyFont="1" applyFill="1" applyBorder="1" applyAlignment="1">
      <alignment horizontal="center" vertical="top" wrapText="1"/>
    </xf>
    <xf numFmtId="0" fontId="27" fillId="4" borderId="14" xfId="0" applyFont="1" applyFill="1" applyBorder="1" applyAlignment="1">
      <alignment horizontal="center" vertical="top" wrapText="1"/>
    </xf>
    <xf numFmtId="0" fontId="27" fillId="4" borderId="3" xfId="0" applyFont="1" applyFill="1" applyBorder="1" applyAlignment="1">
      <alignment horizontal="left" vertical="top" wrapText="1"/>
    </xf>
    <xf numFmtId="0" fontId="29" fillId="0" borderId="0" xfId="0" applyFont="1" applyAlignment="1">
      <alignment vertical="top"/>
    </xf>
    <xf numFmtId="0" fontId="29" fillId="0" borderId="0" xfId="0" applyFont="1" applyAlignment="1">
      <alignment horizontal="left"/>
    </xf>
    <xf numFmtId="0" fontId="29" fillId="0" borderId="0" xfId="0" applyFont="1" applyAlignment="1">
      <alignment horizontal="left" wrapText="1"/>
    </xf>
    <xf numFmtId="0" fontId="29" fillId="0" borderId="41" xfId="0" applyFont="1" applyBorder="1"/>
    <xf numFmtId="0" fontId="29" fillId="36" borderId="0" xfId="0" applyFont="1" applyFill="1"/>
    <xf numFmtId="0" fontId="55" fillId="0" borderId="0" xfId="0" applyFont="1"/>
    <xf numFmtId="0" fontId="60" fillId="0" borderId="0" xfId="0" applyFont="1"/>
    <xf numFmtId="0" fontId="21" fillId="0" borderId="41" xfId="1" applyFont="1"/>
    <xf numFmtId="0" fontId="29" fillId="38" borderId="41" xfId="1" applyFont="1" applyFill="1"/>
    <xf numFmtId="0" fontId="21" fillId="38" borderId="41" xfId="1" applyFont="1" applyFill="1"/>
    <xf numFmtId="0" fontId="29" fillId="38" borderId="63" xfId="1" applyFont="1" applyFill="1" applyBorder="1"/>
    <xf numFmtId="0" fontId="22" fillId="38" borderId="41" xfId="1" applyFont="1" applyFill="1"/>
    <xf numFmtId="0" fontId="35" fillId="38" borderId="41" xfId="1" applyFont="1" applyFill="1"/>
    <xf numFmtId="0" fontId="22" fillId="38" borderId="63" xfId="1" applyFont="1" applyFill="1" applyBorder="1"/>
    <xf numFmtId="0" fontId="56" fillId="38" borderId="41" xfId="1" applyFont="1" applyFill="1"/>
    <xf numFmtId="0" fontId="22" fillId="38" borderId="41" xfId="1" applyFont="1" applyFill="1" applyAlignment="1">
      <alignment vertical="top"/>
    </xf>
    <xf numFmtId="0" fontId="21" fillId="43" borderId="41" xfId="1" applyFont="1" applyFill="1"/>
    <xf numFmtId="0" fontId="22" fillId="38" borderId="72" xfId="1" applyFont="1" applyFill="1" applyBorder="1"/>
    <xf numFmtId="0" fontId="29" fillId="38" borderId="72" xfId="1" applyFont="1" applyFill="1" applyBorder="1"/>
    <xf numFmtId="0" fontId="21" fillId="38" borderId="63" xfId="1" applyFont="1" applyFill="1" applyBorder="1" applyAlignment="1">
      <alignment horizontal="left" vertical="top"/>
    </xf>
    <xf numFmtId="0" fontId="21" fillId="38" borderId="41" xfId="1" applyFont="1" applyFill="1" applyAlignment="1">
      <alignment vertical="top"/>
    </xf>
    <xf numFmtId="0" fontId="29" fillId="38" borderId="76" xfId="1" applyFont="1" applyFill="1" applyBorder="1"/>
    <xf numFmtId="0" fontId="22" fillId="38" borderId="72" xfId="1" applyFont="1" applyFill="1" applyBorder="1" applyAlignment="1">
      <alignment vertical="top"/>
    </xf>
    <xf numFmtId="0" fontId="21" fillId="38" borderId="72" xfId="1" applyFont="1" applyFill="1" applyBorder="1"/>
    <xf numFmtId="0" fontId="22" fillId="38" borderId="72" xfId="1" applyFont="1" applyFill="1" applyBorder="1" applyAlignment="1">
      <alignment horizontal="left"/>
    </xf>
    <xf numFmtId="0" fontId="27" fillId="38" borderId="72" xfId="1" applyFont="1" applyFill="1" applyBorder="1"/>
    <xf numFmtId="0" fontId="22" fillId="38" borderId="41" xfId="1" applyFont="1" applyFill="1" applyAlignment="1">
      <alignment vertical="center"/>
    </xf>
    <xf numFmtId="0" fontId="0" fillId="0" borderId="41" xfId="0" applyBorder="1"/>
    <xf numFmtId="0" fontId="21" fillId="38" borderId="0" xfId="0" applyFont="1" applyFill="1"/>
    <xf numFmtId="0" fontId="21" fillId="43" borderId="41" xfId="0" applyFont="1" applyFill="1" applyBorder="1"/>
    <xf numFmtId="0" fontId="68" fillId="50" borderId="41" xfId="1" applyFont="1" applyFill="1"/>
    <xf numFmtId="0" fontId="47" fillId="50" borderId="41" xfId="1" applyFont="1" applyFill="1"/>
    <xf numFmtId="0" fontId="47" fillId="50" borderId="41" xfId="1" applyFont="1" applyFill="1" applyAlignment="1">
      <alignment horizontal="left"/>
    </xf>
    <xf numFmtId="0" fontId="21" fillId="0" borderId="0" xfId="1" applyFont="1" applyBorder="1"/>
    <xf numFmtId="0" fontId="21" fillId="31" borderId="41" xfId="0" applyFont="1" applyFill="1" applyBorder="1"/>
    <xf numFmtId="0" fontId="68" fillId="32" borderId="41" xfId="1" applyFont="1" applyFill="1"/>
    <xf numFmtId="0" fontId="21" fillId="38" borderId="41" xfId="0" applyFont="1" applyFill="1" applyBorder="1"/>
    <xf numFmtId="0" fontId="21" fillId="31" borderId="41" xfId="1" applyFont="1" applyFill="1"/>
    <xf numFmtId="0" fontId="34" fillId="50" borderId="41" xfId="1" applyFont="1" applyFill="1" applyAlignment="1">
      <alignment horizontal="left" vertical="top"/>
    </xf>
    <xf numFmtId="0" fontId="69" fillId="50" borderId="41" xfId="1" applyFont="1" applyFill="1"/>
    <xf numFmtId="0" fontId="22" fillId="38" borderId="41" xfId="0" applyFont="1" applyFill="1" applyBorder="1"/>
    <xf numFmtId="4" fontId="22" fillId="38" borderId="41" xfId="0" applyNumberFormat="1" applyFont="1" applyFill="1" applyBorder="1" applyAlignment="1">
      <alignment horizontal="right"/>
    </xf>
    <xf numFmtId="0" fontId="21" fillId="38" borderId="63" xfId="0" applyFont="1" applyFill="1" applyBorder="1"/>
    <xf numFmtId="0" fontId="23" fillId="47" borderId="64" xfId="0" applyFont="1" applyFill="1" applyBorder="1" applyAlignment="1">
      <alignment horizontal="center"/>
    </xf>
    <xf numFmtId="0" fontId="22" fillId="38" borderId="41" xfId="0" applyFont="1" applyFill="1" applyBorder="1" applyAlignment="1">
      <alignment horizontal="right"/>
    </xf>
    <xf numFmtId="0" fontId="60" fillId="0" borderId="41" xfId="0" applyFont="1" applyBorder="1"/>
    <xf numFmtId="0" fontId="60" fillId="36" borderId="64" xfId="0" applyFont="1" applyFill="1" applyBorder="1"/>
    <xf numFmtId="0" fontId="29" fillId="0" borderId="63" xfId="0" applyFont="1" applyBorder="1"/>
    <xf numFmtId="0" fontId="22" fillId="0" borderId="64" xfId="0" applyFont="1" applyBorder="1" applyAlignment="1">
      <alignment horizontal="center" vertical="center"/>
    </xf>
    <xf numFmtId="0" fontId="29" fillId="36" borderId="64" xfId="0" applyFont="1" applyFill="1" applyBorder="1"/>
    <xf numFmtId="0" fontId="22" fillId="43" borderId="41" xfId="0" applyFont="1" applyFill="1" applyBorder="1" applyAlignment="1">
      <alignment horizontal="center"/>
    </xf>
    <xf numFmtId="0" fontId="22" fillId="43" borderId="41" xfId="0" applyFont="1" applyFill="1" applyBorder="1"/>
    <xf numFmtId="0" fontId="22" fillId="38" borderId="41" xfId="0" applyFont="1" applyFill="1" applyBorder="1" applyAlignment="1">
      <alignment horizontal="left"/>
    </xf>
    <xf numFmtId="0" fontId="71" fillId="40" borderId="80" xfId="0" applyFont="1" applyFill="1" applyBorder="1" applyAlignment="1">
      <alignment horizontal="center"/>
    </xf>
    <xf numFmtId="14" fontId="22" fillId="43" borderId="41" xfId="0" applyNumberFormat="1" applyFont="1" applyFill="1" applyBorder="1" applyAlignment="1">
      <alignment horizontal="left"/>
    </xf>
    <xf numFmtId="0" fontId="22" fillId="43" borderId="41" xfId="0" applyFont="1" applyFill="1" applyBorder="1" applyAlignment="1">
      <alignment horizontal="left"/>
    </xf>
    <xf numFmtId="0" fontId="60" fillId="0" borderId="0" xfId="0" applyFont="1" applyAlignment="1">
      <alignment horizontal="center"/>
    </xf>
    <xf numFmtId="0" fontId="23" fillId="47" borderId="65" xfId="0" applyFont="1" applyFill="1" applyBorder="1" applyAlignment="1">
      <alignment horizontal="center"/>
    </xf>
    <xf numFmtId="0" fontId="55" fillId="0" borderId="41" xfId="0" applyFont="1" applyBorder="1" applyAlignment="1">
      <alignment horizontal="left"/>
    </xf>
    <xf numFmtId="0" fontId="58" fillId="40" borderId="41" xfId="0" applyFont="1" applyFill="1" applyBorder="1" applyAlignment="1">
      <alignment horizontal="center"/>
    </xf>
    <xf numFmtId="4" fontId="58" fillId="40" borderId="41" xfId="0" applyNumberFormat="1" applyFont="1" applyFill="1" applyBorder="1" applyAlignment="1">
      <alignment horizontal="right"/>
    </xf>
    <xf numFmtId="0" fontId="59" fillId="40" borderId="41" xfId="0" applyFont="1" applyFill="1" applyBorder="1"/>
    <xf numFmtId="0" fontId="59" fillId="41" borderId="41" xfId="0" applyFont="1" applyFill="1" applyBorder="1"/>
    <xf numFmtId="0" fontId="63" fillId="38" borderId="64" xfId="0" applyFont="1" applyFill="1" applyBorder="1"/>
    <xf numFmtId="0" fontId="23" fillId="38" borderId="64" xfId="0" applyFont="1" applyFill="1" applyBorder="1"/>
    <xf numFmtId="0" fontId="73" fillId="0" borderId="88" xfId="0" applyFont="1" applyBorder="1"/>
    <xf numFmtId="0" fontId="73" fillId="0" borderId="41" xfId="0" applyFont="1" applyBorder="1"/>
    <xf numFmtId="0" fontId="73" fillId="0" borderId="75" xfId="0" applyFont="1" applyBorder="1"/>
    <xf numFmtId="0" fontId="73" fillId="0" borderId="71" xfId="0" applyFont="1" applyBorder="1"/>
    <xf numFmtId="0" fontId="54" fillId="0" borderId="41" xfId="0" applyFont="1" applyBorder="1" applyAlignment="1">
      <alignment horizontal="center" vertical="center"/>
    </xf>
    <xf numFmtId="0" fontId="73" fillId="0" borderId="75" xfId="0" applyFont="1" applyBorder="1" applyAlignment="1">
      <alignment horizontal="center" vertical="center"/>
    </xf>
    <xf numFmtId="0" fontId="66" fillId="0" borderId="94" xfId="0" applyFont="1" applyBorder="1" applyAlignment="1">
      <alignment horizontal="center" vertical="center"/>
    </xf>
    <xf numFmtId="0" fontId="73" fillId="0" borderId="67" xfId="0" applyFont="1" applyBorder="1"/>
    <xf numFmtId="0" fontId="73" fillId="0" borderId="91" xfId="0" applyFont="1" applyBorder="1"/>
    <xf numFmtId="0" fontId="45" fillId="0" borderId="41" xfId="0" applyFont="1" applyBorder="1"/>
    <xf numFmtId="0" fontId="21" fillId="0" borderId="41" xfId="0" applyFont="1" applyBorder="1"/>
    <xf numFmtId="0" fontId="23" fillId="38" borderId="64" xfId="0" applyFont="1" applyFill="1" applyBorder="1" applyAlignment="1">
      <alignment horizontal="right"/>
    </xf>
    <xf numFmtId="0" fontId="23" fillId="38" borderId="41" xfId="0" applyFont="1" applyFill="1" applyBorder="1"/>
    <xf numFmtId="0" fontId="63" fillId="38" borderId="41" xfId="0" applyFont="1" applyFill="1" applyBorder="1" applyAlignment="1">
      <alignment horizontal="right"/>
    </xf>
    <xf numFmtId="0" fontId="23" fillId="38" borderId="41" xfId="0" applyFont="1" applyFill="1" applyBorder="1" applyAlignment="1">
      <alignment horizontal="right"/>
    </xf>
    <xf numFmtId="0" fontId="21" fillId="43" borderId="41" xfId="0" applyFont="1" applyFill="1" applyBorder="1" applyAlignment="1">
      <alignment horizontal="right"/>
    </xf>
    <xf numFmtId="0" fontId="74" fillId="40" borderId="84" xfId="0" applyFont="1" applyFill="1" applyBorder="1"/>
    <xf numFmtId="0" fontId="71" fillId="40" borderId="84" xfId="0" applyFont="1" applyFill="1" applyBorder="1" applyAlignment="1">
      <alignment horizontal="center"/>
    </xf>
    <xf numFmtId="0" fontId="71" fillId="40" borderId="84" xfId="0" applyFont="1" applyFill="1" applyBorder="1" applyAlignment="1">
      <alignment horizontal="right"/>
    </xf>
    <xf numFmtId="0" fontId="71" fillId="40" borderId="41" xfId="0" applyFont="1" applyFill="1" applyBorder="1"/>
    <xf numFmtId="0" fontId="71" fillId="40" borderId="64" xfId="0" applyFont="1" applyFill="1" applyBorder="1"/>
    <xf numFmtId="0" fontId="21" fillId="38" borderId="82" xfId="0" applyFont="1" applyFill="1" applyBorder="1"/>
    <xf numFmtId="0" fontId="22" fillId="38" borderId="41" xfId="0" applyFont="1" applyFill="1" applyBorder="1" applyAlignment="1">
      <alignment horizontal="center" vertical="top"/>
    </xf>
    <xf numFmtId="14" fontId="22" fillId="40" borderId="41" xfId="0" applyNumberFormat="1" applyFont="1" applyFill="1" applyBorder="1"/>
    <xf numFmtId="0" fontId="23" fillId="38" borderId="41" xfId="0" applyFont="1" applyFill="1" applyBorder="1" applyAlignment="1">
      <alignment vertical="top"/>
    </xf>
    <xf numFmtId="0" fontId="21" fillId="38" borderId="81" xfId="0" applyFont="1" applyFill="1" applyBorder="1"/>
    <xf numFmtId="0" fontId="21" fillId="38" borderId="85" xfId="0" applyFont="1" applyFill="1" applyBorder="1"/>
    <xf numFmtId="0" fontId="21" fillId="38" borderId="90" xfId="0" applyFont="1" applyFill="1" applyBorder="1"/>
    <xf numFmtId="0" fontId="21" fillId="38" borderId="86" xfId="0" applyFont="1" applyFill="1" applyBorder="1"/>
    <xf numFmtId="0" fontId="21" fillId="38" borderId="83" xfId="0" applyFont="1" applyFill="1" applyBorder="1"/>
    <xf numFmtId="0" fontId="21" fillId="38" borderId="84" xfId="0" applyFont="1" applyFill="1" applyBorder="1"/>
    <xf numFmtId="0" fontId="23" fillId="43" borderId="64" xfId="0" applyFont="1" applyFill="1" applyBorder="1" applyAlignment="1">
      <alignment horizontal="center"/>
    </xf>
    <xf numFmtId="0" fontId="60" fillId="36" borderId="64" xfId="0" applyFont="1" applyFill="1" applyBorder="1" applyAlignment="1">
      <alignment vertical="center"/>
    </xf>
    <xf numFmtId="0" fontId="21" fillId="39" borderId="63" xfId="1" applyFont="1" applyFill="1" applyBorder="1" applyAlignment="1">
      <alignment horizontal="left" vertical="top"/>
    </xf>
    <xf numFmtId="0" fontId="71" fillId="40" borderId="64" xfId="0" applyFont="1" applyFill="1" applyBorder="1" applyAlignment="1">
      <alignment horizontal="center"/>
    </xf>
    <xf numFmtId="0" fontId="22" fillId="0" borderId="41" xfId="0" applyFont="1" applyBorder="1"/>
    <xf numFmtId="0" fontId="22" fillId="0" borderId="41" xfId="0" applyFont="1" applyBorder="1" applyAlignment="1">
      <alignment horizontal="center" vertical="center"/>
    </xf>
    <xf numFmtId="0" fontId="37" fillId="0" borderId="41" xfId="0" applyFont="1" applyBorder="1" applyAlignment="1">
      <alignment horizontal="left" vertical="center" wrapText="1"/>
    </xf>
    <xf numFmtId="0" fontId="22" fillId="0" borderId="41" xfId="0" applyFont="1" applyBorder="1" applyAlignment="1">
      <alignment vertical="top"/>
    </xf>
    <xf numFmtId="0" fontId="29" fillId="0" borderId="70" xfId="0" applyFont="1" applyBorder="1"/>
    <xf numFmtId="0" fontId="29" fillId="0" borderId="66" xfId="0" applyFont="1" applyBorder="1"/>
    <xf numFmtId="0" fontId="21" fillId="0" borderId="41" xfId="0" applyFont="1" applyBorder="1" applyAlignment="1">
      <alignment horizontal="right"/>
    </xf>
    <xf numFmtId="0" fontId="22" fillId="0" borderId="41" xfId="0" applyFont="1" applyBorder="1" applyAlignment="1">
      <alignment vertical="center"/>
    </xf>
    <xf numFmtId="0" fontId="25" fillId="0" borderId="41" xfId="0" applyFont="1" applyBorder="1" applyAlignment="1">
      <alignment horizontal="left" vertical="top" wrapText="1"/>
    </xf>
    <xf numFmtId="0" fontId="29" fillId="0" borderId="71" xfId="0" applyFont="1" applyBorder="1"/>
    <xf numFmtId="0" fontId="29" fillId="0" borderId="72" xfId="0" applyFont="1" applyBorder="1"/>
    <xf numFmtId="0" fontId="29" fillId="0" borderId="73" xfId="0" applyFont="1" applyBorder="1"/>
    <xf numFmtId="0" fontId="55" fillId="0" borderId="41" xfId="0" applyFont="1" applyBorder="1"/>
    <xf numFmtId="0" fontId="29" fillId="28" borderId="41" xfId="0" applyFont="1" applyFill="1" applyBorder="1"/>
    <xf numFmtId="0" fontId="55" fillId="0" borderId="70" xfId="0" applyFont="1" applyBorder="1"/>
    <xf numFmtId="0" fontId="55" fillId="35" borderId="88" xfId="0" applyFont="1" applyFill="1" applyBorder="1" applyAlignment="1">
      <alignment horizontal="center"/>
    </xf>
    <xf numFmtId="0" fontId="82" fillId="38" borderId="41" xfId="1" applyFont="1" applyFill="1"/>
    <xf numFmtId="0" fontId="83" fillId="38" borderId="41" xfId="1" applyFont="1" applyFill="1"/>
    <xf numFmtId="0" fontId="84" fillId="38" borderId="41" xfId="1" applyFont="1" applyFill="1"/>
    <xf numFmtId="0" fontId="85" fillId="38" borderId="41" xfId="1" applyFont="1" applyFill="1"/>
    <xf numFmtId="0" fontId="23" fillId="38" borderId="63" xfId="0" applyFont="1" applyFill="1" applyBorder="1" applyAlignment="1">
      <alignment horizontal="center"/>
    </xf>
    <xf numFmtId="0" fontId="55" fillId="0" borderId="41" xfId="0" applyFont="1" applyBorder="1" applyAlignment="1">
      <alignment vertical="center"/>
    </xf>
    <xf numFmtId="0" fontId="32" fillId="56" borderId="41" xfId="1" applyFont="1" applyFill="1"/>
    <xf numFmtId="0" fontId="33" fillId="56" borderId="41" xfId="1" applyFont="1" applyFill="1"/>
    <xf numFmtId="0" fontId="34" fillId="56" borderId="41" xfId="1" applyFont="1" applyFill="1" applyAlignment="1">
      <alignment horizontal="left"/>
    </xf>
    <xf numFmtId="0" fontId="29" fillId="57" borderId="41" xfId="1" applyFont="1" applyFill="1"/>
    <xf numFmtId="49" fontId="21" fillId="38" borderId="41" xfId="1" applyNumberFormat="1" applyFont="1" applyFill="1" applyAlignment="1">
      <alignment horizontal="right"/>
    </xf>
    <xf numFmtId="0" fontId="37" fillId="38" borderId="41" xfId="1" applyFont="1" applyFill="1" applyAlignment="1">
      <alignment horizontal="left" vertical="center" wrapText="1"/>
    </xf>
    <xf numFmtId="0" fontId="38" fillId="38" borderId="41" xfId="1" applyFont="1" applyFill="1" applyAlignment="1">
      <alignment vertical="center" wrapText="1"/>
    </xf>
    <xf numFmtId="0" fontId="21" fillId="38" borderId="41" xfId="1" applyFont="1" applyFill="1" applyAlignment="1">
      <alignment horizontal="right"/>
    </xf>
    <xf numFmtId="0" fontId="21" fillId="39" borderId="41" xfId="1" applyFont="1" applyFill="1"/>
    <xf numFmtId="0" fontId="27" fillId="38" borderId="41" xfId="1" applyFont="1" applyFill="1" applyAlignment="1">
      <alignment horizontal="left" vertical="top" wrapText="1"/>
    </xf>
    <xf numFmtId="0" fontId="21" fillId="38" borderId="41" xfId="1" applyFont="1" applyFill="1" applyAlignment="1">
      <alignment vertical="center"/>
    </xf>
    <xf numFmtId="0" fontId="21" fillId="39" borderId="41" xfId="1" applyFont="1" applyFill="1" applyAlignment="1">
      <alignment horizontal="left" vertical="top"/>
    </xf>
    <xf numFmtId="0" fontId="22" fillId="38" borderId="41" xfId="1" applyFont="1" applyFill="1" applyAlignment="1">
      <alignment horizontal="right" vertical="center"/>
    </xf>
    <xf numFmtId="14" fontId="21" fillId="39" borderId="41" xfId="1" applyNumberFormat="1" applyFont="1" applyFill="1" applyAlignment="1">
      <alignment horizontal="center"/>
    </xf>
    <xf numFmtId="0" fontId="41" fillId="57" borderId="41" xfId="1" applyFont="1" applyFill="1"/>
    <xf numFmtId="0" fontId="21" fillId="59" borderId="41" xfId="1" applyFont="1" applyFill="1" applyAlignment="1">
      <alignment horizontal="center" vertical="center"/>
    </xf>
    <xf numFmtId="0" fontId="21" fillId="38" borderId="41" xfId="1" applyFont="1" applyFill="1" applyAlignment="1">
      <alignment horizontal="right" vertical="center"/>
    </xf>
    <xf numFmtId="14" fontId="21" fillId="38" borderId="41" xfId="1" applyNumberFormat="1" applyFont="1" applyFill="1" applyAlignment="1">
      <alignment horizontal="left" vertical="top"/>
    </xf>
    <xf numFmtId="14" fontId="37" fillId="38" borderId="41" xfId="1" applyNumberFormat="1" applyFont="1" applyFill="1" applyAlignment="1">
      <alignment horizontal="left" vertical="top"/>
    </xf>
    <xf numFmtId="0" fontId="39" fillId="38" borderId="41" xfId="1" applyFont="1" applyFill="1" applyAlignment="1">
      <alignment horizontal="left" vertical="center"/>
    </xf>
    <xf numFmtId="0" fontId="21" fillId="39" borderId="41" xfId="1" applyFont="1" applyFill="1" applyAlignment="1">
      <alignment horizontal="center" vertical="center"/>
    </xf>
    <xf numFmtId="0" fontId="29" fillId="39" borderId="41" xfId="1" applyFont="1" applyFill="1"/>
    <xf numFmtId="49" fontId="44" fillId="61" borderId="41" xfId="1" applyNumberFormat="1" applyFont="1" applyFill="1" applyAlignment="1">
      <alignment horizontal="center" vertical="top" wrapText="1"/>
    </xf>
    <xf numFmtId="49" fontId="21" fillId="62" borderId="41" xfId="1" applyNumberFormat="1" applyFont="1" applyFill="1" applyAlignment="1">
      <alignment horizontal="center" vertical="top" wrapText="1"/>
    </xf>
    <xf numFmtId="0" fontId="29" fillId="43" borderId="41" xfId="1" applyFont="1" applyFill="1"/>
    <xf numFmtId="0" fontId="78" fillId="40" borderId="41" xfId="0" applyFont="1" applyFill="1" applyBorder="1"/>
    <xf numFmtId="0" fontId="71" fillId="40" borderId="64" xfId="0" applyFont="1" applyFill="1" applyBorder="1" applyAlignment="1">
      <alignment horizontal="center" vertical="center"/>
    </xf>
    <xf numFmtId="0" fontId="71" fillId="40" borderId="77" xfId="0" applyFont="1" applyFill="1" applyBorder="1" applyAlignment="1">
      <alignment horizontal="left" vertical="center"/>
    </xf>
    <xf numFmtId="0" fontId="90" fillId="40" borderId="77" xfId="0" applyFont="1" applyFill="1" applyBorder="1" applyAlignment="1">
      <alignment horizontal="left"/>
    </xf>
    <xf numFmtId="0" fontId="53" fillId="54" borderId="77" xfId="0" applyFont="1" applyFill="1" applyBorder="1" applyAlignment="1">
      <alignment horizontal="left"/>
    </xf>
    <xf numFmtId="0" fontId="35" fillId="38" borderId="70" xfId="1" applyFont="1" applyFill="1" applyBorder="1"/>
    <xf numFmtId="0" fontId="22" fillId="38" borderId="70" xfId="1" applyFont="1" applyFill="1" applyBorder="1"/>
    <xf numFmtId="0" fontId="29" fillId="38" borderId="70" xfId="1" applyFont="1" applyFill="1" applyBorder="1"/>
    <xf numFmtId="0" fontId="29" fillId="38" borderId="71" xfId="1" applyFont="1" applyFill="1" applyBorder="1"/>
    <xf numFmtId="0" fontId="56" fillId="38" borderId="70" xfId="1" applyFont="1" applyFill="1" applyBorder="1"/>
    <xf numFmtId="0" fontId="22" fillId="38" borderId="71" xfId="1" applyFont="1" applyFill="1" applyBorder="1"/>
    <xf numFmtId="0" fontId="78" fillId="40" borderId="70" xfId="0" applyFont="1" applyFill="1" applyBorder="1"/>
    <xf numFmtId="0" fontId="29" fillId="38" borderId="70" xfId="1" applyFont="1" applyFill="1" applyBorder="1" applyAlignment="1">
      <alignment horizontal="center"/>
    </xf>
    <xf numFmtId="0" fontId="37" fillId="38" borderId="72" xfId="1" applyFont="1" applyFill="1" applyBorder="1" applyAlignment="1">
      <alignment horizontal="left" vertical="top" wrapText="1"/>
    </xf>
    <xf numFmtId="0" fontId="36" fillId="38" borderId="72" xfId="1" applyFont="1" applyFill="1" applyBorder="1"/>
    <xf numFmtId="0" fontId="38" fillId="38" borderId="72" xfId="1" applyFont="1" applyFill="1" applyBorder="1" applyAlignment="1">
      <alignment vertical="center" wrapText="1"/>
    </xf>
    <xf numFmtId="1" fontId="22" fillId="38" borderId="41" xfId="0" applyNumberFormat="1" applyFont="1" applyFill="1" applyBorder="1" applyAlignment="1">
      <alignment horizontal="center"/>
    </xf>
    <xf numFmtId="9" fontId="58" fillId="41" borderId="41" xfId="2" applyFont="1" applyFill="1" applyBorder="1" applyAlignment="1">
      <alignment horizontal="center"/>
    </xf>
    <xf numFmtId="9" fontId="58" fillId="40" borderId="41" xfId="0" applyNumberFormat="1" applyFont="1" applyFill="1" applyBorder="1" applyAlignment="1">
      <alignment horizontal="center"/>
    </xf>
    <xf numFmtId="0" fontId="58" fillId="40" borderId="41" xfId="0" applyFont="1" applyFill="1" applyBorder="1"/>
    <xf numFmtId="1" fontId="58" fillId="40" borderId="41" xfId="0" applyNumberFormat="1" applyFont="1" applyFill="1" applyBorder="1" applyAlignment="1">
      <alignment horizontal="center"/>
    </xf>
    <xf numFmtId="0" fontId="67" fillId="0" borderId="67" xfId="0" applyFont="1" applyBorder="1" applyAlignment="1">
      <alignment horizontal="left" vertical="center"/>
    </xf>
    <xf numFmtId="0" fontId="67" fillId="0" borderId="68" xfId="0" applyFont="1" applyBorder="1" applyAlignment="1">
      <alignment horizontal="left" vertical="center"/>
    </xf>
    <xf numFmtId="0" fontId="21" fillId="38" borderId="68" xfId="0" applyFont="1" applyFill="1" applyBorder="1"/>
    <xf numFmtId="0" fontId="21" fillId="38" borderId="68" xfId="0" applyFont="1" applyFill="1" applyBorder="1" applyAlignment="1">
      <alignment horizontal="left"/>
    </xf>
    <xf numFmtId="0" fontId="21" fillId="38" borderId="69" xfId="0" applyFont="1" applyFill="1" applyBorder="1"/>
    <xf numFmtId="0" fontId="21" fillId="38" borderId="70" xfId="0" applyFont="1" applyFill="1" applyBorder="1"/>
    <xf numFmtId="0" fontId="21" fillId="38" borderId="66" xfId="0" applyFont="1" applyFill="1" applyBorder="1"/>
    <xf numFmtId="0" fontId="21" fillId="38" borderId="107" xfId="0" applyFont="1" applyFill="1" applyBorder="1"/>
    <xf numFmtId="0" fontId="21" fillId="38" borderId="109" xfId="0" applyFont="1" applyFill="1" applyBorder="1"/>
    <xf numFmtId="0" fontId="35" fillId="38" borderId="70" xfId="0" applyFont="1" applyFill="1" applyBorder="1"/>
    <xf numFmtId="0" fontId="92" fillId="40" borderId="70" xfId="0" applyFont="1" applyFill="1" applyBorder="1"/>
    <xf numFmtId="0" fontId="59" fillId="40" borderId="70" xfId="0" applyFont="1" applyFill="1" applyBorder="1"/>
    <xf numFmtId="0" fontId="21" fillId="43" borderId="70" xfId="0" applyFont="1" applyFill="1" applyBorder="1"/>
    <xf numFmtId="0" fontId="35" fillId="38" borderId="70" xfId="0" applyFont="1" applyFill="1" applyBorder="1" applyAlignment="1">
      <alignment vertical="top"/>
    </xf>
    <xf numFmtId="0" fontId="23" fillId="38" borderId="70" xfId="0" applyFont="1" applyFill="1" applyBorder="1"/>
    <xf numFmtId="0" fontId="63" fillId="38" borderId="41" xfId="0" applyFont="1" applyFill="1" applyBorder="1"/>
    <xf numFmtId="0" fontId="21" fillId="38" borderId="71" xfId="0" applyFont="1" applyFill="1" applyBorder="1"/>
    <xf numFmtId="0" fontId="21" fillId="38" borderId="72" xfId="0" applyFont="1" applyFill="1" applyBorder="1"/>
    <xf numFmtId="0" fontId="21" fillId="38" borderId="73" xfId="0" applyFont="1" applyFill="1" applyBorder="1"/>
    <xf numFmtId="0" fontId="0" fillId="43" borderId="41" xfId="0" applyFill="1" applyBorder="1"/>
    <xf numFmtId="0" fontId="1" fillId="43" borderId="41" xfId="0" applyFont="1" applyFill="1" applyBorder="1" applyAlignment="1">
      <alignment horizontal="left"/>
    </xf>
    <xf numFmtId="0" fontId="2" fillId="43" borderId="41" xfId="0" applyFont="1" applyFill="1" applyBorder="1"/>
    <xf numFmtId="0" fontId="4" fillId="43" borderId="41" xfId="0" applyFont="1" applyFill="1" applyBorder="1"/>
    <xf numFmtId="0" fontId="4" fillId="43" borderId="41" xfId="0" applyFont="1" applyFill="1" applyBorder="1" applyAlignment="1">
      <alignment vertical="top"/>
    </xf>
    <xf numFmtId="0" fontId="4" fillId="43" borderId="41" xfId="0" applyFont="1" applyFill="1" applyBorder="1" applyAlignment="1">
      <alignment wrapText="1"/>
    </xf>
    <xf numFmtId="0" fontId="6" fillId="67" borderId="41" xfId="0" applyFont="1" applyFill="1" applyBorder="1" applyAlignment="1">
      <alignment vertical="center"/>
    </xf>
    <xf numFmtId="0" fontId="6" fillId="64" borderId="41" xfId="0" applyFont="1" applyFill="1" applyBorder="1"/>
    <xf numFmtId="0" fontId="6" fillId="65" borderId="41" xfId="0" applyFont="1" applyFill="1" applyBorder="1"/>
    <xf numFmtId="0" fontId="6" fillId="66" borderId="41" xfId="0" applyFont="1" applyFill="1" applyBorder="1"/>
    <xf numFmtId="0" fontId="2" fillId="43" borderId="82" xfId="0" applyFont="1" applyFill="1" applyBorder="1" applyAlignment="1">
      <alignment vertical="top"/>
    </xf>
    <xf numFmtId="0" fontId="2" fillId="43" borderId="85" xfId="0" applyFont="1" applyFill="1" applyBorder="1" applyAlignment="1">
      <alignment vertical="top"/>
    </xf>
    <xf numFmtId="0" fontId="2" fillId="43" borderId="41" xfId="0" applyFont="1" applyFill="1" applyBorder="1" applyAlignment="1">
      <alignment vertical="top"/>
    </xf>
    <xf numFmtId="0" fontId="2" fillId="43" borderId="86" xfId="0" applyFont="1" applyFill="1" applyBorder="1" applyAlignment="1">
      <alignment vertical="top"/>
    </xf>
    <xf numFmtId="0" fontId="2" fillId="43" borderId="84" xfId="0" applyFont="1" applyFill="1" applyBorder="1" applyAlignment="1">
      <alignment vertical="top"/>
    </xf>
    <xf numFmtId="0" fontId="85" fillId="38" borderId="63" xfId="1" applyFont="1" applyFill="1" applyBorder="1"/>
    <xf numFmtId="0" fontId="72" fillId="0" borderId="41" xfId="0" applyFont="1" applyBorder="1" applyAlignment="1">
      <alignment vertical="center"/>
    </xf>
    <xf numFmtId="0" fontId="71" fillId="40" borderId="63" xfId="0" applyFont="1" applyFill="1" applyBorder="1" applyAlignment="1">
      <alignment horizontal="center"/>
    </xf>
    <xf numFmtId="0" fontId="35" fillId="38" borderId="70" xfId="1" applyFont="1" applyFill="1" applyBorder="1" applyAlignment="1">
      <alignment vertical="top"/>
    </xf>
    <xf numFmtId="0" fontId="4" fillId="0" borderId="41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21" fillId="0" borderId="41" xfId="0" applyFont="1" applyBorder="1" applyAlignment="1">
      <alignment vertical="top" wrapText="1"/>
    </xf>
    <xf numFmtId="0" fontId="21" fillId="0" borderId="0" xfId="0" applyFont="1" applyAlignment="1">
      <alignment horizontal="left" vertical="center" indent="3" readingOrder="1"/>
    </xf>
    <xf numFmtId="0" fontId="98" fillId="0" borderId="41" xfId="0" applyFont="1" applyBorder="1" applyAlignment="1">
      <alignment vertical="top" wrapText="1"/>
    </xf>
    <xf numFmtId="0" fontId="96" fillId="0" borderId="82" xfId="0" applyFont="1" applyBorder="1" applyAlignment="1">
      <alignment vertical="center" readingOrder="1"/>
    </xf>
    <xf numFmtId="0" fontId="2" fillId="0" borderId="82" xfId="0" applyFont="1" applyBorder="1"/>
    <xf numFmtId="0" fontId="1" fillId="0" borderId="85" xfId="0" applyFont="1" applyBorder="1"/>
    <xf numFmtId="0" fontId="21" fillId="0" borderId="41" xfId="0" applyFont="1" applyBorder="1" applyAlignment="1">
      <alignment horizontal="left" vertical="center" indent="3" readingOrder="1"/>
    </xf>
    <xf numFmtId="0" fontId="1" fillId="0" borderId="86" xfId="0" applyFont="1" applyBorder="1"/>
    <xf numFmtId="0" fontId="21" fillId="0" borderId="41" xfId="0" applyFont="1" applyBorder="1" applyAlignment="1">
      <alignment vertical="center" readingOrder="1"/>
    </xf>
    <xf numFmtId="0" fontId="98" fillId="0" borderId="86" xfId="0" applyFont="1" applyBorder="1" applyAlignment="1">
      <alignment vertical="top" wrapText="1"/>
    </xf>
    <xf numFmtId="0" fontId="98" fillId="0" borderId="63" xfId="0" applyFont="1" applyBorder="1" applyAlignment="1">
      <alignment vertical="top" wrapText="1"/>
    </xf>
    <xf numFmtId="0" fontId="98" fillId="0" borderId="84" xfId="0" applyFont="1" applyBorder="1" applyAlignment="1">
      <alignment vertical="top" wrapText="1"/>
    </xf>
    <xf numFmtId="0" fontId="0" fillId="0" borderId="63" xfId="0" applyBorder="1"/>
    <xf numFmtId="0" fontId="1" fillId="0" borderId="84" xfId="0" applyFont="1" applyBorder="1"/>
    <xf numFmtId="0" fontId="53" fillId="0" borderId="82" xfId="0" applyFont="1" applyBorder="1" applyAlignment="1">
      <alignment horizontal="left" vertical="center" readingOrder="1"/>
    </xf>
    <xf numFmtId="0" fontId="4" fillId="0" borderId="90" xfId="0" applyFont="1" applyBorder="1" applyAlignment="1">
      <alignment vertical="top"/>
    </xf>
    <xf numFmtId="0" fontId="2" fillId="0" borderId="90" xfId="0" applyFont="1" applyBorder="1"/>
    <xf numFmtId="0" fontId="2" fillId="0" borderId="112" xfId="0" applyFont="1" applyBorder="1"/>
    <xf numFmtId="0" fontId="2" fillId="0" borderId="83" xfId="0" applyFont="1" applyBorder="1"/>
    <xf numFmtId="0" fontId="21" fillId="0" borderId="63" xfId="0" applyFont="1" applyBorder="1" applyAlignment="1">
      <alignment horizontal="left" vertical="center" indent="3" readingOrder="1"/>
    </xf>
    <xf numFmtId="0" fontId="22" fillId="38" borderId="63" xfId="0" applyFont="1" applyFill="1" applyBorder="1" applyAlignment="1">
      <alignment horizontal="left"/>
    </xf>
    <xf numFmtId="0" fontId="21" fillId="38" borderId="63" xfId="0" applyFont="1" applyFill="1" applyBorder="1" applyAlignment="1">
      <alignment horizontal="right"/>
    </xf>
    <xf numFmtId="0" fontId="6" fillId="0" borderId="81" xfId="0" applyFont="1" applyBorder="1" applyAlignment="1">
      <alignment horizontal="center" vertical="top"/>
    </xf>
    <xf numFmtId="0" fontId="6" fillId="0" borderId="113" xfId="0" applyFont="1" applyBorder="1" applyAlignment="1">
      <alignment horizontal="center" vertical="top"/>
    </xf>
    <xf numFmtId="0" fontId="53" fillId="0" borderId="41" xfId="0" applyFont="1" applyBorder="1" applyAlignment="1">
      <alignment horizontal="left" vertical="center" readingOrder="1"/>
    </xf>
    <xf numFmtId="0" fontId="78" fillId="71" borderId="41" xfId="0" applyFont="1" applyFill="1" applyBorder="1"/>
    <xf numFmtId="0" fontId="5" fillId="5" borderId="111" xfId="0" applyFont="1" applyFill="1" applyBorder="1" applyAlignment="1">
      <alignment horizontal="center"/>
    </xf>
    <xf numFmtId="0" fontId="5" fillId="5" borderId="114" xfId="0" applyFont="1" applyFill="1" applyBorder="1" applyAlignment="1">
      <alignment horizontal="center"/>
    </xf>
    <xf numFmtId="0" fontId="32" fillId="72" borderId="41" xfId="1" applyFont="1" applyFill="1"/>
    <xf numFmtId="0" fontId="29" fillId="73" borderId="41" xfId="1" applyFont="1" applyFill="1"/>
    <xf numFmtId="0" fontId="29" fillId="73" borderId="87" xfId="1" applyFont="1" applyFill="1" applyBorder="1"/>
    <xf numFmtId="0" fontId="29" fillId="43" borderId="87" xfId="1" applyFont="1" applyFill="1" applyBorder="1"/>
    <xf numFmtId="0" fontId="31" fillId="72" borderId="87" xfId="1" applyFont="1" applyFill="1" applyBorder="1" applyAlignment="1">
      <alignment horizontal="left" vertical="top"/>
    </xf>
    <xf numFmtId="0" fontId="29" fillId="43" borderId="76" xfId="1" applyFont="1" applyFill="1" applyBorder="1"/>
    <xf numFmtId="0" fontId="29" fillId="74" borderId="0" xfId="0" applyFont="1" applyFill="1"/>
    <xf numFmtId="0" fontId="36" fillId="38" borderId="68" xfId="1" applyFont="1" applyFill="1" applyBorder="1"/>
    <xf numFmtId="0" fontId="63" fillId="38" borderId="70" xfId="1" applyFont="1" applyFill="1" applyBorder="1"/>
    <xf numFmtId="0" fontId="74" fillId="40" borderId="84" xfId="0" applyFont="1" applyFill="1" applyBorder="1" applyAlignment="1">
      <alignment horizontal="center"/>
    </xf>
    <xf numFmtId="0" fontId="71" fillId="40" borderId="77" xfId="0" applyFont="1" applyFill="1" applyBorder="1" applyAlignment="1">
      <alignment horizontal="left"/>
    </xf>
    <xf numFmtId="0" fontId="36" fillId="43" borderId="41" xfId="0" applyFont="1" applyFill="1" applyBorder="1"/>
    <xf numFmtId="0" fontId="29" fillId="43" borderId="63" xfId="0" applyFont="1" applyFill="1" applyBorder="1"/>
    <xf numFmtId="0" fontId="29" fillId="43" borderId="0" xfId="0" applyFont="1" applyFill="1"/>
    <xf numFmtId="0" fontId="60" fillId="38" borderId="41" xfId="0" applyFont="1" applyFill="1" applyBorder="1" applyAlignment="1">
      <alignment vertical="center"/>
    </xf>
    <xf numFmtId="0" fontId="78" fillId="40" borderId="63" xfId="1" applyFont="1" applyFill="1" applyBorder="1"/>
    <xf numFmtId="0" fontId="78" fillId="40" borderId="107" xfId="1" applyFont="1" applyFill="1" applyBorder="1"/>
    <xf numFmtId="0" fontId="53" fillId="40" borderId="70" xfId="1" applyFont="1" applyFill="1" applyBorder="1" applyAlignment="1">
      <alignment horizontal="right"/>
    </xf>
    <xf numFmtId="0" fontId="53" fillId="40" borderId="77" xfId="1" applyFont="1" applyFill="1" applyBorder="1" applyAlignment="1">
      <alignment horizontal="left"/>
    </xf>
    <xf numFmtId="0" fontId="90" fillId="40" borderId="77" xfId="1" applyFont="1" applyFill="1" applyBorder="1" applyAlignment="1">
      <alignment horizontal="left"/>
    </xf>
    <xf numFmtId="0" fontId="53" fillId="40" borderId="70" xfId="1" applyFont="1" applyFill="1" applyBorder="1"/>
    <xf numFmtId="0" fontId="71" fillId="40" borderId="77" xfId="1" applyFont="1" applyFill="1" applyBorder="1" applyAlignment="1">
      <alignment horizontal="left" vertical="center"/>
    </xf>
    <xf numFmtId="0" fontId="71" fillId="40" borderId="64" xfId="1" applyFont="1" applyFill="1" applyBorder="1" applyAlignment="1">
      <alignment horizontal="center" vertical="center"/>
    </xf>
    <xf numFmtId="0" fontId="78" fillId="40" borderId="70" xfId="1" applyFont="1" applyFill="1" applyBorder="1"/>
    <xf numFmtId="0" fontId="77" fillId="40" borderId="70" xfId="1" applyFont="1" applyFill="1" applyBorder="1"/>
    <xf numFmtId="0" fontId="78" fillId="40" borderId="82" xfId="1" applyFont="1" applyFill="1" applyBorder="1"/>
    <xf numFmtId="0" fontId="77" fillId="40" borderId="63" xfId="1" applyFont="1" applyFill="1" applyBorder="1"/>
    <xf numFmtId="0" fontId="59" fillId="40" borderId="63" xfId="1" applyFont="1" applyFill="1" applyBorder="1" applyAlignment="1">
      <alignment horizontal="center"/>
    </xf>
    <xf numFmtId="0" fontId="58" fillId="46" borderId="63" xfId="1" applyFont="1" applyFill="1" applyBorder="1" applyAlignment="1">
      <alignment horizontal="center" vertical="center"/>
    </xf>
    <xf numFmtId="0" fontId="86" fillId="40" borderId="63" xfId="1" applyFont="1" applyFill="1" applyBorder="1" applyAlignment="1">
      <alignment horizontal="left"/>
    </xf>
    <xf numFmtId="0" fontId="78" fillId="40" borderId="63" xfId="1" applyFont="1" applyFill="1" applyBorder="1" applyAlignment="1">
      <alignment horizontal="left"/>
    </xf>
    <xf numFmtId="0" fontId="78" fillId="40" borderId="107" xfId="1" applyFont="1" applyFill="1" applyBorder="1" applyAlignment="1">
      <alignment horizontal="left"/>
    </xf>
    <xf numFmtId="0" fontId="78" fillId="40" borderId="70" xfId="1" applyFont="1" applyFill="1" applyBorder="1" applyAlignment="1">
      <alignment horizontal="left"/>
    </xf>
    <xf numFmtId="0" fontId="58" fillId="39" borderId="3" xfId="1" applyFont="1" applyFill="1" applyBorder="1" applyAlignment="1">
      <alignment horizontal="center" vertical="center"/>
    </xf>
    <xf numFmtId="0" fontId="59" fillId="40" borderId="72" xfId="1" applyFont="1" applyFill="1" applyBorder="1" applyAlignment="1">
      <alignment horizontal="left" vertical="top"/>
    </xf>
    <xf numFmtId="0" fontId="22" fillId="38" borderId="41" xfId="1" applyFont="1" applyFill="1" applyAlignment="1">
      <alignment horizontal="left"/>
    </xf>
    <xf numFmtId="0" fontId="35" fillId="38" borderId="70" xfId="1" applyFont="1" applyFill="1" applyBorder="1" applyAlignment="1">
      <alignment horizontal="left"/>
    </xf>
    <xf numFmtId="0" fontId="22" fillId="38" borderId="80" xfId="0" applyFont="1" applyFill="1" applyBorder="1" applyAlignment="1">
      <alignment horizontal="center"/>
    </xf>
    <xf numFmtId="0" fontId="23" fillId="38" borderId="41" xfId="0" applyFont="1" applyFill="1" applyBorder="1" applyAlignment="1">
      <alignment horizontal="center"/>
    </xf>
    <xf numFmtId="0" fontId="22" fillId="38" borderId="41" xfId="0" applyFont="1" applyFill="1" applyBorder="1" applyAlignment="1">
      <alignment horizontal="center"/>
    </xf>
    <xf numFmtId="0" fontId="23" fillId="38" borderId="64" xfId="0" applyFont="1" applyFill="1" applyBorder="1" applyAlignment="1">
      <alignment horizontal="center"/>
    </xf>
    <xf numFmtId="0" fontId="23" fillId="38" borderId="64" xfId="0" applyFont="1" applyFill="1" applyBorder="1" applyAlignment="1">
      <alignment horizontal="left"/>
    </xf>
    <xf numFmtId="0" fontId="22" fillId="38" borderId="64" xfId="0" applyFont="1" applyFill="1" applyBorder="1" applyAlignment="1">
      <alignment horizontal="center"/>
    </xf>
    <xf numFmtId="0" fontId="60" fillId="36" borderId="64" xfId="0" applyFont="1" applyFill="1" applyBorder="1" applyAlignment="1">
      <alignment horizontal="center"/>
    </xf>
    <xf numFmtId="0" fontId="60" fillId="0" borderId="64" xfId="0" applyFont="1" applyBorder="1" applyAlignment="1">
      <alignment horizontal="center"/>
    </xf>
    <xf numFmtId="0" fontId="94" fillId="40" borderId="41" xfId="0" applyFont="1" applyFill="1" applyBorder="1"/>
    <xf numFmtId="0" fontId="21" fillId="43" borderId="64" xfId="0" applyFont="1" applyFill="1" applyBorder="1" applyAlignment="1">
      <alignment horizontal="left"/>
    </xf>
    <xf numFmtId="0" fontId="23" fillId="55" borderId="64" xfId="0" applyFont="1" applyFill="1" applyBorder="1" applyAlignment="1">
      <alignment horizontal="center"/>
    </xf>
    <xf numFmtId="0" fontId="23" fillId="55" borderId="64" xfId="0" applyFont="1" applyFill="1" applyBorder="1" applyAlignment="1">
      <alignment horizontal="left"/>
    </xf>
    <xf numFmtId="0" fontId="90" fillId="41" borderId="41" xfId="0" applyFont="1" applyFill="1" applyBorder="1" applyAlignment="1">
      <alignment horizontal="center"/>
    </xf>
    <xf numFmtId="0" fontId="35" fillId="58" borderId="70" xfId="0" applyFont="1" applyFill="1" applyBorder="1" applyAlignment="1">
      <alignment horizontal="center"/>
    </xf>
    <xf numFmtId="0" fontId="36" fillId="38" borderId="41" xfId="0" applyFont="1" applyFill="1" applyBorder="1"/>
    <xf numFmtId="0" fontId="90" fillId="40" borderId="41" xfId="0" applyFont="1" applyFill="1" applyBorder="1" applyAlignment="1">
      <alignment horizontal="center"/>
    </xf>
    <xf numFmtId="0" fontId="21" fillId="38" borderId="41" xfId="0" applyFont="1" applyFill="1" applyBorder="1" applyAlignment="1">
      <alignment horizontal="center"/>
    </xf>
    <xf numFmtId="0" fontId="41" fillId="38" borderId="41" xfId="0" applyFont="1" applyFill="1" applyBorder="1"/>
    <xf numFmtId="0" fontId="23" fillId="55" borderId="64" xfId="1" applyFont="1" applyFill="1" applyBorder="1" applyAlignment="1">
      <alignment horizontal="center"/>
    </xf>
    <xf numFmtId="0" fontId="66" fillId="0" borderId="70" xfId="0" applyFont="1" applyBorder="1"/>
    <xf numFmtId="0" fontId="73" fillId="0" borderId="41" xfId="0" applyFont="1" applyBorder="1" applyAlignment="1">
      <alignment horizontal="left" vertical="center"/>
    </xf>
    <xf numFmtId="0" fontId="73" fillId="0" borderId="41" xfId="0" applyFont="1" applyBorder="1" applyAlignment="1">
      <alignment vertical="center"/>
    </xf>
    <xf numFmtId="0" fontId="73" fillId="0" borderId="41" xfId="0" applyFont="1" applyBorder="1" applyAlignment="1">
      <alignment horizontal="left"/>
    </xf>
    <xf numFmtId="0" fontId="65" fillId="49" borderId="41" xfId="0" applyFont="1" applyFill="1" applyBorder="1"/>
    <xf numFmtId="0" fontId="65" fillId="49" borderId="70" xfId="0" applyFont="1" applyFill="1" applyBorder="1"/>
    <xf numFmtId="0" fontId="60" fillId="0" borderId="41" xfId="0" applyFont="1" applyBorder="1" applyAlignment="1">
      <alignment vertical="center"/>
    </xf>
    <xf numFmtId="0" fontId="35" fillId="58" borderId="67" xfId="0" applyFont="1" applyFill="1" applyBorder="1" applyAlignment="1">
      <alignment horizontal="center"/>
    </xf>
    <xf numFmtId="0" fontId="102" fillId="38" borderId="68" xfId="0" applyFont="1" applyFill="1" applyBorder="1"/>
    <xf numFmtId="0" fontId="36" fillId="38" borderId="68" xfId="0" applyFont="1" applyFill="1" applyBorder="1"/>
    <xf numFmtId="0" fontId="29" fillId="76" borderId="0" xfId="0" applyFont="1" applyFill="1"/>
    <xf numFmtId="0" fontId="104" fillId="27" borderId="41" xfId="0" applyFont="1" applyFill="1" applyBorder="1" applyAlignment="1">
      <alignment vertical="center"/>
    </xf>
    <xf numFmtId="0" fontId="33" fillId="27" borderId="0" xfId="0" applyFont="1" applyFill="1" applyAlignment="1">
      <alignment vertical="center"/>
    </xf>
    <xf numFmtId="0" fontId="31" fillId="78" borderId="0" xfId="0" applyFont="1" applyFill="1"/>
    <xf numFmtId="0" fontId="60" fillId="79" borderId="41" xfId="0" applyFont="1" applyFill="1" applyBorder="1"/>
    <xf numFmtId="0" fontId="60" fillId="79" borderId="41" xfId="0" applyFont="1" applyFill="1" applyBorder="1" applyAlignment="1">
      <alignment horizontal="center"/>
    </xf>
    <xf numFmtId="0" fontId="66" fillId="0" borderId="67" xfId="0" applyFont="1" applyBorder="1"/>
    <xf numFmtId="0" fontId="72" fillId="43" borderId="41" xfId="0" applyFont="1" applyFill="1" applyBorder="1" applyAlignment="1">
      <alignment vertical="center"/>
    </xf>
    <xf numFmtId="0" fontId="32" fillId="77" borderId="0" xfId="0" applyFont="1" applyFill="1"/>
    <xf numFmtId="0" fontId="32" fillId="38" borderId="0" xfId="0" applyFont="1" applyFill="1"/>
    <xf numFmtId="0" fontId="32" fillId="78" borderId="0" xfId="0" applyFont="1" applyFill="1"/>
    <xf numFmtId="0" fontId="29" fillId="79" borderId="0" xfId="0" applyFont="1" applyFill="1"/>
    <xf numFmtId="0" fontId="29" fillId="0" borderId="68" xfId="0" applyFont="1" applyBorder="1"/>
    <xf numFmtId="0" fontId="21" fillId="0" borderId="68" xfId="0" applyFont="1" applyBorder="1"/>
    <xf numFmtId="0" fontId="29" fillId="0" borderId="69" xfId="0" applyFont="1" applyBorder="1"/>
    <xf numFmtId="0" fontId="21" fillId="0" borderId="41" xfId="0" applyFont="1" applyBorder="1" applyAlignment="1">
      <alignment horizontal="left"/>
    </xf>
    <xf numFmtId="0" fontId="32" fillId="79" borderId="0" xfId="0" applyFont="1" applyFill="1"/>
    <xf numFmtId="0" fontId="32" fillId="49" borderId="70" xfId="0" applyFont="1" applyFill="1" applyBorder="1"/>
    <xf numFmtId="0" fontId="68" fillId="49" borderId="41" xfId="0" applyFont="1" applyFill="1" applyBorder="1"/>
    <xf numFmtId="0" fontId="32" fillId="49" borderId="41" xfId="0" applyFont="1" applyFill="1" applyBorder="1"/>
    <xf numFmtId="0" fontId="32" fillId="49" borderId="66" xfId="0" applyFont="1" applyFill="1" applyBorder="1"/>
    <xf numFmtId="0" fontId="32" fillId="49" borderId="0" xfId="0" applyFont="1" applyFill="1"/>
    <xf numFmtId="0" fontId="21" fillId="36" borderId="63" xfId="0" applyFont="1" applyFill="1" applyBorder="1" applyAlignment="1">
      <alignment horizontal="center" vertical="center"/>
    </xf>
    <xf numFmtId="0" fontId="29" fillId="36" borderId="95" xfId="0" applyFont="1" applyFill="1" applyBorder="1" applyAlignment="1">
      <alignment horizontal="center" vertical="center"/>
    </xf>
    <xf numFmtId="0" fontId="21" fillId="36" borderId="74" xfId="0" applyFont="1" applyFill="1" applyBorder="1" applyAlignment="1">
      <alignment horizontal="center" vertical="center"/>
    </xf>
    <xf numFmtId="0" fontId="29" fillId="36" borderId="96" xfId="0" applyFont="1" applyFill="1" applyBorder="1" applyAlignment="1">
      <alignment horizontal="center" vertical="center"/>
    </xf>
    <xf numFmtId="0" fontId="21" fillId="36" borderId="97" xfId="0" applyFont="1" applyFill="1" applyBorder="1"/>
    <xf numFmtId="0" fontId="29" fillId="36" borderId="99" xfId="0" applyFont="1" applyFill="1" applyBorder="1"/>
    <xf numFmtId="0" fontId="29" fillId="79" borderId="41" xfId="0" applyFont="1" applyFill="1" applyBorder="1"/>
    <xf numFmtId="0" fontId="29" fillId="38" borderId="41" xfId="0" applyFont="1" applyFill="1" applyBorder="1"/>
    <xf numFmtId="0" fontId="29" fillId="43" borderId="41" xfId="0" applyFont="1" applyFill="1" applyBorder="1"/>
    <xf numFmtId="0" fontId="29" fillId="80" borderId="0" xfId="0" applyFont="1" applyFill="1"/>
    <xf numFmtId="0" fontId="54" fillId="43" borderId="65" xfId="0" applyFont="1" applyFill="1" applyBorder="1" applyAlignment="1">
      <alignment horizontal="center" vertical="center"/>
    </xf>
    <xf numFmtId="0" fontId="54" fillId="43" borderId="83" xfId="0" applyFont="1" applyFill="1" applyBorder="1" applyAlignment="1">
      <alignment horizontal="center" vertical="center"/>
    </xf>
    <xf numFmtId="0" fontId="22" fillId="43" borderId="41" xfId="0" applyFont="1" applyFill="1" applyBorder="1" applyAlignment="1">
      <alignment horizontal="center" vertical="center"/>
    </xf>
    <xf numFmtId="0" fontId="23" fillId="43" borderId="65" xfId="0" applyFont="1" applyFill="1" applyBorder="1" applyAlignment="1">
      <alignment horizontal="center"/>
    </xf>
    <xf numFmtId="0" fontId="35" fillId="0" borderId="67" xfId="0" applyFont="1" applyBorder="1" applyAlignment="1">
      <alignment horizontal="center"/>
    </xf>
    <xf numFmtId="0" fontId="36" fillId="0" borderId="68" xfId="0" applyFont="1" applyBorder="1"/>
    <xf numFmtId="0" fontId="55" fillId="0" borderId="68" xfId="0" applyFont="1" applyBorder="1"/>
    <xf numFmtId="0" fontId="36" fillId="43" borderId="68" xfId="0" applyFont="1" applyFill="1" applyBorder="1"/>
    <xf numFmtId="0" fontId="29" fillId="38" borderId="68" xfId="0" applyFont="1" applyFill="1" applyBorder="1"/>
    <xf numFmtId="0" fontId="29" fillId="38" borderId="69" xfId="0" applyFont="1" applyFill="1" applyBorder="1"/>
    <xf numFmtId="0" fontId="29" fillId="38" borderId="66" xfId="0" applyFont="1" applyFill="1" applyBorder="1"/>
    <xf numFmtId="0" fontId="60" fillId="0" borderId="41" xfId="0" applyFont="1" applyBorder="1" applyAlignment="1">
      <alignment horizontal="center"/>
    </xf>
    <xf numFmtId="0" fontId="91" fillId="0" borderId="41" xfId="0" applyFont="1" applyBorder="1"/>
    <xf numFmtId="0" fontId="29" fillId="0" borderId="107" xfId="0" applyFont="1" applyBorder="1"/>
    <xf numFmtId="0" fontId="29" fillId="43" borderId="109" xfId="0" applyFont="1" applyFill="1" applyBorder="1"/>
    <xf numFmtId="0" fontId="54" fillId="0" borderId="41" xfId="0" applyFont="1" applyBorder="1"/>
    <xf numFmtId="0" fontId="22" fillId="0" borderId="41" xfId="0" applyFont="1" applyBorder="1" applyAlignment="1">
      <alignment horizontal="left"/>
    </xf>
    <xf numFmtId="0" fontId="81" fillId="0" borderId="41" xfId="0" applyFont="1" applyBorder="1"/>
    <xf numFmtId="0" fontId="21" fillId="43" borderId="0" xfId="0" applyFont="1" applyFill="1"/>
    <xf numFmtId="0" fontId="62" fillId="81" borderId="41" xfId="1" applyFont="1" applyFill="1"/>
    <xf numFmtId="0" fontId="21" fillId="31" borderId="66" xfId="0" applyFont="1" applyFill="1" applyBorder="1"/>
    <xf numFmtId="0" fontId="29" fillId="83" borderId="41" xfId="1" applyFont="1" applyFill="1"/>
    <xf numFmtId="0" fontId="34" fillId="63" borderId="41" xfId="1" applyFont="1" applyFill="1" applyAlignment="1">
      <alignment horizontal="left"/>
    </xf>
    <xf numFmtId="0" fontId="32" fillId="63" borderId="41" xfId="1" applyFont="1" applyFill="1"/>
    <xf numFmtId="0" fontId="29" fillId="33" borderId="41" xfId="1" applyFont="1" applyFill="1"/>
    <xf numFmtId="0" fontId="29" fillId="33" borderId="87" xfId="1" applyFont="1" applyFill="1" applyBorder="1"/>
    <xf numFmtId="0" fontId="29" fillId="31" borderId="41" xfId="1" applyFont="1" applyFill="1"/>
    <xf numFmtId="0" fontId="22" fillId="31" borderId="41" xfId="1" applyFont="1" applyFill="1" applyAlignment="1">
      <alignment vertical="center"/>
    </xf>
    <xf numFmtId="0" fontId="78" fillId="41" borderId="41" xfId="1" applyFont="1" applyFill="1" applyAlignment="1">
      <alignment horizontal="left"/>
    </xf>
    <xf numFmtId="0" fontId="77" fillId="41" borderId="41" xfId="1" applyFont="1" applyFill="1" applyAlignment="1">
      <alignment horizontal="left"/>
    </xf>
    <xf numFmtId="0" fontId="77" fillId="41" borderId="41" xfId="1" applyFont="1" applyFill="1"/>
    <xf numFmtId="0" fontId="81" fillId="38" borderId="41" xfId="1" applyFont="1" applyFill="1"/>
    <xf numFmtId="0" fontId="70" fillId="38" borderId="41" xfId="1" applyFont="1" applyFill="1"/>
    <xf numFmtId="0" fontId="21" fillId="38" borderId="41" xfId="0" applyFont="1" applyFill="1" applyBorder="1" applyAlignment="1">
      <alignment vertical="center"/>
    </xf>
    <xf numFmtId="0" fontId="54" fillId="38" borderId="41" xfId="0" applyFont="1" applyFill="1" applyBorder="1" applyAlignment="1">
      <alignment horizontal="center" vertical="center"/>
    </xf>
    <xf numFmtId="0" fontId="21" fillId="0" borderId="66" xfId="0" applyFont="1" applyBorder="1" applyAlignment="1">
      <alignment horizontal="left" wrapText="1"/>
    </xf>
    <xf numFmtId="0" fontId="67" fillId="0" borderId="70" xfId="0" applyFont="1" applyBorder="1" applyAlignment="1">
      <alignment horizontal="left" vertical="center"/>
    </xf>
    <xf numFmtId="0" fontId="67" fillId="0" borderId="41" xfId="0" applyFont="1" applyBorder="1" applyAlignment="1">
      <alignment horizontal="left" vertical="center"/>
    </xf>
    <xf numFmtId="0" fontId="21" fillId="38" borderId="41" xfId="0" applyFont="1" applyFill="1" applyBorder="1" applyAlignment="1">
      <alignment horizontal="left"/>
    </xf>
    <xf numFmtId="0" fontId="78" fillId="86" borderId="64" xfId="0" applyFont="1" applyFill="1" applyBorder="1" applyAlignment="1">
      <alignment horizontal="center" vertical="center"/>
    </xf>
    <xf numFmtId="0" fontId="78" fillId="40" borderId="77" xfId="0" applyFont="1" applyFill="1" applyBorder="1" applyAlignment="1">
      <alignment horizontal="left" vertical="center"/>
    </xf>
    <xf numFmtId="1" fontId="78" fillId="0" borderId="84" xfId="0" applyNumberFormat="1" applyFont="1" applyBorder="1" applyAlignment="1">
      <alignment horizontal="center" vertical="center"/>
    </xf>
    <xf numFmtId="0" fontId="78" fillId="86" borderId="80" xfId="0" applyFont="1" applyFill="1" applyBorder="1" applyAlignment="1">
      <alignment horizontal="center" vertical="center"/>
    </xf>
    <xf numFmtId="0" fontId="35" fillId="78" borderId="64" xfId="0" applyFont="1" applyFill="1" applyBorder="1" applyAlignment="1">
      <alignment horizontal="center" vertical="center"/>
    </xf>
    <xf numFmtId="0" fontId="106" fillId="40" borderId="77" xfId="0" applyFont="1" applyFill="1" applyBorder="1" applyAlignment="1">
      <alignment horizontal="left" vertical="center"/>
    </xf>
    <xf numFmtId="0" fontId="61" fillId="54" borderId="77" xfId="0" applyFont="1" applyFill="1" applyBorder="1" applyAlignment="1">
      <alignment horizontal="left" vertical="center"/>
    </xf>
    <xf numFmtId="0" fontId="78" fillId="40" borderId="41" xfId="0" applyFont="1" applyFill="1" applyBorder="1" applyAlignment="1">
      <alignment vertical="center"/>
    </xf>
    <xf numFmtId="0" fontId="107" fillId="49" borderId="64" xfId="0" applyFont="1" applyFill="1" applyBorder="1" applyAlignment="1">
      <alignment horizontal="center" vertical="center"/>
    </xf>
    <xf numFmtId="0" fontId="35" fillId="38" borderId="41" xfId="0" applyFont="1" applyFill="1" applyBorder="1"/>
    <xf numFmtId="0" fontId="71" fillId="85" borderId="64" xfId="0" applyFont="1" applyFill="1" applyBorder="1" applyAlignment="1">
      <alignment horizontal="center"/>
    </xf>
    <xf numFmtId="0" fontId="35" fillId="58" borderId="68" xfId="1" applyFont="1" applyFill="1" applyBorder="1"/>
    <xf numFmtId="0" fontId="75" fillId="38" borderId="68" xfId="1" applyFont="1" applyFill="1" applyBorder="1"/>
    <xf numFmtId="0" fontId="75" fillId="38" borderId="67" xfId="1" applyFont="1" applyFill="1" applyBorder="1"/>
    <xf numFmtId="0" fontId="29" fillId="38" borderId="68" xfId="1" applyFont="1" applyFill="1" applyBorder="1"/>
    <xf numFmtId="0" fontId="21" fillId="38" borderId="41" xfId="0" applyFont="1" applyFill="1" applyBorder="1" applyAlignment="1">
      <alignment horizontal="left" vertical="center" wrapText="1"/>
    </xf>
    <xf numFmtId="0" fontId="21" fillId="38" borderId="41" xfId="0" applyFont="1" applyFill="1" applyBorder="1" applyAlignment="1">
      <alignment horizontal="left" vertical="center"/>
    </xf>
    <xf numFmtId="0" fontId="21" fillId="43" borderId="77" xfId="0" applyFont="1" applyFill="1" applyBorder="1" applyAlignment="1">
      <alignment horizontal="left"/>
    </xf>
    <xf numFmtId="0" fontId="71" fillId="40" borderId="78" xfId="0" applyFont="1" applyFill="1" applyBorder="1" applyAlignment="1">
      <alignment horizontal="left"/>
    </xf>
    <xf numFmtId="0" fontId="23" fillId="38" borderId="77" xfId="0" applyFont="1" applyFill="1" applyBorder="1"/>
    <xf numFmtId="0" fontId="71" fillId="40" borderId="86" xfId="0" applyFont="1" applyFill="1" applyBorder="1" applyAlignment="1">
      <alignment horizontal="center"/>
    </xf>
    <xf numFmtId="0" fontId="63" fillId="38" borderId="80" xfId="0" applyFont="1" applyFill="1" applyBorder="1"/>
    <xf numFmtId="0" fontId="23" fillId="38" borderId="82" xfId="0" applyFont="1" applyFill="1" applyBorder="1" applyAlignment="1">
      <alignment horizontal="center"/>
    </xf>
    <xf numFmtId="0" fontId="63" fillId="38" borderId="90" xfId="0" applyFont="1" applyFill="1" applyBorder="1" applyAlignment="1">
      <alignment horizontal="left"/>
    </xf>
    <xf numFmtId="0" fontId="63" fillId="38" borderId="83" xfId="0" applyFont="1" applyFill="1" applyBorder="1" applyAlignment="1">
      <alignment horizontal="left"/>
    </xf>
    <xf numFmtId="0" fontId="63" fillId="38" borderId="41" xfId="0" applyFont="1" applyFill="1" applyBorder="1" applyAlignment="1">
      <alignment horizontal="left" vertical="center"/>
    </xf>
    <xf numFmtId="0" fontId="21" fillId="0" borderId="66" xfId="0" applyFont="1" applyBorder="1" applyAlignment="1">
      <alignment wrapText="1"/>
    </xf>
    <xf numFmtId="0" fontId="63" fillId="38" borderId="41" xfId="0" applyFont="1" applyFill="1" applyBorder="1" applyAlignment="1">
      <alignment vertical="center"/>
    </xf>
    <xf numFmtId="0" fontId="78" fillId="52" borderId="70" xfId="1" applyFont="1" applyFill="1" applyBorder="1" applyAlignment="1">
      <alignment horizontal="left"/>
    </xf>
    <xf numFmtId="0" fontId="35" fillId="43" borderId="70" xfId="1" applyFont="1" applyFill="1" applyBorder="1" applyAlignment="1">
      <alignment horizontal="left"/>
    </xf>
    <xf numFmtId="0" fontId="78" fillId="52" borderId="64" xfId="1" applyFont="1" applyFill="1" applyBorder="1" applyAlignment="1">
      <alignment horizontal="center" vertical="center"/>
    </xf>
    <xf numFmtId="0" fontId="21" fillId="43" borderId="79" xfId="1" applyFont="1" applyFill="1" applyBorder="1" applyAlignment="1">
      <alignment horizontal="left"/>
    </xf>
    <xf numFmtId="0" fontId="21" fillId="43" borderId="78" xfId="1" applyFont="1" applyFill="1" applyBorder="1" applyAlignment="1">
      <alignment horizontal="left"/>
    </xf>
    <xf numFmtId="0" fontId="9" fillId="52" borderId="70" xfId="1" applyFill="1" applyBorder="1" applyAlignment="1">
      <alignment horizontal="left"/>
    </xf>
    <xf numFmtId="0" fontId="59" fillId="52" borderId="78" xfId="1" applyFont="1" applyFill="1" applyBorder="1" applyAlignment="1">
      <alignment horizontal="left"/>
    </xf>
    <xf numFmtId="0" fontId="86" fillId="52" borderId="70" xfId="1" applyFont="1" applyFill="1" applyBorder="1" applyAlignment="1">
      <alignment horizontal="left"/>
    </xf>
    <xf numFmtId="0" fontId="59" fillId="52" borderId="79" xfId="1" applyFont="1" applyFill="1" applyBorder="1" applyAlignment="1">
      <alignment horizontal="left"/>
    </xf>
    <xf numFmtId="0" fontId="59" fillId="52" borderId="77" xfId="1" applyFont="1" applyFill="1" applyBorder="1" applyAlignment="1">
      <alignment horizontal="left"/>
    </xf>
    <xf numFmtId="0" fontId="22" fillId="38" borderId="41" xfId="0" applyFont="1" applyFill="1" applyBorder="1" applyAlignment="1">
      <alignment vertical="center"/>
    </xf>
    <xf numFmtId="0" fontId="21" fillId="38" borderId="41" xfId="0" applyFont="1" applyFill="1" applyBorder="1" applyAlignment="1">
      <alignment vertical="center" wrapText="1"/>
    </xf>
    <xf numFmtId="0" fontId="63" fillId="38" borderId="41" xfId="0" applyFont="1" applyFill="1" applyBorder="1" applyAlignment="1">
      <alignment vertical="center" wrapText="1"/>
    </xf>
    <xf numFmtId="0" fontId="23" fillId="38" borderId="0" xfId="0" applyFont="1" applyFill="1"/>
    <xf numFmtId="0" fontId="23" fillId="38" borderId="64" xfId="1" applyFont="1" applyFill="1" applyBorder="1" applyAlignment="1">
      <alignment horizontal="left"/>
    </xf>
    <xf numFmtId="0" fontId="71" fillId="40" borderId="64" xfId="1" applyFont="1" applyFill="1" applyBorder="1" applyAlignment="1">
      <alignment horizontal="left"/>
    </xf>
    <xf numFmtId="0" fontId="23" fillId="38" borderId="64" xfId="1" applyFont="1" applyFill="1" applyBorder="1"/>
    <xf numFmtId="0" fontId="23" fillId="38" borderId="64" xfId="1" applyFont="1" applyFill="1" applyBorder="1" applyAlignment="1">
      <alignment horizontal="right"/>
    </xf>
    <xf numFmtId="0" fontId="71" fillId="0" borderId="77" xfId="1" applyFont="1" applyBorder="1" applyAlignment="1">
      <alignment horizontal="center" vertical="center"/>
    </xf>
    <xf numFmtId="0" fontId="71" fillId="40" borderId="64" xfId="1" applyFont="1" applyFill="1" applyBorder="1" applyAlignment="1">
      <alignment horizontal="center"/>
    </xf>
    <xf numFmtId="0" fontId="71" fillId="40" borderId="77" xfId="1" applyFont="1" applyFill="1" applyBorder="1" applyAlignment="1">
      <alignment horizontal="center"/>
    </xf>
    <xf numFmtId="0" fontId="71" fillId="40" borderId="77" xfId="1" applyFont="1" applyFill="1" applyBorder="1" applyAlignment="1">
      <alignment horizontal="right"/>
    </xf>
    <xf numFmtId="0" fontId="23" fillId="38" borderId="116" xfId="1" applyFont="1" applyFill="1" applyBorder="1" applyAlignment="1">
      <alignment vertical="center"/>
    </xf>
    <xf numFmtId="0" fontId="22" fillId="38" borderId="70" xfId="1" applyFont="1" applyFill="1" applyBorder="1" applyAlignment="1">
      <alignment vertical="center"/>
    </xf>
    <xf numFmtId="0" fontId="58" fillId="0" borderId="70" xfId="1" applyFont="1" applyBorder="1"/>
    <xf numFmtId="0" fontId="63" fillId="38" borderId="70" xfId="1" applyFont="1" applyFill="1" applyBorder="1" applyAlignment="1">
      <alignment vertical="center"/>
    </xf>
    <xf numFmtId="0" fontId="21" fillId="38" borderId="70" xfId="1" applyFont="1" applyFill="1" applyBorder="1"/>
    <xf numFmtId="14" fontId="80" fillId="40" borderId="41" xfId="0" applyNumberFormat="1" applyFont="1" applyFill="1" applyBorder="1"/>
    <xf numFmtId="0" fontId="23" fillId="38" borderId="77" xfId="0" applyFont="1" applyFill="1" applyBorder="1" applyAlignment="1">
      <alignment horizontal="left"/>
    </xf>
    <xf numFmtId="0" fontId="23" fillId="38" borderId="77" xfId="0" applyFont="1" applyFill="1" applyBorder="1" applyAlignment="1">
      <alignment horizontal="left" vertical="top" wrapText="1"/>
    </xf>
    <xf numFmtId="0" fontId="22" fillId="43" borderId="64" xfId="0" applyFont="1" applyFill="1" applyBorder="1" applyAlignment="1">
      <alignment horizontal="left"/>
    </xf>
    <xf numFmtId="0" fontId="22" fillId="43" borderId="77" xfId="0" applyFont="1" applyFill="1" applyBorder="1" applyAlignment="1">
      <alignment horizontal="left"/>
    </xf>
    <xf numFmtId="0" fontId="62" fillId="38" borderId="41" xfId="0" applyFont="1" applyFill="1" applyBorder="1"/>
    <xf numFmtId="0" fontId="109" fillId="38" borderId="41" xfId="0" applyFont="1" applyFill="1" applyBorder="1"/>
    <xf numFmtId="0" fontId="62" fillId="38" borderId="0" xfId="0" applyFont="1" applyFill="1"/>
    <xf numFmtId="0" fontId="109" fillId="38" borderId="0" xfId="0" applyFont="1" applyFill="1"/>
    <xf numFmtId="0" fontId="62" fillId="43" borderId="41" xfId="0" applyFont="1" applyFill="1" applyBorder="1" applyAlignment="1">
      <alignment horizontal="left" vertical="center" wrapText="1"/>
    </xf>
    <xf numFmtId="0" fontId="35" fillId="43" borderId="41" xfId="0" applyFont="1" applyFill="1" applyBorder="1" applyAlignment="1">
      <alignment horizontal="center" vertical="center"/>
    </xf>
    <xf numFmtId="0" fontId="62" fillId="0" borderId="41" xfId="0" applyFont="1" applyBorder="1" applyAlignment="1">
      <alignment horizontal="left" vertical="center" wrapText="1"/>
    </xf>
    <xf numFmtId="0" fontId="62" fillId="38" borderId="41" xfId="0" applyFont="1" applyFill="1" applyBorder="1" applyAlignment="1">
      <alignment horizontal="left" vertical="center" wrapText="1"/>
    </xf>
    <xf numFmtId="0" fontId="62" fillId="38" borderId="41" xfId="0" applyFont="1" applyFill="1" applyBorder="1" applyAlignment="1">
      <alignment horizontal="left" vertical="center"/>
    </xf>
    <xf numFmtId="0" fontId="94" fillId="43" borderId="41" xfId="0" applyFont="1" applyFill="1" applyBorder="1" applyAlignment="1">
      <alignment horizontal="center" vertical="center"/>
    </xf>
    <xf numFmtId="0" fontId="23" fillId="89" borderId="64" xfId="0" applyFont="1" applyFill="1" applyBorder="1" applyAlignment="1">
      <alignment horizontal="center" vertical="center"/>
    </xf>
    <xf numFmtId="0" fontId="63" fillId="38" borderId="64" xfId="0" applyFont="1" applyFill="1" applyBorder="1" applyAlignment="1">
      <alignment horizontal="center"/>
    </xf>
    <xf numFmtId="0" fontId="63" fillId="38" borderId="0" xfId="0" applyFont="1" applyFill="1"/>
    <xf numFmtId="0" fontId="23" fillId="89" borderId="64" xfId="0" applyFont="1" applyFill="1" applyBorder="1" applyAlignment="1">
      <alignment horizontal="center"/>
    </xf>
    <xf numFmtId="0" fontId="63" fillId="38" borderId="64" xfId="0" applyFont="1" applyFill="1" applyBorder="1" applyAlignment="1">
      <alignment horizontal="center" vertical="center"/>
    </xf>
    <xf numFmtId="0" fontId="71" fillId="54" borderId="64" xfId="0" applyFont="1" applyFill="1" applyBorder="1" applyAlignment="1">
      <alignment horizontal="center"/>
    </xf>
    <xf numFmtId="0" fontId="74" fillId="41" borderId="41" xfId="0" applyFont="1" applyFill="1" applyBorder="1" applyAlignment="1">
      <alignment horizontal="center"/>
    </xf>
    <xf numFmtId="0" fontId="74" fillId="41" borderId="41" xfId="0" applyFont="1" applyFill="1" applyBorder="1"/>
    <xf numFmtId="0" fontId="23" fillId="0" borderId="41" xfId="0" applyFont="1" applyBorder="1"/>
    <xf numFmtId="0" fontId="35" fillId="38" borderId="0" xfId="0" applyFont="1" applyFill="1"/>
    <xf numFmtId="0" fontId="23" fillId="38" borderId="64" xfId="0" applyFont="1" applyFill="1" applyBorder="1" applyAlignment="1">
      <alignment horizontal="right" vertical="center"/>
    </xf>
    <xf numFmtId="0" fontId="35" fillId="38" borderId="41" xfId="0" applyFont="1" applyFill="1" applyBorder="1" applyAlignment="1">
      <alignment horizontal="center" vertical="center"/>
    </xf>
    <xf numFmtId="0" fontId="23" fillId="38" borderId="77" xfId="0" applyFont="1" applyFill="1" applyBorder="1" applyAlignment="1">
      <alignment horizontal="left" vertical="center"/>
    </xf>
    <xf numFmtId="0" fontId="23" fillId="43" borderId="41" xfId="0" applyFont="1" applyFill="1" applyBorder="1" applyAlignment="1">
      <alignment horizontal="center" vertical="center"/>
    </xf>
    <xf numFmtId="0" fontId="63" fillId="0" borderId="41" xfId="0" applyFont="1" applyBorder="1" applyAlignment="1">
      <alignment horizontal="left" vertical="center" wrapText="1"/>
    </xf>
    <xf numFmtId="0" fontId="63" fillId="38" borderId="41" xfId="0" applyFont="1" applyFill="1" applyBorder="1" applyAlignment="1">
      <alignment horizontal="left" vertical="center" wrapText="1"/>
    </xf>
    <xf numFmtId="0" fontId="63" fillId="38" borderId="41" xfId="0" applyFont="1" applyFill="1" applyBorder="1" applyAlignment="1">
      <alignment horizontal="center" vertical="center" wrapText="1"/>
    </xf>
    <xf numFmtId="0" fontId="105" fillId="38" borderId="41" xfId="0" applyFont="1" applyFill="1" applyBorder="1"/>
    <xf numFmtId="0" fontId="104" fillId="49" borderId="79" xfId="0" applyFont="1" applyFill="1" applyBorder="1" applyAlignment="1">
      <alignment horizontal="center"/>
    </xf>
    <xf numFmtId="0" fontId="63" fillId="0" borderId="41" xfId="0" applyFont="1" applyBorder="1"/>
    <xf numFmtId="0" fontId="62" fillId="38" borderId="70" xfId="0" applyFont="1" applyFill="1" applyBorder="1"/>
    <xf numFmtId="0" fontId="35" fillId="38" borderId="41" xfId="0" applyFont="1" applyFill="1" applyBorder="1" applyAlignment="1">
      <alignment horizontal="left"/>
    </xf>
    <xf numFmtId="0" fontId="35" fillId="0" borderId="41" xfId="0" applyFont="1" applyBorder="1" applyAlignment="1">
      <alignment horizontal="center"/>
    </xf>
    <xf numFmtId="0" fontId="62" fillId="38" borderId="41" xfId="0" applyFont="1" applyFill="1" applyBorder="1" applyAlignment="1">
      <alignment vertical="center" wrapText="1"/>
    </xf>
    <xf numFmtId="0" fontId="35" fillId="38" borderId="41" xfId="0" applyFont="1" applyFill="1" applyBorder="1" applyAlignment="1">
      <alignment horizontal="center"/>
    </xf>
    <xf numFmtId="0" fontId="63" fillId="0" borderId="82" xfId="0" applyFont="1" applyBorder="1"/>
    <xf numFmtId="0" fontId="104" fillId="43" borderId="85" xfId="0" applyFont="1" applyFill="1" applyBorder="1" applyAlignment="1">
      <alignment horizontal="center"/>
    </xf>
    <xf numFmtId="0" fontId="104" fillId="43" borderId="86" xfId="0" applyFont="1" applyFill="1" applyBorder="1" applyAlignment="1">
      <alignment horizontal="center"/>
    </xf>
    <xf numFmtId="0" fontId="63" fillId="0" borderId="63" xfId="0" applyFont="1" applyBorder="1"/>
    <xf numFmtId="0" fontId="104" fillId="43" borderId="84" xfId="0" applyFont="1" applyFill="1" applyBorder="1" applyAlignment="1">
      <alignment horizontal="center"/>
    </xf>
    <xf numFmtId="0" fontId="63" fillId="43" borderId="81" xfId="0" applyFont="1" applyFill="1" applyBorder="1" applyAlignment="1">
      <alignment horizontal="left"/>
    </xf>
    <xf numFmtId="0" fontId="63" fillId="43" borderId="85" xfId="0" applyFont="1" applyFill="1" applyBorder="1" applyAlignment="1">
      <alignment horizontal="left"/>
    </xf>
    <xf numFmtId="0" fontId="63" fillId="0" borderId="90" xfId="0" applyFont="1" applyBorder="1" applyAlignment="1">
      <alignment horizontal="left"/>
    </xf>
    <xf numFmtId="0" fontId="63" fillId="38" borderId="86" xfId="0" applyFont="1" applyFill="1" applyBorder="1" applyAlignment="1">
      <alignment horizontal="left"/>
    </xf>
    <xf numFmtId="0" fontId="63" fillId="0" borderId="83" xfId="0" applyFont="1" applyBorder="1" applyAlignment="1">
      <alignment horizontal="left"/>
    </xf>
    <xf numFmtId="0" fontId="63" fillId="38" borderId="84" xfId="0" applyFont="1" applyFill="1" applyBorder="1" applyAlignment="1">
      <alignment horizontal="left"/>
    </xf>
    <xf numFmtId="0" fontId="63" fillId="0" borderId="81" xfId="0" applyFont="1" applyBorder="1"/>
    <xf numFmtId="0" fontId="63" fillId="0" borderId="90" xfId="0" applyFont="1" applyBorder="1"/>
    <xf numFmtId="0" fontId="63" fillId="38" borderId="86" xfId="0" applyFont="1" applyFill="1" applyBorder="1"/>
    <xf numFmtId="0" fontId="63" fillId="38" borderId="83" xfId="0" applyFont="1" applyFill="1" applyBorder="1"/>
    <xf numFmtId="0" fontId="63" fillId="38" borderId="84" xfId="0" applyFont="1" applyFill="1" applyBorder="1"/>
    <xf numFmtId="0" fontId="63" fillId="38" borderId="85" xfId="0" applyFont="1" applyFill="1" applyBorder="1"/>
    <xf numFmtId="0" fontId="63" fillId="38" borderId="90" xfId="0" applyFont="1" applyFill="1" applyBorder="1"/>
    <xf numFmtId="0" fontId="63" fillId="38" borderId="82" xfId="0" applyFont="1" applyFill="1" applyBorder="1"/>
    <xf numFmtId="0" fontId="63" fillId="38" borderId="63" xfId="0" applyFont="1" applyFill="1" applyBorder="1"/>
    <xf numFmtId="0" fontId="63" fillId="38" borderId="81" xfId="0" applyFont="1" applyFill="1" applyBorder="1"/>
    <xf numFmtId="0" fontId="74" fillId="40" borderId="83" xfId="0" applyFont="1" applyFill="1" applyBorder="1" applyAlignment="1">
      <alignment horizontal="left"/>
    </xf>
    <xf numFmtId="0" fontId="22" fillId="38" borderId="41" xfId="1" applyFont="1" applyFill="1" applyAlignment="1">
      <alignment horizontal="center" vertical="center"/>
    </xf>
    <xf numFmtId="0" fontId="23" fillId="38" borderId="77" xfId="0" applyFont="1" applyFill="1" applyBorder="1" applyAlignment="1">
      <alignment horizontal="left" vertical="center" wrapText="1"/>
    </xf>
    <xf numFmtId="0" fontId="74" fillId="40" borderId="90" xfId="0" applyFont="1" applyFill="1" applyBorder="1" applyAlignment="1">
      <alignment vertical="center"/>
    </xf>
    <xf numFmtId="0" fontId="74" fillId="40" borderId="41" xfId="0" applyFont="1" applyFill="1" applyBorder="1" applyAlignment="1">
      <alignment vertical="center"/>
    </xf>
    <xf numFmtId="0" fontId="74" fillId="40" borderId="86" xfId="0" applyFont="1" applyFill="1" applyBorder="1" applyAlignment="1">
      <alignment vertical="center"/>
    </xf>
    <xf numFmtId="0" fontId="74" fillId="40" borderId="63" xfId="0" applyFont="1" applyFill="1" applyBorder="1"/>
    <xf numFmtId="0" fontId="35" fillId="36" borderId="85" xfId="0" applyFont="1" applyFill="1" applyBorder="1" applyAlignment="1">
      <alignment horizontal="center"/>
    </xf>
    <xf numFmtId="0" fontId="35" fillId="36" borderId="79" xfId="0" applyFont="1" applyFill="1" applyBorder="1" applyAlignment="1">
      <alignment horizontal="center"/>
    </xf>
    <xf numFmtId="0" fontId="35" fillId="38" borderId="80" xfId="0" applyFont="1" applyFill="1" applyBorder="1" applyAlignment="1">
      <alignment horizontal="center"/>
    </xf>
    <xf numFmtId="0" fontId="35" fillId="38" borderId="64" xfId="0" applyFont="1" applyFill="1" applyBorder="1" applyAlignment="1">
      <alignment horizontal="center"/>
    </xf>
    <xf numFmtId="0" fontId="62" fillId="38" borderId="41" xfId="0" applyFont="1" applyFill="1" applyBorder="1" applyAlignment="1">
      <alignment horizontal="right"/>
    </xf>
    <xf numFmtId="0" fontId="112" fillId="41" borderId="64" xfId="1" applyFont="1" applyFill="1" applyBorder="1" applyAlignment="1">
      <alignment vertical="center" wrapText="1"/>
    </xf>
    <xf numFmtId="0" fontId="23" fillId="55" borderId="64" xfId="1" applyFont="1" applyFill="1" applyBorder="1"/>
    <xf numFmtId="0" fontId="23" fillId="0" borderId="64" xfId="1" applyFont="1" applyBorder="1" applyAlignment="1">
      <alignment horizontal="left" vertical="center"/>
    </xf>
    <xf numFmtId="0" fontId="71" fillId="38" borderId="64" xfId="1" applyFont="1" applyFill="1" applyBorder="1"/>
    <xf numFmtId="0" fontId="71" fillId="40" borderId="64" xfId="1" applyFont="1" applyFill="1" applyBorder="1" applyAlignment="1">
      <alignment horizontal="left" vertical="center"/>
    </xf>
    <xf numFmtId="0" fontId="71" fillId="41" borderId="64" xfId="1" applyFont="1" applyFill="1" applyBorder="1" applyAlignment="1">
      <alignment horizontal="left"/>
    </xf>
    <xf numFmtId="0" fontId="23" fillId="0" borderId="64" xfId="1" applyFont="1" applyBorder="1" applyAlignment="1">
      <alignment horizontal="center" vertical="center"/>
    </xf>
    <xf numFmtId="0" fontId="54" fillId="43" borderId="41" xfId="0" applyFont="1" applyFill="1" applyBorder="1" applyAlignment="1">
      <alignment horizontal="center" vertical="center"/>
    </xf>
    <xf numFmtId="0" fontId="21" fillId="31" borderId="0" xfId="0" applyFont="1" applyFill="1"/>
    <xf numFmtId="0" fontId="55" fillId="79" borderId="0" xfId="0" applyFont="1" applyFill="1"/>
    <xf numFmtId="0" fontId="54" fillId="43" borderId="65" xfId="0" applyFont="1" applyFill="1" applyBorder="1" applyAlignment="1">
      <alignment horizontal="center" vertical="center" wrapText="1"/>
    </xf>
    <xf numFmtId="0" fontId="54" fillId="43" borderId="83" xfId="0" applyFont="1" applyFill="1" applyBorder="1" applyAlignment="1">
      <alignment horizontal="center" vertical="center" wrapText="1"/>
    </xf>
    <xf numFmtId="0" fontId="21" fillId="43" borderId="64" xfId="0" applyFont="1" applyFill="1" applyBorder="1" applyAlignment="1">
      <alignment horizontal="right" wrapText="1"/>
    </xf>
    <xf numFmtId="0" fontId="23" fillId="0" borderId="64" xfId="0" applyFont="1" applyBorder="1" applyAlignment="1">
      <alignment wrapText="1"/>
    </xf>
    <xf numFmtId="0" fontId="55" fillId="0" borderId="41" xfId="0" applyFont="1" applyBorder="1" applyAlignment="1">
      <alignment horizontal="left" vertical="center"/>
    </xf>
    <xf numFmtId="0" fontId="21" fillId="43" borderId="64" xfId="0" applyFont="1" applyFill="1" applyBorder="1" applyAlignment="1">
      <alignment horizontal="center"/>
    </xf>
    <xf numFmtId="0" fontId="63" fillId="38" borderId="90" xfId="0" applyFont="1" applyFill="1" applyBorder="1" applyAlignment="1">
      <alignment vertical="center"/>
    </xf>
    <xf numFmtId="0" fontId="29" fillId="33" borderId="87" xfId="1" applyFont="1" applyFill="1" applyBorder="1" applyAlignment="1">
      <alignment vertical="center"/>
    </xf>
    <xf numFmtId="0" fontId="29" fillId="33" borderId="41" xfId="1" applyFont="1" applyFill="1" applyAlignment="1">
      <alignment vertical="center"/>
    </xf>
    <xf numFmtId="0" fontId="23" fillId="38" borderId="64" xfId="1" applyFont="1" applyFill="1" applyBorder="1" applyAlignment="1">
      <alignment vertical="center"/>
    </xf>
    <xf numFmtId="0" fontId="21" fillId="31" borderId="41" xfId="0" applyFont="1" applyFill="1" applyBorder="1" applyAlignment="1">
      <alignment vertical="center"/>
    </xf>
    <xf numFmtId="0" fontId="21" fillId="38" borderId="70" xfId="0" applyFont="1" applyFill="1" applyBorder="1" applyAlignment="1">
      <alignment vertical="center"/>
    </xf>
    <xf numFmtId="0" fontId="35" fillId="36" borderId="80" xfId="0" applyFont="1" applyFill="1" applyBorder="1" applyAlignment="1">
      <alignment horizontal="center" vertical="center"/>
    </xf>
    <xf numFmtId="0" fontId="21" fillId="38" borderId="66" xfId="0" applyFont="1" applyFill="1" applyBorder="1" applyAlignment="1">
      <alignment vertical="center"/>
    </xf>
    <xf numFmtId="0" fontId="68" fillId="32" borderId="41" xfId="1" applyFont="1" applyFill="1" applyAlignment="1">
      <alignment vertical="center"/>
    </xf>
    <xf numFmtId="0" fontId="21" fillId="38" borderId="0" xfId="0" applyFont="1" applyFill="1" applyAlignment="1">
      <alignment vertical="center"/>
    </xf>
    <xf numFmtId="0" fontId="29" fillId="79" borderId="0" xfId="0" applyFont="1" applyFill="1" applyAlignment="1">
      <alignment wrapText="1"/>
    </xf>
    <xf numFmtId="0" fontId="29" fillId="0" borderId="70" xfId="0" applyFont="1" applyBorder="1" applyAlignment="1">
      <alignment wrapText="1"/>
    </xf>
    <xf numFmtId="0" fontId="23" fillId="0" borderId="79" xfId="0" applyFont="1" applyBorder="1" applyAlignment="1">
      <alignment wrapText="1"/>
    </xf>
    <xf numFmtId="0" fontId="63" fillId="38" borderId="64" xfId="0" applyFont="1" applyFill="1" applyBorder="1" applyAlignment="1">
      <alignment wrapText="1"/>
    </xf>
    <xf numFmtId="0" fontId="29" fillId="0" borderId="0" xfId="0" applyFont="1" applyAlignment="1">
      <alignment wrapText="1"/>
    </xf>
    <xf numFmtId="0" fontId="29" fillId="38" borderId="66" xfId="0" applyFont="1" applyFill="1" applyBorder="1" applyAlignment="1">
      <alignment wrapText="1"/>
    </xf>
    <xf numFmtId="0" fontId="29" fillId="80" borderId="0" xfId="0" applyFont="1" applyFill="1" applyAlignment="1">
      <alignment wrapText="1"/>
    </xf>
    <xf numFmtId="0" fontId="29" fillId="38" borderId="0" xfId="0" applyFont="1" applyFill="1"/>
    <xf numFmtId="0" fontId="29" fillId="38" borderId="0" xfId="0" applyFont="1" applyFill="1" applyAlignment="1">
      <alignment wrapText="1"/>
    </xf>
    <xf numFmtId="0" fontId="23" fillId="82" borderId="64" xfId="0" applyFont="1" applyFill="1" applyBorder="1" applyAlignment="1">
      <alignment horizontal="center" vertical="center"/>
    </xf>
    <xf numFmtId="0" fontId="22" fillId="38" borderId="64" xfId="0" applyFont="1" applyFill="1" applyBorder="1" applyAlignment="1">
      <alignment horizontal="center" vertical="center"/>
    </xf>
    <xf numFmtId="0" fontId="23" fillId="79" borderId="64" xfId="0" applyFont="1" applyFill="1" applyBorder="1" applyAlignment="1">
      <alignment horizontal="center" vertical="center"/>
    </xf>
    <xf numFmtId="0" fontId="23" fillId="79" borderId="64" xfId="0" applyFont="1" applyFill="1" applyBorder="1" applyAlignment="1">
      <alignment horizontal="center" vertical="center" wrapText="1"/>
    </xf>
    <xf numFmtId="0" fontId="35" fillId="38" borderId="41" xfId="0" applyFont="1" applyFill="1" applyBorder="1" applyAlignment="1">
      <alignment vertical="center"/>
    </xf>
    <xf numFmtId="0" fontId="91" fillId="0" borderId="70" xfId="0" applyFont="1" applyBorder="1"/>
    <xf numFmtId="0" fontId="55" fillId="43" borderId="41" xfId="0" applyFont="1" applyFill="1" applyBorder="1" applyAlignment="1">
      <alignment horizontal="center"/>
    </xf>
    <xf numFmtId="0" fontId="91" fillId="0" borderId="0" xfId="0" applyFont="1" applyAlignment="1">
      <alignment vertical="center"/>
    </xf>
    <xf numFmtId="0" fontId="22" fillId="38" borderId="64" xfId="1" applyFont="1" applyFill="1" applyBorder="1" applyAlignment="1">
      <alignment horizontal="center" vertical="center"/>
    </xf>
    <xf numFmtId="1" fontId="58" fillId="52" borderId="41" xfId="0" applyNumberFormat="1" applyFont="1" applyFill="1" applyBorder="1" applyAlignment="1">
      <alignment horizontal="center" vertical="center"/>
    </xf>
    <xf numFmtId="0" fontId="99" fillId="38" borderId="41" xfId="0" applyFont="1" applyFill="1" applyBorder="1" applyAlignment="1">
      <alignment horizontal="center"/>
    </xf>
    <xf numFmtId="0" fontId="102" fillId="38" borderId="41" xfId="0" applyFont="1" applyFill="1" applyBorder="1"/>
    <xf numFmtId="0" fontId="99" fillId="38" borderId="64" xfId="0" applyFont="1" applyFill="1" applyBorder="1" applyAlignment="1">
      <alignment horizontal="center" vertical="center"/>
    </xf>
    <xf numFmtId="0" fontId="63" fillId="43" borderId="41" xfId="0" applyFont="1" applyFill="1" applyBorder="1"/>
    <xf numFmtId="0" fontId="22" fillId="43" borderId="64" xfId="0" applyFont="1" applyFill="1" applyBorder="1" applyAlignment="1">
      <alignment horizontal="center" vertical="center"/>
    </xf>
    <xf numFmtId="0" fontId="63" fillId="38" borderId="41" xfId="0" applyFont="1" applyFill="1" applyBorder="1" applyAlignment="1">
      <alignment horizontal="right" vertical="top"/>
    </xf>
    <xf numFmtId="0" fontId="21" fillId="38" borderId="64" xfId="0" applyFont="1" applyFill="1" applyBorder="1" applyAlignment="1">
      <alignment horizontal="center"/>
    </xf>
    <xf numFmtId="0" fontId="35" fillId="0" borderId="41" xfId="0" applyFont="1" applyBorder="1" applyAlignment="1">
      <alignment vertical="center"/>
    </xf>
    <xf numFmtId="0" fontId="23" fillId="43" borderId="41" xfId="0" applyFont="1" applyFill="1" applyBorder="1" applyAlignment="1">
      <alignment horizontal="left"/>
    </xf>
    <xf numFmtId="0" fontId="72" fillId="38" borderId="41" xfId="1" applyFont="1" applyFill="1" applyAlignment="1">
      <alignment vertical="center"/>
    </xf>
    <xf numFmtId="0" fontId="58" fillId="40" borderId="41" xfId="1" applyFont="1" applyFill="1" applyAlignment="1">
      <alignment horizontal="center" vertical="center"/>
    </xf>
    <xf numFmtId="0" fontId="58" fillId="93" borderId="64" xfId="1" applyFont="1" applyFill="1" applyBorder="1" applyAlignment="1">
      <alignment horizontal="center" vertical="center"/>
    </xf>
    <xf numFmtId="0" fontId="58" fillId="75" borderId="64" xfId="1" applyFont="1" applyFill="1" applyBorder="1" applyAlignment="1">
      <alignment horizontal="center" vertical="center"/>
    </xf>
    <xf numFmtId="0" fontId="21" fillId="38" borderId="64" xfId="1" applyFont="1" applyFill="1" applyBorder="1" applyAlignment="1">
      <alignment horizontal="center"/>
    </xf>
    <xf numFmtId="0" fontId="21" fillId="38" borderId="64" xfId="1" applyFont="1" applyFill="1" applyBorder="1" applyAlignment="1">
      <alignment horizontal="center" vertical="center"/>
    </xf>
    <xf numFmtId="1" fontId="71" fillId="40" borderId="84" xfId="0" applyNumberFormat="1" applyFont="1" applyFill="1" applyBorder="1" applyAlignment="1">
      <alignment horizontal="center"/>
    </xf>
    <xf numFmtId="0" fontId="73" fillId="38" borderId="64" xfId="0" applyFont="1" applyFill="1" applyBorder="1" applyAlignment="1">
      <alignment horizontal="center" vertical="center"/>
    </xf>
    <xf numFmtId="0" fontId="73" fillId="38" borderId="41" xfId="0" applyFont="1" applyFill="1" applyBorder="1" applyAlignment="1">
      <alignment horizontal="center" vertical="center"/>
    </xf>
    <xf numFmtId="0" fontId="21" fillId="36" borderId="118" xfId="0" applyFont="1" applyFill="1" applyBorder="1"/>
    <xf numFmtId="0" fontId="60" fillId="36" borderId="41" xfId="0" applyFont="1" applyFill="1" applyBorder="1" applyAlignment="1">
      <alignment horizontal="center"/>
    </xf>
    <xf numFmtId="0" fontId="60" fillId="36" borderId="41" xfId="0" applyFont="1" applyFill="1" applyBorder="1"/>
    <xf numFmtId="0" fontId="29" fillId="36" borderId="41" xfId="0" applyFont="1" applyFill="1" applyBorder="1"/>
    <xf numFmtId="0" fontId="60" fillId="36" borderId="41" xfId="0" applyFont="1" applyFill="1" applyBorder="1" applyAlignment="1">
      <alignment vertical="center"/>
    </xf>
    <xf numFmtId="0" fontId="21" fillId="0" borderId="64" xfId="0" applyFont="1" applyBorder="1" applyAlignment="1">
      <alignment horizontal="center" vertical="center"/>
    </xf>
    <xf numFmtId="0" fontId="73" fillId="0" borderId="64" xfId="0" applyFont="1" applyBorder="1" applyAlignment="1">
      <alignment horizontal="center" vertical="center"/>
    </xf>
    <xf numFmtId="0" fontId="55" fillId="35" borderId="88" xfId="0" applyFont="1" applyFill="1" applyBorder="1" applyAlignment="1">
      <alignment horizontal="center" vertical="center"/>
    </xf>
    <xf numFmtId="0" fontId="71" fillId="94" borderId="64" xfId="1" applyFont="1" applyFill="1" applyBorder="1" applyAlignment="1">
      <alignment horizontal="center" vertical="center"/>
    </xf>
    <xf numFmtId="0" fontId="48" fillId="50" borderId="41" xfId="1" applyFont="1" applyFill="1" applyAlignment="1">
      <alignment horizontal="left" vertical="center"/>
    </xf>
    <xf numFmtId="0" fontId="21" fillId="81" borderId="0" xfId="0" applyFont="1" applyFill="1"/>
    <xf numFmtId="0" fontId="21" fillId="81" borderId="41" xfId="0" applyFont="1" applyFill="1" applyBorder="1"/>
    <xf numFmtId="0" fontId="72" fillId="81" borderId="41" xfId="0" applyFont="1" applyFill="1" applyBorder="1" applyAlignment="1">
      <alignment vertical="center"/>
    </xf>
    <xf numFmtId="0" fontId="21" fillId="81" borderId="41" xfId="1" applyFont="1" applyFill="1"/>
    <xf numFmtId="0" fontId="120" fillId="81" borderId="0" xfId="0" applyFont="1" applyFill="1" applyAlignment="1">
      <alignment vertical="center"/>
    </xf>
    <xf numFmtId="0" fontId="21" fillId="43" borderId="0" xfId="0" applyFont="1" applyFill="1" applyAlignment="1">
      <alignment vertical="center"/>
    </xf>
    <xf numFmtId="0" fontId="21" fillId="73" borderId="41" xfId="1" applyFont="1" applyFill="1"/>
    <xf numFmtId="0" fontId="22" fillId="68" borderId="79" xfId="0" applyFont="1" applyFill="1" applyBorder="1" applyAlignment="1">
      <alignment vertical="top"/>
    </xf>
    <xf numFmtId="0" fontId="22" fillId="68" borderId="78" xfId="0" applyFont="1" applyFill="1" applyBorder="1" applyAlignment="1">
      <alignment vertical="top"/>
    </xf>
    <xf numFmtId="0" fontId="22" fillId="68" borderId="101" xfId="0" applyFont="1" applyFill="1" applyBorder="1" applyAlignment="1">
      <alignment vertical="top"/>
    </xf>
    <xf numFmtId="0" fontId="22" fillId="69" borderId="106" xfId="0" applyFont="1" applyFill="1" applyBorder="1" applyAlignment="1">
      <alignment vertical="top"/>
    </xf>
    <xf numFmtId="0" fontId="75" fillId="70" borderId="78" xfId="0" applyFont="1" applyFill="1" applyBorder="1"/>
    <xf numFmtId="0" fontId="75" fillId="70" borderId="77" xfId="0" applyFont="1" applyFill="1" applyBorder="1"/>
    <xf numFmtId="0" fontId="23" fillId="36" borderId="65" xfId="0" applyFont="1" applyFill="1" applyBorder="1" applyAlignment="1">
      <alignment horizontal="center" vertical="center"/>
    </xf>
    <xf numFmtId="0" fontId="23" fillId="38" borderId="81" xfId="0" applyFont="1" applyFill="1" applyBorder="1" applyAlignment="1">
      <alignment horizontal="center"/>
    </xf>
    <xf numFmtId="0" fontId="53" fillId="0" borderId="81" xfId="0" applyFont="1" applyBorder="1" applyAlignment="1">
      <alignment horizontal="left" vertical="center" readingOrder="1"/>
    </xf>
    <xf numFmtId="0" fontId="95" fillId="0" borderId="90" xfId="0" applyFont="1" applyBorder="1" applyAlignment="1">
      <alignment horizontal="left" vertical="center" readingOrder="1"/>
    </xf>
    <xf numFmtId="0" fontId="21" fillId="0" borderId="63" xfId="0" applyFont="1" applyBorder="1" applyAlignment="1">
      <alignment vertical="center" wrapText="1" readingOrder="1"/>
    </xf>
    <xf numFmtId="0" fontId="80" fillId="0" borderId="41" xfId="0" applyFont="1" applyBorder="1"/>
    <xf numFmtId="0" fontId="36" fillId="38" borderId="69" xfId="0" applyFont="1" applyFill="1" applyBorder="1"/>
    <xf numFmtId="0" fontId="36" fillId="38" borderId="66" xfId="0" applyFont="1" applyFill="1" applyBorder="1"/>
    <xf numFmtId="0" fontId="73" fillId="0" borderId="66" xfId="0" applyFont="1" applyBorder="1" applyAlignment="1">
      <alignment horizontal="center"/>
    </xf>
    <xf numFmtId="0" fontId="21" fillId="0" borderId="66" xfId="0" applyFont="1" applyBorder="1"/>
    <xf numFmtId="0" fontId="36" fillId="0" borderId="66" xfId="0" applyFont="1" applyBorder="1"/>
    <xf numFmtId="0" fontId="21" fillId="0" borderId="66" xfId="0" applyFont="1" applyBorder="1" applyAlignment="1">
      <alignment vertical="top"/>
    </xf>
    <xf numFmtId="0" fontId="37" fillId="0" borderId="66" xfId="0" applyFont="1" applyBorder="1" applyAlignment="1">
      <alignment horizontal="left" vertical="center" wrapText="1"/>
    </xf>
    <xf numFmtId="0" fontId="22" fillId="0" borderId="72" xfId="0" applyFont="1" applyBorder="1" applyAlignment="1">
      <alignment vertical="center"/>
    </xf>
    <xf numFmtId="0" fontId="27" fillId="0" borderId="72" xfId="0" applyFont="1" applyBorder="1" applyAlignment="1">
      <alignment horizontal="left" vertical="top" wrapText="1"/>
    </xf>
    <xf numFmtId="0" fontId="27" fillId="0" borderId="73" xfId="0" applyFont="1" applyBorder="1" applyAlignment="1">
      <alignment horizontal="left" vertical="top" wrapText="1"/>
    </xf>
    <xf numFmtId="0" fontId="111" fillId="38" borderId="41" xfId="0" applyFont="1" applyFill="1" applyBorder="1"/>
    <xf numFmtId="0" fontId="63" fillId="0" borderId="41" xfId="0" applyFont="1" applyBorder="1" applyAlignment="1">
      <alignment vertical="center"/>
    </xf>
    <xf numFmtId="0" fontId="23" fillId="38" borderId="41" xfId="0" applyFont="1" applyFill="1" applyBorder="1" applyAlignment="1">
      <alignment vertical="center"/>
    </xf>
    <xf numFmtId="0" fontId="22" fillId="43" borderId="41" xfId="0" applyFont="1" applyFill="1" applyBorder="1" applyAlignment="1">
      <alignment horizontal="right"/>
    </xf>
    <xf numFmtId="0" fontId="74" fillId="40" borderId="41" xfId="0" applyFont="1" applyFill="1" applyBorder="1" applyAlignment="1">
      <alignment horizontal="right"/>
    </xf>
    <xf numFmtId="0" fontId="71" fillId="40" borderId="41" xfId="0" applyFont="1" applyFill="1" applyBorder="1" applyAlignment="1">
      <alignment horizontal="center"/>
    </xf>
    <xf numFmtId="0" fontId="58" fillId="52" borderId="41" xfId="0" applyFont="1" applyFill="1" applyBorder="1" applyAlignment="1">
      <alignment horizontal="right"/>
    </xf>
    <xf numFmtId="0" fontId="71" fillId="40" borderId="41" xfId="0" applyFont="1" applyFill="1" applyBorder="1" applyAlignment="1">
      <alignment horizontal="right"/>
    </xf>
    <xf numFmtId="0" fontId="58" fillId="41" borderId="41" xfId="0" applyFont="1" applyFill="1" applyBorder="1" applyAlignment="1">
      <alignment horizontal="right"/>
    </xf>
    <xf numFmtId="0" fontId="21" fillId="38" borderId="41" xfId="0" applyFont="1" applyFill="1" applyBorder="1" applyAlignment="1">
      <alignment horizontal="right"/>
    </xf>
    <xf numFmtId="0" fontId="91" fillId="0" borderId="41" xfId="0" applyFont="1" applyBorder="1" applyAlignment="1">
      <alignment wrapText="1"/>
    </xf>
    <xf numFmtId="0" fontId="29" fillId="0" borderId="41" xfId="0" applyFont="1" applyBorder="1" applyAlignment="1">
      <alignment wrapText="1"/>
    </xf>
    <xf numFmtId="0" fontId="29" fillId="43" borderId="41" xfId="0" applyFont="1" applyFill="1" applyBorder="1" applyAlignment="1">
      <alignment wrapText="1"/>
    </xf>
    <xf numFmtId="0" fontId="29" fillId="38" borderId="41" xfId="0" applyFont="1" applyFill="1" applyBorder="1" applyAlignment="1">
      <alignment wrapText="1"/>
    </xf>
    <xf numFmtId="0" fontId="91" fillId="0" borderId="72" xfId="0" applyFont="1" applyBorder="1"/>
    <xf numFmtId="0" fontId="81" fillId="0" borderId="72" xfId="0" applyFont="1" applyBorder="1"/>
    <xf numFmtId="0" fontId="29" fillId="43" borderId="72" xfId="0" applyFont="1" applyFill="1" applyBorder="1"/>
    <xf numFmtId="0" fontId="29" fillId="38" borderId="72" xfId="0" applyFont="1" applyFill="1" applyBorder="1"/>
    <xf numFmtId="0" fontId="29" fillId="38" borderId="73" xfId="0" applyFont="1" applyFill="1" applyBorder="1"/>
    <xf numFmtId="0" fontId="22" fillId="38" borderId="72" xfId="0" applyFont="1" applyFill="1" applyBorder="1"/>
    <xf numFmtId="1" fontId="22" fillId="38" borderId="72" xfId="0" applyNumberFormat="1" applyFont="1" applyFill="1" applyBorder="1" applyAlignment="1">
      <alignment horizontal="center"/>
    </xf>
    <xf numFmtId="9" fontId="58" fillId="41" borderId="72" xfId="2" applyFont="1" applyFill="1" applyBorder="1" applyAlignment="1">
      <alignment horizontal="center"/>
    </xf>
    <xf numFmtId="1" fontId="22" fillId="38" borderId="72" xfId="0" applyNumberFormat="1" applyFont="1" applyFill="1" applyBorder="1"/>
    <xf numFmtId="0" fontId="21" fillId="43" borderId="72" xfId="0" applyFont="1" applyFill="1" applyBorder="1"/>
    <xf numFmtId="4" fontId="22" fillId="38" borderId="72" xfId="0" applyNumberFormat="1" applyFont="1" applyFill="1" applyBorder="1" applyAlignment="1">
      <alignment horizontal="right"/>
    </xf>
    <xf numFmtId="0" fontId="122" fillId="38" borderId="64" xfId="1" applyFont="1" applyFill="1" applyBorder="1" applyAlignment="1">
      <alignment horizontal="right"/>
    </xf>
    <xf numFmtId="0" fontId="23" fillId="40" borderId="64" xfId="1" applyFont="1" applyFill="1" applyBorder="1"/>
    <xf numFmtId="0" fontId="23" fillId="40" borderId="64" xfId="1" applyFont="1" applyFill="1" applyBorder="1" applyAlignment="1">
      <alignment horizontal="center" vertical="center"/>
    </xf>
    <xf numFmtId="0" fontId="52" fillId="40" borderId="77" xfId="1" applyFont="1" applyFill="1" applyBorder="1" applyAlignment="1">
      <alignment horizontal="right"/>
    </xf>
    <xf numFmtId="0" fontId="92" fillId="40" borderId="80" xfId="0" applyFont="1" applyFill="1" applyBorder="1" applyAlignment="1">
      <alignment horizontal="center"/>
    </xf>
    <xf numFmtId="0" fontId="62" fillId="38" borderId="85" xfId="0" applyFont="1" applyFill="1" applyBorder="1" applyAlignment="1">
      <alignment horizontal="center"/>
    </xf>
    <xf numFmtId="0" fontId="62" fillId="38" borderId="79" xfId="0" applyFont="1" applyFill="1" applyBorder="1" applyAlignment="1">
      <alignment horizontal="center"/>
    </xf>
    <xf numFmtId="10" fontId="62" fillId="38" borderId="64" xfId="2" applyNumberFormat="1" applyFont="1" applyFill="1" applyBorder="1" applyAlignment="1">
      <alignment horizontal="center" vertical="center"/>
    </xf>
    <xf numFmtId="0" fontId="71" fillId="40" borderId="80" xfId="0" applyFont="1" applyFill="1" applyBorder="1" applyAlignment="1">
      <alignment horizontal="center" vertical="center"/>
    </xf>
    <xf numFmtId="0" fontId="52" fillId="0" borderId="41" xfId="0" applyFont="1" applyBorder="1" applyAlignment="1">
      <alignment vertical="center"/>
    </xf>
    <xf numFmtId="0" fontId="71" fillId="40" borderId="90" xfId="1" applyFont="1" applyFill="1" applyBorder="1" applyAlignment="1">
      <alignment horizontal="right" vertical="center"/>
    </xf>
    <xf numFmtId="0" fontId="21" fillId="38" borderId="80" xfId="0" applyFont="1" applyFill="1" applyBorder="1" applyAlignment="1">
      <alignment horizontal="center"/>
    </xf>
    <xf numFmtId="0" fontId="59" fillId="40" borderId="80" xfId="0" applyFont="1" applyFill="1" applyBorder="1" applyAlignment="1">
      <alignment horizontal="center"/>
    </xf>
    <xf numFmtId="10" fontId="58" fillId="40" borderId="77" xfId="2" applyNumberFormat="1" applyFont="1" applyFill="1" applyBorder="1" applyAlignment="1">
      <alignment horizontal="center" vertical="center"/>
    </xf>
    <xf numFmtId="10" fontId="35" fillId="38" borderId="64" xfId="2" applyNumberFormat="1" applyFont="1" applyFill="1" applyBorder="1" applyAlignment="1">
      <alignment horizontal="center" vertical="center"/>
    </xf>
    <xf numFmtId="10" fontId="21" fillId="38" borderId="64" xfId="2" applyNumberFormat="1" applyFont="1" applyFill="1" applyBorder="1" applyAlignment="1">
      <alignment horizontal="center"/>
    </xf>
    <xf numFmtId="10" fontId="35" fillId="95" borderId="64" xfId="2" applyNumberFormat="1" applyFont="1" applyFill="1" applyBorder="1" applyAlignment="1">
      <alignment horizontal="center" vertical="center"/>
    </xf>
    <xf numFmtId="10" fontId="22" fillId="38" borderId="64" xfId="2" applyNumberFormat="1" applyFont="1" applyFill="1" applyBorder="1" applyAlignment="1">
      <alignment horizontal="center"/>
    </xf>
    <xf numFmtId="10" fontId="22" fillId="95" borderId="64" xfId="2" applyNumberFormat="1" applyFont="1" applyFill="1" applyBorder="1" applyAlignment="1">
      <alignment horizontal="center"/>
    </xf>
    <xf numFmtId="1" fontId="92" fillId="0" borderId="84" xfId="0" applyNumberFormat="1" applyFont="1" applyBorder="1" applyAlignment="1">
      <alignment horizontal="center" vertical="center"/>
    </xf>
    <xf numFmtId="1" fontId="74" fillId="40" borderId="84" xfId="0" applyNumberFormat="1" applyFont="1" applyFill="1" applyBorder="1" applyAlignment="1">
      <alignment horizontal="center"/>
    </xf>
    <xf numFmtId="0" fontId="22" fillId="43" borderId="64" xfId="0" applyFont="1" applyFill="1" applyBorder="1" applyAlignment="1">
      <alignment horizontal="center"/>
    </xf>
    <xf numFmtId="0" fontId="22" fillId="38" borderId="64" xfId="0" applyFont="1" applyFill="1" applyBorder="1" applyAlignment="1">
      <alignment horizontal="right"/>
    </xf>
    <xf numFmtId="0" fontId="55" fillId="36" borderId="64" xfId="0" applyFont="1" applyFill="1" applyBorder="1" applyAlignment="1">
      <alignment horizontal="center"/>
    </xf>
    <xf numFmtId="0" fontId="71" fillId="54" borderId="77" xfId="0" applyFont="1" applyFill="1" applyBorder="1" applyAlignment="1">
      <alignment horizontal="center"/>
    </xf>
    <xf numFmtId="0" fontId="58" fillId="41" borderId="64" xfId="0" applyFont="1" applyFill="1" applyBorder="1" applyAlignment="1">
      <alignment horizontal="right"/>
    </xf>
    <xf numFmtId="0" fontId="58" fillId="41" borderId="84" xfId="0" applyFont="1" applyFill="1" applyBorder="1" applyAlignment="1">
      <alignment horizontal="right"/>
    </xf>
    <xf numFmtId="0" fontId="71" fillId="41" borderId="84" xfId="0" applyFont="1" applyFill="1" applyBorder="1" applyAlignment="1">
      <alignment horizontal="right"/>
    </xf>
    <xf numFmtId="0" fontId="22" fillId="55" borderId="64" xfId="0" applyFont="1" applyFill="1" applyBorder="1" applyAlignment="1">
      <alignment horizontal="center"/>
    </xf>
    <xf numFmtId="0" fontId="22" fillId="43" borderId="64" xfId="0" applyFont="1" applyFill="1" applyBorder="1" applyAlignment="1">
      <alignment horizontal="center" wrapText="1"/>
    </xf>
    <xf numFmtId="0" fontId="73" fillId="43" borderId="65" xfId="0" applyFont="1" applyFill="1" applyBorder="1" applyAlignment="1">
      <alignment horizontal="center" vertical="center"/>
    </xf>
    <xf numFmtId="0" fontId="71" fillId="54" borderId="77" xfId="0" applyFont="1" applyFill="1" applyBorder="1" applyAlignment="1">
      <alignment horizontal="left"/>
    </xf>
    <xf numFmtId="0" fontId="94" fillId="38" borderId="0" xfId="0" applyFont="1" applyFill="1"/>
    <xf numFmtId="0" fontId="21" fillId="0" borderId="64" xfId="0" applyFont="1" applyBorder="1" applyAlignment="1">
      <alignment horizontal="left" vertical="top"/>
    </xf>
    <xf numFmtId="0" fontId="21" fillId="38" borderId="64" xfId="0" applyFont="1" applyFill="1" applyBorder="1" applyAlignment="1">
      <alignment horizontal="center" vertical="center"/>
    </xf>
    <xf numFmtId="0" fontId="25" fillId="0" borderId="64" xfId="0" applyFont="1" applyBorder="1" applyAlignment="1">
      <alignment horizontal="left" vertical="center" wrapText="1"/>
    </xf>
    <xf numFmtId="49" fontId="21" fillId="0" borderId="64" xfId="0" applyNumberFormat="1" applyFont="1" applyBorder="1" applyAlignment="1">
      <alignment horizontal="center" vertical="center"/>
    </xf>
    <xf numFmtId="0" fontId="123" fillId="0" borderId="41" xfId="0" applyFont="1" applyBorder="1" applyAlignment="1">
      <alignment vertical="top" wrapText="1"/>
    </xf>
    <xf numFmtId="0" fontId="70" fillId="0" borderId="41" xfId="0" applyFont="1" applyBorder="1"/>
    <xf numFmtId="0" fontId="62" fillId="0" borderId="0" xfId="0" applyFont="1"/>
    <xf numFmtId="0" fontId="23" fillId="38" borderId="41" xfId="0" applyFont="1" applyFill="1" applyBorder="1" applyAlignment="1">
      <alignment horizontal="left"/>
    </xf>
    <xf numFmtId="0" fontId="124" fillId="38" borderId="41" xfId="0" applyFont="1" applyFill="1" applyBorder="1"/>
    <xf numFmtId="0" fontId="78" fillId="40" borderId="110" xfId="0" applyFont="1" applyFill="1" applyBorder="1" applyAlignment="1">
      <alignment horizontal="center"/>
    </xf>
    <xf numFmtId="0" fontId="125" fillId="46" borderId="63" xfId="1" applyFont="1" applyFill="1" applyBorder="1" applyAlignment="1">
      <alignment horizontal="left" vertical="center"/>
    </xf>
    <xf numFmtId="0" fontId="64" fillId="38" borderId="41" xfId="1" applyFont="1" applyFill="1" applyAlignment="1">
      <alignment horizontal="center"/>
    </xf>
    <xf numFmtId="0" fontId="117" fillId="41" borderId="41" xfId="1" applyFont="1" applyFill="1" applyAlignment="1">
      <alignment vertical="center" wrapText="1"/>
    </xf>
    <xf numFmtId="0" fontId="36" fillId="38" borderId="69" xfId="1" applyFont="1" applyFill="1" applyBorder="1"/>
    <xf numFmtId="0" fontId="35" fillId="38" borderId="41" xfId="1" applyFont="1" applyFill="1" applyAlignment="1">
      <alignment vertical="center"/>
    </xf>
    <xf numFmtId="0" fontId="29" fillId="38" borderId="66" xfId="1" applyFont="1" applyFill="1" applyBorder="1"/>
    <xf numFmtId="0" fontId="29" fillId="38" borderId="41" xfId="1" applyFont="1" applyFill="1" applyAlignment="1">
      <alignment vertical="center"/>
    </xf>
    <xf numFmtId="0" fontId="23" fillId="38" borderId="41" xfId="1" applyFont="1" applyFill="1" applyAlignment="1">
      <alignment vertical="center"/>
    </xf>
    <xf numFmtId="0" fontId="21" fillId="38" borderId="66" xfId="1" applyFont="1" applyFill="1" applyBorder="1" applyAlignment="1">
      <alignment horizontal="left"/>
    </xf>
    <xf numFmtId="0" fontId="21" fillId="38" borderId="41" xfId="1" applyFont="1" applyFill="1" applyAlignment="1">
      <alignment horizontal="left" vertical="top"/>
    </xf>
    <xf numFmtId="0" fontId="63" fillId="38" borderId="41" xfId="1" applyFont="1" applyFill="1"/>
    <xf numFmtId="3" fontId="21" fillId="38" borderId="41" xfId="1" applyNumberFormat="1" applyFont="1" applyFill="1" applyAlignment="1">
      <alignment horizontal="center" vertical="top"/>
    </xf>
    <xf numFmtId="0" fontId="21" fillId="38" borderId="41" xfId="1" applyFont="1" applyFill="1" applyAlignment="1">
      <alignment horizontal="center" vertical="top"/>
    </xf>
    <xf numFmtId="0" fontId="58" fillId="38" borderId="41" xfId="1" applyFont="1" applyFill="1"/>
    <xf numFmtId="3" fontId="59" fillId="40" borderId="41" xfId="1" applyNumberFormat="1" applyFont="1" applyFill="1" applyAlignment="1">
      <alignment horizontal="center" vertical="top"/>
    </xf>
    <xf numFmtId="0" fontId="59" fillId="40" borderId="41" xfId="1" applyFont="1" applyFill="1" applyAlignment="1">
      <alignment horizontal="center" vertical="top"/>
    </xf>
    <xf numFmtId="0" fontId="29" fillId="38" borderId="73" xfId="1" applyFont="1" applyFill="1" applyBorder="1"/>
    <xf numFmtId="0" fontId="35" fillId="38" borderId="41" xfId="1" applyFont="1" applyFill="1" applyAlignment="1">
      <alignment vertical="top"/>
    </xf>
    <xf numFmtId="0" fontId="22" fillId="41" borderId="41" xfId="1" applyFont="1" applyFill="1" applyAlignment="1">
      <alignment vertical="top"/>
    </xf>
    <xf numFmtId="0" fontId="22" fillId="38" borderId="41" xfId="1" applyFont="1" applyFill="1" applyAlignment="1">
      <alignment horizontal="center" vertical="top"/>
    </xf>
    <xf numFmtId="0" fontId="22" fillId="38" borderId="41" xfId="1" applyFont="1" applyFill="1" applyAlignment="1">
      <alignment horizontal="center"/>
    </xf>
    <xf numFmtId="0" fontId="41" fillId="38" borderId="41" xfId="1" applyFont="1" applyFill="1"/>
    <xf numFmtId="0" fontId="22" fillId="38" borderId="41" xfId="1" applyFont="1" applyFill="1" applyAlignment="1">
      <alignment horizontal="right"/>
    </xf>
    <xf numFmtId="0" fontId="126" fillId="38" borderId="41" xfId="1" applyFont="1" applyFill="1"/>
    <xf numFmtId="0" fontId="23" fillId="38" borderId="41" xfId="1" applyFont="1" applyFill="1" applyAlignment="1">
      <alignment horizontal="right"/>
    </xf>
    <xf numFmtId="0" fontId="112" fillId="41" borderId="41" xfId="1" applyFont="1" applyFill="1" applyAlignment="1">
      <alignment horizontal="left" vertical="center"/>
    </xf>
    <xf numFmtId="0" fontId="112" fillId="41" borderId="41" xfId="1" applyFont="1" applyFill="1" applyAlignment="1">
      <alignment horizontal="center" vertical="center" wrapText="1"/>
    </xf>
    <xf numFmtId="0" fontId="23" fillId="38" borderId="41" xfId="1" applyFont="1" applyFill="1" applyAlignment="1">
      <alignment horizontal="left" vertical="center"/>
    </xf>
    <xf numFmtId="0" fontId="23" fillId="38" borderId="41" xfId="1" applyFont="1" applyFill="1"/>
    <xf numFmtId="49" fontId="23" fillId="38" borderId="41" xfId="1" applyNumberFormat="1" applyFont="1" applyFill="1" applyAlignment="1">
      <alignment horizontal="right"/>
    </xf>
    <xf numFmtId="0" fontId="100" fillId="38" borderId="41" xfId="1" applyFont="1" applyFill="1"/>
    <xf numFmtId="0" fontId="21" fillId="38" borderId="66" xfId="1" applyFont="1" applyFill="1" applyBorder="1"/>
    <xf numFmtId="0" fontId="112" fillId="38" borderId="41" xfId="1" applyFont="1" applyFill="1" applyAlignment="1">
      <alignment vertical="center" wrapText="1"/>
    </xf>
    <xf numFmtId="0" fontId="71" fillId="39" borderId="41" xfId="1" applyFont="1" applyFill="1" applyAlignment="1">
      <alignment horizontal="center" vertical="center"/>
    </xf>
    <xf numFmtId="0" fontId="23" fillId="38" borderId="41" xfId="1" applyFont="1" applyFill="1" applyAlignment="1">
      <alignment horizontal="center" vertical="center"/>
    </xf>
    <xf numFmtId="0" fontId="58" fillId="40" borderId="66" xfId="0" applyFont="1" applyFill="1" applyBorder="1" applyAlignment="1">
      <alignment horizontal="right"/>
    </xf>
    <xf numFmtId="0" fontId="23" fillId="38" borderId="41" xfId="1" applyFont="1" applyFill="1" applyAlignment="1">
      <alignment horizontal="center"/>
    </xf>
    <xf numFmtId="0" fontId="112" fillId="41" borderId="41" xfId="1" applyFont="1" applyFill="1" applyAlignment="1">
      <alignment vertical="center" wrapText="1"/>
    </xf>
    <xf numFmtId="0" fontId="71" fillId="40" borderId="41" xfId="1" applyFont="1" applyFill="1" applyAlignment="1">
      <alignment horizontal="center" vertical="center"/>
    </xf>
    <xf numFmtId="0" fontId="58" fillId="40" borderId="66" xfId="0" applyFont="1" applyFill="1" applyBorder="1"/>
    <xf numFmtId="0" fontId="52" fillId="38" borderId="41" xfId="1" applyFont="1" applyFill="1" applyAlignment="1">
      <alignment vertical="top"/>
    </xf>
    <xf numFmtId="0" fontId="22" fillId="38" borderId="66" xfId="1" applyFont="1" applyFill="1" applyBorder="1"/>
    <xf numFmtId="0" fontId="56" fillId="38" borderId="66" xfId="1" applyFont="1" applyFill="1" applyBorder="1"/>
    <xf numFmtId="0" fontId="52" fillId="38" borderId="41" xfId="1" applyFont="1" applyFill="1"/>
    <xf numFmtId="0" fontId="52" fillId="43" borderId="41" xfId="1" applyFont="1" applyFill="1" applyAlignment="1">
      <alignment vertical="top"/>
    </xf>
    <xf numFmtId="0" fontId="64" fillId="38" borderId="41" xfId="1" applyFont="1" applyFill="1" applyAlignment="1">
      <alignment vertical="top"/>
    </xf>
    <xf numFmtId="0" fontId="24" fillId="41" borderId="41" xfId="1" applyFont="1" applyFill="1" applyAlignment="1">
      <alignment vertical="center" wrapText="1"/>
    </xf>
    <xf numFmtId="0" fontId="63" fillId="38" borderId="41" xfId="1" applyFont="1" applyFill="1" applyAlignment="1">
      <alignment horizontal="center"/>
    </xf>
    <xf numFmtId="0" fontId="71" fillId="40" borderId="41" xfId="1" applyFont="1" applyFill="1" applyAlignment="1">
      <alignment horizontal="left"/>
    </xf>
    <xf numFmtId="0" fontId="52" fillId="38" borderId="41" xfId="1" applyFont="1" applyFill="1" applyAlignment="1">
      <alignment horizontal="center"/>
    </xf>
    <xf numFmtId="0" fontId="53" fillId="38" borderId="41" xfId="1" applyFont="1" applyFill="1"/>
    <xf numFmtId="0" fontId="116" fillId="38" borderId="41" xfId="1" applyFont="1" applyFill="1" applyAlignment="1">
      <alignment horizontal="left"/>
    </xf>
    <xf numFmtId="0" fontId="23" fillId="0" borderId="41" xfId="1" applyFont="1" applyAlignment="1">
      <alignment horizontal="left" vertical="center"/>
    </xf>
    <xf numFmtId="0" fontId="23" fillId="0" borderId="41" xfId="1" applyFont="1"/>
    <xf numFmtId="0" fontId="71" fillId="40" borderId="41" xfId="1" applyFont="1" applyFill="1"/>
    <xf numFmtId="0" fontId="71" fillId="38" borderId="41" xfId="1" applyFont="1" applyFill="1" applyAlignment="1">
      <alignment horizontal="left"/>
    </xf>
    <xf numFmtId="0" fontId="113" fillId="38" borderId="41" xfId="1" applyFont="1" applyFill="1" applyAlignment="1">
      <alignment horizontal="left"/>
    </xf>
    <xf numFmtId="0" fontId="113" fillId="38" borderId="41" xfId="1" applyFont="1" applyFill="1"/>
    <xf numFmtId="0" fontId="63" fillId="38" borderId="41" xfId="1" applyFont="1" applyFill="1" applyAlignment="1">
      <alignment horizontal="right"/>
    </xf>
    <xf numFmtId="0" fontId="71" fillId="40" borderId="41" xfId="1" applyFont="1" applyFill="1" applyAlignment="1">
      <alignment horizontal="left" vertical="center"/>
    </xf>
    <xf numFmtId="0" fontId="74" fillId="41" borderId="41" xfId="1" applyFont="1" applyFill="1"/>
    <xf numFmtId="0" fontId="58" fillId="40" borderId="41" xfId="1" applyFont="1" applyFill="1"/>
    <xf numFmtId="0" fontId="71" fillId="41" borderId="41" xfId="1" applyFont="1" applyFill="1" applyAlignment="1">
      <alignment horizontal="left"/>
    </xf>
    <xf numFmtId="0" fontId="59" fillId="41" borderId="41" xfId="1" applyFont="1" applyFill="1"/>
    <xf numFmtId="0" fontId="52" fillId="38" borderId="41" xfId="1" applyFont="1" applyFill="1" applyAlignment="1">
      <alignment vertical="center"/>
    </xf>
    <xf numFmtId="0" fontId="22" fillId="38" borderId="66" xfId="1" applyFont="1" applyFill="1" applyBorder="1" applyAlignment="1">
      <alignment vertical="center"/>
    </xf>
    <xf numFmtId="0" fontId="58" fillId="0" borderId="41" xfId="1" applyFont="1" applyAlignment="1">
      <alignment vertical="center"/>
    </xf>
    <xf numFmtId="0" fontId="52" fillId="38" borderId="41" xfId="1" applyFont="1" applyFill="1" applyAlignment="1">
      <alignment horizontal="left" vertical="center"/>
    </xf>
    <xf numFmtId="0" fontId="23" fillId="39" borderId="41" xfId="1" applyFont="1" applyFill="1" applyAlignment="1">
      <alignment horizontal="center" vertical="center"/>
    </xf>
    <xf numFmtId="0" fontId="112" fillId="38" borderId="41" xfId="1" applyFont="1" applyFill="1"/>
    <xf numFmtId="0" fontId="64" fillId="38" borderId="41" xfId="1" applyFont="1" applyFill="1"/>
    <xf numFmtId="0" fontId="22" fillId="38" borderId="73" xfId="1" applyFont="1" applyFill="1" applyBorder="1"/>
    <xf numFmtId="0" fontId="62" fillId="38" borderId="41" xfId="1" applyFont="1" applyFill="1"/>
    <xf numFmtId="0" fontId="35" fillId="38" borderId="66" xfId="1" applyFont="1" applyFill="1" applyBorder="1"/>
    <xf numFmtId="0" fontId="100" fillId="38" borderId="41" xfId="1" applyFont="1" applyFill="1" applyAlignment="1">
      <alignment horizontal="center" vertical="center"/>
    </xf>
    <xf numFmtId="0" fontId="57" fillId="38" borderId="41" xfId="1" applyFont="1" applyFill="1" applyAlignment="1">
      <alignment horizontal="left"/>
    </xf>
    <xf numFmtId="0" fontId="35" fillId="38" borderId="41" xfId="1" applyFont="1" applyFill="1" applyAlignment="1">
      <alignment horizontal="left"/>
    </xf>
    <xf numFmtId="0" fontId="87" fillId="38" borderId="41" xfId="1" applyFont="1" applyFill="1"/>
    <xf numFmtId="0" fontId="88" fillId="43" borderId="41" xfId="1" applyFont="1" applyFill="1"/>
    <xf numFmtId="0" fontId="88" fillId="38" borderId="41" xfId="1" applyFont="1" applyFill="1"/>
    <xf numFmtId="0" fontId="88" fillId="38" borderId="66" xfId="1" applyFont="1" applyFill="1" applyBorder="1"/>
    <xf numFmtId="0" fontId="35" fillId="43" borderId="41" xfId="1" applyFont="1" applyFill="1" applyAlignment="1">
      <alignment horizontal="left"/>
    </xf>
    <xf numFmtId="0" fontId="94" fillId="43" borderId="41" xfId="1" applyFont="1" applyFill="1"/>
    <xf numFmtId="0" fontId="89" fillId="43" borderId="41" xfId="1" applyFont="1" applyFill="1"/>
    <xf numFmtId="0" fontId="89" fillId="38" borderId="41" xfId="1" applyFont="1" applyFill="1"/>
    <xf numFmtId="0" fontId="89" fillId="38" borderId="66" xfId="1" applyFont="1" applyFill="1" applyBorder="1"/>
    <xf numFmtId="0" fontId="23" fillId="38" borderId="66" xfId="1" applyFont="1" applyFill="1" applyBorder="1" applyAlignment="1">
      <alignment horizontal="center"/>
    </xf>
    <xf numFmtId="0" fontId="78" fillId="52" borderId="41" xfId="1" applyFont="1" applyFill="1" applyAlignment="1">
      <alignment horizontal="left"/>
    </xf>
    <xf numFmtId="0" fontId="78" fillId="52" borderId="41" xfId="1" applyFont="1" applyFill="1" applyAlignment="1">
      <alignment vertical="center"/>
    </xf>
    <xf numFmtId="0" fontId="64" fillId="43" borderId="41" xfId="1" applyFont="1" applyFill="1" applyAlignment="1">
      <alignment horizontal="left"/>
    </xf>
    <xf numFmtId="0" fontId="35" fillId="43" borderId="41" xfId="1" applyFont="1" applyFill="1" applyAlignment="1">
      <alignment horizontal="center" vertical="center"/>
    </xf>
    <xf numFmtId="0" fontId="23" fillId="43" borderId="41" xfId="1" applyFont="1" applyFill="1" applyAlignment="1">
      <alignment horizontal="center"/>
    </xf>
    <xf numFmtId="0" fontId="9" fillId="52" borderId="41" xfId="1" applyFill="1" applyAlignment="1">
      <alignment horizontal="left"/>
    </xf>
    <xf numFmtId="0" fontId="21" fillId="43" borderId="41" xfId="1" applyFont="1" applyFill="1" applyAlignment="1">
      <alignment horizontal="left"/>
    </xf>
    <xf numFmtId="0" fontId="58" fillId="44" borderId="41" xfId="1" applyFont="1" applyFill="1" applyAlignment="1">
      <alignment horizontal="center" vertical="center"/>
    </xf>
    <xf numFmtId="0" fontId="64" fillId="40" borderId="41" xfId="1" applyFont="1" applyFill="1" applyAlignment="1">
      <alignment horizontal="left"/>
    </xf>
    <xf numFmtId="0" fontId="64" fillId="46" borderId="41" xfId="1" applyFont="1" applyFill="1" applyAlignment="1">
      <alignment horizontal="center" vertical="center"/>
    </xf>
    <xf numFmtId="0" fontId="77" fillId="40" borderId="41" xfId="1" applyFont="1" applyFill="1"/>
    <xf numFmtId="0" fontId="86" fillId="40" borderId="41" xfId="1" applyFont="1" applyFill="1" applyAlignment="1">
      <alignment horizontal="left"/>
    </xf>
    <xf numFmtId="0" fontId="77" fillId="38" borderId="41" xfId="1" applyFont="1" applyFill="1"/>
    <xf numFmtId="0" fontId="74" fillId="38" borderId="41" xfId="1" applyFont="1" applyFill="1"/>
    <xf numFmtId="0" fontId="59" fillId="40" borderId="41" xfId="1" applyFont="1" applyFill="1"/>
    <xf numFmtId="0" fontId="108" fillId="52" borderId="41" xfId="1" applyFont="1" applyFill="1"/>
    <xf numFmtId="0" fontId="59" fillId="40" borderId="41" xfId="1" applyFont="1" applyFill="1" applyAlignment="1">
      <alignment horizontal="left"/>
    </xf>
    <xf numFmtId="0" fontId="58" fillId="46" borderId="41" xfId="1" applyFont="1" applyFill="1" applyAlignment="1">
      <alignment horizontal="center" vertical="center"/>
    </xf>
    <xf numFmtId="0" fontId="76" fillId="40" borderId="41" xfId="1" applyFont="1" applyFill="1" applyAlignment="1">
      <alignment horizontal="left"/>
    </xf>
    <xf numFmtId="0" fontId="64" fillId="43" borderId="41" xfId="1" applyFont="1" applyFill="1" applyAlignment="1">
      <alignment horizontal="center"/>
    </xf>
    <xf numFmtId="0" fontId="77" fillId="52" borderId="41" xfId="1" applyFont="1" applyFill="1"/>
    <xf numFmtId="0" fontId="78" fillId="52" borderId="41" xfId="1" applyFont="1" applyFill="1" applyAlignment="1">
      <alignment horizontal="center" vertical="center"/>
    </xf>
    <xf numFmtId="0" fontId="71" fillId="52" borderId="41" xfId="1" applyFont="1" applyFill="1" applyAlignment="1">
      <alignment horizontal="center"/>
    </xf>
    <xf numFmtId="0" fontId="58" fillId="52" borderId="41" xfId="1" applyFont="1" applyFill="1" applyAlignment="1">
      <alignment horizontal="center"/>
    </xf>
    <xf numFmtId="0" fontId="90" fillId="38" borderId="41" xfId="1" applyFont="1" applyFill="1" applyAlignment="1">
      <alignment horizontal="center"/>
    </xf>
    <xf numFmtId="0" fontId="86" fillId="52" borderId="41" xfId="1" applyFont="1" applyFill="1" applyAlignment="1">
      <alignment horizontal="left"/>
    </xf>
    <xf numFmtId="0" fontId="74" fillId="40" borderId="41" xfId="1" applyFont="1" applyFill="1"/>
    <xf numFmtId="0" fontId="59" fillId="40" borderId="41" xfId="1" applyFont="1" applyFill="1" applyAlignment="1">
      <alignment horizontal="center"/>
    </xf>
    <xf numFmtId="0" fontId="64" fillId="41" borderId="41" xfId="1" applyFont="1" applyFill="1" applyAlignment="1">
      <alignment horizontal="left"/>
    </xf>
    <xf numFmtId="0" fontId="58" fillId="46" borderId="41" xfId="1" applyFont="1" applyFill="1" applyAlignment="1">
      <alignment vertical="center"/>
    </xf>
    <xf numFmtId="0" fontId="29" fillId="38" borderId="109" xfId="1" applyFont="1" applyFill="1" applyBorder="1"/>
    <xf numFmtId="0" fontId="78" fillId="40" borderId="41" xfId="1" applyFont="1" applyFill="1"/>
    <xf numFmtId="0" fontId="52" fillId="40" borderId="41" xfId="1" applyFont="1" applyFill="1" applyAlignment="1">
      <alignment horizontal="left"/>
    </xf>
    <xf numFmtId="0" fontId="64" fillId="40" borderId="41" xfId="1" applyFont="1" applyFill="1"/>
    <xf numFmtId="0" fontId="80" fillId="38" borderId="41" xfId="1" applyFont="1" applyFill="1" applyAlignment="1">
      <alignment horizontal="left"/>
    </xf>
    <xf numFmtId="0" fontId="80" fillId="46" borderId="41" xfId="1" applyFont="1" applyFill="1" applyAlignment="1">
      <alignment horizontal="center" vertical="center"/>
    </xf>
    <xf numFmtId="0" fontId="53" fillId="40" borderId="41" xfId="1" applyFont="1" applyFill="1"/>
    <xf numFmtId="0" fontId="71" fillId="40" borderId="41" xfId="1" applyFont="1" applyFill="1" applyAlignment="1">
      <alignment horizontal="right"/>
    </xf>
    <xf numFmtId="0" fontId="53" fillId="40" borderId="41" xfId="1" applyFont="1" applyFill="1" applyAlignment="1">
      <alignment horizontal="right"/>
    </xf>
    <xf numFmtId="0" fontId="61" fillId="38" borderId="41" xfId="1" applyFont="1" applyFill="1" applyAlignment="1">
      <alignment horizontal="left"/>
    </xf>
    <xf numFmtId="0" fontId="62" fillId="38" borderId="41" xfId="1" applyFont="1" applyFill="1" applyAlignment="1">
      <alignment horizontal="left"/>
    </xf>
    <xf numFmtId="0" fontId="22" fillId="39" borderId="41" xfId="1" applyFont="1" applyFill="1" applyAlignment="1">
      <alignment horizontal="center" vertical="center"/>
    </xf>
    <xf numFmtId="0" fontId="52" fillId="38" borderId="41" xfId="1" applyFont="1" applyFill="1" applyAlignment="1">
      <alignment horizontal="left"/>
    </xf>
    <xf numFmtId="0" fontId="63" fillId="38" borderId="41" xfId="1" applyFont="1" applyFill="1" applyAlignment="1">
      <alignment horizontal="left"/>
    </xf>
    <xf numFmtId="0" fontId="29" fillId="38" borderId="41" xfId="1" applyFont="1" applyFill="1" applyAlignment="1">
      <alignment horizontal="center"/>
    </xf>
    <xf numFmtId="0" fontId="38" fillId="38" borderId="66" xfId="1" applyFont="1" applyFill="1" applyBorder="1" applyAlignment="1">
      <alignment vertical="center" wrapText="1"/>
    </xf>
    <xf numFmtId="0" fontId="38" fillId="38" borderId="73" xfId="1" applyFont="1" applyFill="1" applyBorder="1" applyAlignment="1">
      <alignment vertical="center" wrapText="1"/>
    </xf>
    <xf numFmtId="0" fontId="22" fillId="38" borderId="64" xfId="1" applyFont="1" applyFill="1" applyBorder="1"/>
    <xf numFmtId="0" fontId="124" fillId="0" borderId="41" xfId="0" applyFont="1" applyBorder="1"/>
    <xf numFmtId="0" fontId="94" fillId="38" borderId="41" xfId="1" applyFont="1" applyFill="1"/>
    <xf numFmtId="0" fontId="24" fillId="38" borderId="0" xfId="0" applyFont="1" applyFill="1"/>
    <xf numFmtId="0" fontId="124" fillId="38" borderId="0" xfId="0" applyFont="1" applyFill="1"/>
    <xf numFmtId="0" fontId="63" fillId="43" borderId="41" xfId="1" applyFont="1" applyFill="1" applyAlignment="1">
      <alignment horizontal="center" vertical="center"/>
    </xf>
    <xf numFmtId="0" fontId="71" fillId="40" borderId="41" xfId="0" applyFont="1" applyFill="1" applyBorder="1" applyAlignment="1">
      <alignment horizontal="right" vertical="center"/>
    </xf>
    <xf numFmtId="0" fontId="23" fillId="43" borderId="41" xfId="1" applyFont="1" applyFill="1" applyAlignment="1">
      <alignment horizontal="center" vertical="center"/>
    </xf>
    <xf numFmtId="0" fontId="23" fillId="55" borderId="64" xfId="1" applyFont="1" applyFill="1" applyBorder="1" applyAlignment="1">
      <alignment horizontal="center" vertical="center"/>
    </xf>
    <xf numFmtId="0" fontId="86" fillId="41" borderId="41" xfId="1" applyFont="1" applyFill="1" applyAlignment="1">
      <alignment horizontal="left"/>
    </xf>
    <xf numFmtId="0" fontId="78" fillId="52" borderId="107" xfId="1" applyFont="1" applyFill="1" applyBorder="1" applyAlignment="1">
      <alignment horizontal="left"/>
    </xf>
    <xf numFmtId="0" fontId="78" fillId="52" borderId="63" xfId="1" applyFont="1" applyFill="1" applyBorder="1" applyAlignment="1">
      <alignment horizontal="left"/>
    </xf>
    <xf numFmtId="0" fontId="9" fillId="52" borderId="63" xfId="1" applyFill="1" applyBorder="1" applyAlignment="1">
      <alignment horizontal="left"/>
    </xf>
    <xf numFmtId="0" fontId="23" fillId="43" borderId="63" xfId="1" applyFont="1" applyFill="1" applyBorder="1" applyAlignment="1">
      <alignment horizontal="center" vertical="center"/>
    </xf>
    <xf numFmtId="0" fontId="22" fillId="38" borderId="63" xfId="1" applyFont="1" applyFill="1" applyBorder="1" applyAlignment="1">
      <alignment horizontal="center"/>
    </xf>
    <xf numFmtId="0" fontId="71" fillId="40" borderId="63" xfId="0" applyFont="1" applyFill="1" applyBorder="1" applyAlignment="1">
      <alignment horizontal="right" vertical="center"/>
    </xf>
    <xf numFmtId="0" fontId="94" fillId="38" borderId="66" xfId="1" applyFont="1" applyFill="1" applyBorder="1"/>
    <xf numFmtId="0" fontId="121" fillId="38" borderId="41" xfId="1" applyFont="1" applyFill="1"/>
    <xf numFmtId="0" fontId="127" fillId="43" borderId="64" xfId="1" applyFont="1" applyFill="1" applyBorder="1"/>
    <xf numFmtId="0" fontId="127" fillId="38" borderId="41" xfId="1" applyFont="1" applyFill="1"/>
    <xf numFmtId="0" fontId="78" fillId="54" borderId="64" xfId="1" applyFont="1" applyFill="1" applyBorder="1" applyAlignment="1">
      <alignment horizontal="center" vertical="center"/>
    </xf>
    <xf numFmtId="0" fontId="128" fillId="38" borderId="64" xfId="0" applyFont="1" applyFill="1" applyBorder="1" applyAlignment="1">
      <alignment horizontal="center" vertical="center"/>
    </xf>
    <xf numFmtId="0" fontId="129" fillId="38" borderId="81" xfId="0" applyFont="1" applyFill="1" applyBorder="1" applyAlignment="1">
      <alignment vertical="center"/>
    </xf>
    <xf numFmtId="0" fontId="35" fillId="55" borderId="64" xfId="1" applyFont="1" applyFill="1" applyBorder="1" applyAlignment="1">
      <alignment vertical="center"/>
    </xf>
    <xf numFmtId="0" fontId="59" fillId="40" borderId="63" xfId="1" applyFont="1" applyFill="1" applyBorder="1" applyAlignment="1">
      <alignment horizontal="left"/>
    </xf>
    <xf numFmtId="0" fontId="58" fillId="40" borderId="63" xfId="1" applyFont="1" applyFill="1" applyBorder="1" applyAlignment="1">
      <alignment horizontal="center"/>
    </xf>
    <xf numFmtId="0" fontId="71" fillId="41" borderId="63" xfId="1" applyFont="1" applyFill="1" applyBorder="1" applyAlignment="1">
      <alignment horizontal="center"/>
    </xf>
    <xf numFmtId="0" fontId="71" fillId="41" borderId="109" xfId="1" applyFont="1" applyFill="1" applyBorder="1" applyAlignment="1">
      <alignment horizontal="center"/>
    </xf>
    <xf numFmtId="1" fontId="58" fillId="40" borderId="0" xfId="0" applyNumberFormat="1" applyFont="1" applyFill="1" applyAlignment="1">
      <alignment horizontal="center"/>
    </xf>
    <xf numFmtId="0" fontId="59" fillId="40" borderId="0" xfId="0" applyFont="1" applyFill="1"/>
    <xf numFmtId="0" fontId="41" fillId="38" borderId="0" xfId="0" applyFont="1" applyFill="1"/>
    <xf numFmtId="0" fontId="35" fillId="43" borderId="0" xfId="0" applyFont="1" applyFill="1" applyAlignment="1">
      <alignment horizontal="center" vertical="center"/>
    </xf>
    <xf numFmtId="0" fontId="62" fillId="0" borderId="0" xfId="0" applyFont="1" applyAlignment="1">
      <alignment horizontal="left" vertical="center" wrapText="1"/>
    </xf>
    <xf numFmtId="0" fontId="62" fillId="38" borderId="0" xfId="0" applyFont="1" applyFill="1" applyAlignment="1">
      <alignment horizontal="left" vertical="center" wrapText="1"/>
    </xf>
    <xf numFmtId="0" fontId="62" fillId="38" borderId="0" xfId="0" applyFont="1" applyFill="1" applyAlignment="1">
      <alignment horizontal="left" vertical="center"/>
    </xf>
    <xf numFmtId="0" fontId="94" fillId="43" borderId="0" xfId="0" applyFont="1" applyFill="1" applyAlignment="1">
      <alignment horizontal="center" vertical="center"/>
    </xf>
    <xf numFmtId="0" fontId="21" fillId="38" borderId="0" xfId="0" applyFont="1" applyFill="1" applyAlignment="1">
      <alignment horizontal="left" vertical="center" wrapText="1"/>
    </xf>
    <xf numFmtId="0" fontId="21" fillId="38" borderId="0" xfId="0" applyFont="1" applyFill="1" applyAlignment="1">
      <alignment horizontal="left" vertical="center"/>
    </xf>
    <xf numFmtId="0" fontId="22" fillId="43" borderId="0" xfId="0" applyFont="1" applyFill="1" applyAlignment="1">
      <alignment horizontal="center" vertical="center"/>
    </xf>
    <xf numFmtId="0" fontId="21" fillId="0" borderId="0" xfId="0" applyFont="1" applyAlignment="1">
      <alignment horizontal="left" vertical="center" wrapText="1"/>
    </xf>
    <xf numFmtId="0" fontId="23" fillId="43" borderId="0" xfId="0" applyFont="1" applyFill="1" applyAlignment="1">
      <alignment horizontal="center" vertical="center"/>
    </xf>
    <xf numFmtId="0" fontId="63" fillId="0" borderId="0" xfId="0" applyFont="1" applyAlignment="1">
      <alignment horizontal="left" vertical="center" wrapText="1"/>
    </xf>
    <xf numFmtId="0" fontId="63" fillId="38" borderId="0" xfId="0" applyFont="1" applyFill="1" applyAlignment="1">
      <alignment horizontal="left" vertical="center" wrapText="1"/>
    </xf>
    <xf numFmtId="0" fontId="63" fillId="38" borderId="0" xfId="0" applyFont="1" applyFill="1" applyAlignment="1">
      <alignment horizontal="left" vertical="center"/>
    </xf>
    <xf numFmtId="0" fontId="63" fillId="38" borderId="0" xfId="0" applyFont="1" applyFill="1" applyAlignment="1">
      <alignment horizontal="center" vertical="center" wrapText="1"/>
    </xf>
    <xf numFmtId="0" fontId="23" fillId="38" borderId="0" xfId="0" applyFont="1" applyFill="1" applyAlignment="1">
      <alignment horizontal="left"/>
    </xf>
    <xf numFmtId="0" fontId="23" fillId="0" borderId="0" xfId="0" applyFont="1"/>
    <xf numFmtId="0" fontId="23" fillId="38" borderId="0" xfId="0" applyFont="1" applyFill="1" applyAlignment="1">
      <alignment horizontal="center"/>
    </xf>
    <xf numFmtId="0" fontId="63" fillId="38" borderId="0" xfId="0" applyFont="1" applyFill="1" applyAlignment="1">
      <alignment horizontal="right"/>
    </xf>
    <xf numFmtId="0" fontId="74" fillId="41" borderId="0" xfId="0" applyFont="1" applyFill="1" applyAlignment="1">
      <alignment horizontal="center"/>
    </xf>
    <xf numFmtId="0" fontId="74" fillId="41" borderId="0" xfId="0" applyFont="1" applyFill="1"/>
    <xf numFmtId="0" fontId="35" fillId="38" borderId="0" xfId="0" applyFont="1" applyFill="1" applyAlignment="1">
      <alignment horizontal="left"/>
    </xf>
    <xf numFmtId="0" fontId="35" fillId="0" borderId="0" xfId="0" applyFont="1" applyAlignment="1">
      <alignment horizontal="center"/>
    </xf>
    <xf numFmtId="0" fontId="62" fillId="38" borderId="0" xfId="0" applyFont="1" applyFill="1" applyAlignment="1">
      <alignment vertical="center" wrapText="1"/>
    </xf>
    <xf numFmtId="0" fontId="35" fillId="38" borderId="0" xfId="0" applyFont="1" applyFill="1" applyAlignment="1">
      <alignment horizontal="center" vertical="center"/>
    </xf>
    <xf numFmtId="0" fontId="62" fillId="43" borderId="0" xfId="0" applyFont="1" applyFill="1" applyAlignment="1">
      <alignment horizontal="left" vertical="center" wrapText="1"/>
    </xf>
    <xf numFmtId="0" fontId="35" fillId="38" borderId="0" xfId="0" applyFont="1" applyFill="1" applyAlignment="1">
      <alignment horizontal="center"/>
    </xf>
    <xf numFmtId="0" fontId="105" fillId="38" borderId="0" xfId="0" applyFont="1" applyFill="1"/>
    <xf numFmtId="0" fontId="63" fillId="38" borderId="0" xfId="0" applyFont="1" applyFill="1" applyAlignment="1">
      <alignment horizontal="center"/>
    </xf>
    <xf numFmtId="4" fontId="22" fillId="38" borderId="0" xfId="0" applyNumberFormat="1" applyFont="1" applyFill="1" applyAlignment="1">
      <alignment horizontal="right"/>
    </xf>
    <xf numFmtId="0" fontId="21" fillId="38" borderId="115" xfId="0" applyFont="1" applyFill="1" applyBorder="1"/>
    <xf numFmtId="0" fontId="21" fillId="43" borderId="82" xfId="0" applyFont="1" applyFill="1" applyBorder="1"/>
    <xf numFmtId="4" fontId="22" fillId="38" borderId="82" xfId="0" applyNumberFormat="1" applyFont="1" applyFill="1" applyBorder="1" applyAlignment="1">
      <alignment horizontal="right"/>
    </xf>
    <xf numFmtId="0" fontId="21" fillId="38" borderId="120" xfId="0" applyFont="1" applyFill="1" applyBorder="1"/>
    <xf numFmtId="0" fontId="23" fillId="55" borderId="88" xfId="0" applyFont="1" applyFill="1" applyBorder="1" applyAlignment="1">
      <alignment horizontal="center"/>
    </xf>
    <xf numFmtId="0" fontId="62" fillId="38" borderId="82" xfId="0" applyFont="1" applyFill="1" applyBorder="1"/>
    <xf numFmtId="0" fontId="63" fillId="55" borderId="88" xfId="0" applyFont="1" applyFill="1" applyBorder="1" applyAlignment="1">
      <alignment horizontal="center"/>
    </xf>
    <xf numFmtId="0" fontId="63" fillId="55" borderId="88" xfId="0" applyFont="1" applyFill="1" applyBorder="1" applyAlignment="1">
      <alignment horizontal="center" vertical="center"/>
    </xf>
    <xf numFmtId="0" fontId="63" fillId="43" borderId="0" xfId="0" applyFont="1" applyFill="1" applyAlignment="1">
      <alignment horizontal="center"/>
    </xf>
    <xf numFmtId="0" fontId="35" fillId="38" borderId="0" xfId="0" applyFont="1" applyFill="1" applyAlignment="1">
      <alignment vertical="center"/>
    </xf>
    <xf numFmtId="0" fontId="63" fillId="38" borderId="0" xfId="0" applyFont="1" applyFill="1" applyAlignment="1">
      <alignment vertical="center"/>
    </xf>
    <xf numFmtId="0" fontId="63" fillId="43" borderId="0" xfId="0" applyFont="1" applyFill="1" applyAlignment="1">
      <alignment vertical="center"/>
    </xf>
    <xf numFmtId="0" fontId="23" fillId="38" borderId="0" xfId="0" applyFont="1" applyFill="1" applyAlignment="1">
      <alignment horizontal="left" vertical="center"/>
    </xf>
    <xf numFmtId="4" fontId="22" fillId="38" borderId="41" xfId="0" applyNumberFormat="1" applyFont="1" applyFill="1" applyBorder="1" applyAlignment="1">
      <alignment horizontal="right" vertical="center"/>
    </xf>
    <xf numFmtId="0" fontId="23" fillId="55" borderId="88" xfId="0" applyFont="1" applyFill="1" applyBorder="1" applyAlignment="1">
      <alignment horizontal="center" vertical="center"/>
    </xf>
    <xf numFmtId="0" fontId="99" fillId="38" borderId="64" xfId="0" applyFont="1" applyFill="1" applyBorder="1" applyAlignment="1">
      <alignment horizontal="center"/>
    </xf>
    <xf numFmtId="0" fontId="130" fillId="0" borderId="41" xfId="0" applyFont="1" applyBorder="1"/>
    <xf numFmtId="0" fontId="102" fillId="0" borderId="41" xfId="0" applyFont="1" applyBorder="1" applyAlignment="1">
      <alignment horizontal="center"/>
    </xf>
    <xf numFmtId="0" fontId="101" fillId="38" borderId="41" xfId="0" applyFont="1" applyFill="1" applyBorder="1" applyAlignment="1">
      <alignment horizontal="center" vertical="center"/>
    </xf>
    <xf numFmtId="0" fontId="115" fillId="38" borderId="41" xfId="0" applyFont="1" applyFill="1" applyBorder="1" applyAlignment="1">
      <alignment horizontal="center" vertical="center"/>
    </xf>
    <xf numFmtId="0" fontId="55" fillId="38" borderId="41" xfId="0" applyFont="1" applyFill="1" applyBorder="1" applyAlignment="1">
      <alignment vertical="center"/>
    </xf>
    <xf numFmtId="0" fontId="21" fillId="38" borderId="64" xfId="0" applyFont="1" applyFill="1" applyBorder="1"/>
    <xf numFmtId="9" fontId="58" fillId="40" borderId="41" xfId="0" applyNumberFormat="1" applyFont="1" applyFill="1" applyBorder="1" applyAlignment="1">
      <alignment horizontal="center" vertical="center"/>
    </xf>
    <xf numFmtId="0" fontId="58" fillId="40" borderId="41" xfId="0" applyFont="1" applyFill="1" applyBorder="1" applyAlignment="1">
      <alignment vertical="center"/>
    </xf>
    <xf numFmtId="0" fontId="58" fillId="40" borderId="41" xfId="0" applyFont="1" applyFill="1" applyBorder="1" applyAlignment="1">
      <alignment horizontal="center" vertical="center"/>
    </xf>
    <xf numFmtId="0" fontId="59" fillId="40" borderId="41" xfId="0" applyFont="1" applyFill="1" applyBorder="1" applyAlignment="1">
      <alignment vertical="center"/>
    </xf>
    <xf numFmtId="0" fontId="62" fillId="38" borderId="41" xfId="0" applyFont="1" applyFill="1" applyBorder="1" applyAlignment="1">
      <alignment vertical="center"/>
    </xf>
    <xf numFmtId="0" fontId="25" fillId="0" borderId="41" xfId="0" applyFont="1" applyBorder="1" applyAlignment="1">
      <alignment horizontal="left" vertical="center" wrapText="1"/>
    </xf>
    <xf numFmtId="0" fontId="29" fillId="0" borderId="41" xfId="0" applyFont="1" applyBorder="1" applyAlignment="1">
      <alignment horizontal="center" vertical="center"/>
    </xf>
    <xf numFmtId="0" fontId="23" fillId="38" borderId="64" xfId="0" applyFont="1" applyFill="1" applyBorder="1" applyAlignment="1">
      <alignment vertical="center"/>
    </xf>
    <xf numFmtId="0" fontId="63" fillId="38" borderId="64" xfId="0" applyFont="1" applyFill="1" applyBorder="1" applyAlignment="1">
      <alignment vertical="center"/>
    </xf>
    <xf numFmtId="0" fontId="63" fillId="38" borderId="77" xfId="0" applyFont="1" applyFill="1" applyBorder="1" applyAlignment="1">
      <alignment horizontal="center" vertical="center"/>
    </xf>
    <xf numFmtId="0" fontId="22" fillId="96" borderId="64" xfId="0" applyFont="1" applyFill="1" applyBorder="1" applyAlignment="1">
      <alignment horizontal="center" vertical="center"/>
    </xf>
    <xf numFmtId="0" fontId="23" fillId="96" borderId="64" xfId="0" applyFont="1" applyFill="1" applyBorder="1" applyAlignment="1">
      <alignment horizontal="center" vertical="center"/>
    </xf>
    <xf numFmtId="0" fontId="23" fillId="96" borderId="65" xfId="0" applyFont="1" applyFill="1" applyBorder="1" applyAlignment="1">
      <alignment horizontal="center" vertical="center"/>
    </xf>
    <xf numFmtId="0" fontId="63" fillId="96" borderId="64" xfId="0" applyFont="1" applyFill="1" applyBorder="1" applyAlignment="1">
      <alignment horizontal="center" vertical="center"/>
    </xf>
    <xf numFmtId="0" fontId="23" fillId="96" borderId="64" xfId="0" applyFont="1" applyFill="1" applyBorder="1" applyAlignment="1">
      <alignment horizontal="center"/>
    </xf>
    <xf numFmtId="0" fontId="58" fillId="97" borderId="64" xfId="0" applyFont="1" applyFill="1" applyBorder="1" applyAlignment="1">
      <alignment horizontal="center" vertical="center"/>
    </xf>
    <xf numFmtId="0" fontId="58" fillId="97" borderId="79" xfId="0" applyFont="1" applyFill="1" applyBorder="1" applyAlignment="1">
      <alignment horizontal="center" vertical="center"/>
    </xf>
    <xf numFmtId="4" fontId="22" fillId="96" borderId="64" xfId="0" applyNumberFormat="1" applyFont="1" applyFill="1" applyBorder="1" applyAlignment="1">
      <alignment horizontal="center"/>
    </xf>
    <xf numFmtId="4" fontId="21" fillId="38" borderId="64" xfId="0" applyNumberFormat="1" applyFont="1" applyFill="1" applyBorder="1" applyAlignment="1">
      <alignment horizontal="center" vertical="center"/>
    </xf>
    <xf numFmtId="4" fontId="58" fillId="97" borderId="64" xfId="0" applyNumberFormat="1" applyFont="1" applyFill="1" applyBorder="1" applyAlignment="1">
      <alignment horizontal="center"/>
    </xf>
    <xf numFmtId="4" fontId="59" fillId="40" borderId="77" xfId="0" applyNumberFormat="1" applyFont="1" applyFill="1" applyBorder="1" applyAlignment="1">
      <alignment horizontal="center" vertical="center"/>
    </xf>
    <xf numFmtId="4" fontId="59" fillId="40" borderId="78" xfId="0" applyNumberFormat="1" applyFont="1" applyFill="1" applyBorder="1" applyAlignment="1">
      <alignment horizontal="center" vertical="center"/>
    </xf>
    <xf numFmtId="0" fontId="2" fillId="0" borderId="41" xfId="0" applyFont="1" applyBorder="1"/>
    <xf numFmtId="0" fontId="36" fillId="38" borderId="41" xfId="1" applyFont="1" applyFill="1"/>
    <xf numFmtId="0" fontId="36" fillId="0" borderId="41" xfId="0" applyFont="1" applyBorder="1"/>
    <xf numFmtId="0" fontId="35" fillId="38" borderId="41" xfId="1" applyFont="1" applyFill="1" applyAlignment="1">
      <alignment horizontal="center"/>
    </xf>
    <xf numFmtId="0" fontId="21" fillId="38" borderId="41" xfId="1" applyFont="1" applyFill="1" applyAlignment="1">
      <alignment horizontal="left"/>
    </xf>
    <xf numFmtId="0" fontId="23" fillId="44" borderId="78" xfId="1" applyFont="1" applyFill="1" applyBorder="1" applyAlignment="1">
      <alignment horizontal="center" vertical="center"/>
    </xf>
    <xf numFmtId="0" fontId="35" fillId="38" borderId="41" xfId="1" applyFont="1" applyFill="1" applyAlignment="1">
      <alignment horizontal="center" vertical="center"/>
    </xf>
    <xf numFmtId="0" fontId="71" fillId="41" borderId="41" xfId="1" applyFont="1" applyFill="1" applyAlignment="1">
      <alignment horizontal="center"/>
    </xf>
    <xf numFmtId="0" fontId="71" fillId="44" borderId="78" xfId="1" applyFont="1" applyFill="1" applyBorder="1" applyAlignment="1">
      <alignment horizontal="center" vertical="center"/>
    </xf>
    <xf numFmtId="0" fontId="71" fillId="41" borderId="66" xfId="1" applyFont="1" applyFill="1" applyBorder="1" applyAlignment="1">
      <alignment horizontal="center"/>
    </xf>
    <xf numFmtId="0" fontId="71" fillId="40" borderId="41" xfId="1" applyFont="1" applyFill="1" applyAlignment="1">
      <alignment horizontal="center"/>
    </xf>
    <xf numFmtId="0" fontId="78" fillId="41" borderId="41" xfId="1" applyFont="1" applyFill="1" applyAlignment="1">
      <alignment horizontal="center" vertical="center"/>
    </xf>
    <xf numFmtId="49" fontId="21" fillId="39" borderId="41" xfId="1" applyNumberFormat="1" applyFont="1" applyFill="1" applyAlignment="1">
      <alignment horizontal="center" vertical="top" wrapText="1"/>
    </xf>
    <xf numFmtId="0" fontId="21" fillId="60" borderId="41" xfId="1" applyFont="1" applyFill="1" applyAlignment="1">
      <alignment horizontal="center" vertical="center"/>
    </xf>
    <xf numFmtId="49" fontId="43" fillId="61" borderId="41" xfId="1" applyNumberFormat="1" applyFont="1" applyFill="1" applyAlignment="1">
      <alignment horizontal="center" vertical="top" wrapText="1"/>
    </xf>
    <xf numFmtId="0" fontId="25" fillId="38" borderId="41" xfId="1" applyFont="1" applyFill="1" applyAlignment="1">
      <alignment horizontal="left" vertical="top" wrapText="1"/>
    </xf>
    <xf numFmtId="0" fontId="22" fillId="38" borderId="41" xfId="1" applyFont="1" applyFill="1" applyAlignment="1">
      <alignment horizontal="left" vertical="center"/>
    </xf>
    <xf numFmtId="0" fontId="23" fillId="38" borderId="41" xfId="1" applyFont="1" applyFill="1" applyAlignment="1">
      <alignment horizontal="left"/>
    </xf>
    <xf numFmtId="0" fontId="58" fillId="40" borderId="41" xfId="1" applyFont="1" applyFill="1" applyAlignment="1">
      <alignment horizontal="center"/>
    </xf>
    <xf numFmtId="0" fontId="35" fillId="43" borderId="41" xfId="1" applyFont="1" applyFill="1" applyAlignment="1">
      <alignment horizontal="center"/>
    </xf>
    <xf numFmtId="0" fontId="23" fillId="38" borderId="64" xfId="1" applyFont="1" applyFill="1" applyBorder="1" applyAlignment="1">
      <alignment horizontal="center"/>
    </xf>
    <xf numFmtId="0" fontId="112" fillId="38" borderId="41" xfId="1" applyFont="1" applyFill="1" applyAlignment="1">
      <alignment horizontal="left" vertical="center"/>
    </xf>
    <xf numFmtId="0" fontId="23" fillId="38" borderId="64" xfId="1" applyFont="1" applyFill="1" applyBorder="1" applyAlignment="1">
      <alignment horizontal="center" vertical="center"/>
    </xf>
    <xf numFmtId="0" fontId="23" fillId="38" borderId="64" xfId="1" applyFont="1" applyFill="1" applyBorder="1" applyAlignment="1">
      <alignment horizontal="left" vertical="center"/>
    </xf>
    <xf numFmtId="0" fontId="23" fillId="38" borderId="65" xfId="1" applyFont="1" applyFill="1" applyBorder="1" applyAlignment="1">
      <alignment horizontal="left" vertical="center"/>
    </xf>
    <xf numFmtId="0" fontId="21" fillId="38" borderId="65" xfId="1" applyFont="1" applyFill="1" applyBorder="1" applyAlignment="1">
      <alignment horizontal="center"/>
    </xf>
    <xf numFmtId="0" fontId="78" fillId="40" borderId="41" xfId="1" applyFont="1" applyFill="1" applyAlignment="1">
      <alignment horizontal="left"/>
    </xf>
    <xf numFmtId="0" fontId="110" fillId="49" borderId="64" xfId="0" applyFont="1" applyFill="1" applyBorder="1" applyAlignment="1">
      <alignment horizontal="center" vertical="center"/>
    </xf>
    <xf numFmtId="0" fontId="23" fillId="38" borderId="65" xfId="0" applyFont="1" applyFill="1" applyBorder="1" applyAlignment="1">
      <alignment horizontal="center"/>
    </xf>
    <xf numFmtId="0" fontId="23" fillId="38" borderId="65" xfId="0" applyFont="1" applyFill="1" applyBorder="1" applyAlignment="1">
      <alignment horizontal="center" vertical="center"/>
    </xf>
    <xf numFmtId="0" fontId="63" fillId="38" borderId="65" xfId="0" applyFont="1" applyFill="1" applyBorder="1" applyAlignment="1">
      <alignment horizontal="center"/>
    </xf>
    <xf numFmtId="0" fontId="78" fillId="40" borderId="86" xfId="0" applyFont="1" applyFill="1" applyBorder="1" applyAlignment="1">
      <alignment horizontal="center"/>
    </xf>
    <xf numFmtId="0" fontId="35" fillId="36" borderId="64" xfId="0" applyFont="1" applyFill="1" applyBorder="1" applyAlignment="1">
      <alignment horizontal="center"/>
    </xf>
    <xf numFmtId="0" fontId="35" fillId="36" borderId="64" xfId="0" applyFont="1" applyFill="1" applyBorder="1" applyAlignment="1">
      <alignment horizontal="center" vertical="center"/>
    </xf>
    <xf numFmtId="0" fontId="34" fillId="49" borderId="79" xfId="0" applyFont="1" applyFill="1" applyBorder="1" applyAlignment="1">
      <alignment horizontal="center"/>
    </xf>
    <xf numFmtId="0" fontId="63" fillId="38" borderId="41" xfId="0" applyFont="1" applyFill="1" applyBorder="1" applyAlignment="1">
      <alignment horizontal="center" vertical="center"/>
    </xf>
    <xf numFmtId="0" fontId="94" fillId="38" borderId="0" xfId="0" applyFont="1" applyFill="1" applyAlignment="1">
      <alignment horizontal="left"/>
    </xf>
    <xf numFmtId="0" fontId="63" fillId="38" borderId="41" xfId="0" applyFont="1" applyFill="1" applyBorder="1" applyAlignment="1">
      <alignment horizontal="center"/>
    </xf>
    <xf numFmtId="1" fontId="71" fillId="40" borderId="79" xfId="0" applyNumberFormat="1" applyFont="1" applyFill="1" applyBorder="1" applyAlignment="1">
      <alignment horizontal="center" vertical="center"/>
    </xf>
    <xf numFmtId="1" fontId="71" fillId="40" borderId="77" xfId="0" applyNumberFormat="1" applyFont="1" applyFill="1" applyBorder="1" applyAlignment="1">
      <alignment horizontal="center" vertical="center"/>
    </xf>
    <xf numFmtId="0" fontId="22" fillId="36" borderId="64" xfId="0" applyFont="1" applyFill="1" applyBorder="1" applyAlignment="1">
      <alignment horizontal="center"/>
    </xf>
    <xf numFmtId="0" fontId="22" fillId="36" borderId="80" xfId="0" applyFont="1" applyFill="1" applyBorder="1" applyAlignment="1">
      <alignment horizontal="center"/>
    </xf>
    <xf numFmtId="0" fontId="58" fillId="41" borderId="41" xfId="0" applyFont="1" applyFill="1" applyBorder="1" applyAlignment="1">
      <alignment horizontal="center"/>
    </xf>
    <xf numFmtId="0" fontId="71" fillId="40" borderId="41" xfId="0" applyFont="1" applyFill="1" applyBorder="1" applyAlignment="1">
      <alignment horizontal="center" vertical="center"/>
    </xf>
    <xf numFmtId="0" fontId="90" fillId="40" borderId="79" xfId="0" applyFont="1" applyFill="1" applyBorder="1" applyAlignment="1">
      <alignment horizontal="center" vertical="center"/>
    </xf>
    <xf numFmtId="0" fontId="90" fillId="40" borderId="77" xfId="0" applyFont="1" applyFill="1" applyBorder="1" applyAlignment="1">
      <alignment horizontal="center" vertical="center"/>
    </xf>
    <xf numFmtId="0" fontId="23" fillId="79" borderId="64" xfId="0" applyFont="1" applyFill="1" applyBorder="1" applyAlignment="1">
      <alignment horizontal="center"/>
    </xf>
    <xf numFmtId="0" fontId="71" fillId="54" borderId="80" xfId="0" applyFont="1" applyFill="1" applyBorder="1" applyAlignment="1">
      <alignment horizontal="center"/>
    </xf>
    <xf numFmtId="0" fontId="23" fillId="55" borderId="65" xfId="0" applyFont="1" applyFill="1" applyBorder="1" applyAlignment="1">
      <alignment horizontal="center"/>
    </xf>
    <xf numFmtId="0" fontId="23" fillId="38" borderId="64" xfId="0" applyFont="1" applyFill="1" applyBorder="1" applyAlignment="1">
      <alignment horizontal="center" vertical="center"/>
    </xf>
    <xf numFmtId="0" fontId="22" fillId="37" borderId="64" xfId="0" applyFont="1" applyFill="1" applyBorder="1" applyAlignment="1">
      <alignment horizontal="center" vertical="center"/>
    </xf>
    <xf numFmtId="0" fontId="21" fillId="43" borderId="65" xfId="0" applyFont="1" applyFill="1" applyBorder="1" applyAlignment="1">
      <alignment horizontal="center"/>
    </xf>
    <xf numFmtId="10" fontId="23" fillId="38" borderId="64" xfId="2" applyNumberFormat="1" applyFont="1" applyFill="1" applyBorder="1" applyAlignment="1">
      <alignment horizontal="center" vertical="center"/>
    </xf>
    <xf numFmtId="0" fontId="63" fillId="38" borderId="85" xfId="0" applyFont="1" applyFill="1" applyBorder="1" applyAlignment="1">
      <alignment horizontal="left"/>
    </xf>
    <xf numFmtId="0" fontId="22" fillId="43" borderId="65" xfId="0" applyFont="1" applyFill="1" applyBorder="1" applyAlignment="1">
      <alignment horizontal="center"/>
    </xf>
    <xf numFmtId="10" fontId="23" fillId="38" borderId="64" xfId="2" applyNumberFormat="1" applyFont="1" applyFill="1" applyBorder="1" applyAlignment="1">
      <alignment horizontal="center"/>
    </xf>
    <xf numFmtId="0" fontId="21" fillId="0" borderId="64" xfId="0" applyFont="1" applyBorder="1" applyAlignment="1">
      <alignment horizontal="left"/>
    </xf>
    <xf numFmtId="0" fontId="21" fillId="0" borderId="64" xfId="0" applyFont="1" applyBorder="1" applyAlignment="1">
      <alignment horizontal="left" vertical="center"/>
    </xf>
    <xf numFmtId="0" fontId="24" fillId="38" borderId="41" xfId="0" applyFont="1" applyFill="1" applyBorder="1" applyAlignment="1">
      <alignment horizontal="left" vertical="top"/>
    </xf>
    <xf numFmtId="0" fontId="22" fillId="0" borderId="41" xfId="0" applyFont="1" applyBorder="1" applyAlignment="1">
      <alignment horizontal="left" vertical="center"/>
    </xf>
    <xf numFmtId="0" fontId="23" fillId="38" borderId="0" xfId="0" applyFont="1" applyFill="1" applyAlignment="1">
      <alignment horizontal="center" vertical="center"/>
    </xf>
    <xf numFmtId="0" fontId="23" fillId="38" borderId="63" xfId="0" applyFont="1" applyFill="1" applyBorder="1" applyAlignment="1">
      <alignment horizontal="center" vertical="center"/>
    </xf>
    <xf numFmtId="0" fontId="23" fillId="38" borderId="41" xfId="0" applyFont="1" applyFill="1" applyBorder="1" applyAlignment="1">
      <alignment horizontal="center" vertical="center"/>
    </xf>
    <xf numFmtId="0" fontId="21" fillId="0" borderId="41" xfId="0" applyFont="1" applyBorder="1" applyAlignment="1">
      <alignment horizontal="left" vertical="center" wrapText="1"/>
    </xf>
    <xf numFmtId="0" fontId="21" fillId="0" borderId="41" xfId="0" applyFont="1" applyBorder="1" applyAlignment="1">
      <alignment horizontal="center"/>
    </xf>
    <xf numFmtId="49" fontId="21" fillId="6" borderId="14" xfId="0" applyNumberFormat="1" applyFont="1" applyFill="1" applyBorder="1" applyAlignment="1">
      <alignment horizontal="center" vertical="top" wrapText="1"/>
    </xf>
    <xf numFmtId="0" fontId="22" fillId="0" borderId="0" xfId="0" applyFont="1" applyAlignment="1">
      <alignment horizontal="left" vertical="center"/>
    </xf>
    <xf numFmtId="0" fontId="25" fillId="0" borderId="0" xfId="0" applyFont="1" applyAlignment="1">
      <alignment horizontal="left" vertical="top" wrapText="1"/>
    </xf>
    <xf numFmtId="0" fontId="21" fillId="13" borderId="14" xfId="0" applyFont="1" applyFill="1" applyBorder="1" applyAlignment="1">
      <alignment horizontal="center" vertical="center"/>
    </xf>
    <xf numFmtId="0" fontId="35" fillId="55" borderId="64" xfId="1" applyFont="1" applyFill="1" applyBorder="1"/>
    <xf numFmtId="0" fontId="62" fillId="38" borderId="0" xfId="0" applyFont="1" applyFill="1" applyAlignment="1">
      <alignment vertical="center"/>
    </xf>
    <xf numFmtId="0" fontId="29" fillId="0" borderId="41" xfId="0" applyFont="1" applyBorder="1" applyAlignment="1">
      <alignment horizontal="center"/>
    </xf>
    <xf numFmtId="0" fontId="71" fillId="40" borderId="41" xfId="0" applyFont="1" applyFill="1" applyBorder="1" applyAlignment="1">
      <alignment horizontal="left"/>
    </xf>
    <xf numFmtId="10" fontId="23" fillId="38" borderId="41" xfId="2" applyNumberFormat="1" applyFont="1" applyFill="1" applyBorder="1" applyAlignment="1">
      <alignment horizontal="center"/>
    </xf>
    <xf numFmtId="0" fontId="21" fillId="0" borderId="83" xfId="0" applyFont="1" applyBorder="1" applyAlignment="1">
      <alignment horizontal="left" vertical="center" wrapText="1" readingOrder="1"/>
    </xf>
    <xf numFmtId="0" fontId="21" fillId="0" borderId="63" xfId="0" applyFont="1" applyBorder="1" applyAlignment="1">
      <alignment horizontal="left" vertical="center" wrapText="1" readingOrder="1"/>
    </xf>
    <xf numFmtId="0" fontId="6" fillId="45" borderId="65" xfId="0" applyFont="1" applyFill="1" applyBorder="1" applyAlignment="1">
      <alignment horizontal="center" vertical="top"/>
    </xf>
    <xf numFmtId="0" fontId="99" fillId="35" borderId="64" xfId="0" applyFont="1" applyFill="1" applyBorder="1" applyAlignment="1">
      <alignment horizontal="left" vertical="top"/>
    </xf>
    <xf numFmtId="0" fontId="47" fillId="51" borderId="77" xfId="0" applyFont="1" applyFill="1" applyBorder="1" applyAlignment="1">
      <alignment horizontal="left" vertical="top"/>
    </xf>
    <xf numFmtId="0" fontId="47" fillId="51" borderId="64" xfId="0" applyFont="1" applyFill="1" applyBorder="1" applyAlignment="1">
      <alignment horizontal="left" vertical="top"/>
    </xf>
    <xf numFmtId="0" fontId="6" fillId="45" borderId="83" xfId="0" applyFont="1" applyFill="1" applyBorder="1" applyAlignment="1">
      <alignment horizontal="center" vertical="top"/>
    </xf>
    <xf numFmtId="0" fontId="98" fillId="0" borderId="82" xfId="0" applyFont="1" applyBorder="1" applyAlignment="1">
      <alignment horizontal="left" vertical="top" wrapText="1"/>
    </xf>
    <xf numFmtId="0" fontId="98" fillId="0" borderId="85" xfId="0" applyFont="1" applyBorder="1" applyAlignment="1">
      <alignment horizontal="left" vertical="top" wrapText="1"/>
    </xf>
    <xf numFmtId="0" fontId="93" fillId="2" borderId="14" xfId="0" applyFont="1" applyFill="1" applyBorder="1" applyAlignment="1">
      <alignment horizontal="center" vertical="center"/>
    </xf>
    <xf numFmtId="0" fontId="2" fillId="0" borderId="47" xfId="0" applyFont="1" applyBorder="1"/>
    <xf numFmtId="0" fontId="2" fillId="0" borderId="15" xfId="0" applyFont="1" applyBorder="1"/>
    <xf numFmtId="0" fontId="3" fillId="3" borderId="45" xfId="0" applyFont="1" applyFill="1" applyBorder="1" applyAlignment="1">
      <alignment horizontal="left"/>
    </xf>
    <xf numFmtId="0" fontId="2" fillId="0" borderId="41" xfId="0" applyFont="1" applyBorder="1"/>
    <xf numFmtId="0" fontId="2" fillId="0" borderId="4" xfId="0" applyFont="1" applyBorder="1"/>
    <xf numFmtId="0" fontId="5" fillId="5" borderId="105" xfId="0" applyFont="1" applyFill="1" applyBorder="1" applyAlignment="1">
      <alignment horizontal="center"/>
    </xf>
    <xf numFmtId="0" fontId="2" fillId="0" borderId="74" xfId="0" applyFont="1" applyBorder="1"/>
    <xf numFmtId="0" fontId="2" fillId="0" borderId="80" xfId="0" applyFont="1" applyBorder="1"/>
    <xf numFmtId="0" fontId="6" fillId="0" borderId="37" xfId="0" applyFont="1" applyBorder="1" applyAlignment="1">
      <alignment horizontal="center" vertical="top"/>
    </xf>
    <xf numFmtId="0" fontId="97" fillId="0" borderId="37" xfId="0" applyFont="1" applyBorder="1"/>
    <xf numFmtId="0" fontId="22" fillId="42" borderId="37" xfId="0" applyFont="1" applyFill="1" applyBorder="1" applyAlignment="1">
      <alignment horizontal="left" vertical="top"/>
    </xf>
    <xf numFmtId="0" fontId="75" fillId="42" borderId="37" xfId="0" applyFont="1" applyFill="1" applyBorder="1"/>
    <xf numFmtId="0" fontId="48" fillId="63" borderId="41" xfId="1" applyFont="1" applyFill="1" applyAlignment="1">
      <alignment horizontal="left" vertical="top"/>
    </xf>
    <xf numFmtId="0" fontId="78" fillId="40" borderId="106" xfId="1" applyFont="1" applyFill="1" applyBorder="1" applyAlignment="1">
      <alignment horizontal="center" vertical="center"/>
    </xf>
    <xf numFmtId="0" fontId="78" fillId="40" borderId="101" xfId="1" applyFont="1" applyFill="1" applyBorder="1" applyAlignment="1">
      <alignment horizontal="center" vertical="center"/>
    </xf>
    <xf numFmtId="0" fontId="78" fillId="40" borderId="79" xfId="1" applyFont="1" applyFill="1" applyBorder="1" applyAlignment="1">
      <alignment horizontal="center" vertical="center"/>
    </xf>
    <xf numFmtId="0" fontId="64" fillId="40" borderId="65" xfId="1" applyFont="1" applyFill="1" applyBorder="1" applyAlignment="1">
      <alignment horizontal="center" vertical="center"/>
    </xf>
    <xf numFmtId="0" fontId="64" fillId="40" borderId="74" xfId="1" applyFont="1" applyFill="1" applyBorder="1" applyAlignment="1">
      <alignment horizontal="center" vertical="center"/>
    </xf>
    <xf numFmtId="0" fontId="64" fillId="40" borderId="80" xfId="1" applyFont="1" applyFill="1" applyBorder="1" applyAlignment="1">
      <alignment horizontal="center" vertical="center"/>
    </xf>
    <xf numFmtId="0" fontId="23" fillId="38" borderId="90" xfId="1" applyFont="1" applyFill="1" applyBorder="1" applyAlignment="1">
      <alignment horizontal="right" vertical="center"/>
    </xf>
    <xf numFmtId="0" fontId="23" fillId="38" borderId="41" xfId="1" applyFont="1" applyFill="1" applyAlignment="1">
      <alignment horizontal="right" vertical="center"/>
    </xf>
    <xf numFmtId="0" fontId="23" fillId="38" borderId="86" xfId="1" applyFont="1" applyFill="1" applyBorder="1" applyAlignment="1">
      <alignment horizontal="right" vertical="center"/>
    </xf>
    <xf numFmtId="0" fontId="23" fillId="38" borderId="83" xfId="1" applyFont="1" applyFill="1" applyBorder="1" applyAlignment="1">
      <alignment horizontal="right" vertical="center"/>
    </xf>
    <xf numFmtId="0" fontId="23" fillId="38" borderId="63" xfId="1" applyFont="1" applyFill="1" applyBorder="1" applyAlignment="1">
      <alignment horizontal="right" vertical="center"/>
    </xf>
    <xf numFmtId="0" fontId="23" fillId="38" borderId="84" xfId="1" applyFont="1" applyFill="1" applyBorder="1" applyAlignment="1">
      <alignment horizontal="right" vertical="center"/>
    </xf>
    <xf numFmtId="0" fontId="71" fillId="54" borderId="64" xfId="1" applyFont="1" applyFill="1" applyBorder="1" applyAlignment="1">
      <alignment horizontal="center" vertical="center"/>
    </xf>
    <xf numFmtId="0" fontId="23" fillId="38" borderId="65" xfId="1" applyFont="1" applyFill="1" applyBorder="1" applyAlignment="1">
      <alignment horizontal="center" vertical="center"/>
    </xf>
    <xf numFmtId="0" fontId="23" fillId="38" borderId="80" xfId="1" applyFont="1" applyFill="1" applyBorder="1" applyAlignment="1">
      <alignment horizontal="center" vertical="center"/>
    </xf>
    <xf numFmtId="0" fontId="23" fillId="38" borderId="65" xfId="1" applyFont="1" applyFill="1" applyBorder="1" applyAlignment="1">
      <alignment horizontal="center"/>
    </xf>
    <xf numFmtId="0" fontId="23" fillId="38" borderId="80" xfId="1" applyFont="1" applyFill="1" applyBorder="1" applyAlignment="1">
      <alignment horizontal="center"/>
    </xf>
    <xf numFmtId="0" fontId="23" fillId="38" borderId="74" xfId="1" applyFont="1" applyFill="1" applyBorder="1" applyAlignment="1">
      <alignment horizontal="center"/>
    </xf>
    <xf numFmtId="0" fontId="23" fillId="38" borderId="74" xfId="1" applyFont="1" applyFill="1" applyBorder="1" applyAlignment="1">
      <alignment horizontal="center" vertical="center"/>
    </xf>
    <xf numFmtId="0" fontId="71" fillId="0" borderId="65" xfId="1" applyFont="1" applyBorder="1" applyAlignment="1">
      <alignment horizontal="center" vertical="center"/>
    </xf>
    <xf numFmtId="0" fontId="71" fillId="0" borderId="74" xfId="1" applyFont="1" applyBorder="1" applyAlignment="1">
      <alignment horizontal="center" vertical="center"/>
    </xf>
    <xf numFmtId="0" fontId="71" fillId="0" borderId="80" xfId="1" applyFont="1" applyBorder="1" applyAlignment="1">
      <alignment horizontal="center" vertical="center"/>
    </xf>
    <xf numFmtId="0" fontId="35" fillId="38" borderId="41" xfId="1" applyFont="1" applyFill="1" applyAlignment="1">
      <alignment horizontal="center"/>
    </xf>
    <xf numFmtId="0" fontId="35" fillId="34" borderId="41" xfId="1" applyFont="1" applyFill="1" applyAlignment="1">
      <alignment horizontal="center"/>
    </xf>
    <xf numFmtId="0" fontId="21" fillId="38" borderId="41" xfId="1" applyFont="1" applyFill="1" applyAlignment="1">
      <alignment horizontal="left"/>
    </xf>
    <xf numFmtId="0" fontId="78" fillId="52" borderId="65" xfId="1" applyFont="1" applyFill="1" applyBorder="1" applyAlignment="1">
      <alignment horizontal="center"/>
    </xf>
    <xf numFmtId="0" fontId="78" fillId="52" borderId="74" xfId="1" applyFont="1" applyFill="1" applyBorder="1" applyAlignment="1">
      <alignment horizontal="center"/>
    </xf>
    <xf numFmtId="0" fontId="78" fillId="52" borderId="80" xfId="1" applyFont="1" applyFill="1" applyBorder="1" applyAlignment="1">
      <alignment horizontal="center"/>
    </xf>
    <xf numFmtId="0" fontId="59" fillId="52" borderId="65" xfId="1" applyFont="1" applyFill="1" applyBorder="1" applyAlignment="1">
      <alignment horizontal="center"/>
    </xf>
    <xf numFmtId="0" fontId="59" fillId="52" borderId="74" xfId="1" applyFont="1" applyFill="1" applyBorder="1" applyAlignment="1">
      <alignment horizontal="center"/>
    </xf>
    <xf numFmtId="0" fontId="59" fillId="52" borderId="80" xfId="1" applyFont="1" applyFill="1" applyBorder="1" applyAlignment="1">
      <alignment horizontal="center"/>
    </xf>
    <xf numFmtId="0" fontId="71" fillId="40" borderId="65" xfId="1" applyFont="1" applyFill="1" applyBorder="1" applyAlignment="1">
      <alignment horizontal="center"/>
    </xf>
    <xf numFmtId="0" fontId="71" fillId="40" borderId="74" xfId="1" applyFont="1" applyFill="1" applyBorder="1" applyAlignment="1">
      <alignment horizontal="center"/>
    </xf>
    <xf numFmtId="0" fontId="71" fillId="40" borderId="80" xfId="1" applyFont="1" applyFill="1" applyBorder="1" applyAlignment="1">
      <alignment horizontal="center"/>
    </xf>
    <xf numFmtId="0" fontId="21" fillId="38" borderId="65" xfId="1" applyFont="1" applyFill="1" applyBorder="1" applyAlignment="1">
      <alignment horizontal="center" vertical="center"/>
    </xf>
    <xf numFmtId="0" fontId="21" fillId="38" borderId="74" xfId="1" applyFont="1" applyFill="1" applyBorder="1" applyAlignment="1">
      <alignment horizontal="center" vertical="center"/>
    </xf>
    <xf numFmtId="0" fontId="21" fillId="38" borderId="80" xfId="1" applyFont="1" applyFill="1" applyBorder="1" applyAlignment="1">
      <alignment horizontal="center" vertical="center"/>
    </xf>
    <xf numFmtId="0" fontId="63" fillId="40" borderId="79" xfId="1" applyFont="1" applyFill="1" applyBorder="1" applyAlignment="1">
      <alignment horizontal="center" vertical="center"/>
    </xf>
    <xf numFmtId="0" fontId="63" fillId="40" borderId="77" xfId="1" applyFont="1" applyFill="1" applyBorder="1" applyAlignment="1">
      <alignment horizontal="center" vertical="center"/>
    </xf>
    <xf numFmtId="0" fontId="23" fillId="43" borderId="79" xfId="1" applyFont="1" applyFill="1" applyBorder="1" applyAlignment="1">
      <alignment horizontal="center" vertical="center"/>
    </xf>
    <xf numFmtId="0" fontId="23" fillId="43" borderId="78" xfId="1" applyFont="1" applyFill="1" applyBorder="1" applyAlignment="1">
      <alignment horizontal="center" vertical="center"/>
    </xf>
    <xf numFmtId="0" fontId="23" fillId="43" borderId="77" xfId="1" applyFont="1" applyFill="1" applyBorder="1" applyAlignment="1">
      <alignment horizontal="center" vertical="center"/>
    </xf>
    <xf numFmtId="0" fontId="23" fillId="44" borderId="79" xfId="1" applyFont="1" applyFill="1" applyBorder="1" applyAlignment="1">
      <alignment horizontal="center" vertical="center"/>
    </xf>
    <xf numFmtId="0" fontId="23" fillId="44" borderId="78" xfId="1" applyFont="1" applyFill="1" applyBorder="1" applyAlignment="1">
      <alignment horizontal="center" vertical="center"/>
    </xf>
    <xf numFmtId="0" fontId="23" fillId="44" borderId="77" xfId="1" applyFont="1" applyFill="1" applyBorder="1" applyAlignment="1">
      <alignment horizontal="center" vertical="center"/>
    </xf>
    <xf numFmtId="0" fontId="35" fillId="38" borderId="41" xfId="1" applyFont="1" applyFill="1" applyAlignment="1">
      <alignment horizontal="center" vertical="center"/>
    </xf>
    <xf numFmtId="0" fontId="71" fillId="41" borderId="41" xfId="1" applyFont="1" applyFill="1" applyAlignment="1">
      <alignment horizontal="center"/>
    </xf>
    <xf numFmtId="0" fontId="71" fillId="52" borderId="106" xfId="1" applyFont="1" applyFill="1" applyBorder="1" applyAlignment="1">
      <alignment horizontal="center" vertical="center"/>
    </xf>
    <xf numFmtId="0" fontId="71" fillId="52" borderId="78" xfId="1" applyFont="1" applyFill="1" applyBorder="1" applyAlignment="1">
      <alignment horizontal="center" vertical="center"/>
    </xf>
    <xf numFmtId="0" fontId="71" fillId="52" borderId="101" xfId="1" applyFont="1" applyFill="1" applyBorder="1" applyAlignment="1">
      <alignment horizontal="center" vertical="center"/>
    </xf>
    <xf numFmtId="0" fontId="118" fillId="40" borderId="81" xfId="1" applyFont="1" applyFill="1" applyBorder="1" applyAlignment="1">
      <alignment horizontal="left" vertical="top"/>
    </xf>
    <xf numFmtId="0" fontId="118" fillId="40" borderId="82" xfId="1" applyFont="1" applyFill="1" applyBorder="1" applyAlignment="1">
      <alignment horizontal="left" vertical="top"/>
    </xf>
    <xf numFmtId="0" fontId="118" fillId="40" borderId="85" xfId="1" applyFont="1" applyFill="1" applyBorder="1" applyAlignment="1">
      <alignment horizontal="left" vertical="top"/>
    </xf>
    <xf numFmtId="0" fontId="118" fillId="40" borderId="90" xfId="1" applyFont="1" applyFill="1" applyBorder="1" applyAlignment="1">
      <alignment horizontal="left" vertical="top"/>
    </xf>
    <xf numFmtId="0" fontId="118" fillId="40" borderId="41" xfId="1" applyFont="1" applyFill="1" applyAlignment="1">
      <alignment horizontal="left" vertical="top"/>
    </xf>
    <xf numFmtId="0" fontId="118" fillId="40" borderId="86" xfId="1" applyFont="1" applyFill="1" applyBorder="1" applyAlignment="1">
      <alignment horizontal="left" vertical="top"/>
    </xf>
    <xf numFmtId="0" fontId="118" fillId="40" borderId="83" xfId="1" applyFont="1" applyFill="1" applyBorder="1" applyAlignment="1">
      <alignment horizontal="left" vertical="top"/>
    </xf>
    <xf numFmtId="0" fontId="118" fillId="40" borderId="63" xfId="1" applyFont="1" applyFill="1" applyBorder="1" applyAlignment="1">
      <alignment horizontal="left" vertical="top"/>
    </xf>
    <xf numFmtId="0" fontId="118" fillId="40" borderId="84" xfId="1" applyFont="1" applyFill="1" applyBorder="1" applyAlignment="1">
      <alignment horizontal="left" vertical="top"/>
    </xf>
    <xf numFmtId="0" fontId="58" fillId="93" borderId="65" xfId="1" applyFont="1" applyFill="1" applyBorder="1" applyAlignment="1">
      <alignment horizontal="center" vertical="center"/>
    </xf>
    <xf numFmtId="0" fontId="58" fillId="93" borderId="80" xfId="1" applyFont="1" applyFill="1" applyBorder="1" applyAlignment="1">
      <alignment horizontal="center" vertical="center"/>
    </xf>
    <xf numFmtId="0" fontId="71" fillId="44" borderId="79" xfId="1" applyFont="1" applyFill="1" applyBorder="1" applyAlignment="1">
      <alignment horizontal="center" vertical="center"/>
    </xf>
    <xf numFmtId="0" fontId="71" fillId="44" borderId="78" xfId="1" applyFont="1" applyFill="1" applyBorder="1" applyAlignment="1">
      <alignment horizontal="center" vertical="center"/>
    </xf>
    <xf numFmtId="0" fontId="71" fillId="44" borderId="77" xfId="1" applyFont="1" applyFill="1" applyBorder="1" applyAlignment="1">
      <alignment horizontal="center" vertical="center"/>
    </xf>
    <xf numFmtId="0" fontId="71" fillId="44" borderId="106" xfId="1" applyFont="1" applyFill="1" applyBorder="1" applyAlignment="1">
      <alignment horizontal="center" vertical="center"/>
    </xf>
    <xf numFmtId="0" fontId="58" fillId="52" borderId="65" xfId="1" applyFont="1" applyFill="1" applyBorder="1" applyAlignment="1">
      <alignment horizontal="center"/>
    </xf>
    <xf numFmtId="0" fontId="58" fillId="52" borderId="74" xfId="1" applyFont="1" applyFill="1" applyBorder="1" applyAlignment="1">
      <alignment horizontal="center"/>
    </xf>
    <xf numFmtId="0" fontId="58" fillId="52" borderId="80" xfId="1" applyFont="1" applyFill="1" applyBorder="1" applyAlignment="1">
      <alignment horizontal="center"/>
    </xf>
    <xf numFmtId="0" fontId="58" fillId="44" borderId="64" xfId="1" applyFont="1" applyFill="1" applyBorder="1" applyAlignment="1">
      <alignment horizontal="center" vertical="center"/>
    </xf>
    <xf numFmtId="0" fontId="71" fillId="41" borderId="66" xfId="1" applyFont="1" applyFill="1" applyBorder="1" applyAlignment="1">
      <alignment horizontal="center"/>
    </xf>
    <xf numFmtId="0" fontId="23" fillId="91" borderId="64" xfId="1" applyFont="1" applyFill="1" applyBorder="1" applyAlignment="1">
      <alignment horizontal="center"/>
    </xf>
    <xf numFmtId="0" fontId="118" fillId="40" borderId="65" xfId="0" applyFont="1" applyFill="1" applyBorder="1" applyAlignment="1">
      <alignment horizontal="left"/>
    </xf>
    <xf numFmtId="0" fontId="118" fillId="40" borderId="117" xfId="0" applyFont="1" applyFill="1" applyBorder="1" applyAlignment="1">
      <alignment horizontal="left"/>
    </xf>
    <xf numFmtId="0" fontId="71" fillId="40" borderId="41" xfId="1" applyFont="1" applyFill="1" applyAlignment="1">
      <alignment horizontal="center"/>
    </xf>
    <xf numFmtId="0" fontId="78" fillId="41" borderId="41" xfId="1" applyFont="1" applyFill="1" applyAlignment="1">
      <alignment horizontal="center" vertical="center"/>
    </xf>
    <xf numFmtId="49" fontId="21" fillId="39" borderId="41" xfId="1" applyNumberFormat="1" applyFont="1" applyFill="1" applyAlignment="1">
      <alignment horizontal="center" vertical="top" wrapText="1"/>
    </xf>
    <xf numFmtId="0" fontId="36" fillId="38" borderId="41" xfId="1" applyFont="1" applyFill="1"/>
    <xf numFmtId="0" fontId="35" fillId="58" borderId="41" xfId="1" applyFont="1" applyFill="1" applyAlignment="1">
      <alignment horizontal="center"/>
    </xf>
    <xf numFmtId="0" fontId="35" fillId="58" borderId="41" xfId="1" applyFont="1" applyFill="1" applyAlignment="1">
      <alignment horizontal="left" vertical="center"/>
    </xf>
    <xf numFmtId="0" fontId="21" fillId="60" borderId="41" xfId="1" applyFont="1" applyFill="1" applyAlignment="1">
      <alignment horizontal="center" vertical="center"/>
    </xf>
    <xf numFmtId="0" fontId="71" fillId="41" borderId="66" xfId="1" applyFont="1" applyFill="1" applyBorder="1" applyAlignment="1">
      <alignment horizontal="center" vertical="center"/>
    </xf>
    <xf numFmtId="0" fontId="119" fillId="38" borderId="64" xfId="1" applyFont="1" applyFill="1" applyBorder="1" applyAlignment="1">
      <alignment horizontal="left"/>
    </xf>
    <xf numFmtId="0" fontId="22" fillId="38" borderId="64" xfId="1" applyFont="1" applyFill="1" applyBorder="1" applyAlignment="1">
      <alignment horizontal="left"/>
    </xf>
    <xf numFmtId="0" fontId="119" fillId="38" borderId="65" xfId="1" applyFont="1" applyFill="1" applyBorder="1" applyAlignment="1">
      <alignment horizontal="left"/>
    </xf>
    <xf numFmtId="0" fontId="119" fillId="38" borderId="80" xfId="1" applyFont="1" applyFill="1" applyBorder="1" applyAlignment="1">
      <alignment horizontal="left"/>
    </xf>
    <xf numFmtId="0" fontId="23" fillId="53" borderId="64" xfId="1" applyFont="1" applyFill="1" applyBorder="1" applyAlignment="1">
      <alignment horizontal="center" vertical="center"/>
    </xf>
    <xf numFmtId="0" fontId="23" fillId="53" borderId="65" xfId="1" applyFont="1" applyFill="1" applyBorder="1" applyAlignment="1">
      <alignment horizontal="center" vertical="center"/>
    </xf>
    <xf numFmtId="0" fontId="23" fillId="53" borderId="74" xfId="1" applyFont="1" applyFill="1" applyBorder="1" applyAlignment="1">
      <alignment horizontal="center" vertical="center"/>
    </xf>
    <xf numFmtId="0" fontId="23" fillId="53" borderId="80" xfId="1" applyFont="1" applyFill="1" applyBorder="1" applyAlignment="1">
      <alignment horizontal="center" vertical="center"/>
    </xf>
    <xf numFmtId="0" fontId="63" fillId="38" borderId="65" xfId="1" applyFont="1" applyFill="1" applyBorder="1" applyAlignment="1">
      <alignment horizontal="center"/>
    </xf>
    <xf numFmtId="0" fontId="63" fillId="38" borderId="74" xfId="1" applyFont="1" applyFill="1" applyBorder="1" applyAlignment="1">
      <alignment horizontal="center"/>
    </xf>
    <xf numFmtId="0" fontId="63" fillId="38" borderId="80" xfId="1" applyFont="1" applyFill="1" applyBorder="1" applyAlignment="1">
      <alignment horizontal="center"/>
    </xf>
    <xf numFmtId="0" fontId="63" fillId="38" borderId="64" xfId="1" applyFont="1" applyFill="1" applyBorder="1" applyAlignment="1">
      <alignment horizontal="center"/>
    </xf>
    <xf numFmtId="49" fontId="43" fillId="61" borderId="41" xfId="1" applyNumberFormat="1" applyFont="1" applyFill="1" applyAlignment="1">
      <alignment horizontal="left" vertical="top" wrapText="1"/>
    </xf>
    <xf numFmtId="49" fontId="43" fillId="61" borderId="41" xfId="1" applyNumberFormat="1" applyFont="1" applyFill="1" applyAlignment="1">
      <alignment horizontal="center" vertical="top" wrapText="1"/>
    </xf>
    <xf numFmtId="14" fontId="21" fillId="39" borderId="41" xfId="1" applyNumberFormat="1" applyFont="1" applyFill="1" applyAlignment="1">
      <alignment horizontal="left" vertical="top"/>
    </xf>
    <xf numFmtId="14" fontId="24" fillId="39" borderId="41" xfId="1" applyNumberFormat="1" applyFont="1" applyFill="1" applyAlignment="1">
      <alignment horizontal="left" vertical="top"/>
    </xf>
    <xf numFmtId="14" fontId="43" fillId="39" borderId="41" xfId="1" applyNumberFormat="1" applyFont="1" applyFill="1" applyAlignment="1">
      <alignment horizontal="left" vertical="top"/>
    </xf>
    <xf numFmtId="0" fontId="37" fillId="38" borderId="41" xfId="1" applyFont="1" applyFill="1" applyAlignment="1">
      <alignment horizontal="left" wrapText="1"/>
    </xf>
    <xf numFmtId="0" fontId="29" fillId="38" borderId="41" xfId="1" applyFont="1" applyFill="1"/>
    <xf numFmtId="0" fontId="21" fillId="39" borderId="41" xfId="1" applyFont="1" applyFill="1" applyAlignment="1">
      <alignment horizontal="center"/>
    </xf>
    <xf numFmtId="0" fontId="25" fillId="38" borderId="41" xfId="1" applyFont="1" applyFill="1" applyAlignment="1">
      <alignment horizontal="left" vertical="top" wrapText="1"/>
    </xf>
    <xf numFmtId="49" fontId="21" fillId="39" borderId="41" xfId="1" applyNumberFormat="1" applyFont="1" applyFill="1" applyAlignment="1">
      <alignment horizontal="left" vertical="top" wrapText="1"/>
    </xf>
    <xf numFmtId="49" fontId="43" fillId="61" borderId="41" xfId="1" quotePrefix="1" applyNumberFormat="1" applyFont="1" applyFill="1" applyAlignment="1">
      <alignment horizontal="center" vertical="top" wrapText="1"/>
    </xf>
    <xf numFmtId="0" fontId="22" fillId="38" borderId="41" xfId="1" applyFont="1" applyFill="1" applyAlignment="1">
      <alignment horizontal="left" vertical="center"/>
    </xf>
    <xf numFmtId="49" fontId="21" fillId="38" borderId="41" xfId="1" applyNumberFormat="1" applyFont="1" applyFill="1" applyAlignment="1">
      <alignment horizontal="left" vertical="top" wrapText="1"/>
    </xf>
    <xf numFmtId="0" fontId="23" fillId="38" borderId="41" xfId="1" applyFont="1" applyFill="1" applyAlignment="1">
      <alignment horizontal="left"/>
    </xf>
    <xf numFmtId="0" fontId="78" fillId="40" borderId="78" xfId="1" applyFont="1" applyFill="1" applyBorder="1" applyAlignment="1">
      <alignment horizontal="center" vertical="center"/>
    </xf>
    <xf numFmtId="0" fontId="63" fillId="41" borderId="79" xfId="1" applyFont="1" applyFill="1" applyBorder="1" applyAlignment="1">
      <alignment horizontal="center" vertical="center"/>
    </xf>
    <xf numFmtId="0" fontId="63" fillId="41" borderId="77" xfId="1" applyFont="1" applyFill="1" applyBorder="1" applyAlignment="1">
      <alignment horizontal="center" vertical="center"/>
    </xf>
    <xf numFmtId="0" fontId="63" fillId="40" borderId="78" xfId="1" applyFont="1" applyFill="1" applyBorder="1" applyAlignment="1">
      <alignment horizontal="center" vertical="center"/>
    </xf>
    <xf numFmtId="0" fontId="58" fillId="40" borderId="41" xfId="1" applyFont="1" applyFill="1" applyAlignment="1">
      <alignment horizontal="center"/>
    </xf>
    <xf numFmtId="0" fontId="23" fillId="40" borderId="65" xfId="1" applyFont="1" applyFill="1" applyBorder="1" applyAlignment="1">
      <alignment horizontal="center" vertical="center"/>
    </xf>
    <xf numFmtId="0" fontId="23" fillId="40" borderId="80" xfId="1" applyFont="1" applyFill="1" applyBorder="1" applyAlignment="1">
      <alignment horizontal="center" vertical="center"/>
    </xf>
    <xf numFmtId="0" fontId="58" fillId="54" borderId="64" xfId="1" applyFont="1" applyFill="1" applyBorder="1" applyAlignment="1">
      <alignment horizontal="center"/>
    </xf>
    <xf numFmtId="0" fontId="35" fillId="43" borderId="41" xfId="1" applyFont="1" applyFill="1" applyAlignment="1">
      <alignment horizontal="center"/>
    </xf>
    <xf numFmtId="0" fontId="78" fillId="52" borderId="64" xfId="1" applyFont="1" applyFill="1" applyBorder="1" applyAlignment="1">
      <alignment horizontal="center"/>
    </xf>
    <xf numFmtId="0" fontId="71" fillId="44" borderId="101" xfId="1" applyFont="1" applyFill="1" applyBorder="1" applyAlignment="1">
      <alignment horizontal="center" vertical="center"/>
    </xf>
    <xf numFmtId="0" fontId="63" fillId="43" borderId="64" xfId="1" applyFont="1" applyFill="1" applyBorder="1" applyAlignment="1">
      <alignment horizontal="center" vertical="center"/>
    </xf>
    <xf numFmtId="0" fontId="23" fillId="43" borderId="64" xfId="1" applyFont="1" applyFill="1" applyBorder="1" applyAlignment="1">
      <alignment horizontal="center" vertical="center"/>
    </xf>
    <xf numFmtId="0" fontId="22" fillId="44" borderId="64" xfId="1" applyFont="1" applyFill="1" applyBorder="1" applyAlignment="1">
      <alignment horizontal="center" vertical="center"/>
    </xf>
    <xf numFmtId="0" fontId="22" fillId="55" borderId="64" xfId="1" applyFont="1" applyFill="1" applyBorder="1" applyAlignment="1">
      <alignment horizontal="center"/>
    </xf>
    <xf numFmtId="0" fontId="23" fillId="38" borderId="64" xfId="1" applyFont="1" applyFill="1" applyBorder="1" applyAlignment="1">
      <alignment horizontal="center" vertical="center"/>
    </xf>
    <xf numFmtId="0" fontId="63" fillId="38" borderId="81" xfId="1" applyFont="1" applyFill="1" applyBorder="1" applyAlignment="1">
      <alignment horizontal="center"/>
    </xf>
    <xf numFmtId="0" fontId="63" fillId="38" borderId="82" xfId="1" applyFont="1" applyFill="1" applyBorder="1" applyAlignment="1">
      <alignment horizontal="center"/>
    </xf>
    <xf numFmtId="0" fontId="63" fillId="38" borderId="85" xfId="1" applyFont="1" applyFill="1" applyBorder="1" applyAlignment="1">
      <alignment horizontal="center"/>
    </xf>
    <xf numFmtId="0" fontId="63" fillId="38" borderId="83" xfId="1" applyFont="1" applyFill="1" applyBorder="1" applyAlignment="1">
      <alignment horizontal="center"/>
    </xf>
    <xf numFmtId="0" fontId="63" fillId="38" borderId="63" xfId="1" applyFont="1" applyFill="1" applyBorder="1" applyAlignment="1">
      <alignment horizontal="center"/>
    </xf>
    <xf numFmtId="0" fontId="63" fillId="38" borderId="84" xfId="1" applyFont="1" applyFill="1" applyBorder="1" applyAlignment="1">
      <alignment horizontal="center"/>
    </xf>
    <xf numFmtId="0" fontId="23" fillId="38" borderId="64" xfId="1" applyFont="1" applyFill="1" applyBorder="1" applyAlignment="1">
      <alignment horizontal="center"/>
    </xf>
    <xf numFmtId="0" fontId="112" fillId="38" borderId="41" xfId="1" applyFont="1" applyFill="1" applyAlignment="1">
      <alignment horizontal="left" vertical="center"/>
    </xf>
    <xf numFmtId="0" fontId="71" fillId="0" borderId="83" xfId="1" applyFont="1" applyBorder="1" applyAlignment="1">
      <alignment horizontal="center" vertical="center"/>
    </xf>
    <xf numFmtId="0" fontId="71" fillId="0" borderId="84" xfId="1" applyFont="1" applyBorder="1" applyAlignment="1">
      <alignment horizontal="center" vertical="center"/>
    </xf>
    <xf numFmtId="0" fontId="63" fillId="38" borderId="90" xfId="1" applyFont="1" applyFill="1" applyBorder="1" applyAlignment="1">
      <alignment horizontal="center" vertical="center"/>
    </xf>
    <xf numFmtId="0" fontId="63" fillId="38" borderId="86" xfId="1" applyFont="1" applyFill="1" applyBorder="1" applyAlignment="1">
      <alignment horizontal="center" vertical="center"/>
    </xf>
    <xf numFmtId="0" fontId="63" fillId="38" borderId="83" xfId="1" applyFont="1" applyFill="1" applyBorder="1" applyAlignment="1">
      <alignment horizontal="center" vertical="center"/>
    </xf>
    <xf numFmtId="0" fontId="63" fillId="38" borderId="84" xfId="1" applyFont="1" applyFill="1" applyBorder="1" applyAlignment="1">
      <alignment horizontal="center" vertical="center"/>
    </xf>
    <xf numFmtId="0" fontId="63" fillId="40" borderId="81" xfId="1" applyFont="1" applyFill="1" applyBorder="1" applyAlignment="1">
      <alignment horizontal="center" vertical="center"/>
    </xf>
    <xf numFmtId="0" fontId="63" fillId="40" borderId="85" xfId="1" applyFont="1" applyFill="1" applyBorder="1" applyAlignment="1">
      <alignment horizontal="center" vertical="center"/>
    </xf>
    <xf numFmtId="0" fontId="63" fillId="40" borderId="83" xfId="1" applyFont="1" applyFill="1" applyBorder="1" applyAlignment="1">
      <alignment horizontal="center" vertical="center"/>
    </xf>
    <xf numFmtId="0" fontId="63" fillId="40" borderId="84" xfId="1" applyFont="1" applyFill="1" applyBorder="1" applyAlignment="1">
      <alignment horizontal="center" vertical="center"/>
    </xf>
    <xf numFmtId="0" fontId="78" fillId="40" borderId="41" xfId="1" applyFont="1" applyFill="1" applyAlignment="1">
      <alignment horizontal="center" wrapText="1"/>
    </xf>
    <xf numFmtId="0" fontId="78" fillId="52" borderId="41" xfId="1" applyFont="1" applyFill="1" applyAlignment="1">
      <alignment horizontal="center"/>
    </xf>
    <xf numFmtId="0" fontId="23" fillId="40" borderId="64" xfId="1" applyFont="1" applyFill="1" applyBorder="1" applyAlignment="1">
      <alignment horizontal="right" vertical="center"/>
    </xf>
    <xf numFmtId="0" fontId="23" fillId="53" borderId="81" xfId="1" applyFont="1" applyFill="1" applyBorder="1" applyAlignment="1">
      <alignment horizontal="center" vertical="center"/>
    </xf>
    <xf numFmtId="0" fontId="23" fillId="53" borderId="85" xfId="1" applyFont="1" applyFill="1" applyBorder="1" applyAlignment="1">
      <alignment horizontal="center" vertical="center"/>
    </xf>
    <xf numFmtId="0" fontId="23" fillId="53" borderId="82" xfId="1" applyFont="1" applyFill="1" applyBorder="1" applyAlignment="1">
      <alignment horizontal="center" vertical="center"/>
    </xf>
    <xf numFmtId="0" fontId="23" fillId="38" borderId="64" xfId="1" applyFont="1" applyFill="1" applyBorder="1" applyAlignment="1">
      <alignment horizontal="left" vertical="center"/>
    </xf>
    <xf numFmtId="0" fontId="23" fillId="38" borderId="65" xfId="1" applyFont="1" applyFill="1" applyBorder="1" applyAlignment="1">
      <alignment horizontal="left" vertical="center"/>
    </xf>
    <xf numFmtId="0" fontId="23" fillId="38" borderId="74" xfId="1" applyFont="1" applyFill="1" applyBorder="1" applyAlignment="1">
      <alignment horizontal="left" vertical="center"/>
    </xf>
    <xf numFmtId="0" fontId="23" fillId="38" borderId="80" xfId="1" applyFont="1" applyFill="1" applyBorder="1" applyAlignment="1">
      <alignment horizontal="left" vertical="center"/>
    </xf>
    <xf numFmtId="0" fontId="58" fillId="44" borderId="41" xfId="1" applyFont="1" applyFill="1" applyAlignment="1">
      <alignment horizontal="left" vertical="center"/>
    </xf>
    <xf numFmtId="0" fontId="78" fillId="40" borderId="41" xfId="1" applyFont="1" applyFill="1" applyAlignment="1">
      <alignment horizontal="left"/>
    </xf>
    <xf numFmtId="0" fontId="78" fillId="40" borderId="86" xfId="1" applyFont="1" applyFill="1" applyBorder="1" applyAlignment="1">
      <alignment horizontal="left"/>
    </xf>
    <xf numFmtId="0" fontId="23" fillId="48" borderId="64" xfId="1" applyFont="1" applyFill="1" applyBorder="1" applyAlignment="1">
      <alignment horizontal="center" vertical="center"/>
    </xf>
    <xf numFmtId="0" fontId="22" fillId="38" borderId="74" xfId="1" applyFont="1" applyFill="1" applyBorder="1" applyAlignment="1">
      <alignment horizontal="center" vertical="center"/>
    </xf>
    <xf numFmtId="0" fontId="22" fillId="38" borderId="80" xfId="1" applyFont="1" applyFill="1" applyBorder="1" applyAlignment="1">
      <alignment horizontal="center" vertical="center"/>
    </xf>
    <xf numFmtId="0" fontId="21" fillId="38" borderId="65" xfId="1" applyFont="1" applyFill="1" applyBorder="1" applyAlignment="1">
      <alignment horizontal="center"/>
    </xf>
    <xf numFmtId="0" fontId="21" fillId="38" borderId="74" xfId="1" applyFont="1" applyFill="1" applyBorder="1" applyAlignment="1">
      <alignment horizontal="center"/>
    </xf>
    <xf numFmtId="0" fontId="21" fillId="38" borderId="80" xfId="1" applyFont="1" applyFill="1" applyBorder="1" applyAlignment="1">
      <alignment horizontal="center"/>
    </xf>
    <xf numFmtId="0" fontId="63" fillId="38" borderId="65" xfId="1" applyFont="1" applyFill="1" applyBorder="1" applyAlignment="1">
      <alignment horizontal="center" vertical="center"/>
    </xf>
    <xf numFmtId="0" fontId="63" fillId="38" borderId="74" xfId="1" applyFont="1" applyFill="1" applyBorder="1" applyAlignment="1">
      <alignment horizontal="center" vertical="center"/>
    </xf>
    <xf numFmtId="0" fontId="63" fillId="38" borderId="80" xfId="1" applyFont="1" applyFill="1" applyBorder="1" applyAlignment="1">
      <alignment horizontal="center" vertical="center"/>
    </xf>
    <xf numFmtId="0" fontId="71" fillId="0" borderId="65" xfId="1" applyFont="1" applyBorder="1" applyAlignment="1">
      <alignment horizontal="left"/>
    </xf>
    <xf numFmtId="0" fontId="71" fillId="0" borderId="74" xfId="1" applyFont="1" applyBorder="1" applyAlignment="1">
      <alignment horizontal="left"/>
    </xf>
    <xf numFmtId="0" fontId="71" fillId="0" borderId="80" xfId="1" applyFont="1" applyBorder="1" applyAlignment="1">
      <alignment horizontal="left"/>
    </xf>
    <xf numFmtId="0" fontId="23" fillId="38" borderId="79" xfId="1" applyFont="1" applyFill="1" applyBorder="1" applyAlignment="1">
      <alignment horizontal="right" vertical="center"/>
    </xf>
    <xf numFmtId="0" fontId="23" fillId="38" borderId="77" xfId="1" applyFont="1" applyFill="1" applyBorder="1" applyAlignment="1">
      <alignment horizontal="right" vertical="center"/>
    </xf>
    <xf numFmtId="0" fontId="29" fillId="38" borderId="65" xfId="1" applyFont="1" applyFill="1" applyBorder="1" applyAlignment="1">
      <alignment horizontal="center"/>
    </xf>
    <xf numFmtId="0" fontId="29" fillId="38" borderId="80" xfId="1" applyFont="1" applyFill="1" applyBorder="1" applyAlignment="1">
      <alignment horizontal="center"/>
    </xf>
    <xf numFmtId="0" fontId="63" fillId="38" borderId="79" xfId="1" applyFont="1" applyFill="1" applyBorder="1" applyAlignment="1">
      <alignment horizontal="center"/>
    </xf>
    <xf numFmtId="0" fontId="63" fillId="38" borderId="77" xfId="1" applyFont="1" applyFill="1" applyBorder="1" applyAlignment="1">
      <alignment horizontal="center"/>
    </xf>
    <xf numFmtId="0" fontId="23" fillId="38" borderId="81" xfId="1" applyFont="1" applyFill="1" applyBorder="1" applyAlignment="1">
      <alignment horizontal="center"/>
    </xf>
    <xf numFmtId="0" fontId="23" fillId="38" borderId="85" xfId="1" applyFont="1" applyFill="1" applyBorder="1" applyAlignment="1">
      <alignment horizontal="center"/>
    </xf>
    <xf numFmtId="0" fontId="23" fillId="38" borderId="83" xfId="1" applyFont="1" applyFill="1" applyBorder="1" applyAlignment="1">
      <alignment horizontal="center"/>
    </xf>
    <xf numFmtId="0" fontId="23" fillId="38" borderId="84" xfId="1" applyFont="1" applyFill="1" applyBorder="1" applyAlignment="1">
      <alignment horizontal="center"/>
    </xf>
    <xf numFmtId="0" fontId="78" fillId="40" borderId="41" xfId="1" applyFont="1" applyFill="1" applyAlignment="1">
      <alignment horizontal="center"/>
    </xf>
    <xf numFmtId="0" fontId="78" fillId="84" borderId="104" xfId="0" applyFont="1" applyFill="1" applyBorder="1" applyAlignment="1">
      <alignment horizontal="center" vertical="center"/>
    </xf>
    <xf numFmtId="0" fontId="23" fillId="38" borderId="79" xfId="0" applyFont="1" applyFill="1" applyBorder="1" applyAlignment="1">
      <alignment horizontal="center" vertical="center"/>
    </xf>
    <xf numFmtId="0" fontId="23" fillId="38" borderId="78" xfId="0" applyFont="1" applyFill="1" applyBorder="1" applyAlignment="1">
      <alignment horizontal="center" vertical="center"/>
    </xf>
    <xf numFmtId="0" fontId="23" fillId="38" borderId="77" xfId="0" applyFont="1" applyFill="1" applyBorder="1" applyAlignment="1">
      <alignment horizontal="center" vertical="center"/>
    </xf>
    <xf numFmtId="0" fontId="71" fillId="86" borderId="79" xfId="0" applyFont="1" applyFill="1" applyBorder="1" applyAlignment="1">
      <alignment horizontal="center" vertical="center"/>
    </xf>
    <xf numFmtId="0" fontId="90" fillId="86" borderId="79" xfId="0" applyFont="1" applyFill="1" applyBorder="1" applyAlignment="1">
      <alignment horizontal="center" vertical="center"/>
    </xf>
    <xf numFmtId="0" fontId="90" fillId="54" borderId="79" xfId="0" applyFont="1" applyFill="1" applyBorder="1" applyAlignment="1">
      <alignment horizontal="center" vertical="center"/>
    </xf>
    <xf numFmtId="0" fontId="74" fillId="40" borderId="90" xfId="0" applyFont="1" applyFill="1" applyBorder="1" applyAlignment="1">
      <alignment horizontal="left" vertical="center"/>
    </xf>
    <xf numFmtId="0" fontId="74" fillId="40" borderId="78" xfId="0" applyFont="1" applyFill="1" applyBorder="1" applyAlignment="1">
      <alignment horizontal="left" vertical="center"/>
    </xf>
    <xf numFmtId="0" fontId="74" fillId="40" borderId="90" xfId="0" applyFont="1" applyFill="1" applyBorder="1" applyAlignment="1">
      <alignment horizontal="left"/>
    </xf>
    <xf numFmtId="0" fontId="74" fillId="40" borderId="78" xfId="0" applyFont="1" applyFill="1" applyBorder="1" applyAlignment="1">
      <alignment horizontal="left"/>
    </xf>
    <xf numFmtId="0" fontId="78" fillId="84" borderId="74" xfId="0" applyFont="1" applyFill="1" applyBorder="1" applyAlignment="1">
      <alignment horizontal="center" vertical="center"/>
    </xf>
    <xf numFmtId="0" fontId="64" fillId="38" borderId="65" xfId="0" applyFont="1" applyFill="1" applyBorder="1" applyAlignment="1">
      <alignment horizontal="center" vertical="center"/>
    </xf>
    <xf numFmtId="0" fontId="64" fillId="38" borderId="74" xfId="0" applyFont="1" applyFill="1" applyBorder="1" applyAlignment="1">
      <alignment horizontal="center" vertical="center"/>
    </xf>
    <xf numFmtId="0" fontId="64" fillId="38" borderId="80" xfId="0" applyFont="1" applyFill="1" applyBorder="1" applyAlignment="1">
      <alignment horizontal="center" vertical="center"/>
    </xf>
    <xf numFmtId="0" fontId="35" fillId="36" borderId="74" xfId="0" applyFont="1" applyFill="1" applyBorder="1" applyAlignment="1">
      <alignment horizontal="center"/>
    </xf>
    <xf numFmtId="0" fontId="35" fillId="36" borderId="104" xfId="0" applyFont="1" applyFill="1" applyBorder="1" applyAlignment="1">
      <alignment horizontal="center"/>
    </xf>
    <xf numFmtId="0" fontId="35" fillId="36" borderId="63" xfId="0" applyFont="1" applyFill="1" applyBorder="1" applyAlignment="1">
      <alignment horizontal="center" vertical="center"/>
    </xf>
    <xf numFmtId="0" fontId="35" fillId="36" borderId="107" xfId="0" applyFont="1" applyFill="1" applyBorder="1" applyAlignment="1">
      <alignment horizontal="center" vertical="center"/>
    </xf>
    <xf numFmtId="0" fontId="35" fillId="36" borderId="83" xfId="0" applyFont="1" applyFill="1" applyBorder="1" applyAlignment="1">
      <alignment horizontal="center" vertical="center"/>
    </xf>
    <xf numFmtId="0" fontId="35" fillId="36" borderId="65" xfId="0" applyFont="1" applyFill="1" applyBorder="1" applyAlignment="1">
      <alignment horizontal="center"/>
    </xf>
    <xf numFmtId="1" fontId="71" fillId="41" borderId="41" xfId="0" applyNumberFormat="1" applyFont="1" applyFill="1" applyBorder="1" applyAlignment="1">
      <alignment horizontal="center" vertical="center"/>
    </xf>
    <xf numFmtId="0" fontId="35" fillId="47" borderId="64" xfId="0" applyFont="1" applyFill="1" applyBorder="1" applyAlignment="1">
      <alignment horizontal="center" vertical="center"/>
    </xf>
    <xf numFmtId="1" fontId="78" fillId="54" borderId="79" xfId="0" applyNumberFormat="1" applyFont="1" applyFill="1" applyBorder="1" applyAlignment="1">
      <alignment horizontal="right" vertical="center"/>
    </xf>
    <xf numFmtId="1" fontId="78" fillId="54" borderId="64" xfId="0" applyNumberFormat="1" applyFont="1" applyFill="1" applyBorder="1" applyAlignment="1">
      <alignment horizontal="right" vertical="center"/>
    </xf>
    <xf numFmtId="0" fontId="78" fillId="85" borderId="106" xfId="0" applyFont="1" applyFill="1" applyBorder="1" applyAlignment="1">
      <alignment horizontal="center" vertical="center"/>
    </xf>
    <xf numFmtId="1" fontId="78" fillId="40" borderId="79" xfId="0" applyNumberFormat="1" applyFont="1" applyFill="1" applyBorder="1" applyAlignment="1">
      <alignment horizontal="center" vertical="center"/>
    </xf>
    <xf numFmtId="1" fontId="78" fillId="84" borderId="79" xfId="0" applyNumberFormat="1" applyFont="1" applyFill="1" applyBorder="1" applyAlignment="1">
      <alignment horizontal="right" vertical="center"/>
    </xf>
    <xf numFmtId="0" fontId="78" fillId="54" borderId="64" xfId="0" applyFont="1" applyFill="1" applyBorder="1" applyAlignment="1">
      <alignment horizontal="center" vertical="center"/>
    </xf>
    <xf numFmtId="1" fontId="78" fillId="84" borderId="79" xfId="0" applyNumberFormat="1" applyFont="1" applyFill="1" applyBorder="1" applyAlignment="1">
      <alignment horizontal="center" vertical="center"/>
    </xf>
    <xf numFmtId="1" fontId="78" fillId="84" borderId="64" xfId="0" applyNumberFormat="1" applyFont="1" applyFill="1" applyBorder="1" applyAlignment="1">
      <alignment horizontal="center" vertical="center"/>
    </xf>
    <xf numFmtId="0" fontId="78" fillId="85" borderId="79" xfId="0" applyFont="1" applyFill="1" applyBorder="1" applyAlignment="1">
      <alignment horizontal="center" vertical="center"/>
    </xf>
    <xf numFmtId="0" fontId="62" fillId="43" borderId="81" xfId="0" applyFont="1" applyFill="1" applyBorder="1" applyAlignment="1">
      <alignment horizontal="center" vertical="center"/>
    </xf>
    <xf numFmtId="0" fontId="62" fillId="43" borderId="85" xfId="0" applyFont="1" applyFill="1" applyBorder="1" applyAlignment="1">
      <alignment horizontal="center" vertical="center"/>
    </xf>
    <xf numFmtId="0" fontId="62" fillId="43" borderId="83" xfId="0" applyFont="1" applyFill="1" applyBorder="1" applyAlignment="1">
      <alignment horizontal="center" vertical="center"/>
    </xf>
    <xf numFmtId="0" fontId="62" fillId="43" borderId="84" xfId="0" applyFont="1" applyFill="1" applyBorder="1" applyAlignment="1">
      <alignment horizontal="center" vertical="center"/>
    </xf>
    <xf numFmtId="14" fontId="22" fillId="40" borderId="41" xfId="0" applyNumberFormat="1" applyFont="1" applyFill="1" applyBorder="1" applyAlignment="1">
      <alignment horizontal="left"/>
    </xf>
    <xf numFmtId="0" fontId="110" fillId="49" borderId="64" xfId="0" applyFont="1" applyFill="1" applyBorder="1" applyAlignment="1">
      <alignment horizontal="center" vertical="center"/>
    </xf>
    <xf numFmtId="0" fontId="62" fillId="43" borderId="64" xfId="0" applyFont="1" applyFill="1" applyBorder="1" applyAlignment="1">
      <alignment horizontal="center" vertical="center" wrapText="1"/>
    </xf>
    <xf numFmtId="0" fontId="62" fillId="43" borderId="81" xfId="0" applyFont="1" applyFill="1" applyBorder="1" applyAlignment="1">
      <alignment horizontal="center" vertical="center" wrapText="1"/>
    </xf>
    <xf numFmtId="0" fontId="62" fillId="43" borderId="82" xfId="0" applyFont="1" applyFill="1" applyBorder="1" applyAlignment="1">
      <alignment horizontal="center" vertical="center" wrapText="1"/>
    </xf>
    <xf numFmtId="0" fontId="62" fillId="43" borderId="85" xfId="0" applyFont="1" applyFill="1" applyBorder="1" applyAlignment="1">
      <alignment horizontal="center" vertical="center" wrapText="1"/>
    </xf>
    <xf numFmtId="0" fontId="62" fillId="43" borderId="90" xfId="0" applyFont="1" applyFill="1" applyBorder="1" applyAlignment="1">
      <alignment horizontal="center" vertical="center" wrapText="1"/>
    </xf>
    <xf numFmtId="0" fontId="62" fillId="43" borderId="41" xfId="0" applyFont="1" applyFill="1" applyBorder="1" applyAlignment="1">
      <alignment horizontal="center" vertical="center" wrapText="1"/>
    </xf>
    <xf numFmtId="0" fontId="62" fillId="43" borderId="86" xfId="0" applyFont="1" applyFill="1" applyBorder="1" applyAlignment="1">
      <alignment horizontal="center" vertical="center" wrapText="1"/>
    </xf>
    <xf numFmtId="0" fontId="62" fillId="43" borderId="83" xfId="0" applyFont="1" applyFill="1" applyBorder="1" applyAlignment="1">
      <alignment horizontal="center" vertical="center" wrapText="1"/>
    </xf>
    <xf numFmtId="0" fontId="62" fillId="43" borderId="63" xfId="0" applyFont="1" applyFill="1" applyBorder="1" applyAlignment="1">
      <alignment horizontal="center" vertical="center" wrapText="1"/>
    </xf>
    <xf numFmtId="0" fontId="62" fillId="43" borderId="84" xfId="0" applyFont="1" applyFill="1" applyBorder="1" applyAlignment="1">
      <alignment horizontal="center" vertical="center" wrapText="1"/>
    </xf>
    <xf numFmtId="0" fontId="23" fillId="38" borderId="65" xfId="0" applyFont="1" applyFill="1" applyBorder="1" applyAlignment="1">
      <alignment horizontal="center"/>
    </xf>
    <xf numFmtId="0" fontId="23" fillId="38" borderId="74" xfId="0" applyFont="1" applyFill="1" applyBorder="1" applyAlignment="1">
      <alignment horizontal="center"/>
    </xf>
    <xf numFmtId="0" fontId="23" fillId="38" borderId="80" xfId="0" applyFont="1" applyFill="1" applyBorder="1" applyAlignment="1">
      <alignment horizontal="center"/>
    </xf>
    <xf numFmtId="0" fontId="94" fillId="0" borderId="64" xfId="0" applyFont="1" applyBorder="1" applyAlignment="1">
      <alignment horizontal="center" vertical="center"/>
    </xf>
    <xf numFmtId="0" fontId="94" fillId="38" borderId="64" xfId="0" applyFont="1" applyFill="1" applyBorder="1" applyAlignment="1">
      <alignment horizontal="center" vertical="center"/>
    </xf>
    <xf numFmtId="0" fontId="23" fillId="38" borderId="65" xfId="0" applyFont="1" applyFill="1" applyBorder="1" applyAlignment="1">
      <alignment horizontal="center" vertical="center"/>
    </xf>
    <xf numFmtId="0" fontId="23" fillId="38" borderId="74" xfId="0" applyFont="1" applyFill="1" applyBorder="1" applyAlignment="1">
      <alignment horizontal="center" vertical="center"/>
    </xf>
    <xf numFmtId="0" fontId="23" fillId="38" borderId="80" xfId="0" applyFont="1" applyFill="1" applyBorder="1" applyAlignment="1">
      <alignment horizontal="center" vertical="center"/>
    </xf>
    <xf numFmtId="0" fontId="35" fillId="42" borderId="81" xfId="0" applyFont="1" applyFill="1" applyBorder="1" applyAlignment="1">
      <alignment horizontal="center" vertical="center" wrapText="1"/>
    </xf>
    <xf numFmtId="0" fontId="35" fillId="42" borderId="90" xfId="0" applyFont="1" applyFill="1" applyBorder="1" applyAlignment="1">
      <alignment horizontal="center" vertical="center" wrapText="1"/>
    </xf>
    <xf numFmtId="0" fontId="63" fillId="38" borderId="65" xfId="0" applyFont="1" applyFill="1" applyBorder="1" applyAlignment="1">
      <alignment horizontal="center"/>
    </xf>
    <xf numFmtId="0" fontId="63" fillId="38" borderId="80" xfId="0" applyFont="1" applyFill="1" applyBorder="1" applyAlignment="1">
      <alignment horizontal="center"/>
    </xf>
    <xf numFmtId="0" fontId="74" fillId="40" borderId="81" xfId="0" applyFont="1" applyFill="1" applyBorder="1" applyAlignment="1">
      <alignment horizontal="left" vertical="center"/>
    </xf>
    <xf numFmtId="0" fontId="74" fillId="40" borderId="79" xfId="0" applyFont="1" applyFill="1" applyBorder="1" applyAlignment="1">
      <alignment horizontal="left" vertical="center"/>
    </xf>
    <xf numFmtId="0" fontId="35" fillId="43" borderId="79" xfId="0" applyFont="1" applyFill="1" applyBorder="1" applyAlignment="1">
      <alignment horizontal="center" vertical="center"/>
    </xf>
    <xf numFmtId="0" fontId="35" fillId="43" borderId="77" xfId="0" applyFont="1" applyFill="1" applyBorder="1" applyAlignment="1">
      <alignment horizontal="center" vertical="center"/>
    </xf>
    <xf numFmtId="0" fontId="22" fillId="34" borderId="41" xfId="1" applyFont="1" applyFill="1" applyAlignment="1">
      <alignment horizontal="center"/>
    </xf>
    <xf numFmtId="0" fontId="35" fillId="38" borderId="79" xfId="0" applyFont="1" applyFill="1" applyBorder="1" applyAlignment="1">
      <alignment horizontal="center" vertical="center"/>
    </xf>
    <xf numFmtId="0" fontId="35" fillId="38" borderId="64" xfId="0" applyFont="1" applyFill="1" applyBorder="1" applyAlignment="1">
      <alignment horizontal="center" vertical="center"/>
    </xf>
    <xf numFmtId="0" fontId="78" fillId="40" borderId="86" xfId="0" applyFont="1" applyFill="1" applyBorder="1" applyAlignment="1">
      <alignment horizontal="center"/>
    </xf>
    <xf numFmtId="0" fontId="71" fillId="41" borderId="41" xfId="0" applyFont="1" applyFill="1" applyBorder="1" applyAlignment="1">
      <alignment horizontal="center" vertical="center"/>
    </xf>
    <xf numFmtId="0" fontId="35" fillId="36" borderId="91" xfId="0" applyFont="1" applyFill="1" applyBorder="1" applyAlignment="1">
      <alignment horizontal="center" vertical="center"/>
    </xf>
    <xf numFmtId="0" fontId="35" fillId="36" borderId="88" xfId="0" applyFont="1" applyFill="1" applyBorder="1" applyAlignment="1">
      <alignment horizontal="center" vertical="center"/>
    </xf>
    <xf numFmtId="0" fontId="35" fillId="47" borderId="80" xfId="0" applyFont="1" applyFill="1" applyBorder="1" applyAlignment="1">
      <alignment horizontal="center" vertical="center"/>
    </xf>
    <xf numFmtId="0" fontId="78" fillId="84" borderId="64" xfId="0" applyFont="1" applyFill="1" applyBorder="1" applyAlignment="1">
      <alignment horizontal="center" vertical="center"/>
    </xf>
    <xf numFmtId="0" fontId="35" fillId="36" borderId="64" xfId="0" applyFont="1" applyFill="1" applyBorder="1" applyAlignment="1">
      <alignment horizontal="center"/>
    </xf>
    <xf numFmtId="0" fontId="35" fillId="36" borderId="64" xfId="0" applyFont="1" applyFill="1" applyBorder="1" applyAlignment="1">
      <alignment horizontal="center" vertical="center"/>
    </xf>
    <xf numFmtId="0" fontId="34" fillId="49" borderId="64" xfId="0" applyFont="1" applyFill="1" applyBorder="1" applyAlignment="1">
      <alignment horizontal="center"/>
    </xf>
    <xf numFmtId="0" fontId="35" fillId="43" borderId="64" xfId="0" applyFont="1" applyFill="1" applyBorder="1" applyAlignment="1">
      <alignment horizontal="center" vertical="center"/>
    </xf>
    <xf numFmtId="0" fontId="34" fillId="49" borderId="79" xfId="0" applyFont="1" applyFill="1" applyBorder="1" applyAlignment="1">
      <alignment horizontal="center"/>
    </xf>
    <xf numFmtId="0" fontId="35" fillId="87" borderId="79" xfId="0" applyFont="1" applyFill="1" applyBorder="1" applyAlignment="1">
      <alignment horizontal="center" vertical="center"/>
    </xf>
    <xf numFmtId="0" fontId="35" fillId="87" borderId="78" xfId="0" applyFont="1" applyFill="1" applyBorder="1" applyAlignment="1">
      <alignment horizontal="center" vertical="center"/>
    </xf>
    <xf numFmtId="0" fontId="35" fillId="87" borderId="77" xfId="0" applyFont="1" applyFill="1" applyBorder="1" applyAlignment="1">
      <alignment horizontal="center" vertical="center"/>
    </xf>
    <xf numFmtId="0" fontId="35" fillId="90" borderId="81" xfId="0" applyFont="1" applyFill="1" applyBorder="1" applyAlignment="1">
      <alignment horizontal="center" vertical="center"/>
    </xf>
    <xf numFmtId="0" fontId="35" fillId="90" borderId="90" xfId="0" applyFont="1" applyFill="1" applyBorder="1" applyAlignment="1">
      <alignment horizontal="center" vertical="center"/>
    </xf>
    <xf numFmtId="0" fontId="35" fillId="90" borderId="83" xfId="0" applyFont="1" applyFill="1" applyBorder="1" applyAlignment="1">
      <alignment horizontal="center" vertical="center"/>
    </xf>
    <xf numFmtId="0" fontId="23" fillId="92" borderId="64" xfId="0" applyFont="1" applyFill="1" applyBorder="1" applyAlignment="1">
      <alignment horizontal="center" vertical="center"/>
    </xf>
    <xf numFmtId="0" fontId="62" fillId="0" borderId="81" xfId="0" applyFont="1" applyBorder="1" applyAlignment="1">
      <alignment horizontal="center" vertical="center"/>
    </xf>
    <xf numFmtId="0" fontId="62" fillId="0" borderId="85" xfId="0" applyFont="1" applyBorder="1" applyAlignment="1">
      <alignment horizontal="center" vertical="center"/>
    </xf>
    <xf numFmtId="0" fontId="62" fillId="0" borderId="83" xfId="0" applyFont="1" applyBorder="1" applyAlignment="1">
      <alignment horizontal="center" vertical="center"/>
    </xf>
    <xf numFmtId="0" fontId="62" fillId="0" borderId="84" xfId="0" applyFont="1" applyBorder="1" applyAlignment="1">
      <alignment horizontal="center" vertical="center"/>
    </xf>
    <xf numFmtId="0" fontId="62" fillId="38" borderId="81" xfId="0" applyFont="1" applyFill="1" applyBorder="1" applyAlignment="1">
      <alignment horizontal="center" vertical="center"/>
    </xf>
    <xf numFmtId="0" fontId="62" fillId="38" borderId="85" xfId="0" applyFont="1" applyFill="1" applyBorder="1" applyAlignment="1">
      <alignment horizontal="center" vertical="center"/>
    </xf>
    <xf numFmtId="0" fontId="62" fillId="38" borderId="83" xfId="0" applyFont="1" applyFill="1" applyBorder="1" applyAlignment="1">
      <alignment horizontal="center" vertical="center"/>
    </xf>
    <xf numFmtId="0" fontId="62" fillId="38" borderId="84" xfId="0" applyFont="1" applyFill="1" applyBorder="1" applyAlignment="1">
      <alignment horizontal="center" vertical="center"/>
    </xf>
    <xf numFmtId="0" fontId="35" fillId="88" borderId="64" xfId="0" applyFont="1" applyFill="1" applyBorder="1" applyAlignment="1">
      <alignment horizontal="center" vertical="center"/>
    </xf>
    <xf numFmtId="0" fontId="62" fillId="43" borderId="65" xfId="0" applyFont="1" applyFill="1" applyBorder="1" applyAlignment="1">
      <alignment horizontal="center" vertical="center" wrapText="1"/>
    </xf>
    <xf numFmtId="0" fontId="62" fillId="43" borderId="90" xfId="0" applyFont="1" applyFill="1" applyBorder="1" applyAlignment="1">
      <alignment horizontal="center" vertical="center"/>
    </xf>
    <xf numFmtId="0" fontId="62" fillId="43" borderId="86" xfId="0" applyFont="1" applyFill="1" applyBorder="1" applyAlignment="1">
      <alignment horizontal="center" vertical="center"/>
    </xf>
    <xf numFmtId="0" fontId="94" fillId="43" borderId="64" xfId="0" applyFont="1" applyFill="1" applyBorder="1" applyAlignment="1">
      <alignment horizontal="center" vertical="center"/>
    </xf>
    <xf numFmtId="0" fontId="35" fillId="88" borderId="65" xfId="0" applyFont="1" applyFill="1" applyBorder="1" applyAlignment="1">
      <alignment horizontal="center" vertical="center"/>
    </xf>
    <xf numFmtId="0" fontId="62" fillId="43" borderId="64" xfId="0" applyFont="1" applyFill="1" applyBorder="1" applyAlignment="1">
      <alignment horizontal="center" vertical="center"/>
    </xf>
    <xf numFmtId="0" fontId="62" fillId="43" borderId="79" xfId="0" applyFont="1" applyFill="1" applyBorder="1" applyAlignment="1">
      <alignment horizontal="center" vertical="center" wrapText="1"/>
    </xf>
    <xf numFmtId="0" fontId="62" fillId="43" borderId="78" xfId="0" applyFont="1" applyFill="1" applyBorder="1" applyAlignment="1">
      <alignment horizontal="center" vertical="center" wrapText="1"/>
    </xf>
    <xf numFmtId="0" fontId="62" fillId="43" borderId="77" xfId="0" applyFont="1" applyFill="1" applyBorder="1" applyAlignment="1">
      <alignment horizontal="center" vertical="center" wrapText="1"/>
    </xf>
    <xf numFmtId="0" fontId="35" fillId="90" borderId="79" xfId="0" applyFont="1" applyFill="1" applyBorder="1" applyAlignment="1">
      <alignment horizontal="center" vertical="center"/>
    </xf>
    <xf numFmtId="0" fontId="35" fillId="90" borderId="78" xfId="0" applyFont="1" applyFill="1" applyBorder="1" applyAlignment="1">
      <alignment horizontal="center" vertical="center"/>
    </xf>
    <xf numFmtId="0" fontId="35" fillId="90" borderId="77" xfId="0" applyFont="1" applyFill="1" applyBorder="1" applyAlignment="1">
      <alignment horizontal="center" vertical="center"/>
    </xf>
    <xf numFmtId="0" fontId="35" fillId="42" borderId="79" xfId="0" applyFont="1" applyFill="1" applyBorder="1" applyAlignment="1">
      <alignment horizontal="center" vertical="center" wrapText="1"/>
    </xf>
    <xf numFmtId="0" fontId="35" fillId="42" borderId="78" xfId="0" applyFont="1" applyFill="1" applyBorder="1" applyAlignment="1">
      <alignment horizontal="center" vertical="center" wrapText="1"/>
    </xf>
    <xf numFmtId="0" fontId="35" fillId="42" borderId="77" xfId="0" applyFont="1" applyFill="1" applyBorder="1" applyAlignment="1">
      <alignment horizontal="center" vertical="center" wrapText="1"/>
    </xf>
    <xf numFmtId="0" fontId="62" fillId="0" borderId="64" xfId="0" applyFont="1" applyBorder="1" applyAlignment="1">
      <alignment horizontal="center" vertical="center"/>
    </xf>
    <xf numFmtId="0" fontId="63" fillId="38" borderId="41" xfId="0" applyFont="1" applyFill="1" applyBorder="1" applyAlignment="1">
      <alignment horizontal="center" vertical="center"/>
    </xf>
    <xf numFmtId="0" fontId="62" fillId="38" borderId="64" xfId="0" applyFont="1" applyFill="1" applyBorder="1" applyAlignment="1">
      <alignment horizontal="center" vertical="center"/>
    </xf>
    <xf numFmtId="0" fontId="35" fillId="0" borderId="64" xfId="0" applyFont="1" applyBorder="1" applyAlignment="1">
      <alignment horizontal="center" vertical="center"/>
    </xf>
    <xf numFmtId="0" fontId="23" fillId="92" borderId="64" xfId="0" applyFont="1" applyFill="1" applyBorder="1" applyAlignment="1">
      <alignment horizontal="center"/>
    </xf>
    <xf numFmtId="0" fontId="94" fillId="38" borderId="0" xfId="0" applyFont="1" applyFill="1" applyAlignment="1">
      <alignment horizontal="left"/>
    </xf>
    <xf numFmtId="0" fontId="110" fillId="49" borderId="90" xfId="0" applyFont="1" applyFill="1" applyBorder="1" applyAlignment="1">
      <alignment horizontal="center" vertical="center"/>
    </xf>
    <xf numFmtId="0" fontId="110" fillId="49" borderId="41" xfId="0" applyFont="1" applyFill="1" applyBorder="1" applyAlignment="1">
      <alignment horizontal="center" vertical="center"/>
    </xf>
    <xf numFmtId="0" fontId="35" fillId="87" borderId="81" xfId="0" applyFont="1" applyFill="1" applyBorder="1" applyAlignment="1">
      <alignment horizontal="center" vertical="center"/>
    </xf>
    <xf numFmtId="0" fontId="35" fillId="87" borderId="90" xfId="0" applyFont="1" applyFill="1" applyBorder="1" applyAlignment="1">
      <alignment horizontal="center" vertical="center"/>
    </xf>
    <xf numFmtId="0" fontId="35" fillId="87" borderId="83" xfId="0" applyFont="1" applyFill="1" applyBorder="1" applyAlignment="1">
      <alignment horizontal="center" vertical="center"/>
    </xf>
    <xf numFmtId="0" fontId="63" fillId="38" borderId="41" xfId="0" applyFont="1" applyFill="1" applyBorder="1" applyAlignment="1">
      <alignment horizontal="center"/>
    </xf>
    <xf numFmtId="1" fontId="71" fillId="40" borderId="41" xfId="0" applyNumberFormat="1" applyFont="1" applyFill="1" applyBorder="1" applyAlignment="1">
      <alignment horizontal="center" vertical="center"/>
    </xf>
    <xf numFmtId="1" fontId="71" fillId="40" borderId="79" xfId="0" applyNumberFormat="1" applyFont="1" applyFill="1" applyBorder="1" applyAlignment="1">
      <alignment horizontal="center" vertical="center"/>
    </xf>
    <xf numFmtId="1" fontId="71" fillId="40" borderId="77" xfId="0" applyNumberFormat="1" applyFont="1" applyFill="1" applyBorder="1" applyAlignment="1">
      <alignment horizontal="center" vertical="center"/>
    </xf>
    <xf numFmtId="0" fontId="58" fillId="40" borderId="79" xfId="0" applyFont="1" applyFill="1" applyBorder="1" applyAlignment="1">
      <alignment horizontal="center" vertical="center"/>
    </xf>
    <xf numFmtId="0" fontId="58" fillId="40" borderId="78" xfId="0" applyFont="1" applyFill="1" applyBorder="1" applyAlignment="1">
      <alignment horizontal="center" vertical="center"/>
    </xf>
    <xf numFmtId="0" fontId="58" fillId="40" borderId="101" xfId="0" applyFont="1" applyFill="1" applyBorder="1" applyAlignment="1">
      <alignment horizontal="center" vertical="center"/>
    </xf>
    <xf numFmtId="1" fontId="71" fillId="40" borderId="64" xfId="0" applyNumberFormat="1" applyFont="1" applyFill="1" applyBorder="1" applyAlignment="1">
      <alignment horizontal="center" vertical="center"/>
    </xf>
    <xf numFmtId="0" fontId="78" fillId="40" borderId="79" xfId="0" applyFont="1" applyFill="1" applyBorder="1" applyAlignment="1">
      <alignment horizontal="center" vertical="center"/>
    </xf>
    <xf numFmtId="0" fontId="78" fillId="40" borderId="78" xfId="0" applyFont="1" applyFill="1" applyBorder="1" applyAlignment="1">
      <alignment horizontal="center" vertical="center"/>
    </xf>
    <xf numFmtId="1" fontId="71" fillId="40" borderId="78" xfId="0" applyNumberFormat="1" applyFont="1" applyFill="1" applyBorder="1" applyAlignment="1">
      <alignment horizontal="center" vertical="center"/>
    </xf>
    <xf numFmtId="0" fontId="78" fillId="40" borderId="106" xfId="0" applyFont="1" applyFill="1" applyBorder="1" applyAlignment="1">
      <alignment horizontal="center" vertical="center"/>
    </xf>
    <xf numFmtId="0" fontId="78" fillId="40" borderId="77" xfId="0" applyFont="1" applyFill="1" applyBorder="1" applyAlignment="1">
      <alignment horizontal="center" vertical="center"/>
    </xf>
    <xf numFmtId="0" fontId="78" fillId="40" borderId="101" xfId="0" applyFont="1" applyFill="1" applyBorder="1" applyAlignment="1">
      <alignment horizontal="center" vertical="center"/>
    </xf>
    <xf numFmtId="0" fontId="22" fillId="36" borderId="64" xfId="0" applyFont="1" applyFill="1" applyBorder="1" applyAlignment="1">
      <alignment horizontal="center"/>
    </xf>
    <xf numFmtId="0" fontId="22" fillId="36" borderId="65" xfId="0" applyFont="1" applyFill="1" applyBorder="1" applyAlignment="1">
      <alignment horizontal="center"/>
    </xf>
    <xf numFmtId="0" fontId="22" fillId="36" borderId="80" xfId="0" applyFont="1" applyFill="1" applyBorder="1" applyAlignment="1">
      <alignment horizontal="center"/>
    </xf>
    <xf numFmtId="0" fontId="58" fillId="41" borderId="41" xfId="0" applyFont="1" applyFill="1" applyBorder="1" applyAlignment="1">
      <alignment horizontal="center"/>
    </xf>
    <xf numFmtId="0" fontId="71" fillId="40" borderId="41" xfId="0" applyFont="1" applyFill="1" applyBorder="1" applyAlignment="1">
      <alignment horizontal="center" vertical="center"/>
    </xf>
    <xf numFmtId="0" fontId="90" fillId="40" borderId="79" xfId="0" applyFont="1" applyFill="1" applyBorder="1" applyAlignment="1">
      <alignment horizontal="center" vertical="center"/>
    </xf>
    <xf numFmtId="0" fontId="90" fillId="40" borderId="77" xfId="0" applyFont="1" applyFill="1" applyBorder="1" applyAlignment="1">
      <alignment horizontal="center" vertical="center"/>
    </xf>
    <xf numFmtId="0" fontId="71" fillId="40" borderId="79" xfId="0" applyFont="1" applyFill="1" applyBorder="1" applyAlignment="1">
      <alignment horizontal="center" vertical="center"/>
    </xf>
    <xf numFmtId="0" fontId="71" fillId="40" borderId="77" xfId="0" applyFont="1" applyFill="1" applyBorder="1" applyAlignment="1">
      <alignment horizontal="center" vertical="center"/>
    </xf>
    <xf numFmtId="0" fontId="90" fillId="54" borderId="77" xfId="0" applyFont="1" applyFill="1" applyBorder="1" applyAlignment="1">
      <alignment horizontal="center" vertical="center"/>
    </xf>
    <xf numFmtId="0" fontId="34" fillId="34" borderId="41" xfId="1" applyFont="1" applyFill="1" applyAlignment="1">
      <alignment horizontal="center" vertical="center"/>
    </xf>
    <xf numFmtId="0" fontId="23" fillId="36" borderId="91" xfId="0" applyFont="1" applyFill="1" applyBorder="1" applyAlignment="1">
      <alignment horizontal="center" vertical="center"/>
    </xf>
    <xf numFmtId="0" fontId="23" fillId="36" borderId="103" xfId="0" applyFont="1" applyFill="1" applyBorder="1" applyAlignment="1">
      <alignment horizontal="center" vertical="center"/>
    </xf>
    <xf numFmtId="0" fontId="23" fillId="36" borderId="108" xfId="0" applyFont="1" applyFill="1" applyBorder="1" applyAlignment="1">
      <alignment horizontal="center" vertical="center"/>
    </xf>
    <xf numFmtId="0" fontId="22" fillId="55" borderId="74" xfId="0" applyFont="1" applyFill="1" applyBorder="1" applyAlignment="1">
      <alignment horizontal="center" vertical="center"/>
    </xf>
    <xf numFmtId="0" fontId="22" fillId="55" borderId="80" xfId="0" applyFont="1" applyFill="1" applyBorder="1" applyAlignment="1">
      <alignment horizontal="center" vertical="center"/>
    </xf>
    <xf numFmtId="0" fontId="58" fillId="54" borderId="74" xfId="0" applyFont="1" applyFill="1" applyBorder="1" applyAlignment="1">
      <alignment horizontal="center" vertical="center"/>
    </xf>
    <xf numFmtId="0" fontId="58" fillId="54" borderId="80" xfId="0" applyFont="1" applyFill="1" applyBorder="1" applyAlignment="1">
      <alignment horizontal="center" vertical="center"/>
    </xf>
    <xf numFmtId="0" fontId="110" fillId="49" borderId="0" xfId="0" applyFont="1" applyFill="1" applyAlignment="1">
      <alignment horizontal="center" vertical="center"/>
    </xf>
    <xf numFmtId="0" fontId="62" fillId="43" borderId="0" xfId="0" applyFont="1" applyFill="1" applyAlignment="1">
      <alignment horizontal="center" vertical="center" wrapText="1"/>
    </xf>
    <xf numFmtId="0" fontId="23" fillId="92" borderId="65" xfId="0" applyFont="1" applyFill="1" applyBorder="1" applyAlignment="1">
      <alignment horizontal="center"/>
    </xf>
    <xf numFmtId="0" fontId="23" fillId="92" borderId="74" xfId="0" applyFont="1" applyFill="1" applyBorder="1" applyAlignment="1">
      <alignment horizontal="center"/>
    </xf>
    <xf numFmtId="0" fontId="63" fillId="38" borderId="74" xfId="0" applyFont="1" applyFill="1" applyBorder="1" applyAlignment="1">
      <alignment horizontal="center"/>
    </xf>
    <xf numFmtId="0" fontId="71" fillId="0" borderId="0" xfId="0" applyFont="1" applyAlignment="1">
      <alignment horizontal="left" vertical="center"/>
    </xf>
    <xf numFmtId="0" fontId="23" fillId="79" borderId="64" xfId="0" applyFont="1" applyFill="1" applyBorder="1" applyAlignment="1">
      <alignment horizontal="center"/>
    </xf>
    <xf numFmtId="0" fontId="29" fillId="0" borderId="64" xfId="0" applyFont="1" applyBorder="1" applyAlignment="1">
      <alignment horizontal="center"/>
    </xf>
    <xf numFmtId="0" fontId="23" fillId="79" borderId="65" xfId="0" applyFont="1" applyFill="1" applyBorder="1" applyAlignment="1">
      <alignment horizontal="center"/>
    </xf>
    <xf numFmtId="0" fontId="23" fillId="79" borderId="74" xfId="0" applyFont="1" applyFill="1" applyBorder="1" applyAlignment="1">
      <alignment horizontal="center"/>
    </xf>
    <xf numFmtId="0" fontId="23" fillId="79" borderId="80" xfId="0" applyFont="1" applyFill="1" applyBorder="1" applyAlignment="1">
      <alignment horizontal="center"/>
    </xf>
    <xf numFmtId="0" fontId="71" fillId="40" borderId="65" xfId="0" applyFont="1" applyFill="1" applyBorder="1" applyAlignment="1">
      <alignment horizontal="left"/>
    </xf>
    <xf numFmtId="0" fontId="71" fillId="40" borderId="80" xfId="0" applyFont="1" applyFill="1" applyBorder="1" applyAlignment="1">
      <alignment horizontal="left"/>
    </xf>
    <xf numFmtId="0" fontId="71" fillId="54" borderId="65" xfId="0" applyFont="1" applyFill="1" applyBorder="1" applyAlignment="1">
      <alignment horizontal="center"/>
    </xf>
    <xf numFmtId="0" fontId="71" fillId="54" borderId="80" xfId="0" applyFont="1" applyFill="1" applyBorder="1" applyAlignment="1">
      <alignment horizontal="center"/>
    </xf>
    <xf numFmtId="10" fontId="23" fillId="38" borderId="64" xfId="2" applyNumberFormat="1" applyFont="1" applyFill="1" applyBorder="1" applyAlignment="1">
      <alignment horizontal="center" vertical="center"/>
    </xf>
    <xf numFmtId="0" fontId="23" fillId="79" borderId="65" xfId="0" applyFont="1" applyFill="1" applyBorder="1" applyAlignment="1">
      <alignment horizontal="center" vertical="center"/>
    </xf>
    <xf numFmtId="0" fontId="23" fillId="79" borderId="80" xfId="0" applyFont="1" applyFill="1" applyBorder="1" applyAlignment="1">
      <alignment horizontal="center" vertical="center"/>
    </xf>
    <xf numFmtId="0" fontId="23" fillId="38" borderId="65" xfId="0" applyFont="1" applyFill="1" applyBorder="1" applyAlignment="1">
      <alignment horizontal="left"/>
    </xf>
    <xf numFmtId="0" fontId="23" fillId="38" borderId="80" xfId="0" applyFont="1" applyFill="1" applyBorder="1" applyAlignment="1">
      <alignment horizontal="left"/>
    </xf>
    <xf numFmtId="0" fontId="23" fillId="55" borderId="65" xfId="0" applyFont="1" applyFill="1" applyBorder="1" applyAlignment="1">
      <alignment horizontal="center"/>
    </xf>
    <xf numFmtId="0" fontId="23" fillId="55" borderId="80" xfId="0" applyFont="1" applyFill="1" applyBorder="1" applyAlignment="1">
      <alignment horizontal="center"/>
    </xf>
    <xf numFmtId="0" fontId="23" fillId="36" borderId="64" xfId="0" applyFont="1" applyFill="1" applyBorder="1" applyAlignment="1">
      <alignment horizontal="center" vertical="center" wrapText="1"/>
    </xf>
    <xf numFmtId="0" fontId="23" fillId="38" borderId="64" xfId="0" applyFont="1" applyFill="1" applyBorder="1" applyAlignment="1">
      <alignment horizontal="center" vertical="center"/>
    </xf>
    <xf numFmtId="0" fontId="22" fillId="37" borderId="64" xfId="0" applyFont="1" applyFill="1" applyBorder="1" applyAlignment="1">
      <alignment horizontal="center" vertical="center"/>
    </xf>
    <xf numFmtId="0" fontId="21" fillId="43" borderId="65" xfId="0" applyFont="1" applyFill="1" applyBorder="1" applyAlignment="1">
      <alignment horizontal="center"/>
    </xf>
    <xf numFmtId="0" fontId="21" fillId="43" borderId="74" xfId="0" applyFont="1" applyFill="1" applyBorder="1" applyAlignment="1">
      <alignment horizontal="center"/>
    </xf>
    <xf numFmtId="0" fontId="21" fillId="43" borderId="80" xfId="0" applyFont="1" applyFill="1" applyBorder="1" applyAlignment="1">
      <alignment horizontal="center"/>
    </xf>
    <xf numFmtId="0" fontId="23" fillId="36" borderId="64" xfId="0" applyFont="1" applyFill="1" applyBorder="1" applyAlignment="1">
      <alignment horizontal="center"/>
    </xf>
    <xf numFmtId="0" fontId="60" fillId="0" borderId="65" xfId="0" applyFont="1" applyBorder="1" applyAlignment="1">
      <alignment horizontal="center"/>
    </xf>
    <xf numFmtId="0" fontId="60" fillId="0" borderId="80" xfId="0" applyFont="1" applyBorder="1" applyAlignment="1">
      <alignment horizontal="center"/>
    </xf>
    <xf numFmtId="0" fontId="23" fillId="38" borderId="79" xfId="0" applyFont="1" applyFill="1" applyBorder="1" applyAlignment="1">
      <alignment horizontal="center" vertical="center" wrapText="1"/>
    </xf>
    <xf numFmtId="0" fontId="23" fillId="38" borderId="78" xfId="0" applyFont="1" applyFill="1" applyBorder="1" applyAlignment="1">
      <alignment horizontal="center" vertical="center" wrapText="1"/>
    </xf>
    <xf numFmtId="0" fontId="23" fillId="38" borderId="77" xfId="0" applyFont="1" applyFill="1" applyBorder="1" applyAlignment="1">
      <alignment horizontal="center" vertical="center" wrapText="1"/>
    </xf>
    <xf numFmtId="0" fontId="71" fillId="40" borderId="78" xfId="0" applyFont="1" applyFill="1" applyBorder="1" applyAlignment="1">
      <alignment horizontal="center" vertical="center"/>
    </xf>
    <xf numFmtId="0" fontId="71" fillId="40" borderId="101" xfId="0" applyFont="1" applyFill="1" applyBorder="1" applyAlignment="1">
      <alignment horizontal="center" vertical="center"/>
    </xf>
    <xf numFmtId="0" fontId="63" fillId="38" borderId="81" xfId="0" applyFont="1" applyFill="1" applyBorder="1" applyAlignment="1">
      <alignment horizontal="left"/>
    </xf>
    <xf numFmtId="0" fontId="63" fillId="38" borderId="85" xfId="0" applyFont="1" applyFill="1" applyBorder="1" applyAlignment="1">
      <alignment horizontal="left"/>
    </xf>
    <xf numFmtId="0" fontId="104" fillId="49" borderId="64" xfId="0" applyFont="1" applyFill="1" applyBorder="1" applyAlignment="1">
      <alignment horizontal="center"/>
    </xf>
    <xf numFmtId="0" fontId="63" fillId="43" borderId="80" xfId="0" applyFont="1" applyFill="1" applyBorder="1" applyAlignment="1">
      <alignment horizontal="center" vertical="center"/>
    </xf>
    <xf numFmtId="0" fontId="63" fillId="43" borderId="64" xfId="0" applyFont="1" applyFill="1" applyBorder="1" applyAlignment="1">
      <alignment horizontal="center" vertical="center"/>
    </xf>
    <xf numFmtId="0" fontId="63" fillId="43" borderId="81" xfId="0" applyFont="1" applyFill="1" applyBorder="1" applyAlignment="1">
      <alignment horizontal="center" vertical="center"/>
    </xf>
    <xf numFmtId="0" fontId="63" fillId="43" borderId="85" xfId="0" applyFont="1" applyFill="1" applyBorder="1" applyAlignment="1">
      <alignment horizontal="center" vertical="center"/>
    </xf>
    <xf numFmtId="0" fontId="63" fillId="43" borderId="90" xfId="0" applyFont="1" applyFill="1" applyBorder="1" applyAlignment="1">
      <alignment horizontal="center" vertical="center"/>
    </xf>
    <xf numFmtId="0" fontId="63" fillId="43" borderId="86" xfId="0" applyFont="1" applyFill="1" applyBorder="1" applyAlignment="1">
      <alignment horizontal="center" vertical="center"/>
    </xf>
    <xf numFmtId="0" fontId="63" fillId="43" borderId="83" xfId="0" applyFont="1" applyFill="1" applyBorder="1" applyAlignment="1">
      <alignment horizontal="center" vertical="center"/>
    </xf>
    <xf numFmtId="0" fontId="63" fillId="43" borderId="84" xfId="0" applyFont="1" applyFill="1" applyBorder="1" applyAlignment="1">
      <alignment horizontal="center" vertical="center"/>
    </xf>
    <xf numFmtId="0" fontId="63" fillId="38" borderId="81" xfId="0" applyFont="1" applyFill="1" applyBorder="1" applyAlignment="1">
      <alignment horizontal="center" vertical="center"/>
    </xf>
    <xf numFmtId="0" fontId="63" fillId="38" borderId="85" xfId="0" applyFont="1" applyFill="1" applyBorder="1" applyAlignment="1">
      <alignment horizontal="center" vertical="center"/>
    </xf>
    <xf numFmtId="0" fontId="63" fillId="38" borderId="90" xfId="0" applyFont="1" applyFill="1" applyBorder="1" applyAlignment="1">
      <alignment horizontal="center" vertical="center"/>
    </xf>
    <xf numFmtId="0" fontId="63" fillId="38" borderId="86" xfId="0" applyFont="1" applyFill="1" applyBorder="1" applyAlignment="1">
      <alignment horizontal="center" vertical="center"/>
    </xf>
    <xf numFmtId="0" fontId="63" fillId="38" borderId="81" xfId="0" applyFont="1" applyFill="1" applyBorder="1" applyAlignment="1">
      <alignment horizontal="center" vertical="center" wrapText="1"/>
    </xf>
    <xf numFmtId="0" fontId="63" fillId="38" borderId="85" xfId="0" applyFont="1" applyFill="1" applyBorder="1" applyAlignment="1">
      <alignment horizontal="center" vertical="center" wrapText="1"/>
    </xf>
    <xf numFmtId="0" fontId="63" fillId="38" borderId="90" xfId="0" applyFont="1" applyFill="1" applyBorder="1" applyAlignment="1">
      <alignment horizontal="center" vertical="center" wrapText="1"/>
    </xf>
    <xf numFmtId="0" fontId="63" fillId="38" borderId="86" xfId="0" applyFont="1" applyFill="1" applyBorder="1" applyAlignment="1">
      <alignment horizontal="center" vertical="center" wrapText="1"/>
    </xf>
    <xf numFmtId="0" fontId="63" fillId="38" borderId="83" xfId="0" applyFont="1" applyFill="1" applyBorder="1" applyAlignment="1">
      <alignment horizontal="center" vertical="center" wrapText="1"/>
    </xf>
    <xf numFmtId="0" fontId="63" fillId="38" borderId="84" xfId="0" applyFont="1" applyFill="1" applyBorder="1" applyAlignment="1">
      <alignment horizontal="center" vertical="center" wrapText="1"/>
    </xf>
    <xf numFmtId="0" fontId="63" fillId="0" borderId="81" xfId="0" applyFont="1" applyBorder="1" applyAlignment="1">
      <alignment horizontal="center" vertical="center"/>
    </xf>
    <xf numFmtId="0" fontId="63" fillId="0" borderId="85" xfId="0" applyFont="1" applyBorder="1" applyAlignment="1">
      <alignment horizontal="center" vertical="center"/>
    </xf>
    <xf numFmtId="0" fontId="63" fillId="0" borderId="90" xfId="0" applyFont="1" applyBorder="1" applyAlignment="1">
      <alignment horizontal="center" vertical="center"/>
    </xf>
    <xf numFmtId="0" fontId="63" fillId="0" borderId="86" xfId="0" applyFont="1" applyBorder="1" applyAlignment="1">
      <alignment horizontal="center" vertical="center"/>
    </xf>
    <xf numFmtId="0" fontId="63" fillId="0" borderId="83" xfId="0" applyFont="1" applyBorder="1" applyAlignment="1">
      <alignment horizontal="center" vertical="center"/>
    </xf>
    <xf numFmtId="0" fontId="63" fillId="0" borderId="84" xfId="0" applyFont="1" applyBorder="1" applyAlignment="1">
      <alignment horizontal="center" vertical="center"/>
    </xf>
    <xf numFmtId="0" fontId="23" fillId="38" borderId="81" xfId="0" applyFont="1" applyFill="1" applyBorder="1" applyAlignment="1">
      <alignment horizontal="center" vertical="center" wrapText="1"/>
    </xf>
    <xf numFmtId="0" fontId="23" fillId="38" borderId="90" xfId="0" applyFont="1" applyFill="1" applyBorder="1" applyAlignment="1">
      <alignment horizontal="center" vertical="center" wrapText="1"/>
    </xf>
    <xf numFmtId="0" fontId="23" fillId="38" borderId="83" xfId="0" applyFont="1" applyFill="1" applyBorder="1" applyAlignment="1">
      <alignment horizontal="center" vertical="center" wrapText="1"/>
    </xf>
    <xf numFmtId="0" fontId="23" fillId="0" borderId="79" xfId="0" applyFont="1" applyBorder="1" applyAlignment="1">
      <alignment horizontal="center" vertical="center" wrapText="1"/>
    </xf>
    <xf numFmtId="0" fontId="23" fillId="0" borderId="78" xfId="0" applyFont="1" applyBorder="1" applyAlignment="1">
      <alignment horizontal="center" vertical="center"/>
    </xf>
    <xf numFmtId="0" fontId="23" fillId="0" borderId="77" xfId="0" applyFont="1" applyBorder="1" applyAlignment="1">
      <alignment horizontal="center" vertical="center"/>
    </xf>
    <xf numFmtId="0" fontId="23" fillId="43" borderId="79" xfId="0" applyFont="1" applyFill="1" applyBorder="1" applyAlignment="1">
      <alignment horizontal="center" vertical="center" wrapText="1"/>
    </xf>
    <xf numFmtId="0" fontId="23" fillId="43" borderId="78" xfId="0" applyFont="1" applyFill="1" applyBorder="1" applyAlignment="1">
      <alignment horizontal="center" vertical="center"/>
    </xf>
    <xf numFmtId="0" fontId="23" fillId="43" borderId="77" xfId="0" applyFont="1" applyFill="1" applyBorder="1" applyAlignment="1">
      <alignment horizontal="center" vertical="center"/>
    </xf>
    <xf numFmtId="0" fontId="71" fillId="40" borderId="79" xfId="0" applyFont="1" applyFill="1" applyBorder="1" applyAlignment="1">
      <alignment horizontal="center" vertical="center" wrapText="1"/>
    </xf>
    <xf numFmtId="0" fontId="21" fillId="0" borderId="65" xfId="0" applyFont="1" applyBorder="1" applyAlignment="1">
      <alignment horizontal="center"/>
    </xf>
    <xf numFmtId="0" fontId="21" fillId="0" borderId="74" xfId="0" applyFont="1" applyBorder="1" applyAlignment="1">
      <alignment horizontal="center"/>
    </xf>
    <xf numFmtId="0" fontId="23" fillId="0" borderId="78" xfId="0" applyFont="1" applyBorder="1" applyAlignment="1">
      <alignment horizontal="center" vertical="center" wrapText="1"/>
    </xf>
    <xf numFmtId="0" fontId="23" fillId="0" borderId="77" xfId="0" applyFont="1" applyBorder="1" applyAlignment="1">
      <alignment horizontal="center" vertical="center" wrapText="1"/>
    </xf>
    <xf numFmtId="0" fontId="22" fillId="37" borderId="65" xfId="0" applyFont="1" applyFill="1" applyBorder="1" applyAlignment="1">
      <alignment horizontal="center" vertical="center"/>
    </xf>
    <xf numFmtId="0" fontId="22" fillId="37" borderId="80" xfId="0" applyFont="1" applyFill="1" applyBorder="1" applyAlignment="1">
      <alignment horizontal="center" vertical="center"/>
    </xf>
    <xf numFmtId="0" fontId="21" fillId="36" borderId="65" xfId="0" applyFont="1" applyFill="1" applyBorder="1" applyAlignment="1">
      <alignment horizontal="center"/>
    </xf>
    <xf numFmtId="0" fontId="21" fillId="36" borderId="80" xfId="0" applyFont="1" applyFill="1" applyBorder="1" applyAlignment="1">
      <alignment horizontal="center"/>
    </xf>
    <xf numFmtId="0" fontId="22" fillId="0" borderId="65" xfId="0" applyFont="1" applyBorder="1" applyAlignment="1">
      <alignment horizontal="center" vertical="center"/>
    </xf>
    <xf numFmtId="0" fontId="22" fillId="0" borderId="74" xfId="0" applyFont="1" applyBorder="1" applyAlignment="1">
      <alignment horizontal="center" vertical="center"/>
    </xf>
    <xf numFmtId="0" fontId="22" fillId="37" borderId="74" xfId="0" applyFont="1" applyFill="1" applyBorder="1" applyAlignment="1">
      <alignment horizontal="center" vertical="center"/>
    </xf>
    <xf numFmtId="0" fontId="22" fillId="43" borderId="65" xfId="0" applyFont="1" applyFill="1" applyBorder="1" applyAlignment="1">
      <alignment horizontal="center"/>
    </xf>
    <xf numFmtId="0" fontId="22" fillId="43" borderId="80" xfId="0" applyFont="1" applyFill="1" applyBorder="1" applyAlignment="1">
      <alignment horizontal="center"/>
    </xf>
    <xf numFmtId="0" fontId="72" fillId="0" borderId="63" xfId="0" applyFont="1" applyBorder="1" applyAlignment="1">
      <alignment horizontal="center" vertical="center"/>
    </xf>
    <xf numFmtId="0" fontId="21" fillId="0" borderId="64" xfId="0" applyFont="1" applyBorder="1" applyAlignment="1">
      <alignment horizontal="left" wrapText="1"/>
    </xf>
    <xf numFmtId="0" fontId="21" fillId="0" borderId="64" xfId="0" applyFont="1" applyBorder="1" applyAlignment="1">
      <alignment horizontal="left"/>
    </xf>
    <xf numFmtId="0" fontId="59" fillId="0" borderId="81" xfId="0" applyFont="1" applyBorder="1" applyAlignment="1">
      <alignment horizontal="left" vertical="center" wrapText="1"/>
    </xf>
    <xf numFmtId="0" fontId="59" fillId="0" borderId="82" xfId="0" applyFont="1" applyBorder="1" applyAlignment="1">
      <alignment horizontal="left" vertical="center"/>
    </xf>
    <xf numFmtId="0" fontId="59" fillId="0" borderId="85" xfId="0" applyFont="1" applyBorder="1" applyAlignment="1">
      <alignment horizontal="left" vertical="center"/>
    </xf>
    <xf numFmtId="0" fontId="59" fillId="0" borderId="90" xfId="0" applyFont="1" applyBorder="1" applyAlignment="1">
      <alignment horizontal="left" vertical="center"/>
    </xf>
    <xf numFmtId="0" fontId="59" fillId="0" borderId="41" xfId="0" applyFont="1" applyBorder="1" applyAlignment="1">
      <alignment horizontal="left" vertical="center"/>
    </xf>
    <xf numFmtId="0" fontId="59" fillId="0" borderId="86" xfId="0" applyFont="1" applyBorder="1" applyAlignment="1">
      <alignment horizontal="left" vertical="center"/>
    </xf>
    <xf numFmtId="0" fontId="59" fillId="0" borderId="83" xfId="0" applyFont="1" applyBorder="1" applyAlignment="1">
      <alignment horizontal="left" vertical="center"/>
    </xf>
    <xf numFmtId="0" fontId="59" fillId="0" borderId="63" xfId="0" applyFont="1" applyBorder="1" applyAlignment="1">
      <alignment horizontal="left" vertical="center"/>
    </xf>
    <xf numFmtId="0" fontId="59" fillId="0" borderId="84" xfId="0" applyFont="1" applyBorder="1" applyAlignment="1">
      <alignment horizontal="left" vertical="center"/>
    </xf>
    <xf numFmtId="0" fontId="22" fillId="82" borderId="65" xfId="0" applyFont="1" applyFill="1" applyBorder="1" applyAlignment="1">
      <alignment horizontal="center" vertical="center" wrapText="1"/>
    </xf>
    <xf numFmtId="0" fontId="22" fillId="82" borderId="74" xfId="0" applyFont="1" applyFill="1" applyBorder="1" applyAlignment="1">
      <alignment horizontal="center" vertical="center" wrapText="1"/>
    </xf>
    <xf numFmtId="0" fontId="22" fillId="82" borderId="80" xfId="0" applyFont="1" applyFill="1" applyBorder="1" applyAlignment="1">
      <alignment horizontal="center" vertical="center" wrapText="1"/>
    </xf>
    <xf numFmtId="0" fontId="21" fillId="0" borderId="64" xfId="0" applyFont="1" applyBorder="1" applyAlignment="1">
      <alignment horizontal="left" vertical="center" wrapText="1"/>
    </xf>
    <xf numFmtId="0" fontId="21" fillId="0" borderId="64" xfId="0" applyFont="1" applyBorder="1" applyAlignment="1">
      <alignment horizontal="left" vertical="center"/>
    </xf>
    <xf numFmtId="0" fontId="31" fillId="77" borderId="41" xfId="0" applyFont="1" applyFill="1" applyBorder="1" applyAlignment="1">
      <alignment horizontal="left"/>
    </xf>
    <xf numFmtId="0" fontId="72" fillId="43" borderId="0" xfId="0" applyFont="1" applyFill="1" applyAlignment="1">
      <alignment horizontal="center" vertical="center"/>
    </xf>
    <xf numFmtId="0" fontId="22" fillId="38" borderId="41" xfId="0" applyFont="1" applyFill="1" applyBorder="1" applyAlignment="1">
      <alignment horizontal="center" vertical="center" wrapText="1"/>
    </xf>
    <xf numFmtId="0" fontId="105" fillId="38" borderId="41" xfId="0" applyFont="1" applyFill="1" applyBorder="1" applyAlignment="1">
      <alignment horizontal="left" vertical="center"/>
    </xf>
    <xf numFmtId="0" fontId="24" fillId="38" borderId="81" xfId="0" applyFont="1" applyFill="1" applyBorder="1" applyAlignment="1">
      <alignment horizontal="left" vertical="top"/>
    </xf>
    <xf numFmtId="0" fontId="24" fillId="38" borderId="82" xfId="0" applyFont="1" applyFill="1" applyBorder="1" applyAlignment="1">
      <alignment horizontal="left" vertical="top"/>
    </xf>
    <xf numFmtId="0" fontId="24" fillId="38" borderId="85" xfId="0" applyFont="1" applyFill="1" applyBorder="1" applyAlignment="1">
      <alignment horizontal="left" vertical="top"/>
    </xf>
    <xf numFmtId="0" fontId="24" fillId="38" borderId="90" xfId="0" applyFont="1" applyFill="1" applyBorder="1" applyAlignment="1">
      <alignment horizontal="left" vertical="top"/>
    </xf>
    <xf numFmtId="0" fontId="24" fillId="38" borderId="0" xfId="0" applyFont="1" applyFill="1" applyAlignment="1">
      <alignment horizontal="left" vertical="top"/>
    </xf>
    <xf numFmtId="0" fontId="24" fillId="38" borderId="86" xfId="0" applyFont="1" applyFill="1" applyBorder="1" applyAlignment="1">
      <alignment horizontal="left" vertical="top"/>
    </xf>
    <xf numFmtId="0" fontId="24" fillId="38" borderId="83" xfId="0" applyFont="1" applyFill="1" applyBorder="1" applyAlignment="1">
      <alignment horizontal="left" vertical="top"/>
    </xf>
    <xf numFmtId="0" fontId="24" fillId="38" borderId="63" xfId="0" applyFont="1" applyFill="1" applyBorder="1" applyAlignment="1">
      <alignment horizontal="left" vertical="top"/>
    </xf>
    <xf numFmtId="0" fontId="24" fillId="38" borderId="84" xfId="0" applyFont="1" applyFill="1" applyBorder="1" applyAlignment="1">
      <alignment horizontal="left" vertical="top"/>
    </xf>
    <xf numFmtId="0" fontId="24" fillId="38" borderId="41" xfId="0" applyFont="1" applyFill="1" applyBorder="1" applyAlignment="1">
      <alignment horizontal="left" vertical="top"/>
    </xf>
    <xf numFmtId="0" fontId="22" fillId="82" borderId="65" xfId="0" applyFont="1" applyFill="1" applyBorder="1" applyAlignment="1">
      <alignment horizontal="center" wrapText="1"/>
    </xf>
    <xf numFmtId="0" fontId="22" fillId="82" borderId="80" xfId="0" applyFont="1" applyFill="1" applyBorder="1" applyAlignment="1">
      <alignment horizontal="center" wrapText="1"/>
    </xf>
    <xf numFmtId="0" fontId="22" fillId="82" borderId="74" xfId="0" applyFont="1" applyFill="1" applyBorder="1" applyAlignment="1">
      <alignment horizontal="center" wrapText="1"/>
    </xf>
    <xf numFmtId="0" fontId="73" fillId="0" borderId="81" xfId="0" applyFont="1" applyBorder="1" applyAlignment="1">
      <alignment horizontal="left" vertical="center"/>
    </xf>
    <xf numFmtId="0" fontId="73" fillId="0" borderId="85" xfId="0" applyFont="1" applyBorder="1" applyAlignment="1">
      <alignment horizontal="left" vertical="center"/>
    </xf>
    <xf numFmtId="0" fontId="73" fillId="0" borderId="90" xfId="0" applyFont="1" applyBorder="1" applyAlignment="1">
      <alignment horizontal="left" vertical="center"/>
    </xf>
    <xf numFmtId="0" fontId="73" fillId="0" borderId="86" xfId="0" applyFont="1" applyBorder="1" applyAlignment="1">
      <alignment horizontal="left" vertical="center"/>
    </xf>
    <xf numFmtId="0" fontId="73" fillId="0" borderId="83" xfId="0" applyFont="1" applyBorder="1" applyAlignment="1">
      <alignment horizontal="left" vertical="center"/>
    </xf>
    <xf numFmtId="0" fontId="73" fillId="0" borderId="84" xfId="0" applyFont="1" applyBorder="1" applyAlignment="1">
      <alignment horizontal="left" vertical="center"/>
    </xf>
    <xf numFmtId="0" fontId="22" fillId="0" borderId="81" xfId="0" applyFont="1" applyBorder="1" applyAlignment="1">
      <alignment horizontal="left" vertical="center"/>
    </xf>
    <xf numFmtId="0" fontId="22" fillId="0" borderId="82" xfId="0" applyFont="1" applyBorder="1" applyAlignment="1">
      <alignment horizontal="left" vertical="center"/>
    </xf>
    <xf numFmtId="0" fontId="22" fillId="0" borderId="90" xfId="0" applyFont="1" applyBorder="1" applyAlignment="1">
      <alignment horizontal="left" vertical="center"/>
    </xf>
    <xf numFmtId="0" fontId="22" fillId="0" borderId="41" xfId="0" applyFont="1" applyBorder="1" applyAlignment="1">
      <alignment horizontal="left" vertical="center"/>
    </xf>
    <xf numFmtId="0" fontId="22" fillId="0" borderId="83" xfId="0" applyFont="1" applyBorder="1" applyAlignment="1">
      <alignment horizontal="left" vertical="center"/>
    </xf>
    <xf numFmtId="0" fontId="22" fillId="0" borderId="63" xfId="0" applyFont="1" applyBorder="1" applyAlignment="1">
      <alignment horizontal="left" vertical="center"/>
    </xf>
    <xf numFmtId="0" fontId="23" fillId="38" borderId="81" xfId="0" applyFont="1" applyFill="1" applyBorder="1" applyAlignment="1">
      <alignment horizontal="center" vertical="center"/>
    </xf>
    <xf numFmtId="0" fontId="23" fillId="38" borderId="82" xfId="0" applyFont="1" applyFill="1" applyBorder="1" applyAlignment="1">
      <alignment horizontal="center" vertical="center"/>
    </xf>
    <xf numFmtId="0" fontId="23" fillId="38" borderId="85" xfId="0" applyFont="1" applyFill="1" applyBorder="1" applyAlignment="1">
      <alignment horizontal="center" vertical="center"/>
    </xf>
    <xf numFmtId="0" fontId="23" fillId="38" borderId="90" xfId="0" applyFont="1" applyFill="1" applyBorder="1" applyAlignment="1">
      <alignment horizontal="center" vertical="center"/>
    </xf>
    <xf numFmtId="0" fontId="23" fillId="38" borderId="0" xfId="0" applyFont="1" applyFill="1" applyAlignment="1">
      <alignment horizontal="center" vertical="center"/>
    </xf>
    <xf numFmtId="0" fontId="23" fillId="38" borderId="86" xfId="0" applyFont="1" applyFill="1" applyBorder="1" applyAlignment="1">
      <alignment horizontal="center" vertical="center"/>
    </xf>
    <xf numFmtId="0" fontId="23" fillId="38" borderId="83" xfId="0" applyFont="1" applyFill="1" applyBorder="1" applyAlignment="1">
      <alignment horizontal="center" vertical="center"/>
    </xf>
    <xf numFmtId="0" fontId="23" fillId="38" borderId="63" xfId="0" applyFont="1" applyFill="1" applyBorder="1" applyAlignment="1">
      <alignment horizontal="center" vertical="center"/>
    </xf>
    <xf numFmtId="0" fontId="23" fillId="38" borderId="84" xfId="0" applyFont="1" applyFill="1" applyBorder="1" applyAlignment="1">
      <alignment horizontal="center" vertical="center"/>
    </xf>
    <xf numFmtId="0" fontId="23" fillId="38" borderId="41" xfId="0" applyFont="1" applyFill="1" applyBorder="1" applyAlignment="1">
      <alignment horizontal="center" vertical="center"/>
    </xf>
    <xf numFmtId="0" fontId="66" fillId="0" borderId="64" xfId="0" applyFont="1" applyBorder="1" applyAlignment="1">
      <alignment horizontal="center"/>
    </xf>
    <xf numFmtId="0" fontId="29" fillId="0" borderId="65" xfId="0" applyFont="1" applyBorder="1" applyAlignment="1">
      <alignment horizontal="center"/>
    </xf>
    <xf numFmtId="0" fontId="29" fillId="0" borderId="74" xfId="0" applyFont="1" applyBorder="1" applyAlignment="1">
      <alignment horizontal="center"/>
    </xf>
    <xf numFmtId="0" fontId="29" fillId="0" borderId="80" xfId="0" applyFont="1" applyBorder="1" applyAlignment="1">
      <alignment horizontal="center"/>
    </xf>
    <xf numFmtId="0" fontId="73" fillId="36" borderId="84" xfId="0" applyFont="1" applyFill="1" applyBorder="1" applyAlignment="1">
      <alignment horizontal="center"/>
    </xf>
    <xf numFmtId="0" fontId="73" fillId="36" borderId="77" xfId="0" applyFont="1" applyFill="1" applyBorder="1" applyAlignment="1">
      <alignment horizontal="center"/>
    </xf>
    <xf numFmtId="0" fontId="73" fillId="36" borderId="80" xfId="0" applyFont="1" applyFill="1" applyBorder="1" applyAlignment="1">
      <alignment horizontal="center"/>
    </xf>
    <xf numFmtId="0" fontId="73" fillId="36" borderId="64" xfId="0" applyFont="1" applyFill="1" applyBorder="1" applyAlignment="1">
      <alignment horizontal="center"/>
    </xf>
    <xf numFmtId="0" fontId="22" fillId="2" borderId="89" xfId="0" applyFont="1" applyFill="1" applyBorder="1" applyAlignment="1">
      <alignment horizontal="center"/>
    </xf>
    <xf numFmtId="0" fontId="22" fillId="2" borderId="7" xfId="0" applyFont="1" applyFill="1" applyBorder="1" applyAlignment="1">
      <alignment horizontal="center"/>
    </xf>
    <xf numFmtId="0" fontId="22" fillId="2" borderId="8" xfId="0" applyFont="1" applyFill="1" applyBorder="1" applyAlignment="1">
      <alignment horizontal="center"/>
    </xf>
    <xf numFmtId="0" fontId="21" fillId="36" borderId="44" xfId="0" applyFont="1" applyFill="1" applyBorder="1" applyAlignment="1">
      <alignment horizontal="center"/>
    </xf>
    <xf numFmtId="0" fontId="21" fillId="36" borderId="25" xfId="0" applyFont="1" applyFill="1" applyBorder="1" applyAlignment="1">
      <alignment horizontal="center"/>
    </xf>
    <xf numFmtId="0" fontId="21" fillId="36" borderId="26" xfId="0" applyFont="1" applyFill="1" applyBorder="1" applyAlignment="1">
      <alignment horizontal="center"/>
    </xf>
    <xf numFmtId="0" fontId="22" fillId="36" borderId="6" xfId="0" applyFont="1" applyFill="1" applyBorder="1" applyAlignment="1">
      <alignment horizontal="center" vertical="center" wrapText="1"/>
    </xf>
    <xf numFmtId="0" fontId="36" fillId="36" borderId="8" xfId="0" applyFont="1" applyFill="1" applyBorder="1"/>
    <xf numFmtId="0" fontId="22" fillId="36" borderId="67" xfId="0" applyFont="1" applyFill="1" applyBorder="1" applyAlignment="1">
      <alignment horizontal="center" vertical="center" wrapText="1"/>
    </xf>
    <xf numFmtId="0" fontId="22" fillId="36" borderId="68" xfId="0" applyFont="1" applyFill="1" applyBorder="1" applyAlignment="1">
      <alignment horizontal="center" vertical="center" wrapText="1"/>
    </xf>
    <xf numFmtId="0" fontId="22" fillId="36" borderId="69" xfId="0" applyFont="1" applyFill="1" applyBorder="1" applyAlignment="1">
      <alignment horizontal="center" vertical="center" wrapText="1"/>
    </xf>
    <xf numFmtId="0" fontId="22" fillId="36" borderId="70" xfId="0" applyFont="1" applyFill="1" applyBorder="1" applyAlignment="1">
      <alignment horizontal="center" vertical="center" wrapText="1"/>
    </xf>
    <xf numFmtId="0" fontId="22" fillId="36" borderId="41" xfId="0" applyFont="1" applyFill="1" applyBorder="1" applyAlignment="1">
      <alignment horizontal="center" vertical="center" wrapText="1"/>
    </xf>
    <xf numFmtId="0" fontId="22" fillId="36" borderId="66" xfId="0" applyFont="1" applyFill="1" applyBorder="1" applyAlignment="1">
      <alignment horizontal="center" vertical="center" wrapText="1"/>
    </xf>
    <xf numFmtId="0" fontId="22" fillId="36" borderId="71" xfId="0" applyFont="1" applyFill="1" applyBorder="1" applyAlignment="1">
      <alignment horizontal="center" vertical="center" wrapText="1"/>
    </xf>
    <xf numFmtId="0" fontId="22" fillId="36" borderId="72" xfId="0" applyFont="1" applyFill="1" applyBorder="1" applyAlignment="1">
      <alignment horizontal="center" vertical="center" wrapText="1"/>
    </xf>
    <xf numFmtId="0" fontId="22" fillId="36" borderId="73" xfId="0" applyFont="1" applyFill="1" applyBorder="1" applyAlignment="1">
      <alignment horizontal="center" vertical="center" wrapText="1"/>
    </xf>
    <xf numFmtId="0" fontId="21" fillId="36" borderId="75" xfId="0" applyFont="1" applyFill="1" applyBorder="1" applyAlignment="1">
      <alignment horizontal="center"/>
    </xf>
    <xf numFmtId="0" fontId="21" fillId="36" borderId="100" xfId="0" applyFont="1" applyFill="1" applyBorder="1" applyAlignment="1">
      <alignment horizontal="center"/>
    </xf>
    <xf numFmtId="0" fontId="21" fillId="36" borderId="94" xfId="0" applyFont="1" applyFill="1" applyBorder="1" applyAlignment="1">
      <alignment horizontal="center"/>
    </xf>
    <xf numFmtId="0" fontId="60" fillId="0" borderId="41" xfId="0" applyFont="1" applyBorder="1" applyAlignment="1">
      <alignment horizontal="left"/>
    </xf>
    <xf numFmtId="0" fontId="60" fillId="0" borderId="86" xfId="0" applyFont="1" applyBorder="1" applyAlignment="1">
      <alignment horizontal="left"/>
    </xf>
    <xf numFmtId="0" fontId="60" fillId="0" borderId="41" xfId="0" applyFont="1" applyBorder="1" applyAlignment="1">
      <alignment horizontal="center" vertical="center"/>
    </xf>
    <xf numFmtId="0" fontId="60" fillId="0" borderId="86" xfId="0" applyFont="1" applyBorder="1" applyAlignment="1">
      <alignment horizontal="center" vertical="center"/>
    </xf>
    <xf numFmtId="0" fontId="66" fillId="0" borderId="92" xfId="0" applyFont="1" applyBorder="1" applyAlignment="1">
      <alignment horizontal="center" vertical="center"/>
    </xf>
    <xf numFmtId="0" fontId="66" fillId="0" borderId="93" xfId="0" applyFont="1" applyBorder="1" applyAlignment="1">
      <alignment horizontal="center" vertical="center"/>
    </xf>
    <xf numFmtId="0" fontId="29" fillId="36" borderId="77" xfId="0" applyFont="1" applyFill="1" applyBorder="1" applyAlignment="1">
      <alignment horizontal="center" vertical="center"/>
    </xf>
    <xf numFmtId="0" fontId="29" fillId="36" borderId="64" xfId="0" applyFont="1" applyFill="1" applyBorder="1" applyAlignment="1">
      <alignment horizontal="center" vertical="center"/>
    </xf>
    <xf numFmtId="0" fontId="29" fillId="36" borderId="98" xfId="0" applyFont="1" applyFill="1" applyBorder="1" applyAlignment="1">
      <alignment horizontal="center"/>
    </xf>
    <xf numFmtId="0" fontId="29" fillId="36" borderId="97" xfId="0" applyFont="1" applyFill="1" applyBorder="1" applyAlignment="1">
      <alignment horizontal="center"/>
    </xf>
    <xf numFmtId="0" fontId="22" fillId="15" borderId="6" xfId="0" applyFont="1" applyFill="1" applyBorder="1" applyAlignment="1">
      <alignment horizontal="center"/>
    </xf>
    <xf numFmtId="0" fontId="36" fillId="0" borderId="7" xfId="0" applyFont="1" applyBorder="1"/>
    <xf numFmtId="0" fontId="36" fillId="0" borderId="8" xfId="0" applyFont="1" applyBorder="1"/>
    <xf numFmtId="0" fontId="22" fillId="0" borderId="41" xfId="0" applyFont="1" applyBorder="1" applyAlignment="1">
      <alignment horizontal="center" vertical="center" wrapText="1"/>
    </xf>
    <xf numFmtId="0" fontId="36" fillId="0" borderId="41" xfId="0" applyFont="1" applyBorder="1"/>
    <xf numFmtId="0" fontId="73" fillId="0" borderId="92" xfId="0" applyFont="1" applyBorder="1" applyAlignment="1">
      <alignment horizontal="center"/>
    </xf>
    <xf numFmtId="0" fontId="73" fillId="0" borderId="119" xfId="0" applyFont="1" applyBorder="1" applyAlignment="1">
      <alignment horizontal="center"/>
    </xf>
    <xf numFmtId="0" fontId="73" fillId="0" borderId="102" xfId="0" applyFont="1" applyBorder="1" applyAlignment="1">
      <alignment horizontal="center"/>
    </xf>
    <xf numFmtId="0" fontId="73" fillId="0" borderId="93" xfId="0" applyFont="1" applyBorder="1" applyAlignment="1">
      <alignment horizontal="center"/>
    </xf>
    <xf numFmtId="0" fontId="21" fillId="43" borderId="81" xfId="0" applyFont="1" applyFill="1" applyBorder="1" applyAlignment="1">
      <alignment horizontal="center" vertical="center" wrapText="1"/>
    </xf>
    <xf numFmtId="0" fontId="21" fillId="43" borderId="82" xfId="0" applyFont="1" applyFill="1" applyBorder="1" applyAlignment="1">
      <alignment horizontal="center" vertical="center" wrapText="1"/>
    </xf>
    <xf numFmtId="0" fontId="21" fillId="43" borderId="85" xfId="0" applyFont="1" applyFill="1" applyBorder="1" applyAlignment="1">
      <alignment horizontal="center" vertical="center" wrapText="1"/>
    </xf>
    <xf numFmtId="0" fontId="21" fillId="43" borderId="90" xfId="0" applyFont="1" applyFill="1" applyBorder="1" applyAlignment="1">
      <alignment horizontal="center" vertical="center" wrapText="1"/>
    </xf>
    <xf numFmtId="0" fontId="21" fillId="43" borderId="41" xfId="0" applyFont="1" applyFill="1" applyBorder="1" applyAlignment="1">
      <alignment horizontal="center" vertical="center" wrapText="1"/>
    </xf>
    <xf numFmtId="0" fontId="21" fillId="43" borderId="86" xfId="0" applyFont="1" applyFill="1" applyBorder="1" applyAlignment="1">
      <alignment horizontal="center" vertical="center" wrapText="1"/>
    </xf>
    <xf numFmtId="0" fontId="21" fillId="43" borderId="83" xfId="0" applyFont="1" applyFill="1" applyBorder="1" applyAlignment="1">
      <alignment horizontal="center" vertical="center" wrapText="1"/>
    </xf>
    <xf numFmtId="0" fontId="21" fillId="43" borderId="63" xfId="0" applyFont="1" applyFill="1" applyBorder="1" applyAlignment="1">
      <alignment horizontal="center" vertical="center" wrapText="1"/>
    </xf>
    <xf numFmtId="0" fontId="21" fillId="43" borderId="84" xfId="0" applyFont="1" applyFill="1" applyBorder="1" applyAlignment="1">
      <alignment horizontal="center" vertical="center" wrapText="1"/>
    </xf>
    <xf numFmtId="0" fontId="22" fillId="90" borderId="79" xfId="0" applyFont="1" applyFill="1" applyBorder="1" applyAlignment="1">
      <alignment horizontal="center" vertical="center"/>
    </xf>
    <xf numFmtId="0" fontId="22" fillId="90" borderId="78" xfId="0" applyFont="1" applyFill="1" applyBorder="1" applyAlignment="1">
      <alignment horizontal="center" vertical="center"/>
    </xf>
    <xf numFmtId="0" fontId="22" fillId="90" borderId="77" xfId="0" applyFont="1" applyFill="1" applyBorder="1" applyAlignment="1">
      <alignment horizontal="center" vertical="center"/>
    </xf>
    <xf numFmtId="0" fontId="21" fillId="0" borderId="65" xfId="0" applyFont="1" applyBorder="1" applyAlignment="1">
      <alignment horizontal="center" vertical="center"/>
    </xf>
    <xf numFmtId="0" fontId="21" fillId="0" borderId="74" xfId="0" applyFont="1" applyBorder="1" applyAlignment="1">
      <alignment horizontal="center" vertical="center"/>
    </xf>
    <xf numFmtId="0" fontId="21" fillId="0" borderId="80" xfId="0" applyFont="1" applyBorder="1" applyAlignment="1">
      <alignment horizontal="center" vertical="center"/>
    </xf>
    <xf numFmtId="0" fontId="72" fillId="43" borderId="0" xfId="0" applyFont="1" applyFill="1" applyAlignment="1">
      <alignment horizontal="center" vertical="top"/>
    </xf>
    <xf numFmtId="0" fontId="21" fillId="0" borderId="81" xfId="0" applyFont="1" applyBorder="1" applyAlignment="1">
      <alignment horizontal="left" vertical="center" wrapText="1"/>
    </xf>
    <xf numFmtId="0" fontId="21" fillId="0" borderId="82" xfId="0" applyFont="1" applyBorder="1" applyAlignment="1">
      <alignment horizontal="left" vertical="center" wrapText="1"/>
    </xf>
    <xf numFmtId="0" fontId="21" fillId="0" borderId="85" xfId="0" applyFont="1" applyBorder="1" applyAlignment="1">
      <alignment horizontal="left" vertical="center" wrapText="1"/>
    </xf>
    <xf numFmtId="0" fontId="21" fillId="0" borderId="90" xfId="0" applyFont="1" applyBorder="1" applyAlignment="1">
      <alignment horizontal="left" vertical="center" wrapText="1"/>
    </xf>
    <xf numFmtId="0" fontId="21" fillId="0" borderId="41" xfId="0" applyFont="1" applyBorder="1" applyAlignment="1">
      <alignment horizontal="left" vertical="center" wrapText="1"/>
    </xf>
    <xf numFmtId="0" fontId="21" fillId="0" borderId="86" xfId="0" applyFont="1" applyBorder="1" applyAlignment="1">
      <alignment horizontal="left" vertical="center" wrapText="1"/>
    </xf>
    <xf numFmtId="0" fontId="21" fillId="0" borderId="83" xfId="0" applyFont="1" applyBorder="1" applyAlignment="1">
      <alignment horizontal="left" vertical="center" wrapText="1"/>
    </xf>
    <xf numFmtId="0" fontId="21" fillId="0" borderId="63" xfId="0" applyFont="1" applyBorder="1" applyAlignment="1">
      <alignment horizontal="left" vertical="center" wrapText="1"/>
    </xf>
    <xf numFmtId="0" fontId="21" fillId="0" borderId="84" xfId="0" applyFont="1" applyBorder="1" applyAlignment="1">
      <alignment horizontal="left" vertical="center" wrapText="1"/>
    </xf>
    <xf numFmtId="0" fontId="22" fillId="0" borderId="85" xfId="0" applyFont="1" applyBorder="1" applyAlignment="1">
      <alignment horizontal="left" vertical="center"/>
    </xf>
    <xf numFmtId="0" fontId="22" fillId="0" borderId="86" xfId="0" applyFont="1" applyBorder="1" applyAlignment="1">
      <alignment horizontal="left" vertical="center"/>
    </xf>
    <xf numFmtId="0" fontId="22" fillId="0" borderId="84" xfId="0" applyFont="1" applyBorder="1" applyAlignment="1">
      <alignment horizontal="left" vertical="center"/>
    </xf>
    <xf numFmtId="0" fontId="21" fillId="0" borderId="81" xfId="0" applyFont="1" applyBorder="1" applyAlignment="1">
      <alignment horizontal="left" wrapText="1"/>
    </xf>
    <xf numFmtId="0" fontId="21" fillId="0" borderId="82" xfId="0" applyFont="1" applyBorder="1" applyAlignment="1">
      <alignment horizontal="left" wrapText="1"/>
    </xf>
    <xf numFmtId="0" fontId="21" fillId="0" borderId="85" xfId="0" applyFont="1" applyBorder="1" applyAlignment="1">
      <alignment horizontal="left" wrapText="1"/>
    </xf>
    <xf numFmtId="0" fontId="21" fillId="0" borderId="90" xfId="0" applyFont="1" applyBorder="1" applyAlignment="1">
      <alignment horizontal="left" wrapText="1"/>
    </xf>
    <xf numFmtId="0" fontId="21" fillId="0" borderId="41" xfId="0" applyFont="1" applyBorder="1" applyAlignment="1">
      <alignment horizontal="left" wrapText="1"/>
    </xf>
    <xf numFmtId="0" fontId="21" fillId="0" borderId="86" xfId="0" applyFont="1" applyBorder="1" applyAlignment="1">
      <alignment horizontal="left" wrapText="1"/>
    </xf>
    <xf numFmtId="0" fontId="21" fillId="0" borderId="83" xfId="0" applyFont="1" applyBorder="1" applyAlignment="1">
      <alignment horizontal="left" wrapText="1"/>
    </xf>
    <xf numFmtId="0" fontId="21" fillId="0" borderId="63" xfId="0" applyFont="1" applyBorder="1" applyAlignment="1">
      <alignment horizontal="left" wrapText="1"/>
    </xf>
    <xf numFmtId="0" fontId="21" fillId="0" borderId="84" xfId="0" applyFont="1" applyBorder="1" applyAlignment="1">
      <alignment horizontal="left" wrapText="1"/>
    </xf>
    <xf numFmtId="0" fontId="21" fillId="0" borderId="82" xfId="0" applyFont="1" applyBorder="1" applyAlignment="1">
      <alignment horizontal="left" vertical="center"/>
    </xf>
    <xf numFmtId="0" fontId="21" fillId="0" borderId="85" xfId="0" applyFont="1" applyBorder="1" applyAlignment="1">
      <alignment horizontal="left" vertical="center"/>
    </xf>
    <xf numFmtId="0" fontId="21" fillId="0" borderId="41" xfId="0" applyFont="1" applyBorder="1" applyAlignment="1">
      <alignment horizontal="left" vertical="center"/>
    </xf>
    <xf numFmtId="0" fontId="21" fillId="0" borderId="86" xfId="0" applyFont="1" applyBorder="1" applyAlignment="1">
      <alignment horizontal="left" vertical="center"/>
    </xf>
    <xf numFmtId="0" fontId="21" fillId="0" borderId="83" xfId="0" applyFont="1" applyBorder="1" applyAlignment="1">
      <alignment horizontal="left" vertical="center"/>
    </xf>
    <xf numFmtId="0" fontId="21" fillId="0" borderId="63" xfId="0" applyFont="1" applyBorder="1" applyAlignment="1">
      <alignment horizontal="left" vertical="center"/>
    </xf>
    <xf numFmtId="0" fontId="21" fillId="0" borderId="84" xfId="0" applyFont="1" applyBorder="1" applyAlignment="1">
      <alignment horizontal="left" vertical="center"/>
    </xf>
    <xf numFmtId="0" fontId="22" fillId="87" borderId="79" xfId="0" applyFont="1" applyFill="1" applyBorder="1" applyAlignment="1">
      <alignment horizontal="center" vertical="center"/>
    </xf>
    <xf numFmtId="0" fontId="22" fillId="87" borderId="78" xfId="0" applyFont="1" applyFill="1" applyBorder="1" applyAlignment="1">
      <alignment horizontal="center" vertical="center"/>
    </xf>
    <xf numFmtId="0" fontId="22" fillId="87" borderId="77" xfId="0" applyFont="1" applyFill="1" applyBorder="1" applyAlignment="1">
      <alignment horizontal="center" vertical="center"/>
    </xf>
    <xf numFmtId="0" fontId="22" fillId="42" borderId="79" xfId="0" applyFont="1" applyFill="1" applyBorder="1" applyAlignment="1">
      <alignment horizontal="center" vertical="center"/>
    </xf>
    <xf numFmtId="0" fontId="22" fillId="42" borderId="78" xfId="0" applyFont="1" applyFill="1" applyBorder="1" applyAlignment="1">
      <alignment horizontal="center" vertical="center"/>
    </xf>
    <xf numFmtId="0" fontId="22" fillId="42" borderId="77" xfId="0" applyFont="1" applyFill="1" applyBorder="1" applyAlignment="1">
      <alignment horizontal="center" vertical="center"/>
    </xf>
    <xf numFmtId="0" fontId="22" fillId="88" borderId="64" xfId="0" applyFont="1" applyFill="1" applyBorder="1" applyAlignment="1">
      <alignment horizontal="center" vertical="center"/>
    </xf>
    <xf numFmtId="0" fontId="21" fillId="0" borderId="41" xfId="0" applyFont="1" applyBorder="1" applyAlignment="1">
      <alignment horizontal="center"/>
    </xf>
    <xf numFmtId="0" fontId="107" fillId="49" borderId="65" xfId="0" applyFont="1" applyFill="1" applyBorder="1" applyAlignment="1">
      <alignment horizontal="center" vertical="center"/>
    </xf>
    <xf numFmtId="0" fontId="107" fillId="49" borderId="74" xfId="0" applyFont="1" applyFill="1" applyBorder="1" applyAlignment="1">
      <alignment horizontal="center" vertical="center"/>
    </xf>
    <xf numFmtId="0" fontId="107" fillId="49" borderId="80" xfId="0" applyFont="1" applyFill="1" applyBorder="1" applyAlignment="1">
      <alignment horizontal="center" vertical="center"/>
    </xf>
    <xf numFmtId="0" fontId="103" fillId="43" borderId="0" xfId="0" applyFont="1" applyFill="1" applyAlignment="1">
      <alignment horizontal="center" vertical="center"/>
    </xf>
    <xf numFmtId="0" fontId="27" fillId="38" borderId="79" xfId="0" applyFont="1" applyFill="1" applyBorder="1" applyAlignment="1">
      <alignment horizontal="left" vertical="center" wrapText="1"/>
    </xf>
    <xf numFmtId="0" fontId="27" fillId="38" borderId="77" xfId="0" applyFont="1" applyFill="1" applyBorder="1" applyAlignment="1">
      <alignment horizontal="left" vertical="center" wrapText="1"/>
    </xf>
    <xf numFmtId="0" fontId="101" fillId="38" borderId="79" xfId="0" applyFont="1" applyFill="1" applyBorder="1" applyAlignment="1">
      <alignment horizontal="left" vertical="center" wrapText="1"/>
    </xf>
    <xf numFmtId="0" fontId="101" fillId="38" borderId="77" xfId="0" applyFont="1" applyFill="1" applyBorder="1" applyAlignment="1">
      <alignment horizontal="left" vertical="center" wrapText="1"/>
    </xf>
    <xf numFmtId="0" fontId="21" fillId="0" borderId="79" xfId="0" applyFont="1" applyBorder="1" applyAlignment="1">
      <alignment horizontal="left" vertical="center" wrapText="1"/>
    </xf>
    <xf numFmtId="0" fontId="21" fillId="0" borderId="77" xfId="0" applyFont="1" applyBorder="1" applyAlignment="1">
      <alignment horizontal="left" vertical="center" wrapText="1"/>
    </xf>
    <xf numFmtId="0" fontId="115" fillId="38" borderId="79" xfId="0" applyFont="1" applyFill="1" applyBorder="1" applyAlignment="1">
      <alignment horizontal="center" vertical="center"/>
    </xf>
    <xf numFmtId="0" fontId="115" fillId="38" borderId="77" xfId="0" applyFont="1" applyFill="1" applyBorder="1" applyAlignment="1">
      <alignment horizontal="center" vertical="center"/>
    </xf>
    <xf numFmtId="0" fontId="22" fillId="0" borderId="80" xfId="0" applyFont="1" applyBorder="1" applyAlignment="1">
      <alignment horizontal="center" vertical="center"/>
    </xf>
    <xf numFmtId="0" fontId="29" fillId="0" borderId="65" xfId="0" applyFont="1" applyBorder="1" applyAlignment="1">
      <alignment horizontal="center" vertical="center"/>
    </xf>
    <xf numFmtId="0" fontId="29" fillId="0" borderId="80" xfId="0" applyFont="1" applyBorder="1" applyAlignment="1">
      <alignment horizontal="center" vertical="center"/>
    </xf>
    <xf numFmtId="0" fontId="25" fillId="0" borderId="81" xfId="0" applyFont="1" applyBorder="1" applyAlignment="1">
      <alignment horizontal="center" vertical="center" wrapText="1"/>
    </xf>
    <xf numFmtId="0" fontId="25" fillId="0" borderId="82" xfId="0" applyFont="1" applyBorder="1" applyAlignment="1">
      <alignment horizontal="center" vertical="center" wrapText="1"/>
    </xf>
    <xf numFmtId="0" fontId="25" fillId="0" borderId="85" xfId="0" applyFont="1" applyBorder="1" applyAlignment="1">
      <alignment horizontal="center" vertical="center" wrapText="1"/>
    </xf>
    <xf numFmtId="0" fontId="25" fillId="0" borderId="90" xfId="0" applyFont="1" applyBorder="1" applyAlignment="1">
      <alignment horizontal="center" vertical="center" wrapText="1"/>
    </xf>
    <xf numFmtId="0" fontId="25" fillId="0" borderId="41" xfId="0" applyFont="1" applyBorder="1" applyAlignment="1">
      <alignment horizontal="center" vertical="center" wrapText="1"/>
    </xf>
    <xf numFmtId="0" fontId="25" fillId="0" borderId="86" xfId="0" applyFont="1" applyBorder="1" applyAlignment="1">
      <alignment horizontal="center" vertical="center" wrapText="1"/>
    </xf>
    <xf numFmtId="0" fontId="25" fillId="0" borderId="83" xfId="0" applyFont="1" applyBorder="1" applyAlignment="1">
      <alignment horizontal="center" vertical="center" wrapText="1"/>
    </xf>
    <xf numFmtId="0" fontId="25" fillId="0" borderId="63" xfId="0" applyFont="1" applyBorder="1" applyAlignment="1">
      <alignment horizontal="center" vertical="center" wrapText="1"/>
    </xf>
    <xf numFmtId="0" fontId="25" fillId="0" borderId="84" xfId="0" applyFont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top" wrapText="1"/>
    </xf>
    <xf numFmtId="0" fontId="114" fillId="38" borderId="79" xfId="0" applyFont="1" applyFill="1" applyBorder="1" applyAlignment="1">
      <alignment horizontal="left" vertical="center" wrapText="1"/>
    </xf>
    <xf numFmtId="0" fontId="114" fillId="38" borderId="77" xfId="0" applyFont="1" applyFill="1" applyBorder="1" applyAlignment="1">
      <alignment horizontal="left" vertical="center" wrapText="1"/>
    </xf>
    <xf numFmtId="49" fontId="21" fillId="6" borderId="14" xfId="0" applyNumberFormat="1" applyFont="1" applyFill="1" applyBorder="1" applyAlignment="1">
      <alignment vertical="top" wrapText="1"/>
    </xf>
    <xf numFmtId="0" fontId="36" fillId="0" borderId="15" xfId="0" applyFont="1" applyBorder="1"/>
    <xf numFmtId="49" fontId="21" fillId="6" borderId="14" xfId="0" applyNumberFormat="1" applyFont="1" applyFill="1" applyBorder="1" applyAlignment="1">
      <alignment horizontal="center" vertical="top" wrapText="1"/>
    </xf>
    <xf numFmtId="14" fontId="21" fillId="6" borderId="14" xfId="0" applyNumberFormat="1" applyFont="1" applyFill="1" applyBorder="1" applyAlignment="1">
      <alignment horizontal="left" vertical="top"/>
    </xf>
    <xf numFmtId="0" fontId="36" fillId="0" borderId="47" xfId="0" applyFont="1" applyBorder="1"/>
    <xf numFmtId="14" fontId="37" fillId="0" borderId="50" xfId="0" applyNumberFormat="1" applyFont="1" applyBorder="1" applyAlignment="1">
      <alignment horizontal="left" vertical="top"/>
    </xf>
    <xf numFmtId="0" fontId="36" fillId="0" borderId="50" xfId="0" applyFont="1" applyBorder="1"/>
    <xf numFmtId="0" fontId="35" fillId="8" borderId="6" xfId="0" applyFont="1" applyFill="1" applyBorder="1" applyAlignment="1">
      <alignment horizontal="center"/>
    </xf>
    <xf numFmtId="14" fontId="21" fillId="6" borderId="14" xfId="0" applyNumberFormat="1" applyFont="1" applyFill="1" applyBorder="1" applyAlignment="1">
      <alignment horizontal="center"/>
    </xf>
    <xf numFmtId="0" fontId="35" fillId="8" borderId="16" xfId="0" applyFont="1" applyFill="1" applyBorder="1" applyAlignment="1">
      <alignment horizontal="left" vertical="center"/>
    </xf>
    <xf numFmtId="0" fontId="36" fillId="0" borderId="40" xfId="0" applyFont="1" applyBorder="1"/>
    <xf numFmtId="0" fontId="36" fillId="0" borderId="17" xfId="0" applyFont="1" applyBorder="1"/>
    <xf numFmtId="49" fontId="43" fillId="9" borderId="14" xfId="0" applyNumberFormat="1" applyFont="1" applyFill="1" applyBorder="1" applyAlignment="1">
      <alignment horizontal="left" vertical="top" wrapText="1"/>
    </xf>
    <xf numFmtId="49" fontId="43" fillId="9" borderId="14" xfId="0" applyNumberFormat="1" applyFont="1" applyFill="1" applyBorder="1" applyAlignment="1">
      <alignment horizontal="center" vertical="top" wrapText="1"/>
    </xf>
    <xf numFmtId="49" fontId="43" fillId="9" borderId="14" xfId="0" quotePrefix="1" applyNumberFormat="1" applyFont="1" applyFill="1" applyBorder="1" applyAlignment="1">
      <alignment vertical="top" wrapText="1"/>
    </xf>
    <xf numFmtId="49" fontId="43" fillId="9" borderId="14" xfId="0" quotePrefix="1" applyNumberFormat="1" applyFont="1" applyFill="1" applyBorder="1" applyAlignment="1">
      <alignment horizontal="center" vertical="top" wrapText="1"/>
    </xf>
    <xf numFmtId="0" fontId="22" fillId="0" borderId="0" xfId="0" applyFont="1" applyAlignment="1">
      <alignment horizontal="left" vertical="center"/>
    </xf>
    <xf numFmtId="0" fontId="29" fillId="0" borderId="0" xfId="0" applyFont="1"/>
    <xf numFmtId="0" fontId="36" fillId="0" borderId="4" xfId="0" applyFont="1" applyBorder="1"/>
    <xf numFmtId="49" fontId="21" fillId="0" borderId="0" xfId="0" applyNumberFormat="1" applyFont="1" applyAlignment="1">
      <alignment horizontal="left" vertical="top" wrapText="1"/>
    </xf>
    <xf numFmtId="14" fontId="24" fillId="6" borderId="14" xfId="0" applyNumberFormat="1" applyFont="1" applyFill="1" applyBorder="1" applyAlignment="1">
      <alignment horizontal="left" vertical="top"/>
    </xf>
    <xf numFmtId="14" fontId="43" fillId="6" borderId="14" xfId="0" applyNumberFormat="1" applyFont="1" applyFill="1" applyBorder="1" applyAlignment="1">
      <alignment horizontal="left" vertical="top"/>
    </xf>
    <xf numFmtId="0" fontId="21" fillId="6" borderId="14" xfId="0" applyFont="1" applyFill="1" applyBorder="1" applyAlignment="1">
      <alignment horizontal="center" vertical="top"/>
    </xf>
    <xf numFmtId="0" fontId="25" fillId="0" borderId="0" xfId="0" applyFont="1" applyAlignment="1">
      <alignment horizontal="left" vertical="top" wrapText="1"/>
    </xf>
    <xf numFmtId="49" fontId="21" fillId="6" borderId="14" xfId="0" applyNumberFormat="1" applyFont="1" applyFill="1" applyBorder="1" applyAlignment="1">
      <alignment horizontal="left" vertical="top" wrapText="1"/>
    </xf>
    <xf numFmtId="0" fontId="30" fillId="0" borderId="0" xfId="0" applyFont="1" applyAlignment="1">
      <alignment horizontal="left" vertical="center"/>
    </xf>
    <xf numFmtId="0" fontId="35" fillId="29" borderId="6" xfId="0" applyFont="1" applyFill="1" applyBorder="1" applyAlignment="1">
      <alignment horizontal="center"/>
    </xf>
    <xf numFmtId="0" fontId="36" fillId="30" borderId="7" xfId="0" applyFont="1" applyFill="1" applyBorder="1"/>
    <xf numFmtId="0" fontId="36" fillId="30" borderId="8" xfId="0" applyFont="1" applyFill="1" applyBorder="1"/>
    <xf numFmtId="0" fontId="21" fillId="6" borderId="14" xfId="0" applyFont="1" applyFill="1" applyBorder="1" applyAlignment="1">
      <alignment horizontal="left" vertical="top"/>
    </xf>
    <xf numFmtId="0" fontId="37" fillId="0" borderId="45" xfId="0" applyFont="1" applyBorder="1" applyAlignment="1">
      <alignment horizontal="center" vertical="center" wrapText="1"/>
    </xf>
    <xf numFmtId="0" fontId="36" fillId="0" borderId="45" xfId="0" applyFont="1" applyBorder="1"/>
    <xf numFmtId="0" fontId="37" fillId="0" borderId="0" xfId="0" applyFont="1" applyAlignment="1">
      <alignment horizontal="left" wrapText="1"/>
    </xf>
    <xf numFmtId="0" fontId="37" fillId="0" borderId="1" xfId="0" applyFont="1" applyBorder="1" applyAlignment="1">
      <alignment horizontal="left" vertical="top" wrapText="1"/>
    </xf>
    <xf numFmtId="0" fontId="36" fillId="0" borderId="1" xfId="0" applyFont="1" applyBorder="1"/>
    <xf numFmtId="0" fontId="21" fillId="6" borderId="14" xfId="0" applyFont="1" applyFill="1" applyBorder="1" applyAlignment="1">
      <alignment horizontal="center"/>
    </xf>
    <xf numFmtId="0" fontId="21" fillId="13" borderId="14" xfId="0" applyFont="1" applyFill="1" applyBorder="1" applyAlignment="1">
      <alignment horizontal="center" vertical="center"/>
    </xf>
    <xf numFmtId="49" fontId="43" fillId="9" borderId="14" xfId="0" applyNumberFormat="1" applyFont="1" applyFill="1" applyBorder="1" applyAlignment="1">
      <alignment vertical="top" wrapText="1"/>
    </xf>
    <xf numFmtId="2" fontId="21" fillId="0" borderId="6" xfId="0" applyNumberFormat="1" applyFont="1" applyBorder="1" applyAlignment="1">
      <alignment horizontal="center"/>
    </xf>
    <xf numFmtId="0" fontId="21" fillId="0" borderId="6" xfId="0" applyFont="1" applyBorder="1" applyAlignment="1">
      <alignment horizontal="center"/>
    </xf>
    <xf numFmtId="0" fontId="22" fillId="19" borderId="30" xfId="0" applyFont="1" applyFill="1" applyBorder="1" applyAlignment="1">
      <alignment horizontal="center" vertical="center" wrapText="1"/>
    </xf>
    <xf numFmtId="0" fontId="36" fillId="0" borderId="34" xfId="0" applyFont="1" applyBorder="1"/>
    <xf numFmtId="0" fontId="22" fillId="19" borderId="44" xfId="0" applyFont="1" applyFill="1" applyBorder="1" applyAlignment="1">
      <alignment horizontal="center" vertical="center" wrapText="1"/>
    </xf>
    <xf numFmtId="0" fontId="47" fillId="20" borderId="31" xfId="0" applyFont="1" applyFill="1" applyBorder="1" applyAlignment="1">
      <alignment horizontal="center" vertical="center"/>
    </xf>
    <xf numFmtId="0" fontId="22" fillId="12" borderId="42" xfId="0" applyFont="1" applyFill="1" applyBorder="1" applyAlignment="1">
      <alignment horizontal="center" vertical="top" wrapText="1"/>
    </xf>
    <xf numFmtId="0" fontId="36" fillId="0" borderId="42" xfId="0" applyFont="1" applyBorder="1"/>
    <xf numFmtId="0" fontId="22" fillId="2" borderId="30" xfId="0" applyFont="1" applyFill="1" applyBorder="1" applyAlignment="1">
      <alignment horizontal="center" vertical="center"/>
    </xf>
    <xf numFmtId="0" fontId="22" fillId="2" borderId="33" xfId="0" applyFont="1" applyFill="1" applyBorder="1" applyAlignment="1">
      <alignment horizontal="center" vertical="center" wrapText="1"/>
    </xf>
    <xf numFmtId="0" fontId="36" fillId="0" borderId="37" xfId="0" applyFont="1" applyBorder="1"/>
    <xf numFmtId="0" fontId="28" fillId="2" borderId="31" xfId="0" applyFont="1" applyFill="1" applyBorder="1" applyAlignment="1">
      <alignment horizontal="center"/>
    </xf>
    <xf numFmtId="0" fontId="22" fillId="2" borderId="23" xfId="0" applyFont="1" applyFill="1" applyBorder="1" applyAlignment="1">
      <alignment horizontal="center" vertical="center" wrapText="1"/>
    </xf>
    <xf numFmtId="0" fontId="36" fillId="0" borderId="38" xfId="0" applyFont="1" applyBorder="1"/>
    <xf numFmtId="0" fontId="22" fillId="12" borderId="41" xfId="0" applyFont="1" applyFill="1" applyBorder="1" applyAlignment="1">
      <alignment horizontal="center" vertical="center" wrapText="1"/>
    </xf>
    <xf numFmtId="2" fontId="21" fillId="0" borderId="6" xfId="0" applyNumberFormat="1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36" fillId="0" borderId="13" xfId="0" applyFont="1" applyBorder="1"/>
    <xf numFmtId="0" fontId="22" fillId="2" borderId="30" xfId="0" applyFont="1" applyFill="1" applyBorder="1" applyAlignment="1">
      <alignment horizontal="center" vertical="center" wrapText="1"/>
    </xf>
    <xf numFmtId="0" fontId="36" fillId="0" borderId="35" xfId="0" applyFont="1" applyBorder="1"/>
    <xf numFmtId="0" fontId="22" fillId="2" borderId="31" xfId="0" applyFont="1" applyFill="1" applyBorder="1" applyAlignment="1">
      <alignment horizontal="center"/>
    </xf>
    <xf numFmtId="0" fontId="36" fillId="0" borderId="32" xfId="0" applyFont="1" applyBorder="1"/>
    <xf numFmtId="0" fontId="22" fillId="12" borderId="42" xfId="0" applyFont="1" applyFill="1" applyBorder="1" applyAlignment="1">
      <alignment horizontal="left" vertical="center"/>
    </xf>
    <xf numFmtId="0" fontId="22" fillId="0" borderId="6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 wrapText="1"/>
    </xf>
    <xf numFmtId="0" fontId="36" fillId="0" borderId="25" xfId="0" applyFont="1" applyBorder="1"/>
    <xf numFmtId="0" fontId="36" fillId="0" borderId="26" xfId="0" applyFont="1" applyBorder="1"/>
    <xf numFmtId="0" fontId="36" fillId="0" borderId="9" xfId="0" applyFont="1" applyBorder="1"/>
    <xf numFmtId="0" fontId="36" fillId="0" borderId="11" xfId="0" applyFont="1" applyBorder="1"/>
    <xf numFmtId="0" fontId="36" fillId="0" borderId="12" xfId="0" applyFont="1" applyBorder="1"/>
    <xf numFmtId="0" fontId="28" fillId="2" borderId="14" xfId="0" applyFont="1" applyFill="1" applyBorder="1" applyAlignment="1">
      <alignment horizontal="center" vertical="top"/>
    </xf>
    <xf numFmtId="0" fontId="28" fillId="2" borderId="14" xfId="0" applyFont="1" applyFill="1" applyBorder="1" applyAlignment="1">
      <alignment horizontal="center"/>
    </xf>
    <xf numFmtId="0" fontId="6" fillId="21" borderId="14" xfId="0" applyFont="1" applyFill="1" applyBorder="1" applyAlignment="1">
      <alignment horizontal="center" vertical="center" wrapText="1"/>
    </xf>
    <xf numFmtId="0" fontId="6" fillId="12" borderId="49" xfId="0" applyFont="1" applyFill="1" applyBorder="1" applyAlignment="1">
      <alignment horizontal="center" vertical="center" wrapText="1"/>
    </xf>
    <xf numFmtId="0" fontId="2" fillId="0" borderId="50" xfId="0" applyFont="1" applyBorder="1"/>
    <xf numFmtId="0" fontId="2" fillId="0" borderId="51" xfId="0" applyFont="1" applyBorder="1"/>
    <xf numFmtId="0" fontId="6" fillId="21" borderId="49" xfId="0" applyFont="1" applyFill="1" applyBorder="1" applyAlignment="1">
      <alignment horizontal="center" vertical="center" wrapText="1"/>
    </xf>
    <xf numFmtId="0" fontId="20" fillId="0" borderId="56" xfId="0" applyFont="1" applyBorder="1" applyAlignment="1">
      <alignment horizontal="left" vertical="top" wrapText="1"/>
    </xf>
    <xf numFmtId="0" fontId="0" fillId="0" borderId="0" xfId="0"/>
    <xf numFmtId="0" fontId="2" fillId="0" borderId="56" xfId="0" applyFont="1" applyBorder="1"/>
    <xf numFmtId="0" fontId="6" fillId="17" borderId="36" xfId="0" applyFont="1" applyFill="1" applyBorder="1" applyAlignment="1">
      <alignment horizontal="center" vertical="center"/>
    </xf>
    <xf numFmtId="0" fontId="2" fillId="0" borderId="37" xfId="0" applyFont="1" applyBorder="1"/>
    <xf numFmtId="0" fontId="2" fillId="0" borderId="48" xfId="0" applyFont="1" applyBorder="1"/>
    <xf numFmtId="0" fontId="8" fillId="0" borderId="36" xfId="0" applyFont="1" applyBorder="1" applyAlignment="1">
      <alignment horizontal="center" vertical="center"/>
    </xf>
    <xf numFmtId="0" fontId="4" fillId="0" borderId="36" xfId="0" applyFont="1" applyBorder="1" applyAlignment="1">
      <alignment horizontal="left" vertical="top" wrapText="1"/>
    </xf>
    <xf numFmtId="0" fontId="6" fillId="7" borderId="36" xfId="0" applyFont="1" applyFill="1" applyBorder="1" applyAlignment="1">
      <alignment horizontal="center" vertical="center"/>
    </xf>
    <xf numFmtId="0" fontId="17" fillId="18" borderId="36" xfId="0" applyFont="1" applyFill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4" fillId="0" borderId="49" xfId="0" applyFont="1" applyBorder="1" applyAlignment="1">
      <alignment horizontal="left" vertical="top" wrapText="1"/>
    </xf>
    <xf numFmtId="0" fontId="2" fillId="0" borderId="45" xfId="0" applyFont="1" applyBorder="1"/>
    <xf numFmtId="0" fontId="2" fillId="0" borderId="5" xfId="0" applyFont="1" applyBorder="1"/>
    <xf numFmtId="0" fontId="2" fillId="0" borderId="1" xfId="0" applyFont="1" applyBorder="1"/>
    <xf numFmtId="0" fontId="2" fillId="0" borderId="2" xfId="0" applyFont="1" applyBorder="1"/>
    <xf numFmtId="0" fontId="5" fillId="0" borderId="0" xfId="0" applyFont="1" applyAlignment="1">
      <alignment horizontal="center"/>
    </xf>
    <xf numFmtId="0" fontId="6" fillId="9" borderId="14" xfId="0" applyFont="1" applyFill="1" applyBorder="1" applyAlignment="1">
      <alignment horizontal="center"/>
    </xf>
    <xf numFmtId="0" fontId="6" fillId="0" borderId="36" xfId="0" applyFont="1" applyBorder="1" applyAlignment="1">
      <alignment horizontal="center" vertical="center" wrapText="1"/>
    </xf>
    <xf numFmtId="0" fontId="6" fillId="18" borderId="49" xfId="0" applyFont="1" applyFill="1" applyBorder="1" applyAlignment="1">
      <alignment horizontal="center" vertical="center" wrapText="1"/>
    </xf>
    <xf numFmtId="0" fontId="6" fillId="17" borderId="49" xfId="0" applyFont="1" applyFill="1" applyBorder="1" applyAlignment="1">
      <alignment horizontal="center" vertical="center" wrapText="1"/>
    </xf>
    <xf numFmtId="0" fontId="6" fillId="7" borderId="49" xfId="0" applyFont="1" applyFill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10" fillId="23" borderId="52" xfId="0" applyFont="1" applyFill="1" applyBorder="1" applyAlignment="1">
      <alignment horizontal="center" vertical="center"/>
    </xf>
    <xf numFmtId="0" fontId="2" fillId="0" borderId="53" xfId="0" applyFont="1" applyBorder="1"/>
    <xf numFmtId="0" fontId="2" fillId="0" borderId="54" xfId="0" applyFont="1" applyBorder="1"/>
    <xf numFmtId="0" fontId="15" fillId="24" borderId="56" xfId="0" applyFont="1" applyFill="1" applyBorder="1" applyAlignment="1">
      <alignment horizontal="center" wrapText="1"/>
    </xf>
    <xf numFmtId="0" fontId="11" fillId="24" borderId="41" xfId="0" applyFont="1" applyFill="1" applyBorder="1" applyAlignment="1">
      <alignment horizontal="center" wrapText="1"/>
    </xf>
    <xf numFmtId="0" fontId="1" fillId="0" borderId="56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/>
    </xf>
    <xf numFmtId="0" fontId="17" fillId="0" borderId="57" xfId="0" applyFont="1" applyBorder="1" applyAlignment="1">
      <alignment horizontal="center" vertical="center"/>
    </xf>
    <xf numFmtId="0" fontId="2" fillId="0" borderId="58" xfId="0" applyFont="1" applyBorder="1"/>
    <xf numFmtId="0" fontId="2" fillId="0" borderId="59" xfId="0" applyFont="1" applyBorder="1"/>
  </cellXfs>
  <cellStyles count="4">
    <cellStyle name="Normal" xfId="0" builtinId="0"/>
    <cellStyle name="Normal 2" xfId="1" xr:uid="{CCE51160-3981-E04B-B723-4730A9A1A3F2}"/>
    <cellStyle name="Normal 3" xfId="3" xr:uid="{AA390275-9C4B-DA4B-82C7-E6C3C7DE5DB5}"/>
    <cellStyle name="Percent" xfId="2" builtinId="5"/>
  </cellStyles>
  <dxfs count="347">
    <dxf>
      <fill>
        <patternFill patternType="solid">
          <fgColor theme="1"/>
          <bgColor theme="1"/>
        </patternFill>
      </fill>
    </dxf>
    <dxf>
      <fill>
        <patternFill patternType="solid">
          <fgColor rgb="FFFEF2CB"/>
          <bgColor rgb="FFFEF2CB"/>
        </patternFill>
      </fill>
    </dxf>
    <dxf>
      <fill>
        <patternFill patternType="solid">
          <fgColor rgb="FFA8D08D"/>
          <bgColor rgb="FFA8D08D"/>
        </patternFill>
      </fill>
    </dxf>
    <dxf>
      <fill>
        <patternFill patternType="solid">
          <fgColor rgb="FFFFD965"/>
          <bgColor rgb="FFFFD965"/>
        </patternFill>
      </fill>
    </dxf>
    <dxf>
      <fill>
        <patternFill patternType="solid">
          <fgColor rgb="FFFF7171"/>
          <bgColor rgb="FFFF7171"/>
        </patternFill>
      </fill>
    </dxf>
    <dxf>
      <fill>
        <patternFill patternType="solid">
          <fgColor rgb="FFFF5050"/>
          <bgColor rgb="FFFF5050"/>
        </patternFill>
      </fill>
    </dxf>
    <dxf>
      <fill>
        <patternFill patternType="solid">
          <fgColor rgb="FF7F7F7F"/>
          <bgColor rgb="FF7F7F7F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rgb="FFFEF2CB"/>
          <bgColor rgb="FFFEF2CB"/>
        </patternFill>
      </fill>
    </dxf>
    <dxf>
      <fill>
        <patternFill patternType="solid">
          <fgColor rgb="FFA8D08D"/>
          <bgColor rgb="FFA8D08D"/>
        </patternFill>
      </fill>
    </dxf>
    <dxf>
      <fill>
        <patternFill patternType="solid">
          <fgColor rgb="FFFFD965"/>
          <bgColor rgb="FFFFD965"/>
        </patternFill>
      </fill>
    </dxf>
    <dxf>
      <fill>
        <patternFill patternType="solid">
          <fgColor rgb="FFFF7171"/>
          <bgColor rgb="FFFF7171"/>
        </patternFill>
      </fill>
    </dxf>
    <dxf>
      <fill>
        <patternFill patternType="solid">
          <fgColor rgb="FFFF5050"/>
          <bgColor rgb="FFFF5050"/>
        </patternFill>
      </fill>
    </dxf>
    <dxf>
      <fill>
        <patternFill patternType="solid">
          <fgColor rgb="FF7F7F7F"/>
          <bgColor rgb="FF7F7F7F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rgb="FFFEF2CB"/>
          <bgColor rgb="FFFEF2CB"/>
        </patternFill>
      </fill>
    </dxf>
    <dxf>
      <fill>
        <patternFill patternType="solid">
          <fgColor rgb="FFA8D08D"/>
          <bgColor rgb="FFA8D08D"/>
        </patternFill>
      </fill>
    </dxf>
    <dxf>
      <fill>
        <patternFill patternType="solid">
          <fgColor rgb="FFFFD965"/>
          <bgColor rgb="FFFFD965"/>
        </patternFill>
      </fill>
    </dxf>
    <dxf>
      <fill>
        <patternFill patternType="solid">
          <fgColor rgb="FFFF7171"/>
          <bgColor rgb="FFFF7171"/>
        </patternFill>
      </fill>
    </dxf>
    <dxf>
      <fill>
        <patternFill patternType="solid">
          <fgColor rgb="FFFF5050"/>
          <bgColor rgb="FFFF5050"/>
        </patternFill>
      </fill>
    </dxf>
    <dxf>
      <fill>
        <patternFill patternType="solid">
          <fgColor rgb="FF7F7F7F"/>
          <bgColor rgb="FF7F7F7F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rgb="FFFEF2CB"/>
          <bgColor rgb="FFFEF2CB"/>
        </patternFill>
      </fill>
    </dxf>
    <dxf>
      <fill>
        <patternFill patternType="solid">
          <fgColor rgb="FFA8D08D"/>
          <bgColor rgb="FFA8D08D"/>
        </patternFill>
      </fill>
    </dxf>
    <dxf>
      <fill>
        <patternFill patternType="solid">
          <fgColor rgb="FFFFD965"/>
          <bgColor rgb="FFFFD965"/>
        </patternFill>
      </fill>
    </dxf>
    <dxf>
      <fill>
        <patternFill patternType="solid">
          <fgColor rgb="FFFF7171"/>
          <bgColor rgb="FFFF7171"/>
        </patternFill>
      </fill>
    </dxf>
    <dxf>
      <fill>
        <patternFill patternType="solid">
          <fgColor rgb="FFFF5050"/>
          <bgColor rgb="FFFF5050"/>
        </patternFill>
      </fill>
    </dxf>
    <dxf>
      <fill>
        <patternFill patternType="solid">
          <fgColor rgb="FF7F7F7F"/>
          <bgColor rgb="FF7F7F7F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rgb="FFFEF2CB"/>
          <bgColor rgb="FFFEF2CB"/>
        </patternFill>
      </fill>
    </dxf>
    <dxf>
      <fill>
        <patternFill patternType="solid">
          <fgColor rgb="FFA8D08D"/>
          <bgColor rgb="FFA8D08D"/>
        </patternFill>
      </fill>
    </dxf>
    <dxf>
      <fill>
        <patternFill patternType="solid">
          <fgColor rgb="FFFFD965"/>
          <bgColor rgb="FFFFD965"/>
        </patternFill>
      </fill>
    </dxf>
    <dxf>
      <fill>
        <patternFill patternType="solid">
          <fgColor rgb="FFFF7171"/>
          <bgColor rgb="FFFF7171"/>
        </patternFill>
      </fill>
    </dxf>
    <dxf>
      <fill>
        <patternFill patternType="solid">
          <fgColor rgb="FFFF5050"/>
          <bgColor rgb="FFFF5050"/>
        </patternFill>
      </fill>
    </dxf>
    <dxf>
      <fill>
        <patternFill patternType="solid">
          <fgColor rgb="FF7F7F7F"/>
          <bgColor rgb="FF7F7F7F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rgb="FFFEF2CB"/>
          <bgColor rgb="FFFEF2CB"/>
        </patternFill>
      </fill>
    </dxf>
    <dxf>
      <fill>
        <patternFill patternType="solid">
          <fgColor rgb="FFA8D08D"/>
          <bgColor rgb="FFA8D08D"/>
        </patternFill>
      </fill>
    </dxf>
    <dxf>
      <fill>
        <patternFill patternType="solid">
          <fgColor rgb="FFFFD965"/>
          <bgColor rgb="FFFFD965"/>
        </patternFill>
      </fill>
    </dxf>
    <dxf>
      <fill>
        <patternFill patternType="solid">
          <fgColor rgb="FFFF7171"/>
          <bgColor rgb="FFFF7171"/>
        </patternFill>
      </fill>
    </dxf>
    <dxf>
      <fill>
        <patternFill patternType="solid">
          <fgColor rgb="FFFF5050"/>
          <bgColor rgb="FFFF5050"/>
        </patternFill>
      </fill>
    </dxf>
    <dxf>
      <fill>
        <patternFill patternType="solid">
          <fgColor rgb="FF7F7F7F"/>
          <bgColor rgb="FF7F7F7F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rgb="FFFEF2CB"/>
          <bgColor rgb="FFFEF2CB"/>
        </patternFill>
      </fill>
    </dxf>
    <dxf>
      <fill>
        <patternFill patternType="solid">
          <fgColor rgb="FFA8D08D"/>
          <bgColor rgb="FFA8D08D"/>
        </patternFill>
      </fill>
    </dxf>
    <dxf>
      <fill>
        <patternFill patternType="solid">
          <fgColor rgb="FFFFD965"/>
          <bgColor rgb="FFFFD965"/>
        </patternFill>
      </fill>
    </dxf>
    <dxf>
      <fill>
        <patternFill patternType="solid">
          <fgColor rgb="FFFF7171"/>
          <bgColor rgb="FFFF7171"/>
        </patternFill>
      </fill>
    </dxf>
    <dxf>
      <fill>
        <patternFill patternType="solid">
          <fgColor rgb="FFFF5050"/>
          <bgColor rgb="FFFF5050"/>
        </patternFill>
      </fill>
    </dxf>
    <dxf>
      <fill>
        <patternFill patternType="solid">
          <fgColor rgb="FF7F7F7F"/>
          <bgColor rgb="FF7F7F7F"/>
        </patternFill>
      </fill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rgb="FFFEF2CB"/>
          <bgColor rgb="FFFEF2CB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FEF2CB"/>
          <bgColor rgb="FFFEF2CB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4B083"/>
          <bgColor rgb="FFF4B083"/>
        </patternFill>
      </fill>
    </dxf>
    <dxf>
      <fill>
        <patternFill patternType="solid">
          <fgColor rgb="FFFFE598"/>
          <bgColor rgb="FFFFE598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C000"/>
          <bgColor rgb="FFFFC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C000"/>
          <bgColor rgb="FFFFC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theme="1"/>
          <bgColor theme="1"/>
        </patternFill>
      </fill>
    </dxf>
    <dxf>
      <fill>
        <patternFill>
          <bgColor theme="1"/>
        </patternFill>
      </fill>
    </dxf>
    <dxf>
      <fill>
        <patternFill>
          <bgColor theme="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2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/>
        </patternFill>
      </fill>
    </dxf>
    <dxf>
      <fill>
        <patternFill>
          <bgColor theme="1"/>
        </patternFill>
      </fill>
    </dxf>
    <dxf>
      <fill>
        <patternFill>
          <bgColor theme="0"/>
        </patternFill>
      </fill>
    </dxf>
    <dxf>
      <fill>
        <patternFill>
          <bgColor theme="1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C000"/>
          <bgColor rgb="FFFFC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 patternType="darkGray"/>
      </fill>
    </dxf>
    <dxf>
      <fill>
        <patternFill patternType="darkGray"/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 patternType="none">
          <bgColor auto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/>
        </patternFill>
      </fill>
    </dxf>
    <dxf>
      <fill>
        <patternFill patternType="darkGray"/>
      </fill>
    </dxf>
    <dxf>
      <fill>
        <patternFill patternType="darkGray"/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 patternType="none">
          <bgColor auto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/>
        </patternFill>
      </fill>
    </dxf>
    <dxf>
      <fill>
        <patternFill patternType="darkGray"/>
      </fill>
    </dxf>
    <dxf>
      <fill>
        <patternFill patternType="darkGray"/>
      </fill>
    </dxf>
    <dxf>
      <fill>
        <patternFill>
          <fgColor theme="1"/>
          <bgColor theme="1"/>
        </patternFill>
      </fill>
    </dxf>
    <dxf>
      <fill>
        <patternFill>
          <bgColor theme="1"/>
        </patternFill>
      </fill>
    </dxf>
    <dxf>
      <numFmt numFmtId="0" formatCode="General"/>
      <fill>
        <patternFill>
          <bgColor theme="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2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2"/>
        </patternFill>
      </fill>
    </dxf>
    <dxf>
      <fill>
        <patternFill>
          <bgColor theme="1"/>
        </patternFill>
      </fill>
    </dxf>
    <dxf>
      <fill>
        <patternFill>
          <bgColor theme="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/>
        </patternFill>
      </fill>
    </dxf>
    <dxf>
      <fill>
        <patternFill>
          <bgColor theme="1"/>
        </patternFill>
      </fill>
    </dxf>
    <dxf>
      <fill>
        <patternFill>
          <bgColor theme="0"/>
        </patternFill>
      </fill>
    </dxf>
    <dxf>
      <fill>
        <patternFill>
          <bgColor theme="1"/>
        </patternFill>
      </fill>
    </dxf>
    <dxf>
      <fill>
        <patternFill>
          <bgColor theme="3"/>
        </patternFill>
      </fill>
    </dxf>
    <dxf>
      <font>
        <color theme="1"/>
      </font>
    </dxf>
    <dxf>
      <font>
        <color theme="1"/>
      </font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 patternType="none">
          <bgColor auto="1"/>
        </patternFill>
      </fill>
    </dxf>
    <dxf>
      <fill>
        <patternFill patternType="solid">
          <fgColor theme="1"/>
          <bgColor theme="1"/>
        </patternFill>
      </fill>
    </dxf>
    <dxf>
      <fill>
        <patternFill>
          <bgColor theme="2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2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/>
        </patternFill>
      </fill>
    </dxf>
    <dxf>
      <fill>
        <patternFill>
          <bgColor theme="1"/>
        </patternFill>
      </fill>
    </dxf>
    <dxf>
      <fill>
        <patternFill>
          <bgColor theme="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/>
        </patternFill>
      </fill>
    </dxf>
    <dxf>
      <fill>
        <patternFill>
          <bgColor theme="1"/>
        </patternFill>
      </fill>
    </dxf>
    <dxf>
      <fill>
        <patternFill>
          <bgColor theme="3"/>
        </patternFill>
      </fill>
    </dxf>
    <dxf>
      <fill>
        <patternFill>
          <bgColor theme="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/>
        </patternFill>
      </fill>
    </dxf>
    <dxf>
      <fill>
        <patternFill>
          <bgColor theme="1"/>
        </patternFill>
      </fill>
    </dxf>
    <dxf>
      <fill>
        <patternFill>
          <bgColor theme="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/>
        </patternFill>
      </fill>
    </dxf>
    <dxf>
      <fill>
        <patternFill>
          <bgColor theme="1"/>
        </patternFill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</dxfs>
  <tableStyles count="0" defaultTableStyle="TableStyleMedium2" defaultPivotStyle="PivotStyleLight16"/>
  <colors>
    <mruColors>
      <color rgb="FFFFD579"/>
      <color rgb="FF0681FF"/>
      <color rgb="FFDDECF8"/>
      <color rgb="FFBDD8EF"/>
      <color rgb="FF9BC2E7"/>
      <color rgb="FF9437FF"/>
      <color rgb="FF564EC6"/>
      <color rgb="FF006FC0"/>
      <color rgb="FF9AB0FF"/>
      <color rgb="FF6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114300</xdr:colOff>
      <xdr:row>1</xdr:row>
      <xdr:rowOff>66675</xdr:rowOff>
    </xdr:from>
    <xdr:ext cx="1857375" cy="5048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390525</xdr:colOff>
      <xdr:row>1</xdr:row>
      <xdr:rowOff>66675</xdr:rowOff>
    </xdr:from>
    <xdr:ext cx="1819275" cy="4953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219075</xdr:colOff>
      <xdr:row>6</xdr:row>
      <xdr:rowOff>85725</xdr:rowOff>
    </xdr:from>
    <xdr:ext cx="533400" cy="9429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/>
      </xdr:nvSpPr>
      <xdr:spPr>
        <a:xfrm>
          <a:off x="5081216" y="3311186"/>
          <a:ext cx="529569" cy="937629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5400" b="1" cap="none">
              <a:solidFill>
                <a:schemeClr val="dk1"/>
              </a:solidFill>
            </a:rPr>
            <a:t>=</a:t>
          </a:r>
          <a:endParaRPr sz="1400"/>
        </a:p>
      </xdr:txBody>
    </xdr:sp>
    <xdr:clientData fLocksWithSheet="0"/>
  </xdr:oneCellAnchor>
  <xdr:oneCellAnchor>
    <xdr:from>
      <xdr:col>11</xdr:col>
      <xdr:colOff>142875</xdr:colOff>
      <xdr:row>7</xdr:row>
      <xdr:rowOff>76200</xdr:rowOff>
    </xdr:from>
    <xdr:ext cx="733425" cy="37147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SpPr/>
      </xdr:nvSpPr>
      <xdr:spPr>
        <a:xfrm>
          <a:off x="4988813" y="3603788"/>
          <a:ext cx="714375" cy="352425"/>
        </a:xfrm>
        <a:prstGeom prst="leftRightArrow">
          <a:avLst>
            <a:gd name="adj1" fmla="val 50000"/>
            <a:gd name="adj2" fmla="val 50000"/>
          </a:avLst>
        </a:prstGeom>
        <a:solidFill>
          <a:schemeClr val="dk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 b="0" cap="none">
            <a:solidFill>
              <a:schemeClr val="dk1"/>
            </a:solidFill>
          </a:endParaRPr>
        </a:p>
      </xdr:txBody>
    </xdr:sp>
    <xdr:clientData fLocksWithSheet="0"/>
  </xdr:oneCellAnchor>
  <xdr:oneCellAnchor>
    <xdr:from>
      <xdr:col>11</xdr:col>
      <xdr:colOff>38100</xdr:colOff>
      <xdr:row>32</xdr:row>
      <xdr:rowOff>76200</xdr:rowOff>
    </xdr:from>
    <xdr:ext cx="7219950" cy="157162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SpPr/>
      </xdr:nvSpPr>
      <xdr:spPr>
        <a:xfrm>
          <a:off x="1740788" y="2998950"/>
          <a:ext cx="7210425" cy="1562100"/>
        </a:xfrm>
        <a:prstGeom prst="roundRect">
          <a:avLst>
            <a:gd name="adj" fmla="val 16667"/>
          </a:avLst>
        </a:prstGeom>
        <a:solidFill>
          <a:schemeClr val="accen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11</xdr:col>
      <xdr:colOff>19050</xdr:colOff>
      <xdr:row>32</xdr:row>
      <xdr:rowOff>47625</xdr:rowOff>
    </xdr:from>
    <xdr:ext cx="847725" cy="1600200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SpPr/>
      </xdr:nvSpPr>
      <xdr:spPr>
        <a:xfrm>
          <a:off x="4926900" y="2984663"/>
          <a:ext cx="838200" cy="1590675"/>
        </a:xfrm>
        <a:prstGeom prst="homePlate">
          <a:avLst>
            <a:gd name="adj" fmla="val 38375"/>
          </a:avLst>
        </a:prstGeom>
        <a:solidFill>
          <a:srgbClr val="002060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2200" b="1"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  <xdr:oneCellAnchor>
    <xdr:from>
      <xdr:col>30</xdr:col>
      <xdr:colOff>0</xdr:colOff>
      <xdr:row>32</xdr:row>
      <xdr:rowOff>133350</xdr:rowOff>
    </xdr:from>
    <xdr:ext cx="1781175" cy="1428750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SpPr/>
      </xdr:nvSpPr>
      <xdr:spPr>
        <a:xfrm>
          <a:off x="4460175" y="3070388"/>
          <a:ext cx="1771650" cy="1419225"/>
        </a:xfrm>
        <a:prstGeom prst="rect">
          <a:avLst/>
        </a:prstGeom>
        <a:solidFill>
          <a:srgbClr val="C4E0B2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000" b="1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Monitor risk</a:t>
          </a:r>
          <a:endParaRPr sz="1400"/>
        </a:p>
      </xdr:txBody>
    </xdr:sp>
    <xdr:clientData fLocksWithSheet="0"/>
  </xdr:oneCellAnchor>
  <xdr:oneCellAnchor>
    <xdr:from>
      <xdr:col>30</xdr:col>
      <xdr:colOff>38100</xdr:colOff>
      <xdr:row>35</xdr:row>
      <xdr:rowOff>57150</xdr:rowOff>
    </xdr:from>
    <xdr:ext cx="828675" cy="447675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SpPr/>
      </xdr:nvSpPr>
      <xdr:spPr>
        <a:xfrm>
          <a:off x="4936425" y="3560925"/>
          <a:ext cx="819150" cy="438150"/>
        </a:xfrm>
        <a:prstGeom prst="rect">
          <a:avLst/>
        </a:prstGeom>
        <a:solidFill>
          <a:srgbClr val="00B050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ต่ำ</a:t>
          </a:r>
          <a:endParaRPr sz="1600">
            <a:solidFill>
              <a:schemeClr val="dk1"/>
            </a:solidFill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  <xdr:oneCellAnchor>
    <xdr:from>
      <xdr:col>34</xdr:col>
      <xdr:colOff>66675</xdr:colOff>
      <xdr:row>37</xdr:row>
      <xdr:rowOff>76200</xdr:rowOff>
    </xdr:from>
    <xdr:ext cx="847725" cy="381000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D00-00000A000000}"/>
            </a:ext>
          </a:extLst>
        </xdr:cNvPr>
        <xdr:cNvSpPr/>
      </xdr:nvSpPr>
      <xdr:spPr>
        <a:xfrm>
          <a:off x="4926900" y="3594263"/>
          <a:ext cx="838200" cy="371475"/>
        </a:xfrm>
        <a:prstGeom prst="rect">
          <a:avLst/>
        </a:prstGeom>
        <a:solidFill>
          <a:srgbClr val="FFFF00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ปานกลาง</a:t>
          </a:r>
          <a:endParaRPr sz="1600">
            <a:solidFill>
              <a:schemeClr val="dk1"/>
            </a:solidFill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  <xdr:oneCellAnchor>
    <xdr:from>
      <xdr:col>39</xdr:col>
      <xdr:colOff>57150</xdr:colOff>
      <xdr:row>35</xdr:row>
      <xdr:rowOff>57150</xdr:rowOff>
    </xdr:from>
    <xdr:ext cx="828675" cy="447675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D00-00000B000000}"/>
            </a:ext>
          </a:extLst>
        </xdr:cNvPr>
        <xdr:cNvSpPr/>
      </xdr:nvSpPr>
      <xdr:spPr>
        <a:xfrm>
          <a:off x="4936425" y="3560925"/>
          <a:ext cx="819150" cy="438150"/>
        </a:xfrm>
        <a:prstGeom prst="rect">
          <a:avLst/>
        </a:prstGeom>
        <a:solidFill>
          <a:srgbClr val="92D050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ค่อนข้างต่ำ</a:t>
          </a:r>
          <a:endParaRPr sz="1600">
            <a:solidFill>
              <a:schemeClr val="dk1"/>
            </a:solidFill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  <xdr:oneCellAnchor>
    <xdr:from>
      <xdr:col>48</xdr:col>
      <xdr:colOff>28575</xdr:colOff>
      <xdr:row>32</xdr:row>
      <xdr:rowOff>133350</xdr:rowOff>
    </xdr:from>
    <xdr:ext cx="1714500" cy="1438275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D00-00000C000000}"/>
            </a:ext>
          </a:extLst>
        </xdr:cNvPr>
        <xdr:cNvSpPr/>
      </xdr:nvSpPr>
      <xdr:spPr>
        <a:xfrm>
          <a:off x="4493513" y="3065625"/>
          <a:ext cx="1704975" cy="1428750"/>
        </a:xfrm>
        <a:prstGeom prst="rect">
          <a:avLst/>
        </a:prstGeom>
        <a:solidFill>
          <a:srgbClr val="FFC000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000" b="1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Reduce risk</a:t>
          </a:r>
          <a:endParaRPr sz="1400"/>
        </a:p>
      </xdr:txBody>
    </xdr:sp>
    <xdr:clientData fLocksWithSheet="0"/>
  </xdr:oneCellAnchor>
  <xdr:oneCellAnchor>
    <xdr:from>
      <xdr:col>48</xdr:col>
      <xdr:colOff>38100</xdr:colOff>
      <xdr:row>35</xdr:row>
      <xdr:rowOff>76200</xdr:rowOff>
    </xdr:from>
    <xdr:ext cx="790575" cy="447675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D00-00000D000000}"/>
            </a:ext>
          </a:extLst>
        </xdr:cNvPr>
        <xdr:cNvSpPr/>
      </xdr:nvSpPr>
      <xdr:spPr>
        <a:xfrm>
          <a:off x="4955475" y="3560925"/>
          <a:ext cx="781050" cy="438150"/>
        </a:xfrm>
        <a:prstGeom prst="rect">
          <a:avLst/>
        </a:prstGeom>
        <a:solidFill>
          <a:schemeClr val="accent2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ค่อนข้างสูง</a:t>
          </a:r>
          <a:endParaRPr sz="1600">
            <a:solidFill>
              <a:schemeClr val="dk1"/>
            </a:solidFill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  <xdr:oneCellAnchor>
    <xdr:from>
      <xdr:col>52</xdr:col>
      <xdr:colOff>0</xdr:colOff>
      <xdr:row>35</xdr:row>
      <xdr:rowOff>66675</xdr:rowOff>
    </xdr:from>
    <xdr:ext cx="781050" cy="447675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D00-00000E000000}"/>
            </a:ext>
          </a:extLst>
        </xdr:cNvPr>
        <xdr:cNvSpPr/>
      </xdr:nvSpPr>
      <xdr:spPr>
        <a:xfrm>
          <a:off x="4955475" y="3560925"/>
          <a:ext cx="781050" cy="438150"/>
        </a:xfrm>
        <a:prstGeom prst="rect">
          <a:avLst/>
        </a:prstGeom>
        <a:solidFill>
          <a:srgbClr val="FF0000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สูง</a:t>
          </a:r>
          <a:endParaRPr sz="1600">
            <a:solidFill>
              <a:schemeClr val="dk1"/>
            </a:solidFill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  <xdr:oneCellAnchor>
    <xdr:from>
      <xdr:col>12</xdr:col>
      <xdr:colOff>219075</xdr:colOff>
      <xdr:row>35</xdr:row>
      <xdr:rowOff>76200</xdr:rowOff>
    </xdr:from>
    <xdr:ext cx="2809875" cy="95250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/>
      </xdr:nvGrpSpPr>
      <xdr:grpSpPr>
        <a:xfrm>
          <a:off x="11191875" y="8519160"/>
          <a:ext cx="2809875" cy="952500"/>
          <a:chOff x="3941063" y="3303750"/>
          <a:chExt cx="2809875" cy="952500"/>
        </a:xfrm>
      </xdr:grpSpPr>
      <xdr:grpSp>
        <xdr:nvGrpSpPr>
          <xdr:cNvPr id="15" name="Shape 15">
            <a:extLst>
              <a:ext uri="{FF2B5EF4-FFF2-40B4-BE49-F238E27FC236}">
                <a16:creationId xmlns:a16="http://schemas.microsoft.com/office/drawing/2014/main" id="{00000000-0008-0000-0D00-00000F000000}"/>
              </a:ext>
            </a:extLst>
          </xdr:cNvPr>
          <xdr:cNvGrpSpPr/>
        </xdr:nvGrpSpPr>
        <xdr:grpSpPr>
          <a:xfrm>
            <a:off x="3941063" y="3303750"/>
            <a:ext cx="2809875" cy="952500"/>
            <a:chOff x="2606040" y="4752736"/>
            <a:chExt cx="3071126" cy="1028789"/>
          </a:xfrm>
        </xdr:grpSpPr>
        <xdr:sp macro="" textlink="">
          <xdr:nvSpPr>
            <xdr:cNvPr id="16" name="Shape 16">
              <a:extLst>
                <a:ext uri="{FF2B5EF4-FFF2-40B4-BE49-F238E27FC236}">
                  <a16:creationId xmlns:a16="http://schemas.microsoft.com/office/drawing/2014/main" id="{00000000-0008-0000-0D00-000010000000}"/>
                </a:ext>
              </a:extLst>
            </xdr:cNvPr>
            <xdr:cNvSpPr/>
          </xdr:nvSpPr>
          <xdr:spPr>
            <a:xfrm>
              <a:off x="2606040" y="4752736"/>
              <a:ext cx="3071125" cy="10287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pic>
          <xdr:nvPicPr>
            <xdr:cNvPr id="17" name="Shape 17">
              <a:extLst>
                <a:ext uri="{FF2B5EF4-FFF2-40B4-BE49-F238E27FC236}">
                  <a16:creationId xmlns:a16="http://schemas.microsoft.com/office/drawing/2014/main" id="{00000000-0008-0000-0D00-000011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1">
              <a:alphaModFix/>
            </a:blip>
            <a:srcRect/>
            <a:stretch/>
          </xdr:blipFill>
          <xdr:spPr>
            <a:xfrm>
              <a:off x="3642450" y="4752736"/>
              <a:ext cx="2034716" cy="1028789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18" name="Shape 18">
              <a:extLst>
                <a:ext uri="{FF2B5EF4-FFF2-40B4-BE49-F238E27FC236}">
                  <a16:creationId xmlns:a16="http://schemas.microsoft.com/office/drawing/2014/main" id="{00000000-0008-0000-0D00-000012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2">
              <a:alphaModFix/>
            </a:blip>
            <a:srcRect/>
            <a:stretch/>
          </xdr:blipFill>
          <xdr:spPr>
            <a:xfrm>
              <a:off x="2606040" y="5164252"/>
              <a:ext cx="1036410" cy="617273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 fLocksWithSheet="0"/>
  </xdr:oneCellAnchor>
  <xdr:oneCellAnchor>
    <xdr:from>
      <xdr:col>10</xdr:col>
      <xdr:colOff>4029075</xdr:colOff>
      <xdr:row>32</xdr:row>
      <xdr:rowOff>9525</xdr:rowOff>
    </xdr:from>
    <xdr:ext cx="1238250" cy="1704975"/>
    <xdr:sp macro="" textlink="">
      <xdr:nvSpPr>
        <xdr:cNvPr id="19" name="Shape 19">
          <a:extLst>
            <a:ext uri="{FF2B5EF4-FFF2-40B4-BE49-F238E27FC236}">
              <a16:creationId xmlns:a16="http://schemas.microsoft.com/office/drawing/2014/main" id="{00000000-0008-0000-0D00-000013000000}"/>
            </a:ext>
          </a:extLst>
        </xdr:cNvPr>
        <xdr:cNvSpPr/>
      </xdr:nvSpPr>
      <xdr:spPr>
        <a:xfrm>
          <a:off x="4731638" y="2932275"/>
          <a:ext cx="1228725" cy="1695450"/>
        </a:xfrm>
        <a:prstGeom prst="homePlate">
          <a:avLst>
            <a:gd name="adj" fmla="val 38375"/>
          </a:avLst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200" b="1">
              <a:solidFill>
                <a:schemeClr val="lt1"/>
              </a:solidFill>
              <a:latin typeface="Sarabun"/>
              <a:ea typeface="Sarabun"/>
              <a:cs typeface="Sarabun"/>
              <a:sym typeface="Sarabun"/>
            </a:rPr>
            <a:t>Criteria</a:t>
          </a:r>
          <a:endParaRPr sz="14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215713</xdr:colOff>
      <xdr:row>0</xdr:row>
      <xdr:rowOff>204881</xdr:rowOff>
    </xdr:from>
    <xdr:ext cx="1819275" cy="455519"/>
    <xdr:pic>
      <xdr:nvPicPr>
        <xdr:cNvPr id="2" name="image1.png">
          <a:extLst>
            <a:ext uri="{FF2B5EF4-FFF2-40B4-BE49-F238E27FC236}">
              <a16:creationId xmlns:a16="http://schemas.microsoft.com/office/drawing/2014/main" id="{309DA54E-6164-C348-B64D-1EA950D522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88246" y="204881"/>
          <a:ext cx="1819275" cy="455519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146766</xdr:colOff>
      <xdr:row>0</xdr:row>
      <xdr:rowOff>125112</xdr:rowOff>
    </xdr:from>
    <xdr:ext cx="1819275" cy="523875"/>
    <xdr:pic>
      <xdr:nvPicPr>
        <xdr:cNvPr id="2" name="image1.png">
          <a:extLst>
            <a:ext uri="{FF2B5EF4-FFF2-40B4-BE49-F238E27FC236}">
              <a16:creationId xmlns:a16="http://schemas.microsoft.com/office/drawing/2014/main" id="{2DEC1B2F-C44D-CB40-A4D4-4F0473C47D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6766" y="125112"/>
          <a:ext cx="1819275" cy="523875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146766</xdr:colOff>
      <xdr:row>0</xdr:row>
      <xdr:rowOff>125112</xdr:rowOff>
    </xdr:from>
    <xdr:ext cx="1819275" cy="523875"/>
    <xdr:pic>
      <xdr:nvPicPr>
        <xdr:cNvPr id="2" name="image1.png">
          <a:extLst>
            <a:ext uri="{FF2B5EF4-FFF2-40B4-BE49-F238E27FC236}">
              <a16:creationId xmlns:a16="http://schemas.microsoft.com/office/drawing/2014/main" id="{B68F7377-FBA6-B948-8EEC-188C61536E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6766" y="125112"/>
          <a:ext cx="1819275" cy="523875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197566</xdr:colOff>
      <xdr:row>0</xdr:row>
      <xdr:rowOff>163402</xdr:rowOff>
    </xdr:from>
    <xdr:ext cx="1819275" cy="523875"/>
    <xdr:pic>
      <xdr:nvPicPr>
        <xdr:cNvPr id="2" name="image1.png">
          <a:extLst>
            <a:ext uri="{FF2B5EF4-FFF2-40B4-BE49-F238E27FC236}">
              <a16:creationId xmlns:a16="http://schemas.microsoft.com/office/drawing/2014/main" id="{79AF9F67-5A46-3D47-8433-2C9DA5B9A5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66066" y="163402"/>
          <a:ext cx="1819275" cy="523875"/>
        </a:xfrm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82020</xdr:colOff>
      <xdr:row>0</xdr:row>
      <xdr:rowOff>270118</xdr:rowOff>
    </xdr:from>
    <xdr:ext cx="2208067" cy="642530"/>
    <xdr:pic>
      <xdr:nvPicPr>
        <xdr:cNvPr id="6" name="image1.png">
          <a:extLst>
            <a:ext uri="{FF2B5EF4-FFF2-40B4-BE49-F238E27FC236}">
              <a16:creationId xmlns:a16="http://schemas.microsoft.com/office/drawing/2014/main" id="{6FF39DEC-68FC-EE4D-9E43-90BBE8EE05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2020" y="270118"/>
          <a:ext cx="2208067" cy="642530"/>
        </a:xfrm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194627</xdr:colOff>
      <xdr:row>0</xdr:row>
      <xdr:rowOff>143952</xdr:rowOff>
    </xdr:from>
    <xdr:ext cx="1798296" cy="598510"/>
    <xdr:pic>
      <xdr:nvPicPr>
        <xdr:cNvPr id="8" name="image1.png">
          <a:extLst>
            <a:ext uri="{FF2B5EF4-FFF2-40B4-BE49-F238E27FC236}">
              <a16:creationId xmlns:a16="http://schemas.microsoft.com/office/drawing/2014/main" id="{651378B1-F379-3245-8F6C-CC26ACA76D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033574" y="143952"/>
          <a:ext cx="1798296" cy="598510"/>
        </a:xfrm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117328</xdr:colOff>
      <xdr:row>0</xdr:row>
      <xdr:rowOff>55747</xdr:rowOff>
    </xdr:from>
    <xdr:ext cx="1763506" cy="441325"/>
    <xdr:pic>
      <xdr:nvPicPr>
        <xdr:cNvPr id="4" name="image1.png">
          <a:extLst>
            <a:ext uri="{FF2B5EF4-FFF2-40B4-BE49-F238E27FC236}">
              <a16:creationId xmlns:a16="http://schemas.microsoft.com/office/drawing/2014/main" id="{7603E6F1-83E5-3049-8C4F-B0830E76B2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7328" y="55747"/>
          <a:ext cx="1763506" cy="441325"/>
        </a:xfrm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314325</xdr:colOff>
      <xdr:row>1</xdr:row>
      <xdr:rowOff>142875</xdr:rowOff>
    </xdr:from>
    <xdr:ext cx="2543175" cy="419100"/>
    <xdr:sp macro="" textlink="">
      <xdr:nvSpPr>
        <xdr:cNvPr id="4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4079175" y="3575213"/>
          <a:ext cx="2533650" cy="409575"/>
        </a:xfrm>
        <a:prstGeom prst="rect">
          <a:avLst/>
        </a:prstGeom>
        <a:solidFill>
          <a:srgbClr val="1F3864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000" b="1">
              <a:solidFill>
                <a:schemeClr val="lt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Version 1.1 - กรกฎาคม 2566 </a:t>
          </a:r>
          <a:endParaRPr sz="2000" b="1">
            <a:solidFill>
              <a:schemeClr val="lt1"/>
            </a:solidFill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</xdr:txBody>
    </xdr:sp>
    <xdr:clientData fLocksWithSheet="0"/>
  </xdr:oneCellAnchor>
  <xdr:oneCellAnchor>
    <xdr:from>
      <xdr:col>1</xdr:col>
      <xdr:colOff>47625</xdr:colOff>
      <xdr:row>1</xdr:row>
      <xdr:rowOff>66675</xdr:rowOff>
    </xdr:from>
    <xdr:ext cx="1819275" cy="523875"/>
    <xdr:pic>
      <xdr:nvPicPr>
        <xdr:cNvPr id="5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mailto:Karan_jat@test.com" TargetMode="External"/><Relationship Id="rId2" Type="http://schemas.openxmlformats.org/officeDocument/2006/relationships/hyperlink" Target="mailto:tonrak_mee@test.com" TargetMode="External"/><Relationship Id="rId1" Type="http://schemas.openxmlformats.org/officeDocument/2006/relationships/hyperlink" Target="mailto:phomjai_pak@test.com" TargetMode="External"/><Relationship Id="rId4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Z1002"/>
  <sheetViews>
    <sheetView showGridLines="0" topLeftCell="A8" workbookViewId="0">
      <selection activeCell="D23" sqref="D23"/>
    </sheetView>
  </sheetViews>
  <sheetFormatPr defaultColWidth="14.44140625" defaultRowHeight="15" customHeight="1"/>
  <cols>
    <col min="1" max="1" width="3.77734375" customWidth="1"/>
    <col min="2" max="2" width="8.77734375" customWidth="1"/>
    <col min="3" max="3" width="24.77734375" customWidth="1"/>
    <col min="4" max="4" width="35.77734375" customWidth="1"/>
    <col min="5" max="5" width="18.109375" customWidth="1"/>
    <col min="6" max="6" width="79.77734375" customWidth="1"/>
    <col min="7" max="7" width="26.77734375" customWidth="1"/>
    <col min="8" max="8" width="3.6640625" customWidth="1"/>
    <col min="9" max="26" width="8.77734375" customWidth="1"/>
  </cols>
  <sheetData>
    <row r="1" spans="1:26" ht="14.4">
      <c r="C1" s="1"/>
    </row>
    <row r="2" spans="1:26" ht="51" customHeight="1">
      <c r="A2" s="2"/>
      <c r="B2" s="1242" t="s">
        <v>0</v>
      </c>
      <c r="C2" s="1243"/>
      <c r="D2" s="1243"/>
      <c r="E2" s="1243"/>
      <c r="F2" s="1243"/>
      <c r="G2" s="1243"/>
      <c r="H2" s="1244"/>
      <c r="Y2" s="2"/>
      <c r="Z2" s="2"/>
    </row>
    <row r="3" spans="1:26" ht="14.4">
      <c r="A3" s="2"/>
      <c r="B3" s="55"/>
      <c r="C3" s="56"/>
      <c r="D3" s="57"/>
      <c r="E3" s="57"/>
      <c r="F3" s="57"/>
      <c r="G3" s="57"/>
      <c r="H3" s="58"/>
    </row>
    <row r="4" spans="1:26" ht="22.8">
      <c r="A4" s="2"/>
      <c r="B4" s="1245" t="s">
        <v>1</v>
      </c>
      <c r="C4" s="1246"/>
      <c r="D4" s="1246"/>
      <c r="E4" s="1246"/>
      <c r="F4" s="1246"/>
      <c r="G4" s="1246"/>
      <c r="H4" s="1247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3"/>
      <c r="W4" s="3"/>
      <c r="X4" s="3"/>
      <c r="Y4" s="3"/>
      <c r="Z4" s="3"/>
    </row>
    <row r="5" spans="1:26" ht="22.8">
      <c r="A5" s="2"/>
      <c r="B5" s="484" t="s">
        <v>2</v>
      </c>
      <c r="C5" s="485" t="s">
        <v>3</v>
      </c>
      <c r="D5" s="1248" t="s">
        <v>4</v>
      </c>
      <c r="E5" s="1249"/>
      <c r="F5" s="1249"/>
      <c r="G5" s="1249"/>
      <c r="H5" s="1250"/>
    </row>
    <row r="6" spans="1:26" ht="25.05" customHeight="1">
      <c r="A6" s="2"/>
      <c r="B6" s="1251">
        <v>1</v>
      </c>
      <c r="C6" s="1253" t="s">
        <v>5</v>
      </c>
      <c r="D6" s="482" t="s">
        <v>6</v>
      </c>
      <c r="E6" s="483"/>
      <c r="F6" s="483"/>
      <c r="G6" s="483"/>
      <c r="H6" s="457"/>
    </row>
    <row r="7" spans="1:26" ht="25.05" customHeight="1">
      <c r="A7" s="2"/>
      <c r="B7" s="1251"/>
      <c r="C7" s="1253"/>
      <c r="D7" s="459" t="s">
        <v>7</v>
      </c>
      <c r="E7" s="483"/>
      <c r="F7" s="483"/>
      <c r="G7" s="483"/>
      <c r="H7" s="457"/>
    </row>
    <row r="8" spans="1:26" ht="25.05" customHeight="1">
      <c r="A8" s="2"/>
      <c r="B8" s="1251"/>
      <c r="C8" s="1253"/>
      <c r="D8" s="459" t="s">
        <v>8</v>
      </c>
      <c r="E8" s="483"/>
      <c r="F8" s="483"/>
      <c r="G8" s="483"/>
      <c r="H8" s="457"/>
    </row>
    <row r="9" spans="1:26" ht="25.05" customHeight="1">
      <c r="A9" s="2"/>
      <c r="B9" s="1251"/>
      <c r="C9" s="1253"/>
      <c r="D9" s="459" t="s">
        <v>9</v>
      </c>
      <c r="E9" s="483"/>
      <c r="F9" s="483"/>
      <c r="G9" s="483"/>
      <c r="H9" s="457"/>
    </row>
    <row r="10" spans="1:26" ht="22.95" customHeight="1">
      <c r="A10" s="2"/>
      <c r="B10" s="1251"/>
      <c r="C10" s="1253"/>
      <c r="D10" s="459" t="s">
        <v>10</v>
      </c>
      <c r="E10" s="458"/>
      <c r="F10" s="458"/>
      <c r="G10" s="456"/>
      <c r="H10" s="457"/>
    </row>
    <row r="11" spans="1:26" ht="25.05" customHeight="1">
      <c r="B11" s="1252"/>
      <c r="C11" s="1254"/>
      <c r="D11" s="459" t="s">
        <v>11</v>
      </c>
      <c r="E11" s="458"/>
      <c r="F11" s="458"/>
      <c r="G11" s="456"/>
      <c r="H11" s="457"/>
    </row>
    <row r="12" spans="1:26" ht="25.95" customHeight="1">
      <c r="B12" s="1252"/>
      <c r="C12" s="1254"/>
      <c r="D12" s="459" t="s">
        <v>12</v>
      </c>
      <c r="E12" s="458"/>
      <c r="F12" s="458"/>
      <c r="G12" s="456"/>
      <c r="H12" s="457"/>
    </row>
    <row r="13" spans="1:26" ht="28.05" customHeight="1">
      <c r="B13" s="1252"/>
      <c r="C13" s="1254"/>
      <c r="D13" s="459" t="s">
        <v>13</v>
      </c>
      <c r="E13" s="458"/>
      <c r="F13" s="458"/>
      <c r="G13" s="456"/>
      <c r="H13" s="457"/>
    </row>
    <row r="14" spans="1:26" ht="28.95" customHeight="1">
      <c r="B14" s="480">
        <v>2</v>
      </c>
      <c r="C14" s="831" t="s">
        <v>14</v>
      </c>
      <c r="D14" s="461" t="s">
        <v>15</v>
      </c>
      <c r="E14" s="462"/>
      <c r="F14" s="462"/>
      <c r="G14" s="462"/>
      <c r="H14" s="463"/>
    </row>
    <row r="15" spans="1:26" ht="24" customHeight="1">
      <c r="B15" s="473"/>
      <c r="C15" s="832"/>
      <c r="D15" s="464" t="s">
        <v>16</v>
      </c>
      <c r="E15" s="1159"/>
      <c r="F15" s="1159"/>
      <c r="G15" s="1159"/>
      <c r="H15" s="465"/>
    </row>
    <row r="16" spans="1:26" ht="22.05" customHeight="1">
      <c r="B16" s="474"/>
      <c r="C16" s="832"/>
      <c r="D16" s="466" t="s">
        <v>17</v>
      </c>
      <c r="E16" s="277"/>
      <c r="F16" s="277"/>
      <c r="G16" s="277"/>
      <c r="H16" s="465"/>
    </row>
    <row r="17" spans="2:9" ht="22.05" customHeight="1">
      <c r="B17" s="474"/>
      <c r="C17" s="832"/>
      <c r="D17" s="466" t="s">
        <v>18</v>
      </c>
      <c r="E17" s="277"/>
      <c r="F17" s="277"/>
      <c r="G17" s="277"/>
      <c r="H17" s="465"/>
    </row>
    <row r="18" spans="2:9" ht="27" customHeight="1">
      <c r="B18" s="475"/>
      <c r="C18" s="833"/>
      <c r="D18" s="477" t="s">
        <v>19</v>
      </c>
      <c r="E18" s="470"/>
      <c r="F18" s="470"/>
      <c r="G18" s="470"/>
      <c r="H18" s="471"/>
    </row>
    <row r="19" spans="2:9" ht="21.75" customHeight="1">
      <c r="B19" s="481">
        <v>3</v>
      </c>
      <c r="C19" s="834" t="s">
        <v>20</v>
      </c>
      <c r="D19" s="1240" t="s">
        <v>21</v>
      </c>
      <c r="E19" s="1240"/>
      <c r="F19" s="1240"/>
      <c r="G19" s="1240"/>
      <c r="H19" s="1241"/>
      <c r="I19" s="460"/>
    </row>
    <row r="20" spans="2:9" ht="21">
      <c r="B20" s="474"/>
      <c r="C20" s="835"/>
      <c r="D20" s="464" t="s">
        <v>22</v>
      </c>
      <c r="E20" s="460"/>
      <c r="F20" s="460"/>
      <c r="G20" s="460"/>
      <c r="H20" s="467"/>
      <c r="I20" s="460"/>
    </row>
    <row r="21" spans="2:9" ht="24" customHeight="1">
      <c r="B21" s="474"/>
      <c r="C21" s="835"/>
      <c r="D21" s="459" t="s">
        <v>23</v>
      </c>
      <c r="E21" s="460"/>
      <c r="F21" s="460"/>
      <c r="G21" s="460"/>
      <c r="H21" s="467"/>
      <c r="I21" s="460"/>
    </row>
    <row r="22" spans="2:9" ht="1.05" customHeight="1">
      <c r="B22" s="474"/>
      <c r="C22" s="835"/>
      <c r="D22" s="460"/>
      <c r="E22" s="460"/>
      <c r="F22" s="460"/>
      <c r="G22" s="460"/>
      <c r="H22" s="467"/>
      <c r="I22" s="460"/>
    </row>
    <row r="23" spans="2:9" ht="22.05" customHeight="1">
      <c r="B23" s="476"/>
      <c r="C23" s="836"/>
      <c r="D23" s="464" t="s">
        <v>24</v>
      </c>
      <c r="E23" s="468"/>
      <c r="F23" s="468"/>
      <c r="G23" s="468"/>
      <c r="H23" s="469"/>
      <c r="I23" s="460"/>
    </row>
    <row r="24" spans="2:9" ht="24" customHeight="1">
      <c r="B24" s="1239">
        <v>4</v>
      </c>
      <c r="C24" s="1237" t="s">
        <v>25</v>
      </c>
      <c r="D24" s="472" t="s">
        <v>26</v>
      </c>
      <c r="E24" s="449"/>
      <c r="F24" s="449"/>
      <c r="G24" s="449"/>
      <c r="H24" s="450"/>
    </row>
    <row r="25" spans="2:9" ht="27" customHeight="1">
      <c r="B25" s="1235"/>
      <c r="C25" s="1238"/>
      <c r="D25" s="464" t="s">
        <v>27</v>
      </c>
      <c r="E25" s="449"/>
      <c r="F25" s="449"/>
      <c r="G25" s="449"/>
      <c r="H25" s="450"/>
    </row>
    <row r="26" spans="2:9" ht="23.25" customHeight="1">
      <c r="B26" s="1235"/>
      <c r="C26" s="1238"/>
      <c r="D26" s="466" t="s">
        <v>28</v>
      </c>
      <c r="E26" s="449"/>
      <c r="F26" s="449"/>
      <c r="G26" s="449"/>
      <c r="H26" s="450"/>
    </row>
    <row r="27" spans="2:9" ht="25.95" customHeight="1">
      <c r="B27" s="1235">
        <v>5</v>
      </c>
      <c r="C27" s="1236" t="s">
        <v>29</v>
      </c>
      <c r="D27" s="839" t="s">
        <v>30</v>
      </c>
      <c r="E27" s="447"/>
      <c r="F27" s="447"/>
      <c r="G27" s="447"/>
      <c r="H27" s="448"/>
    </row>
    <row r="28" spans="2:9" ht="25.95" customHeight="1">
      <c r="B28" s="1235"/>
      <c r="C28" s="1236"/>
      <c r="D28" s="840" t="s">
        <v>31</v>
      </c>
      <c r="E28" s="449"/>
      <c r="F28" s="449"/>
      <c r="G28" s="449"/>
      <c r="H28" s="450"/>
    </row>
    <row r="29" spans="2:9" ht="25.95" customHeight="1">
      <c r="B29" s="1235"/>
      <c r="C29" s="1236"/>
      <c r="D29" s="840" t="s">
        <v>32</v>
      </c>
      <c r="E29" s="449"/>
      <c r="F29" s="449"/>
      <c r="G29" s="449"/>
      <c r="H29" s="450"/>
    </row>
    <row r="30" spans="2:9" ht="25.95" customHeight="1">
      <c r="B30" s="1235"/>
      <c r="C30" s="1236"/>
      <c r="D30" s="840" t="s">
        <v>33</v>
      </c>
      <c r="E30" s="449"/>
      <c r="F30" s="449"/>
      <c r="G30" s="449"/>
      <c r="H30" s="450"/>
    </row>
    <row r="31" spans="2:9" ht="25.95" customHeight="1">
      <c r="B31" s="1235"/>
      <c r="C31" s="1236"/>
      <c r="D31" s="840" t="s">
        <v>34</v>
      </c>
      <c r="E31" s="449"/>
      <c r="F31" s="449"/>
      <c r="G31" s="449"/>
      <c r="H31" s="450"/>
    </row>
    <row r="32" spans="2:9" ht="22.05" customHeight="1">
      <c r="B32" s="1235"/>
      <c r="C32" s="1236"/>
      <c r="D32" s="1233" t="s">
        <v>35</v>
      </c>
      <c r="E32" s="1234"/>
      <c r="F32" s="1234"/>
      <c r="G32" s="841"/>
      <c r="H32" s="451"/>
    </row>
    <row r="33" spans="1:8" ht="15.75" customHeight="1">
      <c r="B33" s="444"/>
      <c r="C33" s="439"/>
      <c r="D33" s="440"/>
      <c r="E33" s="439"/>
      <c r="F33" s="440"/>
      <c r="G33" s="439"/>
      <c r="H33" s="437"/>
    </row>
    <row r="34" spans="1:8" ht="15.75" customHeight="1">
      <c r="B34" s="445"/>
      <c r="C34" s="439"/>
      <c r="D34" s="440"/>
      <c r="E34" s="439"/>
      <c r="F34" s="440"/>
      <c r="G34" s="439"/>
      <c r="H34" s="437"/>
    </row>
    <row r="35" spans="1:8" ht="15.75" customHeight="1">
      <c r="B35" s="446"/>
      <c r="C35" s="439"/>
      <c r="D35" s="440"/>
      <c r="E35" s="439"/>
      <c r="F35" s="440"/>
      <c r="G35" s="439"/>
      <c r="H35" s="437"/>
    </row>
    <row r="36" spans="1:8" ht="42.75" customHeight="1">
      <c r="A36" s="2"/>
      <c r="B36" s="443"/>
      <c r="C36" s="439"/>
      <c r="D36" s="442"/>
      <c r="E36" s="439"/>
      <c r="F36" s="441"/>
      <c r="G36" s="439"/>
      <c r="H36" s="437"/>
    </row>
    <row r="37" spans="1:8" ht="15.75" customHeight="1">
      <c r="B37" s="437"/>
      <c r="C37" s="438"/>
      <c r="D37" s="437"/>
      <c r="E37" s="437"/>
      <c r="F37" s="437"/>
      <c r="G37" s="437"/>
      <c r="H37" s="437"/>
    </row>
    <row r="38" spans="1:8" ht="15.75" customHeight="1">
      <c r="B38" s="437"/>
      <c r="C38" s="438"/>
      <c r="D38" s="437"/>
      <c r="E38" s="437"/>
      <c r="F38" s="437"/>
      <c r="G38" s="437"/>
      <c r="H38" s="437"/>
    </row>
    <row r="39" spans="1:8" ht="15.75" customHeight="1">
      <c r="B39" s="437"/>
      <c r="C39" s="438"/>
      <c r="D39" s="437"/>
      <c r="E39" s="437"/>
      <c r="F39" s="437"/>
      <c r="G39" s="437"/>
      <c r="H39" s="437"/>
    </row>
    <row r="40" spans="1:8" ht="15.75" customHeight="1">
      <c r="B40" s="437"/>
      <c r="C40" s="438"/>
      <c r="D40" s="437"/>
      <c r="E40" s="437"/>
      <c r="F40" s="437"/>
      <c r="G40" s="437"/>
      <c r="H40" s="437"/>
    </row>
    <row r="41" spans="1:8" ht="15.75" customHeight="1">
      <c r="B41" s="437"/>
      <c r="C41" s="438"/>
      <c r="D41" s="437"/>
      <c r="E41" s="437"/>
      <c r="F41" s="437"/>
      <c r="G41" s="437"/>
      <c r="H41" s="437"/>
    </row>
    <row r="42" spans="1:8" ht="15.75" customHeight="1">
      <c r="B42" s="437"/>
      <c r="C42" s="438"/>
      <c r="D42" s="437"/>
      <c r="E42" s="437"/>
      <c r="F42" s="437"/>
      <c r="G42" s="437"/>
      <c r="H42" s="437"/>
    </row>
    <row r="43" spans="1:8" ht="15.75" customHeight="1">
      <c r="B43" s="437"/>
      <c r="C43" s="438"/>
      <c r="D43" s="437"/>
      <c r="E43" s="437"/>
      <c r="F43" s="437"/>
      <c r="G43" s="437"/>
      <c r="H43" s="437"/>
    </row>
    <row r="44" spans="1:8" ht="15.75" customHeight="1">
      <c r="B44" s="437"/>
      <c r="C44" s="438"/>
      <c r="D44" s="437"/>
      <c r="E44" s="437"/>
      <c r="F44" s="437"/>
      <c r="G44" s="437"/>
      <c r="H44" s="437"/>
    </row>
    <row r="45" spans="1:8" ht="15.75" customHeight="1">
      <c r="B45" s="437"/>
      <c r="C45" s="438"/>
      <c r="D45" s="437"/>
      <c r="E45" s="437"/>
      <c r="F45" s="437"/>
      <c r="G45" s="437"/>
      <c r="H45" s="437"/>
    </row>
    <row r="46" spans="1:8" ht="15.75" customHeight="1">
      <c r="B46" s="437"/>
      <c r="C46" s="438"/>
      <c r="D46" s="437"/>
      <c r="E46" s="437"/>
      <c r="F46" s="437"/>
      <c r="G46" s="437"/>
      <c r="H46" s="437"/>
    </row>
    <row r="47" spans="1:8" ht="15.75" customHeight="1">
      <c r="B47" s="437"/>
      <c r="C47" s="438"/>
      <c r="D47" s="437"/>
      <c r="E47" s="437"/>
      <c r="F47" s="437"/>
      <c r="G47" s="437"/>
      <c r="H47" s="437"/>
    </row>
    <row r="48" spans="1:8" ht="15.75" customHeight="1">
      <c r="B48" s="437"/>
      <c r="C48" s="438"/>
      <c r="D48" s="437"/>
      <c r="E48" s="437"/>
      <c r="F48" s="437"/>
      <c r="G48" s="437"/>
      <c r="H48" s="437"/>
    </row>
    <row r="49" spans="2:8" ht="15.75" customHeight="1">
      <c r="B49" s="437"/>
      <c r="C49" s="438"/>
      <c r="D49" s="437"/>
      <c r="E49" s="437"/>
      <c r="F49" s="437"/>
      <c r="G49" s="437"/>
      <c r="H49" s="437"/>
    </row>
    <row r="50" spans="2:8" ht="15.75" customHeight="1">
      <c r="B50" s="437"/>
      <c r="C50" s="438"/>
      <c r="D50" s="437"/>
      <c r="E50" s="437"/>
      <c r="F50" s="437"/>
      <c r="G50" s="437"/>
      <c r="H50" s="437"/>
    </row>
    <row r="51" spans="2:8" ht="15.75" customHeight="1">
      <c r="B51" s="437"/>
      <c r="C51" s="438"/>
      <c r="D51" s="437"/>
      <c r="E51" s="437"/>
      <c r="F51" s="437"/>
      <c r="G51" s="437"/>
      <c r="H51" s="437"/>
    </row>
    <row r="52" spans="2:8" ht="15.75" customHeight="1">
      <c r="B52" s="437"/>
      <c r="C52" s="438"/>
      <c r="D52" s="437"/>
      <c r="E52" s="437"/>
      <c r="F52" s="437"/>
      <c r="G52" s="437"/>
      <c r="H52" s="437"/>
    </row>
    <row r="53" spans="2:8" ht="15.75" customHeight="1">
      <c r="B53" s="437"/>
      <c r="C53" s="438"/>
      <c r="D53" s="437"/>
      <c r="E53" s="437"/>
      <c r="F53" s="437"/>
      <c r="G53" s="437"/>
      <c r="H53" s="437"/>
    </row>
    <row r="54" spans="2:8" ht="15.75" customHeight="1">
      <c r="B54" s="437"/>
      <c r="C54" s="438"/>
      <c r="D54" s="437"/>
      <c r="E54" s="437"/>
      <c r="F54" s="437"/>
      <c r="G54" s="437"/>
      <c r="H54" s="437"/>
    </row>
    <row r="55" spans="2:8" ht="15.75" customHeight="1">
      <c r="B55" s="437"/>
      <c r="C55" s="438"/>
      <c r="D55" s="437"/>
      <c r="E55" s="437"/>
      <c r="F55" s="437"/>
      <c r="G55" s="437"/>
      <c r="H55" s="437"/>
    </row>
    <row r="56" spans="2:8" ht="15.75" customHeight="1">
      <c r="B56" s="437"/>
      <c r="C56" s="438"/>
      <c r="D56" s="437"/>
      <c r="E56" s="437"/>
      <c r="F56" s="437"/>
      <c r="G56" s="437"/>
      <c r="H56" s="437"/>
    </row>
    <row r="57" spans="2:8" ht="15.75" customHeight="1">
      <c r="B57" s="437"/>
      <c r="C57" s="438"/>
      <c r="D57" s="437"/>
      <c r="E57" s="437"/>
      <c r="F57" s="437"/>
      <c r="G57" s="437"/>
      <c r="H57" s="437"/>
    </row>
    <row r="58" spans="2:8" ht="15.75" customHeight="1">
      <c r="B58" s="437"/>
      <c r="C58" s="438"/>
      <c r="D58" s="437"/>
      <c r="E58" s="437"/>
      <c r="F58" s="437"/>
      <c r="G58" s="437"/>
      <c r="H58" s="437"/>
    </row>
    <row r="59" spans="2:8" ht="15.75" customHeight="1">
      <c r="B59" s="437"/>
      <c r="C59" s="438"/>
      <c r="D59" s="437"/>
      <c r="E59" s="437"/>
      <c r="F59" s="437"/>
      <c r="G59" s="437"/>
      <c r="H59" s="437"/>
    </row>
    <row r="60" spans="2:8" ht="15.75" customHeight="1">
      <c r="B60" s="437"/>
      <c r="C60" s="438"/>
      <c r="D60" s="437"/>
      <c r="E60" s="437"/>
      <c r="F60" s="437"/>
      <c r="G60" s="437"/>
      <c r="H60" s="437"/>
    </row>
    <row r="61" spans="2:8" ht="15.75" customHeight="1">
      <c r="B61" s="437"/>
      <c r="C61" s="438"/>
      <c r="D61" s="437"/>
      <c r="E61" s="437"/>
      <c r="F61" s="437"/>
      <c r="G61" s="437"/>
      <c r="H61" s="437"/>
    </row>
    <row r="62" spans="2:8" ht="15.75" customHeight="1">
      <c r="B62" s="437"/>
      <c r="C62" s="438"/>
      <c r="D62" s="437"/>
      <c r="E62" s="437"/>
      <c r="F62" s="437"/>
      <c r="G62" s="437"/>
      <c r="H62" s="437"/>
    </row>
    <row r="63" spans="2:8" ht="15.75" customHeight="1">
      <c r="B63" s="437"/>
      <c r="C63" s="438"/>
      <c r="D63" s="437"/>
      <c r="E63" s="437"/>
      <c r="F63" s="437"/>
      <c r="G63" s="437"/>
      <c r="H63" s="437"/>
    </row>
    <row r="64" spans="2:8" ht="15.75" customHeight="1">
      <c r="B64" s="437"/>
      <c r="C64" s="438"/>
      <c r="D64" s="437"/>
      <c r="E64" s="437"/>
      <c r="F64" s="437"/>
      <c r="G64" s="437"/>
      <c r="H64" s="437"/>
    </row>
    <row r="65" spans="2:8" ht="15.75" customHeight="1">
      <c r="B65" s="437"/>
      <c r="C65" s="438"/>
      <c r="D65" s="437"/>
      <c r="E65" s="437"/>
      <c r="F65" s="437"/>
      <c r="G65" s="437"/>
      <c r="H65" s="437"/>
    </row>
    <row r="66" spans="2:8" ht="15.75" customHeight="1">
      <c r="B66" s="437"/>
      <c r="C66" s="438"/>
      <c r="D66" s="437"/>
      <c r="E66" s="437"/>
      <c r="F66" s="437"/>
      <c r="G66" s="437"/>
      <c r="H66" s="437"/>
    </row>
    <row r="67" spans="2:8" ht="15.75" customHeight="1">
      <c r="B67" s="437"/>
      <c r="C67" s="438"/>
      <c r="D67" s="437"/>
      <c r="E67" s="437"/>
      <c r="F67" s="437"/>
      <c r="G67" s="437"/>
      <c r="H67" s="437"/>
    </row>
    <row r="68" spans="2:8" ht="15.75" customHeight="1">
      <c r="B68" s="437"/>
      <c r="C68" s="438"/>
      <c r="D68" s="437"/>
      <c r="E68" s="437"/>
      <c r="F68" s="437"/>
      <c r="G68" s="437"/>
      <c r="H68" s="437"/>
    </row>
    <row r="69" spans="2:8" ht="15.75" customHeight="1">
      <c r="B69" s="437"/>
      <c r="C69" s="438"/>
      <c r="D69" s="437"/>
      <c r="E69" s="437"/>
      <c r="F69" s="437"/>
      <c r="G69" s="437"/>
      <c r="H69" s="437"/>
    </row>
    <row r="70" spans="2:8" ht="15.75" customHeight="1">
      <c r="B70" s="437"/>
      <c r="C70" s="438"/>
      <c r="D70" s="437"/>
      <c r="E70" s="437"/>
      <c r="F70" s="437"/>
      <c r="G70" s="437"/>
      <c r="H70" s="437"/>
    </row>
    <row r="71" spans="2:8" ht="15.75" customHeight="1">
      <c r="B71" s="437"/>
      <c r="C71" s="438"/>
      <c r="D71" s="437"/>
      <c r="E71" s="437"/>
      <c r="F71" s="437"/>
      <c r="G71" s="437"/>
      <c r="H71" s="437"/>
    </row>
    <row r="72" spans="2:8" ht="15.75" customHeight="1">
      <c r="B72" s="437"/>
      <c r="C72" s="438"/>
      <c r="D72" s="437"/>
      <c r="E72" s="437"/>
      <c r="F72" s="437"/>
      <c r="G72" s="437"/>
      <c r="H72" s="437"/>
    </row>
    <row r="73" spans="2:8" ht="15.75" customHeight="1">
      <c r="B73" s="437"/>
      <c r="C73" s="438"/>
      <c r="D73" s="437"/>
      <c r="E73" s="437"/>
      <c r="F73" s="437"/>
      <c r="G73" s="437"/>
      <c r="H73" s="437"/>
    </row>
    <row r="74" spans="2:8" ht="15.75" customHeight="1">
      <c r="B74" s="437"/>
      <c r="C74" s="438"/>
      <c r="D74" s="437"/>
      <c r="E74" s="437"/>
      <c r="F74" s="437"/>
      <c r="G74" s="437"/>
      <c r="H74" s="437"/>
    </row>
    <row r="75" spans="2:8" ht="15.75" customHeight="1">
      <c r="B75" s="437"/>
      <c r="C75" s="438"/>
      <c r="D75" s="437"/>
      <c r="E75" s="437"/>
      <c r="F75" s="437"/>
      <c r="G75" s="437"/>
      <c r="H75" s="437"/>
    </row>
    <row r="76" spans="2:8" ht="15.75" customHeight="1">
      <c r="B76" s="437"/>
      <c r="C76" s="438"/>
      <c r="D76" s="437"/>
      <c r="E76" s="437"/>
      <c r="F76" s="437"/>
      <c r="G76" s="437"/>
      <c r="H76" s="437"/>
    </row>
    <row r="77" spans="2:8" ht="15.75" customHeight="1">
      <c r="B77" s="437"/>
      <c r="C77" s="438"/>
      <c r="D77" s="437"/>
      <c r="E77" s="437"/>
      <c r="F77" s="437"/>
      <c r="G77" s="437"/>
      <c r="H77" s="437"/>
    </row>
    <row r="78" spans="2:8" ht="15.75" customHeight="1">
      <c r="B78" s="437"/>
      <c r="C78" s="438"/>
      <c r="D78" s="437"/>
      <c r="E78" s="437"/>
      <c r="F78" s="437"/>
      <c r="G78" s="437"/>
      <c r="H78" s="437"/>
    </row>
    <row r="79" spans="2:8" ht="15.75" customHeight="1">
      <c r="B79" s="437"/>
      <c r="C79" s="438"/>
      <c r="D79" s="437"/>
      <c r="E79" s="437"/>
      <c r="F79" s="437"/>
      <c r="G79" s="437"/>
      <c r="H79" s="437"/>
    </row>
    <row r="80" spans="2:8" ht="15.75" customHeight="1">
      <c r="B80" s="437"/>
      <c r="C80" s="438"/>
      <c r="D80" s="437"/>
      <c r="E80" s="437"/>
      <c r="F80" s="437"/>
      <c r="G80" s="437"/>
      <c r="H80" s="437"/>
    </row>
    <row r="81" spans="2:8" ht="15.75" customHeight="1">
      <c r="B81" s="437"/>
      <c r="C81" s="438"/>
      <c r="D81" s="437"/>
      <c r="E81" s="437"/>
      <c r="F81" s="437"/>
      <c r="G81" s="437"/>
      <c r="H81" s="437"/>
    </row>
    <row r="82" spans="2:8" ht="15.75" customHeight="1">
      <c r="B82" s="437"/>
      <c r="C82" s="438"/>
      <c r="D82" s="437"/>
      <c r="E82" s="437"/>
      <c r="F82" s="437"/>
      <c r="G82" s="437"/>
      <c r="H82" s="437"/>
    </row>
    <row r="83" spans="2:8" ht="15.75" customHeight="1">
      <c r="B83" s="437"/>
      <c r="C83" s="438"/>
      <c r="D83" s="437"/>
      <c r="E83" s="437"/>
      <c r="F83" s="437"/>
      <c r="G83" s="437"/>
      <c r="H83" s="437"/>
    </row>
    <row r="84" spans="2:8" ht="15.75" customHeight="1">
      <c r="B84" s="437"/>
      <c r="C84" s="438"/>
      <c r="D84" s="437"/>
      <c r="E84" s="437"/>
      <c r="F84" s="437"/>
      <c r="G84" s="437"/>
      <c r="H84" s="437"/>
    </row>
    <row r="85" spans="2:8" ht="15.75" customHeight="1">
      <c r="B85" s="437"/>
      <c r="C85" s="438"/>
      <c r="D85" s="437"/>
      <c r="E85" s="437"/>
      <c r="F85" s="437"/>
      <c r="G85" s="437"/>
      <c r="H85" s="437"/>
    </row>
    <row r="86" spans="2:8" ht="15.75" customHeight="1">
      <c r="B86" s="437"/>
      <c r="C86" s="438"/>
      <c r="D86" s="437"/>
      <c r="E86" s="437"/>
      <c r="F86" s="437"/>
      <c r="G86" s="437"/>
      <c r="H86" s="437"/>
    </row>
    <row r="87" spans="2:8" ht="15.75" customHeight="1">
      <c r="B87" s="437"/>
      <c r="C87" s="438"/>
      <c r="D87" s="437"/>
      <c r="E87" s="437"/>
      <c r="F87" s="437"/>
      <c r="G87" s="437"/>
      <c r="H87" s="437"/>
    </row>
    <row r="88" spans="2:8" ht="15.75" customHeight="1">
      <c r="B88" s="437"/>
      <c r="C88" s="438"/>
      <c r="D88" s="437"/>
      <c r="E88" s="437"/>
      <c r="F88" s="437"/>
      <c r="G88" s="437"/>
      <c r="H88" s="437"/>
    </row>
    <row r="89" spans="2:8" ht="15.75" customHeight="1">
      <c r="B89" s="437"/>
      <c r="C89" s="438"/>
      <c r="D89" s="437"/>
      <c r="E89" s="437"/>
      <c r="F89" s="437"/>
      <c r="G89" s="437"/>
      <c r="H89" s="437"/>
    </row>
    <row r="90" spans="2:8" ht="15.75" customHeight="1">
      <c r="B90" s="437"/>
      <c r="C90" s="438"/>
      <c r="D90" s="437"/>
      <c r="E90" s="437"/>
      <c r="F90" s="437"/>
      <c r="G90" s="437"/>
      <c r="H90" s="437"/>
    </row>
    <row r="91" spans="2:8" ht="15.75" customHeight="1">
      <c r="B91" s="437"/>
      <c r="C91" s="438"/>
      <c r="D91" s="437"/>
      <c r="E91" s="437"/>
      <c r="F91" s="437"/>
      <c r="G91" s="437"/>
      <c r="H91" s="437"/>
    </row>
    <row r="92" spans="2:8" ht="15.75" customHeight="1">
      <c r="B92" s="437"/>
      <c r="C92" s="438"/>
      <c r="D92" s="437"/>
      <c r="E92" s="437"/>
      <c r="F92" s="437"/>
      <c r="G92" s="437"/>
      <c r="H92" s="437"/>
    </row>
    <row r="93" spans="2:8" ht="15.75" customHeight="1">
      <c r="B93" s="437"/>
      <c r="C93" s="438"/>
      <c r="D93" s="437"/>
      <c r="E93" s="437"/>
      <c r="F93" s="437"/>
      <c r="G93" s="437"/>
      <c r="H93" s="437"/>
    </row>
    <row r="94" spans="2:8" ht="15.75" customHeight="1">
      <c r="B94" s="437"/>
      <c r="C94" s="438"/>
      <c r="D94" s="437"/>
      <c r="E94" s="437"/>
      <c r="F94" s="437"/>
      <c r="G94" s="437"/>
      <c r="H94" s="437"/>
    </row>
    <row r="95" spans="2:8" ht="15.75" customHeight="1">
      <c r="B95" s="437"/>
      <c r="C95" s="438"/>
      <c r="D95" s="437"/>
      <c r="E95" s="437"/>
      <c r="F95" s="437"/>
      <c r="G95" s="437"/>
      <c r="H95" s="437"/>
    </row>
    <row r="96" spans="2:8" ht="15.75" customHeight="1">
      <c r="B96" s="437"/>
      <c r="C96" s="438"/>
      <c r="D96" s="437"/>
      <c r="E96" s="437"/>
      <c r="F96" s="437"/>
      <c r="G96" s="437"/>
      <c r="H96" s="437"/>
    </row>
    <row r="97" spans="2:8" ht="15.75" customHeight="1">
      <c r="B97" s="437"/>
      <c r="C97" s="438"/>
      <c r="D97" s="437"/>
      <c r="E97" s="437"/>
      <c r="F97" s="437"/>
      <c r="G97" s="437"/>
      <c r="H97" s="437"/>
    </row>
    <row r="98" spans="2:8" ht="15.75" customHeight="1">
      <c r="B98" s="437"/>
      <c r="C98" s="438"/>
      <c r="D98" s="437"/>
      <c r="E98" s="437"/>
      <c r="F98" s="437"/>
      <c r="G98" s="437"/>
      <c r="H98" s="437"/>
    </row>
    <row r="99" spans="2:8" ht="15.75" customHeight="1">
      <c r="B99" s="437"/>
      <c r="C99" s="438"/>
      <c r="D99" s="437"/>
      <c r="E99" s="437"/>
      <c r="F99" s="437"/>
      <c r="G99" s="437"/>
      <c r="H99" s="437"/>
    </row>
    <row r="100" spans="2:8" ht="15.75" customHeight="1">
      <c r="B100" s="437"/>
      <c r="C100" s="438"/>
      <c r="D100" s="437"/>
      <c r="E100" s="437"/>
      <c r="F100" s="437"/>
      <c r="G100" s="437"/>
      <c r="H100" s="437"/>
    </row>
    <row r="101" spans="2:8" ht="15.75" customHeight="1">
      <c r="B101" s="437"/>
      <c r="C101" s="438"/>
      <c r="D101" s="437"/>
      <c r="E101" s="437"/>
      <c r="F101" s="437"/>
      <c r="G101" s="437"/>
      <c r="H101" s="437"/>
    </row>
    <row r="102" spans="2:8" ht="15.75" customHeight="1">
      <c r="B102" s="437"/>
      <c r="C102" s="438"/>
      <c r="D102" s="437"/>
      <c r="E102" s="437"/>
      <c r="F102" s="437"/>
      <c r="G102" s="437"/>
      <c r="H102" s="437"/>
    </row>
    <row r="103" spans="2:8" ht="15.75" customHeight="1">
      <c r="B103" s="437"/>
      <c r="C103" s="438"/>
      <c r="D103" s="437"/>
      <c r="E103" s="437"/>
      <c r="F103" s="437"/>
      <c r="G103" s="437"/>
      <c r="H103" s="437"/>
    </row>
    <row r="104" spans="2:8" ht="15.75" customHeight="1">
      <c r="B104" s="437"/>
      <c r="C104" s="438"/>
      <c r="D104" s="437"/>
      <c r="E104" s="437"/>
      <c r="F104" s="437"/>
      <c r="G104" s="437"/>
      <c r="H104" s="437"/>
    </row>
    <row r="105" spans="2:8" ht="15.75" customHeight="1">
      <c r="B105" s="437"/>
      <c r="C105" s="438"/>
      <c r="D105" s="437"/>
      <c r="E105" s="437"/>
      <c r="F105" s="437"/>
      <c r="G105" s="437"/>
      <c r="H105" s="437"/>
    </row>
    <row r="106" spans="2:8" ht="15.75" customHeight="1">
      <c r="B106" s="437"/>
      <c r="C106" s="438"/>
      <c r="D106" s="437"/>
      <c r="E106" s="437"/>
      <c r="F106" s="437"/>
      <c r="G106" s="437"/>
      <c r="H106" s="437"/>
    </row>
    <row r="107" spans="2:8" ht="15.75" customHeight="1">
      <c r="B107" s="437"/>
      <c r="C107" s="438"/>
      <c r="D107" s="437"/>
      <c r="E107" s="437"/>
      <c r="F107" s="437"/>
      <c r="G107" s="437"/>
      <c r="H107" s="437"/>
    </row>
    <row r="108" spans="2:8" ht="15.75" customHeight="1">
      <c r="B108" s="437"/>
      <c r="C108" s="438"/>
      <c r="D108" s="437"/>
      <c r="E108" s="437"/>
      <c r="F108" s="437"/>
      <c r="G108" s="437"/>
      <c r="H108" s="437"/>
    </row>
    <row r="109" spans="2:8" ht="15.75" customHeight="1">
      <c r="B109" s="437"/>
      <c r="C109" s="438"/>
      <c r="D109" s="437"/>
      <c r="E109" s="437"/>
      <c r="F109" s="437"/>
      <c r="G109" s="437"/>
      <c r="H109" s="437"/>
    </row>
    <row r="110" spans="2:8" ht="15.75" customHeight="1">
      <c r="B110" s="437"/>
      <c r="C110" s="438"/>
      <c r="D110" s="437"/>
      <c r="E110" s="437"/>
      <c r="F110" s="437"/>
      <c r="G110" s="437"/>
      <c r="H110" s="437"/>
    </row>
    <row r="111" spans="2:8" ht="15.75" customHeight="1">
      <c r="B111" s="437"/>
      <c r="C111" s="438"/>
      <c r="D111" s="437"/>
      <c r="E111" s="437"/>
      <c r="F111" s="437"/>
      <c r="G111" s="437"/>
      <c r="H111" s="437"/>
    </row>
    <row r="112" spans="2:8" ht="15.75" customHeight="1">
      <c r="B112" s="437"/>
      <c r="C112" s="438"/>
      <c r="D112" s="437"/>
      <c r="E112" s="437"/>
      <c r="F112" s="437"/>
      <c r="G112" s="437"/>
      <c r="H112" s="437"/>
    </row>
    <row r="113" spans="2:8" ht="15.75" customHeight="1">
      <c r="B113" s="437"/>
      <c r="C113" s="438"/>
      <c r="D113" s="437"/>
      <c r="E113" s="437"/>
      <c r="F113" s="437"/>
      <c r="G113" s="437"/>
      <c r="H113" s="437"/>
    </row>
    <row r="114" spans="2:8" ht="15.75" customHeight="1">
      <c r="B114" s="437"/>
      <c r="C114" s="438"/>
      <c r="D114" s="437"/>
      <c r="E114" s="437"/>
      <c r="F114" s="437"/>
      <c r="G114" s="437"/>
      <c r="H114" s="437"/>
    </row>
    <row r="115" spans="2:8" ht="15.75" customHeight="1">
      <c r="B115" s="437"/>
      <c r="C115" s="438"/>
      <c r="D115" s="437"/>
      <c r="E115" s="437"/>
      <c r="F115" s="437"/>
      <c r="G115" s="437"/>
      <c r="H115" s="437"/>
    </row>
    <row r="116" spans="2:8" ht="15.75" customHeight="1">
      <c r="B116" s="437"/>
      <c r="C116" s="438"/>
      <c r="D116" s="437"/>
      <c r="E116" s="437"/>
      <c r="F116" s="437"/>
      <c r="G116" s="437"/>
      <c r="H116" s="437"/>
    </row>
    <row r="117" spans="2:8" ht="15.75" customHeight="1">
      <c r="B117" s="437"/>
      <c r="C117" s="438"/>
      <c r="D117" s="437"/>
      <c r="E117" s="437"/>
      <c r="F117" s="437"/>
      <c r="G117" s="437"/>
      <c r="H117" s="437"/>
    </row>
    <row r="118" spans="2:8" ht="15.75" customHeight="1">
      <c r="B118" s="437"/>
      <c r="C118" s="438"/>
      <c r="D118" s="437"/>
      <c r="E118" s="437"/>
      <c r="F118" s="437"/>
      <c r="G118" s="437"/>
      <c r="H118" s="437"/>
    </row>
    <row r="119" spans="2:8" ht="15.75" customHeight="1">
      <c r="B119" s="437"/>
      <c r="C119" s="438"/>
      <c r="D119" s="437"/>
      <c r="E119" s="437"/>
      <c r="F119" s="437"/>
      <c r="G119" s="437"/>
      <c r="H119" s="437"/>
    </row>
    <row r="120" spans="2:8" ht="15.75" customHeight="1">
      <c r="B120" s="437"/>
      <c r="C120" s="438"/>
      <c r="D120" s="437"/>
      <c r="E120" s="437"/>
      <c r="F120" s="437"/>
      <c r="G120" s="437"/>
      <c r="H120" s="437"/>
    </row>
    <row r="121" spans="2:8" ht="15.75" customHeight="1">
      <c r="B121" s="437"/>
      <c r="C121" s="438"/>
      <c r="D121" s="437"/>
      <c r="E121" s="437"/>
      <c r="F121" s="437"/>
      <c r="G121" s="437"/>
      <c r="H121" s="437"/>
    </row>
    <row r="122" spans="2:8" ht="15.75" customHeight="1">
      <c r="B122" s="437"/>
      <c r="C122" s="438"/>
      <c r="D122" s="437"/>
      <c r="E122" s="437"/>
      <c r="F122" s="437"/>
      <c r="G122" s="437"/>
      <c r="H122" s="437"/>
    </row>
    <row r="123" spans="2:8" ht="15.75" customHeight="1">
      <c r="B123" s="437"/>
      <c r="C123" s="438"/>
      <c r="D123" s="437"/>
      <c r="E123" s="437"/>
      <c r="F123" s="437"/>
      <c r="G123" s="437"/>
      <c r="H123" s="437"/>
    </row>
    <row r="124" spans="2:8" ht="15.75" customHeight="1">
      <c r="B124" s="437"/>
      <c r="C124" s="438"/>
      <c r="D124" s="437"/>
      <c r="E124" s="437"/>
      <c r="F124" s="437"/>
      <c r="G124" s="437"/>
      <c r="H124" s="437"/>
    </row>
    <row r="125" spans="2:8" ht="15.75" customHeight="1">
      <c r="B125" s="437"/>
      <c r="C125" s="438"/>
      <c r="D125" s="437"/>
      <c r="E125" s="437"/>
      <c r="F125" s="437"/>
      <c r="G125" s="437"/>
      <c r="H125" s="437"/>
    </row>
    <row r="126" spans="2:8" ht="15.75" customHeight="1">
      <c r="B126" s="437"/>
      <c r="C126" s="438"/>
      <c r="D126" s="437"/>
      <c r="E126" s="437"/>
      <c r="F126" s="437"/>
      <c r="G126" s="437"/>
      <c r="H126" s="437"/>
    </row>
    <row r="127" spans="2:8" ht="15.75" customHeight="1">
      <c r="B127" s="437"/>
      <c r="C127" s="438"/>
      <c r="D127" s="437"/>
      <c r="E127" s="437"/>
      <c r="F127" s="437"/>
      <c r="G127" s="437"/>
      <c r="H127" s="437"/>
    </row>
    <row r="128" spans="2:8" ht="15.75" customHeight="1">
      <c r="B128" s="437"/>
      <c r="C128" s="438"/>
      <c r="D128" s="437"/>
      <c r="E128" s="437"/>
      <c r="F128" s="437"/>
      <c r="G128" s="437"/>
      <c r="H128" s="437"/>
    </row>
    <row r="129" spans="2:8" ht="15.75" customHeight="1">
      <c r="B129" s="437"/>
      <c r="C129" s="438"/>
      <c r="D129" s="437"/>
      <c r="E129" s="437"/>
      <c r="F129" s="437"/>
      <c r="G129" s="437"/>
      <c r="H129" s="437"/>
    </row>
    <row r="130" spans="2:8" ht="15.75" customHeight="1">
      <c r="B130" s="437"/>
      <c r="C130" s="438"/>
      <c r="D130" s="437"/>
      <c r="E130" s="437"/>
      <c r="F130" s="437"/>
      <c r="G130" s="437"/>
      <c r="H130" s="437"/>
    </row>
    <row r="131" spans="2:8" ht="15.75" customHeight="1">
      <c r="B131" s="437"/>
      <c r="C131" s="438"/>
      <c r="D131" s="437"/>
      <c r="E131" s="437"/>
      <c r="F131" s="437"/>
      <c r="G131" s="437"/>
      <c r="H131" s="437"/>
    </row>
    <row r="132" spans="2:8" ht="15.75" customHeight="1">
      <c r="B132" s="437"/>
      <c r="C132" s="438"/>
      <c r="D132" s="437"/>
      <c r="E132" s="437"/>
      <c r="F132" s="437"/>
      <c r="G132" s="437"/>
      <c r="H132" s="437"/>
    </row>
    <row r="133" spans="2:8" ht="15.75" customHeight="1">
      <c r="B133" s="437"/>
      <c r="C133" s="438"/>
      <c r="D133" s="437"/>
      <c r="E133" s="437"/>
      <c r="F133" s="437"/>
      <c r="G133" s="437"/>
      <c r="H133" s="437"/>
    </row>
    <row r="134" spans="2:8" ht="15.75" customHeight="1">
      <c r="B134" s="437"/>
      <c r="C134" s="438"/>
      <c r="D134" s="437"/>
      <c r="E134" s="437"/>
      <c r="F134" s="437"/>
      <c r="G134" s="437"/>
      <c r="H134" s="437"/>
    </row>
    <row r="135" spans="2:8" ht="15.75" customHeight="1">
      <c r="B135" s="437"/>
      <c r="C135" s="438"/>
      <c r="D135" s="437"/>
      <c r="E135" s="437"/>
      <c r="F135" s="437"/>
      <c r="G135" s="437"/>
      <c r="H135" s="437"/>
    </row>
    <row r="136" spans="2:8" ht="15.75" customHeight="1">
      <c r="B136" s="437"/>
      <c r="C136" s="438"/>
      <c r="D136" s="437"/>
      <c r="E136" s="437"/>
      <c r="F136" s="437"/>
      <c r="G136" s="437"/>
      <c r="H136" s="437"/>
    </row>
    <row r="137" spans="2:8" ht="15.75" customHeight="1">
      <c r="B137" s="437"/>
      <c r="C137" s="438"/>
      <c r="D137" s="437"/>
      <c r="E137" s="437"/>
      <c r="F137" s="437"/>
      <c r="G137" s="437"/>
      <c r="H137" s="437"/>
    </row>
    <row r="138" spans="2:8" ht="15.75" customHeight="1">
      <c r="B138" s="437"/>
      <c r="C138" s="438"/>
      <c r="D138" s="437"/>
      <c r="E138" s="437"/>
      <c r="F138" s="437"/>
      <c r="G138" s="437"/>
      <c r="H138" s="437"/>
    </row>
    <row r="139" spans="2:8" ht="15.75" customHeight="1">
      <c r="B139" s="437"/>
      <c r="C139" s="438"/>
      <c r="D139" s="437"/>
      <c r="E139" s="437"/>
      <c r="F139" s="437"/>
      <c r="G139" s="437"/>
      <c r="H139" s="437"/>
    </row>
    <row r="140" spans="2:8" ht="15.75" customHeight="1">
      <c r="B140" s="437"/>
      <c r="C140" s="438"/>
      <c r="D140" s="437"/>
      <c r="E140" s="437"/>
      <c r="F140" s="437"/>
      <c r="G140" s="437"/>
      <c r="H140" s="437"/>
    </row>
    <row r="141" spans="2:8" ht="15.75" customHeight="1">
      <c r="B141" s="437"/>
      <c r="C141" s="438"/>
      <c r="D141" s="437"/>
      <c r="E141" s="437"/>
      <c r="F141" s="437"/>
      <c r="G141" s="437"/>
      <c r="H141" s="437"/>
    </row>
    <row r="142" spans="2:8" ht="15.75" customHeight="1">
      <c r="B142" s="437"/>
      <c r="C142" s="438"/>
      <c r="D142" s="437"/>
      <c r="E142" s="437"/>
      <c r="F142" s="437"/>
      <c r="G142" s="437"/>
      <c r="H142" s="437"/>
    </row>
    <row r="143" spans="2:8" ht="15.75" customHeight="1">
      <c r="B143" s="437"/>
      <c r="C143" s="438"/>
      <c r="D143" s="437"/>
      <c r="E143" s="437"/>
      <c r="F143" s="437"/>
      <c r="G143" s="437"/>
      <c r="H143" s="437"/>
    </row>
    <row r="144" spans="2:8" ht="15.75" customHeight="1">
      <c r="B144" s="437"/>
      <c r="C144" s="438"/>
      <c r="D144" s="437"/>
      <c r="E144" s="437"/>
      <c r="F144" s="437"/>
      <c r="G144" s="437"/>
      <c r="H144" s="437"/>
    </row>
    <row r="145" spans="2:8" ht="15.75" customHeight="1">
      <c r="B145" s="437"/>
      <c r="C145" s="438"/>
      <c r="D145" s="437"/>
      <c r="E145" s="437"/>
      <c r="F145" s="437"/>
      <c r="G145" s="437"/>
      <c r="H145" s="437"/>
    </row>
    <row r="146" spans="2:8" ht="15.75" customHeight="1">
      <c r="B146" s="437"/>
      <c r="C146" s="438"/>
      <c r="D146" s="437"/>
      <c r="E146" s="437"/>
      <c r="F146" s="437"/>
      <c r="G146" s="437"/>
      <c r="H146" s="437"/>
    </row>
    <row r="147" spans="2:8" ht="15.75" customHeight="1">
      <c r="B147" s="437"/>
      <c r="C147" s="438"/>
      <c r="D147" s="437"/>
      <c r="E147" s="437"/>
      <c r="F147" s="437"/>
      <c r="G147" s="437"/>
      <c r="H147" s="437"/>
    </row>
    <row r="148" spans="2:8" ht="15.75" customHeight="1">
      <c r="B148" s="437"/>
      <c r="C148" s="438"/>
      <c r="D148" s="437"/>
      <c r="E148" s="437"/>
      <c r="F148" s="437"/>
      <c r="G148" s="437"/>
      <c r="H148" s="437"/>
    </row>
    <row r="149" spans="2:8" ht="15.75" customHeight="1">
      <c r="B149" s="437"/>
      <c r="C149" s="438"/>
      <c r="D149" s="437"/>
      <c r="E149" s="437"/>
      <c r="F149" s="437"/>
      <c r="G149" s="437"/>
      <c r="H149" s="437"/>
    </row>
    <row r="150" spans="2:8" ht="15.75" customHeight="1">
      <c r="B150" s="437"/>
      <c r="C150" s="438"/>
      <c r="D150" s="437"/>
      <c r="E150" s="437"/>
      <c r="F150" s="437"/>
      <c r="G150" s="437"/>
      <c r="H150" s="437"/>
    </row>
    <row r="151" spans="2:8" ht="15.75" customHeight="1">
      <c r="B151" s="437"/>
      <c r="C151" s="438"/>
      <c r="D151" s="437"/>
      <c r="E151" s="437"/>
      <c r="F151" s="437"/>
      <c r="G151" s="437"/>
      <c r="H151" s="437"/>
    </row>
    <row r="152" spans="2:8" ht="15.75" customHeight="1">
      <c r="B152" s="437"/>
      <c r="C152" s="438"/>
      <c r="D152" s="437"/>
      <c r="E152" s="437"/>
      <c r="F152" s="437"/>
      <c r="G152" s="437"/>
      <c r="H152" s="437"/>
    </row>
    <row r="153" spans="2:8" ht="15.75" customHeight="1">
      <c r="C153" s="1"/>
    </row>
    <row r="154" spans="2:8" ht="15.75" customHeight="1">
      <c r="C154" s="1"/>
    </row>
    <row r="155" spans="2:8" ht="15.75" customHeight="1">
      <c r="C155" s="1"/>
    </row>
    <row r="156" spans="2:8" ht="15.75" customHeight="1">
      <c r="C156" s="1"/>
    </row>
    <row r="157" spans="2:8" ht="15.75" customHeight="1">
      <c r="C157" s="1"/>
    </row>
    <row r="158" spans="2:8" ht="15.75" customHeight="1">
      <c r="C158" s="1"/>
    </row>
    <row r="159" spans="2:8" ht="15.75" customHeight="1">
      <c r="C159" s="1"/>
    </row>
    <row r="160" spans="2:8" ht="15.75" customHeight="1">
      <c r="C160" s="1"/>
    </row>
    <row r="161" spans="3:3" ht="15.75" customHeight="1">
      <c r="C161" s="1"/>
    </row>
    <row r="162" spans="3:3" ht="15.75" customHeight="1">
      <c r="C162" s="1"/>
    </row>
    <row r="163" spans="3:3" ht="15.75" customHeight="1">
      <c r="C163" s="1"/>
    </row>
    <row r="164" spans="3:3" ht="15.75" customHeight="1">
      <c r="C164" s="1"/>
    </row>
    <row r="165" spans="3:3" ht="15.75" customHeight="1">
      <c r="C165" s="1"/>
    </row>
    <row r="166" spans="3:3" ht="15.75" customHeight="1">
      <c r="C166" s="1"/>
    </row>
    <row r="167" spans="3:3" ht="15.75" customHeight="1">
      <c r="C167" s="1"/>
    </row>
    <row r="168" spans="3:3" ht="15.75" customHeight="1">
      <c r="C168" s="1"/>
    </row>
    <row r="169" spans="3:3" ht="15.75" customHeight="1">
      <c r="C169" s="1"/>
    </row>
    <row r="170" spans="3:3" ht="15.75" customHeight="1">
      <c r="C170" s="1"/>
    </row>
    <row r="171" spans="3:3" ht="15.75" customHeight="1">
      <c r="C171" s="1"/>
    </row>
    <row r="172" spans="3:3" ht="15.75" customHeight="1">
      <c r="C172" s="1"/>
    </row>
    <row r="173" spans="3:3" ht="15.75" customHeight="1">
      <c r="C173" s="1"/>
    </row>
    <row r="174" spans="3:3" ht="15.75" customHeight="1">
      <c r="C174" s="1"/>
    </row>
    <row r="175" spans="3:3" ht="15.75" customHeight="1">
      <c r="C175" s="1"/>
    </row>
    <row r="176" spans="3:3" ht="15.75" customHeight="1">
      <c r="C176" s="1"/>
    </row>
    <row r="177" spans="3:3" ht="15.75" customHeight="1">
      <c r="C177" s="1"/>
    </row>
    <row r="178" spans="3:3" ht="15.75" customHeight="1">
      <c r="C178" s="1"/>
    </row>
    <row r="179" spans="3:3" ht="15.75" customHeight="1">
      <c r="C179" s="1"/>
    </row>
    <row r="180" spans="3:3" ht="15.75" customHeight="1">
      <c r="C180" s="1"/>
    </row>
    <row r="181" spans="3:3" ht="15.75" customHeight="1">
      <c r="C181" s="1"/>
    </row>
    <row r="182" spans="3:3" ht="15.75" customHeight="1">
      <c r="C182" s="1"/>
    </row>
    <row r="183" spans="3:3" ht="15.75" customHeight="1">
      <c r="C183" s="1"/>
    </row>
    <row r="184" spans="3:3" ht="15.75" customHeight="1">
      <c r="C184" s="1"/>
    </row>
    <row r="185" spans="3:3" ht="15.75" customHeight="1">
      <c r="C185" s="1"/>
    </row>
    <row r="186" spans="3:3" ht="15.75" customHeight="1">
      <c r="C186" s="1"/>
    </row>
    <row r="187" spans="3:3" ht="15.75" customHeight="1">
      <c r="C187" s="1"/>
    </row>
    <row r="188" spans="3:3" ht="15.75" customHeight="1">
      <c r="C188" s="1"/>
    </row>
    <row r="189" spans="3:3" ht="15.75" customHeight="1">
      <c r="C189" s="1"/>
    </row>
    <row r="190" spans="3:3" ht="15.75" customHeight="1">
      <c r="C190" s="1"/>
    </row>
    <row r="191" spans="3:3" ht="15.75" customHeight="1">
      <c r="C191" s="1"/>
    </row>
    <row r="192" spans="3:3" ht="15.75" customHeight="1">
      <c r="C192" s="1"/>
    </row>
    <row r="193" spans="3:3" ht="15.75" customHeight="1">
      <c r="C193" s="1"/>
    </row>
    <row r="194" spans="3:3" ht="15.75" customHeight="1">
      <c r="C194" s="1"/>
    </row>
    <row r="195" spans="3:3" ht="15.75" customHeight="1">
      <c r="C195" s="1"/>
    </row>
    <row r="196" spans="3:3" ht="15.75" customHeight="1">
      <c r="C196" s="1"/>
    </row>
    <row r="197" spans="3:3" ht="15.75" customHeight="1">
      <c r="C197" s="1"/>
    </row>
    <row r="198" spans="3:3" ht="15.75" customHeight="1">
      <c r="C198" s="1"/>
    </row>
    <row r="199" spans="3:3" ht="15.75" customHeight="1">
      <c r="C199" s="1"/>
    </row>
    <row r="200" spans="3:3" ht="15.75" customHeight="1">
      <c r="C200" s="1"/>
    </row>
    <row r="201" spans="3:3" ht="15.75" customHeight="1">
      <c r="C201" s="1"/>
    </row>
    <row r="202" spans="3:3" ht="15.75" customHeight="1">
      <c r="C202" s="1"/>
    </row>
    <row r="203" spans="3:3" ht="15.75" customHeight="1">
      <c r="C203" s="1"/>
    </row>
    <row r="204" spans="3:3" ht="15.75" customHeight="1">
      <c r="C204" s="1"/>
    </row>
    <row r="205" spans="3:3" ht="15.75" customHeight="1">
      <c r="C205" s="1"/>
    </row>
    <row r="206" spans="3:3" ht="15.75" customHeight="1">
      <c r="C206" s="1"/>
    </row>
    <row r="207" spans="3:3" ht="15.75" customHeight="1">
      <c r="C207" s="1"/>
    </row>
    <row r="208" spans="3:3" ht="15.75" customHeight="1">
      <c r="C208" s="1"/>
    </row>
    <row r="209" spans="3:3" ht="15.75" customHeight="1">
      <c r="C209" s="1"/>
    </row>
    <row r="210" spans="3:3" ht="15.75" customHeight="1">
      <c r="C210" s="1"/>
    </row>
    <row r="211" spans="3:3" ht="15.75" customHeight="1">
      <c r="C211" s="1"/>
    </row>
    <row r="212" spans="3:3" ht="15.75" customHeight="1">
      <c r="C212" s="1"/>
    </row>
    <row r="213" spans="3:3" ht="15.75" customHeight="1">
      <c r="C213" s="1"/>
    </row>
    <row r="214" spans="3:3" ht="15.75" customHeight="1">
      <c r="C214" s="1"/>
    </row>
    <row r="215" spans="3:3" ht="15.75" customHeight="1">
      <c r="C215" s="1"/>
    </row>
    <row r="216" spans="3:3" ht="15.75" customHeight="1">
      <c r="C216" s="1"/>
    </row>
    <row r="217" spans="3:3" ht="15.75" customHeight="1">
      <c r="C217" s="1"/>
    </row>
    <row r="218" spans="3:3" ht="15.75" customHeight="1">
      <c r="C218" s="1"/>
    </row>
    <row r="219" spans="3:3" ht="15.75" customHeight="1">
      <c r="C219" s="1"/>
    </row>
    <row r="220" spans="3:3" ht="15.75" customHeight="1">
      <c r="C220" s="1"/>
    </row>
    <row r="221" spans="3:3" ht="15.75" customHeight="1">
      <c r="C221" s="1"/>
    </row>
    <row r="222" spans="3:3" ht="15.75" customHeight="1">
      <c r="C222" s="1"/>
    </row>
    <row r="223" spans="3:3" ht="15.75" customHeight="1">
      <c r="C223" s="1"/>
    </row>
    <row r="224" spans="3:3" ht="15.75" customHeight="1">
      <c r="C224" s="1"/>
    </row>
    <row r="225" spans="3:3" ht="15.75" customHeight="1">
      <c r="C225" s="1"/>
    </row>
    <row r="226" spans="3:3" ht="15.75" customHeight="1">
      <c r="C226" s="1"/>
    </row>
    <row r="227" spans="3:3" ht="15.75" customHeight="1">
      <c r="C227" s="1"/>
    </row>
    <row r="228" spans="3:3" ht="15.75" customHeight="1">
      <c r="C228" s="1"/>
    </row>
    <row r="229" spans="3:3" ht="15.75" customHeight="1">
      <c r="C229" s="1"/>
    </row>
    <row r="230" spans="3:3" ht="15.75" customHeight="1">
      <c r="C230" s="1"/>
    </row>
    <row r="231" spans="3:3" ht="15.75" customHeight="1">
      <c r="C231" s="1"/>
    </row>
    <row r="232" spans="3:3" ht="15.75" customHeight="1">
      <c r="C232" s="1"/>
    </row>
    <row r="233" spans="3:3" ht="15.75" customHeight="1">
      <c r="C233" s="1"/>
    </row>
    <row r="234" spans="3:3" ht="15.75" customHeight="1">
      <c r="C234" s="1"/>
    </row>
    <row r="235" spans="3:3" ht="15.75" customHeight="1">
      <c r="C235" s="1"/>
    </row>
    <row r="236" spans="3:3" ht="15.75" customHeight="1">
      <c r="C236" s="1"/>
    </row>
    <row r="237" spans="3:3" ht="15.75" customHeight="1">
      <c r="C237" s="1"/>
    </row>
    <row r="238" spans="3:3" ht="15.75" customHeight="1">
      <c r="C238" s="1"/>
    </row>
    <row r="239" spans="3:3" ht="15.75" customHeight="1">
      <c r="C239" s="1"/>
    </row>
    <row r="240" spans="3:3" ht="15.75" customHeight="1">
      <c r="C240" s="1"/>
    </row>
    <row r="241" spans="3:3" ht="15.75" customHeight="1">
      <c r="C241" s="1"/>
    </row>
    <row r="242" spans="3:3" ht="15.75" customHeight="1">
      <c r="C242" s="1"/>
    </row>
    <row r="243" spans="3:3" ht="15.75" customHeight="1">
      <c r="C243" s="1"/>
    </row>
    <row r="244" spans="3:3" ht="15.75" customHeight="1">
      <c r="C244" s="1"/>
    </row>
    <row r="245" spans="3:3" ht="15.75" customHeight="1">
      <c r="C245" s="1"/>
    </row>
    <row r="246" spans="3:3" ht="15.75" customHeight="1">
      <c r="C246" s="1"/>
    </row>
    <row r="247" spans="3:3" ht="15.75" customHeight="1">
      <c r="C247" s="1"/>
    </row>
    <row r="248" spans="3:3" ht="15.75" customHeight="1">
      <c r="C248" s="1"/>
    </row>
    <row r="249" spans="3:3" ht="15.75" customHeight="1">
      <c r="C249" s="1"/>
    </row>
    <row r="250" spans="3:3" ht="15.75" customHeight="1">
      <c r="C250" s="1"/>
    </row>
    <row r="251" spans="3:3" ht="15.75" customHeight="1">
      <c r="C251" s="1"/>
    </row>
    <row r="252" spans="3:3" ht="15.75" customHeight="1">
      <c r="C252" s="1"/>
    </row>
    <row r="253" spans="3:3" ht="15.75" customHeight="1">
      <c r="C253" s="1"/>
    </row>
    <row r="254" spans="3:3" ht="15.75" customHeight="1">
      <c r="C254" s="1"/>
    </row>
    <row r="255" spans="3:3" ht="15.75" customHeight="1">
      <c r="C255" s="1"/>
    </row>
    <row r="256" spans="3:3" ht="15.75" customHeight="1">
      <c r="C256" s="1"/>
    </row>
    <row r="257" spans="3:3" ht="15.75" customHeight="1">
      <c r="C257" s="1"/>
    </row>
    <row r="258" spans="3:3" ht="15.75" customHeight="1">
      <c r="C258" s="1"/>
    </row>
    <row r="259" spans="3:3" ht="15.75" customHeight="1">
      <c r="C259" s="1"/>
    </row>
    <row r="260" spans="3:3" ht="15.75" customHeight="1">
      <c r="C260" s="1"/>
    </row>
    <row r="261" spans="3:3" ht="15.75" customHeight="1">
      <c r="C261" s="1"/>
    </row>
    <row r="262" spans="3:3" ht="15.75" customHeight="1">
      <c r="C262" s="1"/>
    </row>
    <row r="263" spans="3:3" ht="15.75" customHeight="1">
      <c r="C263" s="1"/>
    </row>
    <row r="264" spans="3:3" ht="15.75" customHeight="1">
      <c r="C264" s="1"/>
    </row>
    <row r="265" spans="3:3" ht="15.75" customHeight="1">
      <c r="C265" s="1"/>
    </row>
    <row r="266" spans="3:3" ht="15.75" customHeight="1">
      <c r="C266" s="1"/>
    </row>
    <row r="267" spans="3:3" ht="15.75" customHeight="1">
      <c r="C267" s="1"/>
    </row>
    <row r="268" spans="3:3" ht="15.75" customHeight="1">
      <c r="C268" s="1"/>
    </row>
    <row r="269" spans="3:3" ht="15.75" customHeight="1">
      <c r="C269" s="1"/>
    </row>
    <row r="270" spans="3:3" ht="15.75" customHeight="1">
      <c r="C270" s="1"/>
    </row>
    <row r="271" spans="3:3" ht="15.75" customHeight="1">
      <c r="C271" s="1"/>
    </row>
    <row r="272" spans="3:3" ht="15.75" customHeight="1">
      <c r="C272" s="1"/>
    </row>
    <row r="273" spans="3:3" ht="15.75" customHeight="1">
      <c r="C273" s="1"/>
    </row>
    <row r="274" spans="3:3" ht="15.75" customHeight="1">
      <c r="C274" s="1"/>
    </row>
    <row r="275" spans="3:3" ht="15.75" customHeight="1">
      <c r="C275" s="1"/>
    </row>
    <row r="276" spans="3:3" ht="15.75" customHeight="1">
      <c r="C276" s="1"/>
    </row>
    <row r="277" spans="3:3" ht="15.75" customHeight="1">
      <c r="C277" s="1"/>
    </row>
    <row r="278" spans="3:3" ht="15.75" customHeight="1">
      <c r="C278" s="1"/>
    </row>
    <row r="279" spans="3:3" ht="15.75" customHeight="1">
      <c r="C279" s="1"/>
    </row>
    <row r="280" spans="3:3" ht="15.75" customHeight="1">
      <c r="C280" s="1"/>
    </row>
    <row r="281" spans="3:3" ht="15.75" customHeight="1">
      <c r="C281" s="1"/>
    </row>
    <row r="282" spans="3:3" ht="15.75" customHeight="1">
      <c r="C282" s="1"/>
    </row>
    <row r="283" spans="3:3" ht="15.75" customHeight="1">
      <c r="C283" s="1"/>
    </row>
    <row r="284" spans="3:3" ht="15.75" customHeight="1">
      <c r="C284" s="1"/>
    </row>
    <row r="285" spans="3:3" ht="15.75" customHeight="1">
      <c r="C285" s="1"/>
    </row>
    <row r="286" spans="3:3" ht="15.75" customHeight="1">
      <c r="C286" s="1"/>
    </row>
    <row r="287" spans="3:3" ht="15.75" customHeight="1">
      <c r="C287" s="1"/>
    </row>
    <row r="288" spans="3:3" ht="15.75" customHeight="1">
      <c r="C288" s="1"/>
    </row>
    <row r="289" spans="3:3" ht="15.75" customHeight="1">
      <c r="C289" s="1"/>
    </row>
    <row r="290" spans="3:3" ht="15.75" customHeight="1">
      <c r="C290" s="1"/>
    </row>
    <row r="291" spans="3:3" ht="15.75" customHeight="1">
      <c r="C291" s="1"/>
    </row>
    <row r="292" spans="3:3" ht="15.75" customHeight="1">
      <c r="C292" s="1"/>
    </row>
    <row r="293" spans="3:3" ht="15.75" customHeight="1">
      <c r="C293" s="1"/>
    </row>
    <row r="294" spans="3:3" ht="15.75" customHeight="1">
      <c r="C294" s="1"/>
    </row>
    <row r="295" spans="3:3" ht="15.75" customHeight="1">
      <c r="C295" s="1"/>
    </row>
    <row r="296" spans="3:3" ht="15.75" customHeight="1">
      <c r="C296" s="1"/>
    </row>
    <row r="297" spans="3:3" ht="15.75" customHeight="1">
      <c r="C297" s="1"/>
    </row>
    <row r="298" spans="3:3" ht="15.75" customHeight="1">
      <c r="C298" s="1"/>
    </row>
    <row r="299" spans="3:3" ht="15.75" customHeight="1">
      <c r="C299" s="1"/>
    </row>
    <row r="300" spans="3:3" ht="15.75" customHeight="1">
      <c r="C300" s="1"/>
    </row>
    <row r="301" spans="3:3" ht="15.75" customHeight="1">
      <c r="C301" s="1"/>
    </row>
    <row r="302" spans="3:3" ht="15.75" customHeight="1">
      <c r="C302" s="1"/>
    </row>
    <row r="303" spans="3:3" ht="15.75" customHeight="1">
      <c r="C303" s="1"/>
    </row>
    <row r="304" spans="3:3" ht="15.75" customHeight="1">
      <c r="C304" s="1"/>
    </row>
    <row r="305" spans="3:3" ht="15.75" customHeight="1">
      <c r="C305" s="1"/>
    </row>
    <row r="306" spans="3:3" ht="15.75" customHeight="1">
      <c r="C306" s="1"/>
    </row>
    <row r="307" spans="3:3" ht="15.75" customHeight="1">
      <c r="C307" s="1"/>
    </row>
    <row r="308" spans="3:3" ht="15.75" customHeight="1">
      <c r="C308" s="1"/>
    </row>
    <row r="309" spans="3:3" ht="15.75" customHeight="1">
      <c r="C309" s="1"/>
    </row>
    <row r="310" spans="3:3" ht="15.75" customHeight="1">
      <c r="C310" s="1"/>
    </row>
    <row r="311" spans="3:3" ht="15.75" customHeight="1">
      <c r="C311" s="1"/>
    </row>
    <row r="312" spans="3:3" ht="15.75" customHeight="1">
      <c r="C312" s="1"/>
    </row>
    <row r="313" spans="3:3" ht="15.75" customHeight="1">
      <c r="C313" s="1"/>
    </row>
    <row r="314" spans="3:3" ht="15.75" customHeight="1">
      <c r="C314" s="1"/>
    </row>
    <row r="315" spans="3:3" ht="15.75" customHeight="1">
      <c r="C315" s="1"/>
    </row>
    <row r="316" spans="3:3" ht="15.75" customHeight="1">
      <c r="C316" s="1"/>
    </row>
    <row r="317" spans="3:3" ht="15.75" customHeight="1">
      <c r="C317" s="1"/>
    </row>
    <row r="318" spans="3:3" ht="15.75" customHeight="1">
      <c r="C318" s="1"/>
    </row>
    <row r="319" spans="3:3" ht="15.75" customHeight="1">
      <c r="C319" s="1"/>
    </row>
    <row r="320" spans="3:3" ht="15.75" customHeight="1">
      <c r="C320" s="1"/>
    </row>
    <row r="321" spans="3:3" ht="15.75" customHeight="1">
      <c r="C321" s="1"/>
    </row>
    <row r="322" spans="3:3" ht="15.75" customHeight="1">
      <c r="C322" s="1"/>
    </row>
    <row r="323" spans="3:3" ht="15.75" customHeight="1">
      <c r="C323" s="1"/>
    </row>
    <row r="324" spans="3:3" ht="15.75" customHeight="1">
      <c r="C324" s="1"/>
    </row>
    <row r="325" spans="3:3" ht="15.75" customHeight="1">
      <c r="C325" s="1"/>
    </row>
    <row r="326" spans="3:3" ht="15.75" customHeight="1">
      <c r="C326" s="1"/>
    </row>
    <row r="327" spans="3:3" ht="15.75" customHeight="1">
      <c r="C327" s="1"/>
    </row>
    <row r="328" spans="3:3" ht="15.75" customHeight="1">
      <c r="C328" s="1"/>
    </row>
    <row r="329" spans="3:3" ht="15.75" customHeight="1">
      <c r="C329" s="1"/>
    </row>
    <row r="330" spans="3:3" ht="15.75" customHeight="1">
      <c r="C330" s="1"/>
    </row>
    <row r="331" spans="3:3" ht="15.75" customHeight="1">
      <c r="C331" s="1"/>
    </row>
    <row r="332" spans="3:3" ht="15.75" customHeight="1">
      <c r="C332" s="1"/>
    </row>
    <row r="333" spans="3:3" ht="15.75" customHeight="1">
      <c r="C333" s="1"/>
    </row>
    <row r="334" spans="3:3" ht="15.75" customHeight="1">
      <c r="C334" s="1"/>
    </row>
    <row r="335" spans="3:3" ht="15.75" customHeight="1">
      <c r="C335" s="1"/>
    </row>
    <row r="336" spans="3:3" ht="15.75" customHeight="1">
      <c r="C336" s="1"/>
    </row>
    <row r="337" spans="3:3" ht="15.75" customHeight="1">
      <c r="C337" s="1"/>
    </row>
    <row r="338" spans="3:3" ht="15.75" customHeight="1">
      <c r="C338" s="1"/>
    </row>
    <row r="339" spans="3:3" ht="15.75" customHeight="1">
      <c r="C339" s="1"/>
    </row>
    <row r="340" spans="3:3" ht="15.75" customHeight="1">
      <c r="C340" s="1"/>
    </row>
    <row r="341" spans="3:3" ht="15.75" customHeight="1">
      <c r="C341" s="1"/>
    </row>
    <row r="342" spans="3:3" ht="15.75" customHeight="1">
      <c r="C342" s="1"/>
    </row>
    <row r="343" spans="3:3" ht="15.75" customHeight="1">
      <c r="C343" s="1"/>
    </row>
    <row r="344" spans="3:3" ht="15.75" customHeight="1">
      <c r="C344" s="1"/>
    </row>
    <row r="345" spans="3:3" ht="15.75" customHeight="1">
      <c r="C345" s="1"/>
    </row>
    <row r="346" spans="3:3" ht="15.75" customHeight="1">
      <c r="C346" s="1"/>
    </row>
    <row r="347" spans="3:3" ht="15.75" customHeight="1">
      <c r="C347" s="1"/>
    </row>
    <row r="348" spans="3:3" ht="15.75" customHeight="1">
      <c r="C348" s="1"/>
    </row>
    <row r="349" spans="3:3" ht="15.75" customHeight="1">
      <c r="C349" s="1"/>
    </row>
    <row r="350" spans="3:3" ht="15.75" customHeight="1">
      <c r="C350" s="1"/>
    </row>
    <row r="351" spans="3:3" ht="15.75" customHeight="1">
      <c r="C351" s="1"/>
    </row>
    <row r="352" spans="3:3" ht="15.75" customHeight="1">
      <c r="C352" s="1"/>
    </row>
    <row r="353" spans="3:3" ht="15.75" customHeight="1">
      <c r="C353" s="1"/>
    </row>
    <row r="354" spans="3:3" ht="15.75" customHeight="1">
      <c r="C354" s="1"/>
    </row>
    <row r="355" spans="3:3" ht="15.75" customHeight="1">
      <c r="C355" s="1"/>
    </row>
    <row r="356" spans="3:3" ht="15.75" customHeight="1">
      <c r="C356" s="1"/>
    </row>
    <row r="357" spans="3:3" ht="15.75" customHeight="1">
      <c r="C357" s="1"/>
    </row>
    <row r="358" spans="3:3" ht="15.75" customHeight="1">
      <c r="C358" s="1"/>
    </row>
    <row r="359" spans="3:3" ht="15.75" customHeight="1">
      <c r="C359" s="1"/>
    </row>
    <row r="360" spans="3:3" ht="15.75" customHeight="1">
      <c r="C360" s="1"/>
    </row>
    <row r="361" spans="3:3" ht="15.75" customHeight="1">
      <c r="C361" s="1"/>
    </row>
    <row r="362" spans="3:3" ht="15.75" customHeight="1">
      <c r="C362" s="1"/>
    </row>
    <row r="363" spans="3:3" ht="15.75" customHeight="1">
      <c r="C363" s="1"/>
    </row>
    <row r="364" spans="3:3" ht="15.75" customHeight="1">
      <c r="C364" s="1"/>
    </row>
    <row r="365" spans="3:3" ht="15.75" customHeight="1">
      <c r="C365" s="1"/>
    </row>
    <row r="366" spans="3:3" ht="15.75" customHeight="1">
      <c r="C366" s="1"/>
    </row>
    <row r="367" spans="3:3" ht="15.75" customHeight="1">
      <c r="C367" s="1"/>
    </row>
    <row r="368" spans="3:3" ht="15.75" customHeight="1">
      <c r="C368" s="1"/>
    </row>
    <row r="369" spans="3:3" ht="15.75" customHeight="1">
      <c r="C369" s="1"/>
    </row>
    <row r="370" spans="3:3" ht="15.75" customHeight="1">
      <c r="C370" s="1"/>
    </row>
    <row r="371" spans="3:3" ht="15.75" customHeight="1">
      <c r="C371" s="1"/>
    </row>
    <row r="372" spans="3:3" ht="15.75" customHeight="1">
      <c r="C372" s="1"/>
    </row>
    <row r="373" spans="3:3" ht="15.75" customHeight="1">
      <c r="C373" s="1"/>
    </row>
    <row r="374" spans="3:3" ht="15.75" customHeight="1">
      <c r="C374" s="1"/>
    </row>
    <row r="375" spans="3:3" ht="15.75" customHeight="1">
      <c r="C375" s="1"/>
    </row>
    <row r="376" spans="3:3" ht="15.75" customHeight="1">
      <c r="C376" s="1"/>
    </row>
    <row r="377" spans="3:3" ht="15.75" customHeight="1">
      <c r="C377" s="1"/>
    </row>
    <row r="378" spans="3:3" ht="15.75" customHeight="1">
      <c r="C378" s="1"/>
    </row>
    <row r="379" spans="3:3" ht="15.75" customHeight="1">
      <c r="C379" s="1"/>
    </row>
    <row r="380" spans="3:3" ht="15.75" customHeight="1">
      <c r="C380" s="1"/>
    </row>
    <row r="381" spans="3:3" ht="15.75" customHeight="1">
      <c r="C381" s="1"/>
    </row>
    <row r="382" spans="3:3" ht="15.75" customHeight="1">
      <c r="C382" s="1"/>
    </row>
    <row r="383" spans="3:3" ht="15.75" customHeight="1">
      <c r="C383" s="1"/>
    </row>
    <row r="384" spans="3:3" ht="15.75" customHeight="1">
      <c r="C384" s="1"/>
    </row>
    <row r="385" spans="3:3" ht="15.75" customHeight="1">
      <c r="C385" s="1"/>
    </row>
    <row r="386" spans="3:3" ht="15.75" customHeight="1">
      <c r="C386" s="1"/>
    </row>
    <row r="387" spans="3:3" ht="15.75" customHeight="1">
      <c r="C387" s="1"/>
    </row>
    <row r="388" spans="3:3" ht="15.75" customHeight="1">
      <c r="C388" s="1"/>
    </row>
    <row r="389" spans="3:3" ht="15.75" customHeight="1">
      <c r="C389" s="1"/>
    </row>
    <row r="390" spans="3:3" ht="15.75" customHeight="1">
      <c r="C390" s="1"/>
    </row>
    <row r="391" spans="3:3" ht="15.75" customHeight="1">
      <c r="C391" s="1"/>
    </row>
    <row r="392" spans="3:3" ht="15.75" customHeight="1">
      <c r="C392" s="1"/>
    </row>
    <row r="393" spans="3:3" ht="15.75" customHeight="1">
      <c r="C393" s="1"/>
    </row>
    <row r="394" spans="3:3" ht="15.75" customHeight="1">
      <c r="C394" s="1"/>
    </row>
    <row r="395" spans="3:3" ht="15.75" customHeight="1">
      <c r="C395" s="1"/>
    </row>
    <row r="396" spans="3:3" ht="15.75" customHeight="1">
      <c r="C396" s="1"/>
    </row>
    <row r="397" spans="3:3" ht="15.75" customHeight="1">
      <c r="C397" s="1"/>
    </row>
    <row r="398" spans="3:3" ht="15.75" customHeight="1">
      <c r="C398" s="1"/>
    </row>
    <row r="399" spans="3:3" ht="15.75" customHeight="1">
      <c r="C399" s="1"/>
    </row>
    <row r="400" spans="3:3" ht="15.75" customHeight="1">
      <c r="C400" s="1"/>
    </row>
    <row r="401" spans="3:3" ht="15.75" customHeight="1">
      <c r="C401" s="1"/>
    </row>
    <row r="402" spans="3:3" ht="15.75" customHeight="1">
      <c r="C402" s="1"/>
    </row>
    <row r="403" spans="3:3" ht="15.75" customHeight="1">
      <c r="C403" s="1"/>
    </row>
    <row r="404" spans="3:3" ht="15.75" customHeight="1">
      <c r="C404" s="1"/>
    </row>
    <row r="405" spans="3:3" ht="15.75" customHeight="1">
      <c r="C405" s="1"/>
    </row>
    <row r="406" spans="3:3" ht="15.75" customHeight="1">
      <c r="C406" s="1"/>
    </row>
    <row r="407" spans="3:3" ht="15.75" customHeight="1">
      <c r="C407" s="1"/>
    </row>
    <row r="408" spans="3:3" ht="15.75" customHeight="1">
      <c r="C408" s="1"/>
    </row>
    <row r="409" spans="3:3" ht="15.75" customHeight="1">
      <c r="C409" s="1"/>
    </row>
    <row r="410" spans="3:3" ht="15.75" customHeight="1">
      <c r="C410" s="1"/>
    </row>
    <row r="411" spans="3:3" ht="15.75" customHeight="1">
      <c r="C411" s="1"/>
    </row>
    <row r="412" spans="3:3" ht="15.75" customHeight="1">
      <c r="C412" s="1"/>
    </row>
    <row r="413" spans="3:3" ht="15.75" customHeight="1">
      <c r="C413" s="1"/>
    </row>
    <row r="414" spans="3:3" ht="15.75" customHeight="1">
      <c r="C414" s="1"/>
    </row>
    <row r="415" spans="3:3" ht="15.75" customHeight="1">
      <c r="C415" s="1"/>
    </row>
    <row r="416" spans="3:3" ht="15.75" customHeight="1">
      <c r="C416" s="1"/>
    </row>
    <row r="417" spans="3:3" ht="15.75" customHeight="1">
      <c r="C417" s="1"/>
    </row>
    <row r="418" spans="3:3" ht="15.75" customHeight="1">
      <c r="C418" s="1"/>
    </row>
    <row r="419" spans="3:3" ht="15.75" customHeight="1">
      <c r="C419" s="1"/>
    </row>
    <row r="420" spans="3:3" ht="15.75" customHeight="1">
      <c r="C420" s="1"/>
    </row>
    <row r="421" spans="3:3" ht="15.75" customHeight="1">
      <c r="C421" s="1"/>
    </row>
    <row r="422" spans="3:3" ht="15.75" customHeight="1">
      <c r="C422" s="1"/>
    </row>
    <row r="423" spans="3:3" ht="15.75" customHeight="1">
      <c r="C423" s="1"/>
    </row>
    <row r="424" spans="3:3" ht="15.75" customHeight="1">
      <c r="C424" s="1"/>
    </row>
    <row r="425" spans="3:3" ht="15.75" customHeight="1">
      <c r="C425" s="1"/>
    </row>
    <row r="426" spans="3:3" ht="15.75" customHeight="1">
      <c r="C426" s="1"/>
    </row>
    <row r="427" spans="3:3" ht="15.75" customHeight="1">
      <c r="C427" s="1"/>
    </row>
    <row r="428" spans="3:3" ht="15.75" customHeight="1">
      <c r="C428" s="1"/>
    </row>
    <row r="429" spans="3:3" ht="15.75" customHeight="1">
      <c r="C429" s="1"/>
    </row>
    <row r="430" spans="3:3" ht="15.75" customHeight="1">
      <c r="C430" s="1"/>
    </row>
    <row r="431" spans="3:3" ht="15.75" customHeight="1">
      <c r="C431" s="1"/>
    </row>
    <row r="432" spans="3:3" ht="15.75" customHeight="1">
      <c r="C432" s="1"/>
    </row>
    <row r="433" spans="3:3" ht="15.75" customHeight="1">
      <c r="C433" s="1"/>
    </row>
    <row r="434" spans="3:3" ht="15.75" customHeight="1">
      <c r="C434" s="1"/>
    </row>
    <row r="435" spans="3:3" ht="15.75" customHeight="1">
      <c r="C435" s="1"/>
    </row>
    <row r="436" spans="3:3" ht="15.75" customHeight="1">
      <c r="C436" s="1"/>
    </row>
    <row r="437" spans="3:3" ht="15.75" customHeight="1">
      <c r="C437" s="1"/>
    </row>
    <row r="438" spans="3:3" ht="15.75" customHeight="1">
      <c r="C438" s="1"/>
    </row>
    <row r="439" spans="3:3" ht="15.75" customHeight="1">
      <c r="C439" s="1"/>
    </row>
    <row r="440" spans="3:3" ht="15.75" customHeight="1">
      <c r="C440" s="1"/>
    </row>
    <row r="441" spans="3:3" ht="15.75" customHeight="1">
      <c r="C441" s="1"/>
    </row>
    <row r="442" spans="3:3" ht="15.75" customHeight="1">
      <c r="C442" s="1"/>
    </row>
    <row r="443" spans="3:3" ht="15.75" customHeight="1">
      <c r="C443" s="1"/>
    </row>
    <row r="444" spans="3:3" ht="15.75" customHeight="1">
      <c r="C444" s="1"/>
    </row>
    <row r="445" spans="3:3" ht="15.75" customHeight="1">
      <c r="C445" s="1"/>
    </row>
    <row r="446" spans="3:3" ht="15.75" customHeight="1">
      <c r="C446" s="1"/>
    </row>
    <row r="447" spans="3:3" ht="15.75" customHeight="1">
      <c r="C447" s="1"/>
    </row>
    <row r="448" spans="3:3" ht="15.75" customHeight="1">
      <c r="C448" s="1"/>
    </row>
    <row r="449" spans="3:3" ht="15.75" customHeight="1">
      <c r="C449" s="1"/>
    </row>
    <row r="450" spans="3:3" ht="15.75" customHeight="1">
      <c r="C450" s="1"/>
    </row>
    <row r="451" spans="3:3" ht="15.75" customHeight="1">
      <c r="C451" s="1"/>
    </row>
    <row r="452" spans="3:3" ht="15.75" customHeight="1">
      <c r="C452" s="1"/>
    </row>
    <row r="453" spans="3:3" ht="15.75" customHeight="1">
      <c r="C453" s="1"/>
    </row>
    <row r="454" spans="3:3" ht="15.75" customHeight="1">
      <c r="C454" s="1"/>
    </row>
    <row r="455" spans="3:3" ht="15.75" customHeight="1">
      <c r="C455" s="1"/>
    </row>
    <row r="456" spans="3:3" ht="15.75" customHeight="1">
      <c r="C456" s="1"/>
    </row>
    <row r="457" spans="3:3" ht="15.75" customHeight="1">
      <c r="C457" s="1"/>
    </row>
    <row r="458" spans="3:3" ht="15.75" customHeight="1">
      <c r="C458" s="1"/>
    </row>
    <row r="459" spans="3:3" ht="15.75" customHeight="1">
      <c r="C459" s="1"/>
    </row>
    <row r="460" spans="3:3" ht="15.75" customHeight="1">
      <c r="C460" s="1"/>
    </row>
    <row r="461" spans="3:3" ht="15.75" customHeight="1">
      <c r="C461" s="1"/>
    </row>
    <row r="462" spans="3:3" ht="15.75" customHeight="1">
      <c r="C462" s="1"/>
    </row>
    <row r="463" spans="3:3" ht="15.75" customHeight="1">
      <c r="C463" s="1"/>
    </row>
    <row r="464" spans="3:3" ht="15.75" customHeight="1">
      <c r="C464" s="1"/>
    </row>
    <row r="465" spans="3:3" ht="15.75" customHeight="1">
      <c r="C465" s="1"/>
    </row>
    <row r="466" spans="3:3" ht="15.75" customHeight="1">
      <c r="C466" s="1"/>
    </row>
    <row r="467" spans="3:3" ht="15.75" customHeight="1">
      <c r="C467" s="1"/>
    </row>
    <row r="468" spans="3:3" ht="15.75" customHeight="1">
      <c r="C468" s="1"/>
    </row>
    <row r="469" spans="3:3" ht="15.75" customHeight="1">
      <c r="C469" s="1"/>
    </row>
    <row r="470" spans="3:3" ht="15.75" customHeight="1">
      <c r="C470" s="1"/>
    </row>
    <row r="471" spans="3:3" ht="15.75" customHeight="1">
      <c r="C471" s="1"/>
    </row>
    <row r="472" spans="3:3" ht="15.75" customHeight="1">
      <c r="C472" s="1"/>
    </row>
    <row r="473" spans="3:3" ht="15.75" customHeight="1">
      <c r="C473" s="1"/>
    </row>
    <row r="474" spans="3:3" ht="15.75" customHeight="1">
      <c r="C474" s="1"/>
    </row>
    <row r="475" spans="3:3" ht="15.75" customHeight="1">
      <c r="C475" s="1"/>
    </row>
    <row r="476" spans="3:3" ht="15.75" customHeight="1">
      <c r="C476" s="1"/>
    </row>
    <row r="477" spans="3:3" ht="15.75" customHeight="1">
      <c r="C477" s="1"/>
    </row>
    <row r="478" spans="3:3" ht="15.75" customHeight="1">
      <c r="C478" s="1"/>
    </row>
    <row r="479" spans="3:3" ht="15.75" customHeight="1">
      <c r="C479" s="1"/>
    </row>
    <row r="480" spans="3:3" ht="15.75" customHeight="1">
      <c r="C480" s="1"/>
    </row>
    <row r="481" spans="3:3" ht="15.75" customHeight="1">
      <c r="C481" s="1"/>
    </row>
    <row r="482" spans="3:3" ht="15.75" customHeight="1">
      <c r="C482" s="1"/>
    </row>
    <row r="483" spans="3:3" ht="15.75" customHeight="1">
      <c r="C483" s="1"/>
    </row>
    <row r="484" spans="3:3" ht="15.75" customHeight="1">
      <c r="C484" s="1"/>
    </row>
    <row r="485" spans="3:3" ht="15.75" customHeight="1">
      <c r="C485" s="1"/>
    </row>
    <row r="486" spans="3:3" ht="15.75" customHeight="1">
      <c r="C486" s="1"/>
    </row>
    <row r="487" spans="3:3" ht="15.75" customHeight="1">
      <c r="C487" s="1"/>
    </row>
    <row r="488" spans="3:3" ht="15.75" customHeight="1">
      <c r="C488" s="1"/>
    </row>
    <row r="489" spans="3:3" ht="15.75" customHeight="1">
      <c r="C489" s="1"/>
    </row>
    <row r="490" spans="3:3" ht="15.75" customHeight="1">
      <c r="C490" s="1"/>
    </row>
    <row r="491" spans="3:3" ht="15.75" customHeight="1">
      <c r="C491" s="1"/>
    </row>
    <row r="492" spans="3:3" ht="15.75" customHeight="1">
      <c r="C492" s="1"/>
    </row>
    <row r="493" spans="3:3" ht="15.75" customHeight="1">
      <c r="C493" s="1"/>
    </row>
    <row r="494" spans="3:3" ht="15.75" customHeight="1">
      <c r="C494" s="1"/>
    </row>
    <row r="495" spans="3:3" ht="15.75" customHeight="1">
      <c r="C495" s="1"/>
    </row>
    <row r="496" spans="3:3" ht="15.75" customHeight="1">
      <c r="C496" s="1"/>
    </row>
    <row r="497" spans="3:3" ht="15.75" customHeight="1">
      <c r="C497" s="1"/>
    </row>
    <row r="498" spans="3:3" ht="15.75" customHeight="1">
      <c r="C498" s="1"/>
    </row>
    <row r="499" spans="3:3" ht="15.75" customHeight="1">
      <c r="C499" s="1"/>
    </row>
    <row r="500" spans="3:3" ht="15.75" customHeight="1">
      <c r="C500" s="1"/>
    </row>
    <row r="501" spans="3:3" ht="15.75" customHeight="1">
      <c r="C501" s="1"/>
    </row>
    <row r="502" spans="3:3" ht="15.75" customHeight="1">
      <c r="C502" s="1"/>
    </row>
    <row r="503" spans="3:3" ht="15.75" customHeight="1">
      <c r="C503" s="1"/>
    </row>
    <row r="504" spans="3:3" ht="15.75" customHeight="1">
      <c r="C504" s="1"/>
    </row>
    <row r="505" spans="3:3" ht="15.75" customHeight="1">
      <c r="C505" s="1"/>
    </row>
    <row r="506" spans="3:3" ht="15.75" customHeight="1">
      <c r="C506" s="1"/>
    </row>
    <row r="507" spans="3:3" ht="15.75" customHeight="1">
      <c r="C507" s="1"/>
    </row>
    <row r="508" spans="3:3" ht="15.75" customHeight="1">
      <c r="C508" s="1"/>
    </row>
    <row r="509" spans="3:3" ht="15.75" customHeight="1">
      <c r="C509" s="1"/>
    </row>
    <row r="510" spans="3:3" ht="15.75" customHeight="1">
      <c r="C510" s="1"/>
    </row>
    <row r="511" spans="3:3" ht="15.75" customHeight="1">
      <c r="C511" s="1"/>
    </row>
    <row r="512" spans="3:3" ht="15.75" customHeight="1">
      <c r="C512" s="1"/>
    </row>
    <row r="513" spans="3:3" ht="15.75" customHeight="1">
      <c r="C513" s="1"/>
    </row>
    <row r="514" spans="3:3" ht="15.75" customHeight="1">
      <c r="C514" s="1"/>
    </row>
    <row r="515" spans="3:3" ht="15.75" customHeight="1">
      <c r="C515" s="1"/>
    </row>
    <row r="516" spans="3:3" ht="15.75" customHeight="1">
      <c r="C516" s="1"/>
    </row>
    <row r="517" spans="3:3" ht="15.75" customHeight="1">
      <c r="C517" s="1"/>
    </row>
    <row r="518" spans="3:3" ht="15.75" customHeight="1">
      <c r="C518" s="1"/>
    </row>
    <row r="519" spans="3:3" ht="15.75" customHeight="1">
      <c r="C519" s="1"/>
    </row>
    <row r="520" spans="3:3" ht="15.75" customHeight="1">
      <c r="C520" s="1"/>
    </row>
    <row r="521" spans="3:3" ht="15.75" customHeight="1">
      <c r="C521" s="1"/>
    </row>
    <row r="522" spans="3:3" ht="15.75" customHeight="1">
      <c r="C522" s="1"/>
    </row>
    <row r="523" spans="3:3" ht="15.75" customHeight="1">
      <c r="C523" s="1"/>
    </row>
    <row r="524" spans="3:3" ht="15.75" customHeight="1">
      <c r="C524" s="1"/>
    </row>
    <row r="525" spans="3:3" ht="15.75" customHeight="1">
      <c r="C525" s="1"/>
    </row>
    <row r="526" spans="3:3" ht="15.75" customHeight="1">
      <c r="C526" s="1"/>
    </row>
    <row r="527" spans="3:3" ht="15.75" customHeight="1">
      <c r="C527" s="1"/>
    </row>
    <row r="528" spans="3:3" ht="15.75" customHeight="1">
      <c r="C528" s="1"/>
    </row>
    <row r="529" spans="3:3" ht="15.75" customHeight="1">
      <c r="C529" s="1"/>
    </row>
    <row r="530" spans="3:3" ht="15.75" customHeight="1">
      <c r="C530" s="1"/>
    </row>
    <row r="531" spans="3:3" ht="15.75" customHeight="1">
      <c r="C531" s="1"/>
    </row>
    <row r="532" spans="3:3" ht="15.75" customHeight="1">
      <c r="C532" s="1"/>
    </row>
    <row r="533" spans="3:3" ht="15.75" customHeight="1">
      <c r="C533" s="1"/>
    </row>
    <row r="534" spans="3:3" ht="15.75" customHeight="1">
      <c r="C534" s="1"/>
    </row>
    <row r="535" spans="3:3" ht="15.75" customHeight="1">
      <c r="C535" s="1"/>
    </row>
    <row r="536" spans="3:3" ht="15.75" customHeight="1">
      <c r="C536" s="1"/>
    </row>
    <row r="537" spans="3:3" ht="15.75" customHeight="1">
      <c r="C537" s="1"/>
    </row>
    <row r="538" spans="3:3" ht="15.75" customHeight="1">
      <c r="C538" s="1"/>
    </row>
    <row r="539" spans="3:3" ht="15.75" customHeight="1">
      <c r="C539" s="1"/>
    </row>
    <row r="540" spans="3:3" ht="15.75" customHeight="1">
      <c r="C540" s="1"/>
    </row>
    <row r="541" spans="3:3" ht="15.75" customHeight="1">
      <c r="C541" s="1"/>
    </row>
    <row r="542" spans="3:3" ht="15.75" customHeight="1">
      <c r="C542" s="1"/>
    </row>
    <row r="543" spans="3:3" ht="15.75" customHeight="1">
      <c r="C543" s="1"/>
    </row>
    <row r="544" spans="3:3" ht="15.75" customHeight="1">
      <c r="C544" s="1"/>
    </row>
    <row r="545" spans="3:3" ht="15.75" customHeight="1">
      <c r="C545" s="1"/>
    </row>
    <row r="546" spans="3:3" ht="15.75" customHeight="1">
      <c r="C546" s="1"/>
    </row>
    <row r="547" spans="3:3" ht="15.75" customHeight="1">
      <c r="C547" s="1"/>
    </row>
    <row r="548" spans="3:3" ht="15.75" customHeight="1">
      <c r="C548" s="1"/>
    </row>
    <row r="549" spans="3:3" ht="15.75" customHeight="1">
      <c r="C549" s="1"/>
    </row>
    <row r="550" spans="3:3" ht="15.75" customHeight="1">
      <c r="C550" s="1"/>
    </row>
    <row r="551" spans="3:3" ht="15.75" customHeight="1">
      <c r="C551" s="1"/>
    </row>
    <row r="552" spans="3:3" ht="15.75" customHeight="1">
      <c r="C552" s="1"/>
    </row>
    <row r="553" spans="3:3" ht="15.75" customHeight="1">
      <c r="C553" s="1"/>
    </row>
    <row r="554" spans="3:3" ht="15.75" customHeight="1">
      <c r="C554" s="1"/>
    </row>
    <row r="555" spans="3:3" ht="15.75" customHeight="1">
      <c r="C555" s="1"/>
    </row>
    <row r="556" spans="3:3" ht="15.75" customHeight="1">
      <c r="C556" s="1"/>
    </row>
    <row r="557" spans="3:3" ht="15.75" customHeight="1">
      <c r="C557" s="1"/>
    </row>
    <row r="558" spans="3:3" ht="15.75" customHeight="1">
      <c r="C558" s="1"/>
    </row>
    <row r="559" spans="3:3" ht="15.75" customHeight="1">
      <c r="C559" s="1"/>
    </row>
    <row r="560" spans="3:3" ht="15.75" customHeight="1">
      <c r="C560" s="1"/>
    </row>
    <row r="561" spans="3:3" ht="15.75" customHeight="1">
      <c r="C561" s="1"/>
    </row>
    <row r="562" spans="3:3" ht="15.75" customHeight="1">
      <c r="C562" s="1"/>
    </row>
    <row r="563" spans="3:3" ht="15.75" customHeight="1">
      <c r="C563" s="1"/>
    </row>
    <row r="564" spans="3:3" ht="15.75" customHeight="1">
      <c r="C564" s="1"/>
    </row>
    <row r="565" spans="3:3" ht="15.75" customHeight="1">
      <c r="C565" s="1"/>
    </row>
    <row r="566" spans="3:3" ht="15.75" customHeight="1">
      <c r="C566" s="1"/>
    </row>
    <row r="567" spans="3:3" ht="15.75" customHeight="1">
      <c r="C567" s="1"/>
    </row>
    <row r="568" spans="3:3" ht="15.75" customHeight="1">
      <c r="C568" s="1"/>
    </row>
    <row r="569" spans="3:3" ht="15.75" customHeight="1">
      <c r="C569" s="1"/>
    </row>
    <row r="570" spans="3:3" ht="15.75" customHeight="1">
      <c r="C570" s="1"/>
    </row>
    <row r="571" spans="3:3" ht="15.75" customHeight="1">
      <c r="C571" s="1"/>
    </row>
    <row r="572" spans="3:3" ht="15.75" customHeight="1">
      <c r="C572" s="1"/>
    </row>
    <row r="573" spans="3:3" ht="15.75" customHeight="1">
      <c r="C573" s="1"/>
    </row>
    <row r="574" spans="3:3" ht="15.75" customHeight="1">
      <c r="C574" s="1"/>
    </row>
    <row r="575" spans="3:3" ht="15.75" customHeight="1">
      <c r="C575" s="1"/>
    </row>
    <row r="576" spans="3:3" ht="15.75" customHeight="1">
      <c r="C576" s="1"/>
    </row>
    <row r="577" spans="3:3" ht="15.75" customHeight="1">
      <c r="C577" s="1"/>
    </row>
    <row r="578" spans="3:3" ht="15.75" customHeight="1">
      <c r="C578" s="1"/>
    </row>
    <row r="579" spans="3:3" ht="15.75" customHeight="1">
      <c r="C579" s="1"/>
    </row>
    <row r="580" spans="3:3" ht="15.75" customHeight="1">
      <c r="C580" s="1"/>
    </row>
    <row r="581" spans="3:3" ht="15.75" customHeight="1">
      <c r="C581" s="1"/>
    </row>
    <row r="582" spans="3:3" ht="15.75" customHeight="1">
      <c r="C582" s="1"/>
    </row>
    <row r="583" spans="3:3" ht="15.75" customHeight="1">
      <c r="C583" s="1"/>
    </row>
    <row r="584" spans="3:3" ht="15.75" customHeight="1">
      <c r="C584" s="1"/>
    </row>
    <row r="585" spans="3:3" ht="15.75" customHeight="1">
      <c r="C585" s="1"/>
    </row>
    <row r="586" spans="3:3" ht="15.75" customHeight="1">
      <c r="C586" s="1"/>
    </row>
    <row r="587" spans="3:3" ht="15.75" customHeight="1">
      <c r="C587" s="1"/>
    </row>
    <row r="588" spans="3:3" ht="15.75" customHeight="1">
      <c r="C588" s="1"/>
    </row>
    <row r="589" spans="3:3" ht="15.75" customHeight="1">
      <c r="C589" s="1"/>
    </row>
    <row r="590" spans="3:3" ht="15.75" customHeight="1">
      <c r="C590" s="1"/>
    </row>
    <row r="591" spans="3:3" ht="15.75" customHeight="1">
      <c r="C591" s="1"/>
    </row>
    <row r="592" spans="3:3" ht="15.75" customHeight="1">
      <c r="C592" s="1"/>
    </row>
    <row r="593" spans="3:3" ht="15.75" customHeight="1">
      <c r="C593" s="1"/>
    </row>
    <row r="594" spans="3:3" ht="15.75" customHeight="1">
      <c r="C594" s="1"/>
    </row>
    <row r="595" spans="3:3" ht="15.75" customHeight="1">
      <c r="C595" s="1"/>
    </row>
    <row r="596" spans="3:3" ht="15.75" customHeight="1">
      <c r="C596" s="1"/>
    </row>
    <row r="597" spans="3:3" ht="15.75" customHeight="1">
      <c r="C597" s="1"/>
    </row>
    <row r="598" spans="3:3" ht="15.75" customHeight="1">
      <c r="C598" s="1"/>
    </row>
    <row r="599" spans="3:3" ht="15.75" customHeight="1">
      <c r="C599" s="1"/>
    </row>
    <row r="600" spans="3:3" ht="15.75" customHeight="1">
      <c r="C600" s="1"/>
    </row>
    <row r="601" spans="3:3" ht="15.75" customHeight="1">
      <c r="C601" s="1"/>
    </row>
    <row r="602" spans="3:3" ht="15.75" customHeight="1">
      <c r="C602" s="1"/>
    </row>
    <row r="603" spans="3:3" ht="15.75" customHeight="1">
      <c r="C603" s="1"/>
    </row>
    <row r="604" spans="3:3" ht="15.75" customHeight="1">
      <c r="C604" s="1"/>
    </row>
    <row r="605" spans="3:3" ht="15.75" customHeight="1">
      <c r="C605" s="1"/>
    </row>
    <row r="606" spans="3:3" ht="15.75" customHeight="1">
      <c r="C606" s="1"/>
    </row>
    <row r="607" spans="3:3" ht="15.75" customHeight="1">
      <c r="C607" s="1"/>
    </row>
    <row r="608" spans="3:3" ht="15.75" customHeight="1">
      <c r="C608" s="1"/>
    </row>
    <row r="609" spans="3:3" ht="15.75" customHeight="1">
      <c r="C609" s="1"/>
    </row>
    <row r="610" spans="3:3" ht="15.75" customHeight="1">
      <c r="C610" s="1"/>
    </row>
    <row r="611" spans="3:3" ht="15.75" customHeight="1">
      <c r="C611" s="1"/>
    </row>
    <row r="612" spans="3:3" ht="15.75" customHeight="1">
      <c r="C612" s="1"/>
    </row>
    <row r="613" spans="3:3" ht="15.75" customHeight="1">
      <c r="C613" s="1"/>
    </row>
    <row r="614" spans="3:3" ht="15.75" customHeight="1">
      <c r="C614" s="1"/>
    </row>
    <row r="615" spans="3:3" ht="15.75" customHeight="1">
      <c r="C615" s="1"/>
    </row>
    <row r="616" spans="3:3" ht="15.75" customHeight="1">
      <c r="C616" s="1"/>
    </row>
    <row r="617" spans="3:3" ht="15.75" customHeight="1">
      <c r="C617" s="1"/>
    </row>
    <row r="618" spans="3:3" ht="15.75" customHeight="1">
      <c r="C618" s="1"/>
    </row>
    <row r="619" spans="3:3" ht="15.75" customHeight="1">
      <c r="C619" s="1"/>
    </row>
    <row r="620" spans="3:3" ht="15.75" customHeight="1">
      <c r="C620" s="1"/>
    </row>
    <row r="621" spans="3:3" ht="15.75" customHeight="1">
      <c r="C621" s="1"/>
    </row>
    <row r="622" spans="3:3" ht="15.75" customHeight="1">
      <c r="C622" s="1"/>
    </row>
    <row r="623" spans="3:3" ht="15.75" customHeight="1">
      <c r="C623" s="1"/>
    </row>
    <row r="624" spans="3:3" ht="15.75" customHeight="1">
      <c r="C624" s="1"/>
    </row>
    <row r="625" spans="3:3" ht="15.75" customHeight="1">
      <c r="C625" s="1"/>
    </row>
    <row r="626" spans="3:3" ht="15.75" customHeight="1">
      <c r="C626" s="1"/>
    </row>
    <row r="627" spans="3:3" ht="15.75" customHeight="1">
      <c r="C627" s="1"/>
    </row>
    <row r="628" spans="3:3" ht="15.75" customHeight="1">
      <c r="C628" s="1"/>
    </row>
    <row r="629" spans="3:3" ht="15.75" customHeight="1">
      <c r="C629" s="1"/>
    </row>
    <row r="630" spans="3:3" ht="15.75" customHeight="1">
      <c r="C630" s="1"/>
    </row>
    <row r="631" spans="3:3" ht="15.75" customHeight="1">
      <c r="C631" s="1"/>
    </row>
    <row r="632" spans="3:3" ht="15.75" customHeight="1">
      <c r="C632" s="1"/>
    </row>
    <row r="633" spans="3:3" ht="15.75" customHeight="1">
      <c r="C633" s="1"/>
    </row>
    <row r="634" spans="3:3" ht="15.75" customHeight="1">
      <c r="C634" s="1"/>
    </row>
    <row r="635" spans="3:3" ht="15.75" customHeight="1">
      <c r="C635" s="1"/>
    </row>
    <row r="636" spans="3:3" ht="15.75" customHeight="1">
      <c r="C636" s="1"/>
    </row>
    <row r="637" spans="3:3" ht="15.75" customHeight="1">
      <c r="C637" s="1"/>
    </row>
    <row r="638" spans="3:3" ht="15.75" customHeight="1">
      <c r="C638" s="1"/>
    </row>
    <row r="639" spans="3:3" ht="15.75" customHeight="1">
      <c r="C639" s="1"/>
    </row>
    <row r="640" spans="3:3" ht="15.75" customHeight="1">
      <c r="C640" s="1"/>
    </row>
    <row r="641" spans="3:3" ht="15.75" customHeight="1">
      <c r="C641" s="1"/>
    </row>
    <row r="642" spans="3:3" ht="15.75" customHeight="1">
      <c r="C642" s="1"/>
    </row>
    <row r="643" spans="3:3" ht="15.75" customHeight="1">
      <c r="C643" s="1"/>
    </row>
    <row r="644" spans="3:3" ht="15.75" customHeight="1">
      <c r="C644" s="1"/>
    </row>
    <row r="645" spans="3:3" ht="15.75" customHeight="1">
      <c r="C645" s="1"/>
    </row>
    <row r="646" spans="3:3" ht="15.75" customHeight="1">
      <c r="C646" s="1"/>
    </row>
    <row r="647" spans="3:3" ht="15.75" customHeight="1">
      <c r="C647" s="1"/>
    </row>
    <row r="648" spans="3:3" ht="15.75" customHeight="1">
      <c r="C648" s="1"/>
    </row>
    <row r="649" spans="3:3" ht="15.75" customHeight="1">
      <c r="C649" s="1"/>
    </row>
    <row r="650" spans="3:3" ht="15.75" customHeight="1">
      <c r="C650" s="1"/>
    </row>
    <row r="651" spans="3:3" ht="15.75" customHeight="1">
      <c r="C651" s="1"/>
    </row>
    <row r="652" spans="3:3" ht="15.75" customHeight="1">
      <c r="C652" s="1"/>
    </row>
    <row r="653" spans="3:3" ht="15.75" customHeight="1">
      <c r="C653" s="1"/>
    </row>
    <row r="654" spans="3:3" ht="15.75" customHeight="1">
      <c r="C654" s="1"/>
    </row>
    <row r="655" spans="3:3" ht="15.75" customHeight="1">
      <c r="C655" s="1"/>
    </row>
    <row r="656" spans="3:3" ht="15.75" customHeight="1">
      <c r="C656" s="1"/>
    </row>
    <row r="657" spans="3:3" ht="15.75" customHeight="1">
      <c r="C657" s="1"/>
    </row>
    <row r="658" spans="3:3" ht="15.75" customHeight="1">
      <c r="C658" s="1"/>
    </row>
    <row r="659" spans="3:3" ht="15.75" customHeight="1">
      <c r="C659" s="1"/>
    </row>
    <row r="660" spans="3:3" ht="15.75" customHeight="1">
      <c r="C660" s="1"/>
    </row>
    <row r="661" spans="3:3" ht="15.75" customHeight="1">
      <c r="C661" s="1"/>
    </row>
    <row r="662" spans="3:3" ht="15.75" customHeight="1">
      <c r="C662" s="1"/>
    </row>
    <row r="663" spans="3:3" ht="15.75" customHeight="1">
      <c r="C663" s="1"/>
    </row>
    <row r="664" spans="3:3" ht="15.75" customHeight="1">
      <c r="C664" s="1"/>
    </row>
    <row r="665" spans="3:3" ht="15.75" customHeight="1">
      <c r="C665" s="1"/>
    </row>
    <row r="666" spans="3:3" ht="15.75" customHeight="1">
      <c r="C666" s="1"/>
    </row>
    <row r="667" spans="3:3" ht="15.75" customHeight="1">
      <c r="C667" s="1"/>
    </row>
    <row r="668" spans="3:3" ht="15.75" customHeight="1">
      <c r="C668" s="1"/>
    </row>
    <row r="669" spans="3:3" ht="15.75" customHeight="1">
      <c r="C669" s="1"/>
    </row>
    <row r="670" spans="3:3" ht="15.75" customHeight="1">
      <c r="C670" s="1"/>
    </row>
    <row r="671" spans="3:3" ht="15.75" customHeight="1">
      <c r="C671" s="1"/>
    </row>
    <row r="672" spans="3:3" ht="15.75" customHeight="1">
      <c r="C672" s="1"/>
    </row>
    <row r="673" spans="3:3" ht="15.75" customHeight="1">
      <c r="C673" s="1"/>
    </row>
    <row r="674" spans="3:3" ht="15.75" customHeight="1">
      <c r="C674" s="1"/>
    </row>
    <row r="675" spans="3:3" ht="15.75" customHeight="1">
      <c r="C675" s="1"/>
    </row>
    <row r="676" spans="3:3" ht="15.75" customHeight="1">
      <c r="C676" s="1"/>
    </row>
    <row r="677" spans="3:3" ht="15.75" customHeight="1">
      <c r="C677" s="1"/>
    </row>
    <row r="678" spans="3:3" ht="15.75" customHeight="1">
      <c r="C678" s="1"/>
    </row>
    <row r="679" spans="3:3" ht="15.75" customHeight="1">
      <c r="C679" s="1"/>
    </row>
    <row r="680" spans="3:3" ht="15.75" customHeight="1">
      <c r="C680" s="1"/>
    </row>
    <row r="681" spans="3:3" ht="15.75" customHeight="1">
      <c r="C681" s="1"/>
    </row>
    <row r="682" spans="3:3" ht="15.75" customHeight="1">
      <c r="C682" s="1"/>
    </row>
    <row r="683" spans="3:3" ht="15.75" customHeight="1">
      <c r="C683" s="1"/>
    </row>
    <row r="684" spans="3:3" ht="15.75" customHeight="1">
      <c r="C684" s="1"/>
    </row>
    <row r="685" spans="3:3" ht="15.75" customHeight="1">
      <c r="C685" s="1"/>
    </row>
    <row r="686" spans="3:3" ht="15.75" customHeight="1">
      <c r="C686" s="1"/>
    </row>
    <row r="687" spans="3:3" ht="15.75" customHeight="1">
      <c r="C687" s="1"/>
    </row>
    <row r="688" spans="3:3" ht="15.75" customHeight="1">
      <c r="C688" s="1"/>
    </row>
    <row r="689" spans="3:3" ht="15.75" customHeight="1">
      <c r="C689" s="1"/>
    </row>
    <row r="690" spans="3:3" ht="15.75" customHeight="1">
      <c r="C690" s="1"/>
    </row>
    <row r="691" spans="3:3" ht="15.75" customHeight="1">
      <c r="C691" s="1"/>
    </row>
    <row r="692" spans="3:3" ht="15.75" customHeight="1">
      <c r="C692" s="1"/>
    </row>
    <row r="693" spans="3:3" ht="15.75" customHeight="1">
      <c r="C693" s="1"/>
    </row>
    <row r="694" spans="3:3" ht="15.75" customHeight="1">
      <c r="C694" s="1"/>
    </row>
    <row r="695" spans="3:3" ht="15.75" customHeight="1">
      <c r="C695" s="1"/>
    </row>
    <row r="696" spans="3:3" ht="15.75" customHeight="1">
      <c r="C696" s="1"/>
    </row>
    <row r="697" spans="3:3" ht="15.75" customHeight="1">
      <c r="C697" s="1"/>
    </row>
    <row r="698" spans="3:3" ht="15.75" customHeight="1">
      <c r="C698" s="1"/>
    </row>
    <row r="699" spans="3:3" ht="15.75" customHeight="1">
      <c r="C699" s="1"/>
    </row>
    <row r="700" spans="3:3" ht="15.75" customHeight="1">
      <c r="C700" s="1"/>
    </row>
    <row r="701" spans="3:3" ht="15.75" customHeight="1">
      <c r="C701" s="1"/>
    </row>
    <row r="702" spans="3:3" ht="15.75" customHeight="1">
      <c r="C702" s="1"/>
    </row>
    <row r="703" spans="3:3" ht="15.75" customHeight="1">
      <c r="C703" s="1"/>
    </row>
    <row r="704" spans="3:3" ht="15.75" customHeight="1">
      <c r="C704" s="1"/>
    </row>
    <row r="705" spans="3:3" ht="15.75" customHeight="1">
      <c r="C705" s="1"/>
    </row>
    <row r="706" spans="3:3" ht="15.75" customHeight="1">
      <c r="C706" s="1"/>
    </row>
    <row r="707" spans="3:3" ht="15.75" customHeight="1">
      <c r="C707" s="1"/>
    </row>
    <row r="708" spans="3:3" ht="15.75" customHeight="1">
      <c r="C708" s="1"/>
    </row>
    <row r="709" spans="3:3" ht="15.75" customHeight="1">
      <c r="C709" s="1"/>
    </row>
    <row r="710" spans="3:3" ht="15.75" customHeight="1">
      <c r="C710" s="1"/>
    </row>
    <row r="711" spans="3:3" ht="15.75" customHeight="1">
      <c r="C711" s="1"/>
    </row>
    <row r="712" spans="3:3" ht="15.75" customHeight="1">
      <c r="C712" s="1"/>
    </row>
    <row r="713" spans="3:3" ht="15.75" customHeight="1">
      <c r="C713" s="1"/>
    </row>
    <row r="714" spans="3:3" ht="15.75" customHeight="1">
      <c r="C714" s="1"/>
    </row>
    <row r="715" spans="3:3" ht="15.75" customHeight="1">
      <c r="C715" s="1"/>
    </row>
    <row r="716" spans="3:3" ht="15.75" customHeight="1">
      <c r="C716" s="1"/>
    </row>
    <row r="717" spans="3:3" ht="15.75" customHeight="1">
      <c r="C717" s="1"/>
    </row>
    <row r="718" spans="3:3" ht="15.75" customHeight="1">
      <c r="C718" s="1"/>
    </row>
    <row r="719" spans="3:3" ht="15.75" customHeight="1">
      <c r="C719" s="1"/>
    </row>
    <row r="720" spans="3:3" ht="15.75" customHeight="1">
      <c r="C720" s="1"/>
    </row>
    <row r="721" spans="3:3" ht="15.75" customHeight="1">
      <c r="C721" s="1"/>
    </row>
    <row r="722" spans="3:3" ht="15.75" customHeight="1">
      <c r="C722" s="1"/>
    </row>
    <row r="723" spans="3:3" ht="15.75" customHeight="1">
      <c r="C723" s="1"/>
    </row>
    <row r="724" spans="3:3" ht="15.75" customHeight="1">
      <c r="C724" s="1"/>
    </row>
    <row r="725" spans="3:3" ht="15.75" customHeight="1">
      <c r="C725" s="1"/>
    </row>
    <row r="726" spans="3:3" ht="15.75" customHeight="1">
      <c r="C726" s="1"/>
    </row>
    <row r="727" spans="3:3" ht="15.75" customHeight="1">
      <c r="C727" s="1"/>
    </row>
    <row r="728" spans="3:3" ht="15.75" customHeight="1">
      <c r="C728" s="1"/>
    </row>
    <row r="729" spans="3:3" ht="15.75" customHeight="1">
      <c r="C729" s="1"/>
    </row>
    <row r="730" spans="3:3" ht="15.75" customHeight="1">
      <c r="C730" s="1"/>
    </row>
    <row r="731" spans="3:3" ht="15.75" customHeight="1">
      <c r="C731" s="1"/>
    </row>
    <row r="732" spans="3:3" ht="15.75" customHeight="1">
      <c r="C732" s="1"/>
    </row>
    <row r="733" spans="3:3" ht="15.75" customHeight="1">
      <c r="C733" s="1"/>
    </row>
    <row r="734" spans="3:3" ht="15.75" customHeight="1">
      <c r="C734" s="1"/>
    </row>
    <row r="735" spans="3:3" ht="15.75" customHeight="1">
      <c r="C735" s="1"/>
    </row>
    <row r="736" spans="3:3" ht="15.75" customHeight="1">
      <c r="C736" s="1"/>
    </row>
    <row r="737" spans="3:3" ht="15.75" customHeight="1">
      <c r="C737" s="1"/>
    </row>
    <row r="738" spans="3:3" ht="15.75" customHeight="1">
      <c r="C738" s="1"/>
    </row>
    <row r="739" spans="3:3" ht="15.75" customHeight="1">
      <c r="C739" s="1"/>
    </row>
    <row r="740" spans="3:3" ht="15.75" customHeight="1">
      <c r="C740" s="1"/>
    </row>
    <row r="741" spans="3:3" ht="15.75" customHeight="1">
      <c r="C741" s="1"/>
    </row>
    <row r="742" spans="3:3" ht="15.75" customHeight="1">
      <c r="C742" s="1"/>
    </row>
    <row r="743" spans="3:3" ht="15.75" customHeight="1">
      <c r="C743" s="1"/>
    </row>
    <row r="744" spans="3:3" ht="15.75" customHeight="1">
      <c r="C744" s="1"/>
    </row>
    <row r="745" spans="3:3" ht="15.75" customHeight="1">
      <c r="C745" s="1"/>
    </row>
    <row r="746" spans="3:3" ht="15.75" customHeight="1">
      <c r="C746" s="1"/>
    </row>
    <row r="747" spans="3:3" ht="15.75" customHeight="1">
      <c r="C747" s="1"/>
    </row>
    <row r="748" spans="3:3" ht="15.75" customHeight="1">
      <c r="C748" s="1"/>
    </row>
    <row r="749" spans="3:3" ht="15.75" customHeight="1">
      <c r="C749" s="1"/>
    </row>
    <row r="750" spans="3:3" ht="15.75" customHeight="1">
      <c r="C750" s="1"/>
    </row>
    <row r="751" spans="3:3" ht="15.75" customHeight="1">
      <c r="C751" s="1"/>
    </row>
    <row r="752" spans="3:3" ht="15.75" customHeight="1">
      <c r="C752" s="1"/>
    </row>
    <row r="753" spans="3:3" ht="15.75" customHeight="1">
      <c r="C753" s="1"/>
    </row>
    <row r="754" spans="3:3" ht="15.75" customHeight="1">
      <c r="C754" s="1"/>
    </row>
    <row r="755" spans="3:3" ht="15.75" customHeight="1">
      <c r="C755" s="1"/>
    </row>
    <row r="756" spans="3:3" ht="15.75" customHeight="1">
      <c r="C756" s="1"/>
    </row>
    <row r="757" spans="3:3" ht="15.75" customHeight="1">
      <c r="C757" s="1"/>
    </row>
    <row r="758" spans="3:3" ht="15.75" customHeight="1">
      <c r="C758" s="1"/>
    </row>
    <row r="759" spans="3:3" ht="15.75" customHeight="1">
      <c r="C759" s="1"/>
    </row>
    <row r="760" spans="3:3" ht="15.75" customHeight="1">
      <c r="C760" s="1"/>
    </row>
    <row r="761" spans="3:3" ht="15.75" customHeight="1">
      <c r="C761" s="1"/>
    </row>
    <row r="762" spans="3:3" ht="15.75" customHeight="1">
      <c r="C762" s="1"/>
    </row>
    <row r="763" spans="3:3" ht="15.75" customHeight="1">
      <c r="C763" s="1"/>
    </row>
    <row r="764" spans="3:3" ht="15.75" customHeight="1">
      <c r="C764" s="1"/>
    </row>
    <row r="765" spans="3:3" ht="15.75" customHeight="1">
      <c r="C765" s="1"/>
    </row>
    <row r="766" spans="3:3" ht="15.75" customHeight="1">
      <c r="C766" s="1"/>
    </row>
    <row r="767" spans="3:3" ht="15.75" customHeight="1">
      <c r="C767" s="1"/>
    </row>
    <row r="768" spans="3:3" ht="15.75" customHeight="1">
      <c r="C768" s="1"/>
    </row>
    <row r="769" spans="3:3" ht="15.75" customHeight="1">
      <c r="C769" s="1"/>
    </row>
    <row r="770" spans="3:3" ht="15.75" customHeight="1">
      <c r="C770" s="1"/>
    </row>
    <row r="771" spans="3:3" ht="15.75" customHeight="1">
      <c r="C771" s="1"/>
    </row>
    <row r="772" spans="3:3" ht="15.75" customHeight="1">
      <c r="C772" s="1"/>
    </row>
    <row r="773" spans="3:3" ht="15.75" customHeight="1">
      <c r="C773" s="1"/>
    </row>
    <row r="774" spans="3:3" ht="15.75" customHeight="1">
      <c r="C774" s="1"/>
    </row>
    <row r="775" spans="3:3" ht="15.75" customHeight="1">
      <c r="C775" s="1"/>
    </row>
    <row r="776" spans="3:3" ht="15.75" customHeight="1">
      <c r="C776" s="1"/>
    </row>
    <row r="777" spans="3:3" ht="15.75" customHeight="1">
      <c r="C777" s="1"/>
    </row>
    <row r="778" spans="3:3" ht="15.75" customHeight="1">
      <c r="C778" s="1"/>
    </row>
    <row r="779" spans="3:3" ht="15.75" customHeight="1">
      <c r="C779" s="1"/>
    </row>
    <row r="780" spans="3:3" ht="15.75" customHeight="1">
      <c r="C780" s="1"/>
    </row>
    <row r="781" spans="3:3" ht="15.75" customHeight="1">
      <c r="C781" s="1"/>
    </row>
    <row r="782" spans="3:3" ht="15.75" customHeight="1">
      <c r="C782" s="1"/>
    </row>
    <row r="783" spans="3:3" ht="15.75" customHeight="1">
      <c r="C783" s="1"/>
    </row>
    <row r="784" spans="3:3" ht="15.75" customHeight="1">
      <c r="C784" s="1"/>
    </row>
    <row r="785" spans="3:3" ht="15.75" customHeight="1">
      <c r="C785" s="1"/>
    </row>
    <row r="786" spans="3:3" ht="15.75" customHeight="1">
      <c r="C786" s="1"/>
    </row>
    <row r="787" spans="3:3" ht="15.75" customHeight="1">
      <c r="C787" s="1"/>
    </row>
    <row r="788" spans="3:3" ht="15.75" customHeight="1">
      <c r="C788" s="1"/>
    </row>
    <row r="789" spans="3:3" ht="15.75" customHeight="1">
      <c r="C789" s="1"/>
    </row>
    <row r="790" spans="3:3" ht="15.75" customHeight="1">
      <c r="C790" s="1"/>
    </row>
    <row r="791" spans="3:3" ht="15.75" customHeight="1">
      <c r="C791" s="1"/>
    </row>
    <row r="792" spans="3:3" ht="15.75" customHeight="1">
      <c r="C792" s="1"/>
    </row>
    <row r="793" spans="3:3" ht="15.75" customHeight="1">
      <c r="C793" s="1"/>
    </row>
    <row r="794" spans="3:3" ht="15.75" customHeight="1">
      <c r="C794" s="1"/>
    </row>
    <row r="795" spans="3:3" ht="15.75" customHeight="1">
      <c r="C795" s="1"/>
    </row>
    <row r="796" spans="3:3" ht="15.75" customHeight="1">
      <c r="C796" s="1"/>
    </row>
    <row r="797" spans="3:3" ht="15.75" customHeight="1">
      <c r="C797" s="1"/>
    </row>
    <row r="798" spans="3:3" ht="15.75" customHeight="1">
      <c r="C798" s="1"/>
    </row>
    <row r="799" spans="3:3" ht="15.75" customHeight="1">
      <c r="C799" s="1"/>
    </row>
    <row r="800" spans="3:3" ht="15.75" customHeight="1">
      <c r="C800" s="1"/>
    </row>
    <row r="801" spans="3:3" ht="15.75" customHeight="1">
      <c r="C801" s="1"/>
    </row>
    <row r="802" spans="3:3" ht="15.75" customHeight="1">
      <c r="C802" s="1"/>
    </row>
    <row r="803" spans="3:3" ht="15.75" customHeight="1">
      <c r="C803" s="1"/>
    </row>
    <row r="804" spans="3:3" ht="15.75" customHeight="1">
      <c r="C804" s="1"/>
    </row>
    <row r="805" spans="3:3" ht="15.75" customHeight="1">
      <c r="C805" s="1"/>
    </row>
    <row r="806" spans="3:3" ht="15.75" customHeight="1">
      <c r="C806" s="1"/>
    </row>
    <row r="807" spans="3:3" ht="15.75" customHeight="1">
      <c r="C807" s="1"/>
    </row>
    <row r="808" spans="3:3" ht="15.75" customHeight="1">
      <c r="C808" s="1"/>
    </row>
    <row r="809" spans="3:3" ht="15.75" customHeight="1">
      <c r="C809" s="1"/>
    </row>
    <row r="810" spans="3:3" ht="15.75" customHeight="1">
      <c r="C810" s="1"/>
    </row>
    <row r="811" spans="3:3" ht="15.75" customHeight="1">
      <c r="C811" s="1"/>
    </row>
    <row r="812" spans="3:3" ht="15.75" customHeight="1">
      <c r="C812" s="1"/>
    </row>
    <row r="813" spans="3:3" ht="15.75" customHeight="1">
      <c r="C813" s="1"/>
    </row>
    <row r="814" spans="3:3" ht="15.75" customHeight="1">
      <c r="C814" s="1"/>
    </row>
    <row r="815" spans="3:3" ht="15.75" customHeight="1">
      <c r="C815" s="1"/>
    </row>
    <row r="816" spans="3:3" ht="15.75" customHeight="1">
      <c r="C816" s="1"/>
    </row>
    <row r="817" spans="3:3" ht="15.75" customHeight="1">
      <c r="C817" s="1"/>
    </row>
    <row r="818" spans="3:3" ht="15.75" customHeight="1">
      <c r="C818" s="1"/>
    </row>
    <row r="819" spans="3:3" ht="15.75" customHeight="1">
      <c r="C819" s="1"/>
    </row>
    <row r="820" spans="3:3" ht="15.75" customHeight="1">
      <c r="C820" s="1"/>
    </row>
    <row r="821" spans="3:3" ht="15.75" customHeight="1">
      <c r="C821" s="1"/>
    </row>
    <row r="822" spans="3:3" ht="15.75" customHeight="1">
      <c r="C822" s="1"/>
    </row>
    <row r="823" spans="3:3" ht="15.75" customHeight="1">
      <c r="C823" s="1"/>
    </row>
    <row r="824" spans="3:3" ht="15.75" customHeight="1">
      <c r="C824" s="1"/>
    </row>
    <row r="825" spans="3:3" ht="15.75" customHeight="1">
      <c r="C825" s="1"/>
    </row>
    <row r="826" spans="3:3" ht="15.75" customHeight="1">
      <c r="C826" s="1"/>
    </row>
    <row r="827" spans="3:3" ht="15.75" customHeight="1">
      <c r="C827" s="1"/>
    </row>
    <row r="828" spans="3:3" ht="15.75" customHeight="1">
      <c r="C828" s="1"/>
    </row>
    <row r="829" spans="3:3" ht="15.75" customHeight="1">
      <c r="C829" s="1"/>
    </row>
    <row r="830" spans="3:3" ht="15.75" customHeight="1">
      <c r="C830" s="1"/>
    </row>
    <row r="831" spans="3:3" ht="15.75" customHeight="1">
      <c r="C831" s="1"/>
    </row>
    <row r="832" spans="3:3" ht="15.75" customHeight="1">
      <c r="C832" s="1"/>
    </row>
    <row r="833" spans="3:3" ht="15.75" customHeight="1">
      <c r="C833" s="1"/>
    </row>
    <row r="834" spans="3:3" ht="15.75" customHeight="1">
      <c r="C834" s="1"/>
    </row>
    <row r="835" spans="3:3" ht="15.75" customHeight="1">
      <c r="C835" s="1"/>
    </row>
    <row r="836" spans="3:3" ht="15.75" customHeight="1">
      <c r="C836" s="1"/>
    </row>
    <row r="837" spans="3:3" ht="15.75" customHeight="1">
      <c r="C837" s="1"/>
    </row>
    <row r="838" spans="3:3" ht="15.75" customHeight="1">
      <c r="C838" s="1"/>
    </row>
    <row r="839" spans="3:3" ht="15.75" customHeight="1">
      <c r="C839" s="1"/>
    </row>
    <row r="840" spans="3:3" ht="15.75" customHeight="1">
      <c r="C840" s="1"/>
    </row>
    <row r="841" spans="3:3" ht="15.75" customHeight="1">
      <c r="C841" s="1"/>
    </row>
    <row r="842" spans="3:3" ht="15.75" customHeight="1">
      <c r="C842" s="1"/>
    </row>
    <row r="843" spans="3:3" ht="15.75" customHeight="1">
      <c r="C843" s="1"/>
    </row>
    <row r="844" spans="3:3" ht="15.75" customHeight="1">
      <c r="C844" s="1"/>
    </row>
    <row r="845" spans="3:3" ht="15.75" customHeight="1">
      <c r="C845" s="1"/>
    </row>
    <row r="846" spans="3:3" ht="15.75" customHeight="1">
      <c r="C846" s="1"/>
    </row>
    <row r="847" spans="3:3" ht="15.75" customHeight="1">
      <c r="C847" s="1"/>
    </row>
    <row r="848" spans="3:3" ht="15.75" customHeight="1">
      <c r="C848" s="1"/>
    </row>
    <row r="849" spans="3:3" ht="15.75" customHeight="1">
      <c r="C849" s="1"/>
    </row>
    <row r="850" spans="3:3" ht="15.75" customHeight="1">
      <c r="C850" s="1"/>
    </row>
    <row r="851" spans="3:3" ht="15.75" customHeight="1">
      <c r="C851" s="1"/>
    </row>
    <row r="852" spans="3:3" ht="15.75" customHeight="1">
      <c r="C852" s="1"/>
    </row>
    <row r="853" spans="3:3" ht="15.75" customHeight="1">
      <c r="C853" s="1"/>
    </row>
    <row r="854" spans="3:3" ht="15.75" customHeight="1">
      <c r="C854" s="1"/>
    </row>
    <row r="855" spans="3:3" ht="15.75" customHeight="1">
      <c r="C855" s="1"/>
    </row>
    <row r="856" spans="3:3" ht="15.75" customHeight="1">
      <c r="C856" s="1"/>
    </row>
    <row r="857" spans="3:3" ht="15.75" customHeight="1">
      <c r="C857" s="1"/>
    </row>
    <row r="858" spans="3:3" ht="15.75" customHeight="1">
      <c r="C858" s="1"/>
    </row>
    <row r="859" spans="3:3" ht="15.75" customHeight="1">
      <c r="C859" s="1"/>
    </row>
    <row r="860" spans="3:3" ht="15.75" customHeight="1">
      <c r="C860" s="1"/>
    </row>
    <row r="861" spans="3:3" ht="15.75" customHeight="1">
      <c r="C861" s="1"/>
    </row>
    <row r="862" spans="3:3" ht="15.75" customHeight="1">
      <c r="C862" s="1"/>
    </row>
    <row r="863" spans="3:3" ht="15.75" customHeight="1">
      <c r="C863" s="1"/>
    </row>
    <row r="864" spans="3:3" ht="15.75" customHeight="1">
      <c r="C864" s="1"/>
    </row>
    <row r="865" spans="3:3" ht="15.75" customHeight="1">
      <c r="C865" s="1"/>
    </row>
    <row r="866" spans="3:3" ht="15.75" customHeight="1">
      <c r="C866" s="1"/>
    </row>
    <row r="867" spans="3:3" ht="15.75" customHeight="1">
      <c r="C867" s="1"/>
    </row>
    <row r="868" spans="3:3" ht="15.75" customHeight="1">
      <c r="C868" s="1"/>
    </row>
    <row r="869" spans="3:3" ht="15.75" customHeight="1">
      <c r="C869" s="1"/>
    </row>
    <row r="870" spans="3:3" ht="15.75" customHeight="1">
      <c r="C870" s="1"/>
    </row>
    <row r="871" spans="3:3" ht="15.75" customHeight="1">
      <c r="C871" s="1"/>
    </row>
    <row r="872" spans="3:3" ht="15.75" customHeight="1">
      <c r="C872" s="1"/>
    </row>
    <row r="873" spans="3:3" ht="15.75" customHeight="1">
      <c r="C873" s="1"/>
    </row>
    <row r="874" spans="3:3" ht="15.75" customHeight="1">
      <c r="C874" s="1"/>
    </row>
    <row r="875" spans="3:3" ht="15.75" customHeight="1">
      <c r="C875" s="1"/>
    </row>
    <row r="876" spans="3:3" ht="15.75" customHeight="1">
      <c r="C876" s="1"/>
    </row>
    <row r="877" spans="3:3" ht="15.75" customHeight="1">
      <c r="C877" s="1"/>
    </row>
    <row r="878" spans="3:3" ht="15.75" customHeight="1">
      <c r="C878" s="1"/>
    </row>
    <row r="879" spans="3:3" ht="15.75" customHeight="1">
      <c r="C879" s="1"/>
    </row>
    <row r="880" spans="3:3" ht="15.75" customHeight="1">
      <c r="C880" s="1"/>
    </row>
    <row r="881" spans="3:3" ht="15.75" customHeight="1">
      <c r="C881" s="1"/>
    </row>
    <row r="882" spans="3:3" ht="15.75" customHeight="1">
      <c r="C882" s="1"/>
    </row>
    <row r="883" spans="3:3" ht="15.75" customHeight="1">
      <c r="C883" s="1"/>
    </row>
    <row r="884" spans="3:3" ht="15.75" customHeight="1">
      <c r="C884" s="1"/>
    </row>
    <row r="885" spans="3:3" ht="15.75" customHeight="1">
      <c r="C885" s="1"/>
    </row>
    <row r="886" spans="3:3" ht="15.75" customHeight="1">
      <c r="C886" s="1"/>
    </row>
    <row r="887" spans="3:3" ht="15.75" customHeight="1">
      <c r="C887" s="1"/>
    </row>
    <row r="888" spans="3:3" ht="15.75" customHeight="1">
      <c r="C888" s="1"/>
    </row>
    <row r="889" spans="3:3" ht="15.75" customHeight="1">
      <c r="C889" s="1"/>
    </row>
    <row r="890" spans="3:3" ht="15.75" customHeight="1">
      <c r="C890" s="1"/>
    </row>
    <row r="891" spans="3:3" ht="15.75" customHeight="1">
      <c r="C891" s="1"/>
    </row>
    <row r="892" spans="3:3" ht="15.75" customHeight="1">
      <c r="C892" s="1"/>
    </row>
    <row r="893" spans="3:3" ht="15.75" customHeight="1">
      <c r="C893" s="1"/>
    </row>
    <row r="894" spans="3:3" ht="15.75" customHeight="1">
      <c r="C894" s="1"/>
    </row>
    <row r="895" spans="3:3" ht="15.75" customHeight="1">
      <c r="C895" s="1"/>
    </row>
    <row r="896" spans="3:3" ht="15.75" customHeight="1">
      <c r="C896" s="1"/>
    </row>
    <row r="897" spans="3:3" ht="15.75" customHeight="1">
      <c r="C897" s="1"/>
    </row>
    <row r="898" spans="3:3" ht="15.75" customHeight="1">
      <c r="C898" s="1"/>
    </row>
    <row r="899" spans="3:3" ht="15.75" customHeight="1">
      <c r="C899" s="1"/>
    </row>
    <row r="900" spans="3:3" ht="15.75" customHeight="1">
      <c r="C900" s="1"/>
    </row>
    <row r="901" spans="3:3" ht="15.75" customHeight="1">
      <c r="C901" s="1"/>
    </row>
    <row r="902" spans="3:3" ht="15.75" customHeight="1">
      <c r="C902" s="1"/>
    </row>
    <row r="903" spans="3:3" ht="15.75" customHeight="1">
      <c r="C903" s="1"/>
    </row>
    <row r="904" spans="3:3" ht="15.75" customHeight="1">
      <c r="C904" s="1"/>
    </row>
    <row r="905" spans="3:3" ht="15.75" customHeight="1">
      <c r="C905" s="1"/>
    </row>
    <row r="906" spans="3:3" ht="15.75" customHeight="1">
      <c r="C906" s="1"/>
    </row>
    <row r="907" spans="3:3" ht="15.75" customHeight="1">
      <c r="C907" s="1"/>
    </row>
    <row r="908" spans="3:3" ht="15.75" customHeight="1">
      <c r="C908" s="1"/>
    </row>
    <row r="909" spans="3:3" ht="15.75" customHeight="1">
      <c r="C909" s="1"/>
    </row>
    <row r="910" spans="3:3" ht="15.75" customHeight="1">
      <c r="C910" s="1"/>
    </row>
    <row r="911" spans="3:3" ht="15.75" customHeight="1">
      <c r="C911" s="1"/>
    </row>
    <row r="912" spans="3:3" ht="15.75" customHeight="1">
      <c r="C912" s="1"/>
    </row>
    <row r="913" spans="3:3" ht="15.75" customHeight="1">
      <c r="C913" s="1"/>
    </row>
    <row r="914" spans="3:3" ht="15.75" customHeight="1">
      <c r="C914" s="1"/>
    </row>
    <row r="915" spans="3:3" ht="15.75" customHeight="1">
      <c r="C915" s="1"/>
    </row>
    <row r="916" spans="3:3" ht="15.75" customHeight="1">
      <c r="C916" s="1"/>
    </row>
    <row r="917" spans="3:3" ht="15.75" customHeight="1">
      <c r="C917" s="1"/>
    </row>
    <row r="918" spans="3:3" ht="15.75" customHeight="1">
      <c r="C918" s="1"/>
    </row>
    <row r="919" spans="3:3" ht="15.75" customHeight="1">
      <c r="C919" s="1"/>
    </row>
    <row r="920" spans="3:3" ht="15.75" customHeight="1">
      <c r="C920" s="1"/>
    </row>
    <row r="921" spans="3:3" ht="15.75" customHeight="1">
      <c r="C921" s="1"/>
    </row>
    <row r="922" spans="3:3" ht="15.75" customHeight="1">
      <c r="C922" s="1"/>
    </row>
    <row r="923" spans="3:3" ht="15.75" customHeight="1">
      <c r="C923" s="1"/>
    </row>
    <row r="924" spans="3:3" ht="15.75" customHeight="1">
      <c r="C924" s="1"/>
    </row>
    <row r="925" spans="3:3" ht="15.75" customHeight="1">
      <c r="C925" s="1"/>
    </row>
    <row r="926" spans="3:3" ht="15.75" customHeight="1">
      <c r="C926" s="1"/>
    </row>
    <row r="927" spans="3:3" ht="15.75" customHeight="1">
      <c r="C927" s="1"/>
    </row>
    <row r="928" spans="3:3" ht="15.75" customHeight="1">
      <c r="C928" s="1"/>
    </row>
    <row r="929" spans="3:3" ht="15.75" customHeight="1">
      <c r="C929" s="1"/>
    </row>
    <row r="930" spans="3:3" ht="15.75" customHeight="1">
      <c r="C930" s="1"/>
    </row>
    <row r="931" spans="3:3" ht="15.75" customHeight="1">
      <c r="C931" s="1"/>
    </row>
    <row r="932" spans="3:3" ht="15.75" customHeight="1">
      <c r="C932" s="1"/>
    </row>
    <row r="933" spans="3:3" ht="15.75" customHeight="1">
      <c r="C933" s="1"/>
    </row>
    <row r="934" spans="3:3" ht="15.75" customHeight="1">
      <c r="C934" s="1"/>
    </row>
    <row r="935" spans="3:3" ht="15.75" customHeight="1">
      <c r="C935" s="1"/>
    </row>
    <row r="936" spans="3:3" ht="15.75" customHeight="1">
      <c r="C936" s="1"/>
    </row>
    <row r="937" spans="3:3" ht="15.75" customHeight="1">
      <c r="C937" s="1"/>
    </row>
    <row r="938" spans="3:3" ht="15.75" customHeight="1">
      <c r="C938" s="1"/>
    </row>
    <row r="939" spans="3:3" ht="15.75" customHeight="1">
      <c r="C939" s="1"/>
    </row>
    <row r="940" spans="3:3" ht="15.75" customHeight="1">
      <c r="C940" s="1"/>
    </row>
    <row r="941" spans="3:3" ht="15.75" customHeight="1">
      <c r="C941" s="1"/>
    </row>
    <row r="942" spans="3:3" ht="15.75" customHeight="1">
      <c r="C942" s="1"/>
    </row>
    <row r="943" spans="3:3" ht="15.75" customHeight="1">
      <c r="C943" s="1"/>
    </row>
    <row r="944" spans="3:3" ht="15.75" customHeight="1">
      <c r="C944" s="1"/>
    </row>
    <row r="945" spans="3:3" ht="15.75" customHeight="1">
      <c r="C945" s="1"/>
    </row>
    <row r="946" spans="3:3" ht="15.75" customHeight="1">
      <c r="C946" s="1"/>
    </row>
    <row r="947" spans="3:3" ht="15.75" customHeight="1">
      <c r="C947" s="1"/>
    </row>
    <row r="948" spans="3:3" ht="15.75" customHeight="1">
      <c r="C948" s="1"/>
    </row>
    <row r="949" spans="3:3" ht="15.75" customHeight="1">
      <c r="C949" s="1"/>
    </row>
    <row r="950" spans="3:3" ht="15.75" customHeight="1">
      <c r="C950" s="1"/>
    </row>
    <row r="951" spans="3:3" ht="15.75" customHeight="1">
      <c r="C951" s="1"/>
    </row>
    <row r="952" spans="3:3" ht="15.75" customHeight="1">
      <c r="C952" s="1"/>
    </row>
    <row r="953" spans="3:3" ht="15.75" customHeight="1">
      <c r="C953" s="1"/>
    </row>
    <row r="954" spans="3:3" ht="15.75" customHeight="1">
      <c r="C954" s="1"/>
    </row>
    <row r="955" spans="3:3" ht="15.75" customHeight="1">
      <c r="C955" s="1"/>
    </row>
    <row r="956" spans="3:3" ht="15.75" customHeight="1">
      <c r="C956" s="1"/>
    </row>
    <row r="957" spans="3:3" ht="15.75" customHeight="1">
      <c r="C957" s="1"/>
    </row>
    <row r="958" spans="3:3" ht="15.75" customHeight="1">
      <c r="C958" s="1"/>
    </row>
    <row r="959" spans="3:3" ht="15.75" customHeight="1">
      <c r="C959" s="1"/>
    </row>
    <row r="960" spans="3:3" ht="15.75" customHeight="1">
      <c r="C960" s="1"/>
    </row>
    <row r="961" spans="3:3" ht="15.75" customHeight="1">
      <c r="C961" s="1"/>
    </row>
    <row r="962" spans="3:3" ht="15.75" customHeight="1">
      <c r="C962" s="1"/>
    </row>
    <row r="963" spans="3:3" ht="15.75" customHeight="1">
      <c r="C963" s="1"/>
    </row>
    <row r="964" spans="3:3" ht="15.75" customHeight="1">
      <c r="C964" s="1"/>
    </row>
    <row r="965" spans="3:3" ht="15.75" customHeight="1">
      <c r="C965" s="1"/>
    </row>
    <row r="966" spans="3:3" ht="15.75" customHeight="1">
      <c r="C966" s="1"/>
    </row>
    <row r="967" spans="3:3" ht="15.75" customHeight="1">
      <c r="C967" s="1"/>
    </row>
    <row r="968" spans="3:3" ht="15.75" customHeight="1">
      <c r="C968" s="1"/>
    </row>
    <row r="969" spans="3:3" ht="15.75" customHeight="1">
      <c r="C969" s="1"/>
    </row>
    <row r="970" spans="3:3" ht="15.75" customHeight="1">
      <c r="C970" s="1"/>
    </row>
    <row r="971" spans="3:3" ht="15.75" customHeight="1">
      <c r="C971" s="1"/>
    </row>
    <row r="972" spans="3:3" ht="15.75" customHeight="1">
      <c r="C972" s="1"/>
    </row>
    <row r="973" spans="3:3" ht="15.75" customHeight="1">
      <c r="C973" s="1"/>
    </row>
    <row r="974" spans="3:3" ht="15.75" customHeight="1">
      <c r="C974" s="1"/>
    </row>
    <row r="975" spans="3:3" ht="15.75" customHeight="1">
      <c r="C975" s="1"/>
    </row>
    <row r="976" spans="3:3" ht="15.75" customHeight="1">
      <c r="C976" s="1"/>
    </row>
    <row r="977" spans="3:3" ht="15.75" customHeight="1">
      <c r="C977" s="1"/>
    </row>
    <row r="978" spans="3:3" ht="15.75" customHeight="1">
      <c r="C978" s="1"/>
    </row>
    <row r="979" spans="3:3" ht="15.75" customHeight="1">
      <c r="C979" s="1"/>
    </row>
    <row r="980" spans="3:3" ht="15.75" customHeight="1">
      <c r="C980" s="1"/>
    </row>
    <row r="981" spans="3:3" ht="15.75" customHeight="1">
      <c r="C981" s="1"/>
    </row>
    <row r="982" spans="3:3" ht="15.75" customHeight="1">
      <c r="C982" s="1"/>
    </row>
    <row r="983" spans="3:3" ht="15.75" customHeight="1">
      <c r="C983" s="1"/>
    </row>
    <row r="984" spans="3:3" ht="15.75" customHeight="1">
      <c r="C984" s="1"/>
    </row>
    <row r="985" spans="3:3" ht="15.75" customHeight="1">
      <c r="C985" s="1"/>
    </row>
    <row r="986" spans="3:3" ht="15.75" customHeight="1">
      <c r="C986" s="1"/>
    </row>
    <row r="987" spans="3:3" ht="15.75" customHeight="1">
      <c r="C987" s="1"/>
    </row>
    <row r="988" spans="3:3" ht="15.75" customHeight="1">
      <c r="C988" s="1"/>
    </row>
    <row r="989" spans="3:3" ht="15.75" customHeight="1">
      <c r="C989" s="1"/>
    </row>
    <row r="990" spans="3:3" ht="15.75" customHeight="1">
      <c r="C990" s="1"/>
    </row>
    <row r="991" spans="3:3" ht="15.75" customHeight="1">
      <c r="C991" s="1"/>
    </row>
    <row r="992" spans="3:3" ht="15.75" customHeight="1">
      <c r="C992" s="1"/>
    </row>
    <row r="993" spans="3:3" ht="15.75" customHeight="1">
      <c r="C993" s="1"/>
    </row>
    <row r="994" spans="3:3" ht="15.75" customHeight="1">
      <c r="C994" s="1"/>
    </row>
    <row r="995" spans="3:3" ht="15.75" customHeight="1">
      <c r="C995" s="1"/>
    </row>
    <row r="996" spans="3:3" ht="15.75" customHeight="1">
      <c r="C996" s="1"/>
    </row>
    <row r="997" spans="3:3" ht="15.75" customHeight="1">
      <c r="C997" s="1"/>
    </row>
    <row r="998" spans="3:3" ht="15.75" customHeight="1">
      <c r="C998" s="1"/>
    </row>
    <row r="999" spans="3:3" ht="15.75" customHeight="1">
      <c r="C999" s="1"/>
    </row>
    <row r="1000" spans="3:3" ht="15.75" customHeight="1">
      <c r="C1000" s="1"/>
    </row>
    <row r="1001" spans="3:3" ht="15.75" customHeight="1">
      <c r="C1001" s="1"/>
    </row>
    <row r="1002" spans="3:3" ht="15.75" customHeight="1">
      <c r="C1002" s="1"/>
    </row>
  </sheetData>
  <mergeCells count="11">
    <mergeCell ref="D19:H19"/>
    <mergeCell ref="B2:H2"/>
    <mergeCell ref="B4:H4"/>
    <mergeCell ref="D5:H5"/>
    <mergeCell ref="B6:B13"/>
    <mergeCell ref="C6:C13"/>
    <mergeCell ref="D32:F32"/>
    <mergeCell ref="B27:B32"/>
    <mergeCell ref="C27:C32"/>
    <mergeCell ref="C24:C26"/>
    <mergeCell ref="B24:B26"/>
  </mergeCells>
  <pageMargins left="0.25" right="0.25" top="0.75" bottom="0.75" header="0" footer="0"/>
  <pageSetup paperSize="8" orientation="landscape"/>
  <colBreaks count="1" manualBreakCount="1">
    <brk id="8" man="1"/>
  </colBreak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U1000"/>
  <sheetViews>
    <sheetView showGridLines="0" topLeftCell="A2" workbookViewId="0"/>
  </sheetViews>
  <sheetFormatPr defaultColWidth="14.44140625" defaultRowHeight="15" customHeight="1"/>
  <cols>
    <col min="1" max="1" width="7.109375" style="66" customWidth="1"/>
    <col min="2" max="2" width="16.77734375" style="66" customWidth="1"/>
    <col min="3" max="3" width="15.44140625" style="66" customWidth="1"/>
    <col min="4" max="7" width="15.77734375" style="66" customWidth="1"/>
    <col min="8" max="8" width="15.109375" style="66" customWidth="1"/>
    <col min="9" max="9" width="15.77734375" style="66" customWidth="1"/>
    <col min="10" max="12" width="11.109375" style="66" customWidth="1"/>
    <col min="13" max="13" width="14.77734375" style="66" customWidth="1"/>
    <col min="14" max="14" width="11.109375" style="66" customWidth="1"/>
    <col min="15" max="15" width="10.77734375" style="66" customWidth="1"/>
    <col min="16" max="26" width="8.77734375" style="66" customWidth="1"/>
    <col min="27" max="16384" width="14.44140625" style="66"/>
  </cols>
  <sheetData>
    <row r="1" spans="1:15" ht="10.5" customHeight="1"/>
    <row r="2" spans="1:15" ht="27.75" customHeight="1">
      <c r="B2" s="67"/>
      <c r="D2" s="1878" t="s">
        <v>673</v>
      </c>
      <c r="E2" s="1870"/>
      <c r="F2" s="1870"/>
      <c r="G2" s="1870"/>
      <c r="H2" s="1870"/>
      <c r="I2" s="1870"/>
      <c r="J2" s="1870"/>
      <c r="K2" s="1870"/>
      <c r="L2" s="1870"/>
      <c r="M2" s="1870"/>
      <c r="N2" s="1870"/>
      <c r="O2" s="1870"/>
    </row>
    <row r="3" spans="1:15" ht="31.5" customHeight="1">
      <c r="D3" s="1870"/>
      <c r="E3" s="1870"/>
      <c r="F3" s="1870"/>
      <c r="G3" s="1870"/>
      <c r="H3" s="1870"/>
      <c r="I3" s="1870"/>
      <c r="J3" s="1870"/>
      <c r="K3" s="1870"/>
      <c r="L3" s="1870"/>
      <c r="M3" s="1870"/>
      <c r="N3" s="1870"/>
      <c r="O3" s="1870"/>
    </row>
    <row r="4" spans="1:15" ht="39" customHeight="1">
      <c r="A4" s="68" t="s">
        <v>674</v>
      </c>
      <c r="B4" s="69"/>
      <c r="C4" s="69"/>
      <c r="D4" s="70"/>
      <c r="E4" s="71"/>
      <c r="F4" s="71"/>
      <c r="G4" s="71"/>
      <c r="H4" s="71"/>
      <c r="I4" s="71"/>
      <c r="J4" s="71"/>
      <c r="K4" s="71"/>
      <c r="L4" s="71"/>
      <c r="M4" s="69"/>
      <c r="N4" s="69"/>
      <c r="O4" s="69"/>
    </row>
    <row r="5" spans="1:15" ht="14.4">
      <c r="A5" s="72"/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</row>
    <row r="6" spans="1:15" ht="24.75" customHeight="1">
      <c r="A6" s="72"/>
      <c r="B6" s="1765" t="s">
        <v>529</v>
      </c>
      <c r="C6" s="1766"/>
      <c r="D6" s="1766"/>
      <c r="E6" s="1767"/>
      <c r="F6" s="1905" t="s">
        <v>530</v>
      </c>
      <c r="G6" s="1769"/>
      <c r="H6" s="1914" t="str">
        <f ca="1">IF(AND(M17="ต่ำ",M29="ต่ำ"),"ปานกลาง",IF(AND(M17="ต่ำ",M29="ปานกลาง"),"ค่อนข้างต่ำ",IF(AND(M17="ต่ำ",M29="สูง"),"ต่ำ",IF(AND(M17="ปานกลาง",M29="ต่ำ"),"ค่อนข้างสูง",IF(AND(M17="ปานกลาง",M29="ปานกลาง"),"ปานกลาง",IF(AND(M17="ปานกลาง",M29="สูง"),"ค่อนข้างต่ำ",IF(AND(M17="สูง",M29="ต่ำ"),"สูง",IF(AND(M17="สูง",M29="ปานกลาง"),"ค่อนข้างสูง",IF(AND(M17="สูง",M29="สูง"),"ปานกลาง","-")))))))))</f>
        <v>-</v>
      </c>
      <c r="I6" s="1767"/>
      <c r="J6" s="72"/>
      <c r="K6" s="72"/>
      <c r="L6" s="72"/>
      <c r="M6" s="72"/>
      <c r="N6" s="72"/>
      <c r="O6" s="72"/>
    </row>
    <row r="7" spans="1:15" ht="21">
      <c r="A7" s="72"/>
      <c r="B7" s="140" t="s">
        <v>531</v>
      </c>
      <c r="C7" s="141" t="s">
        <v>675</v>
      </c>
      <c r="D7" s="141" t="s">
        <v>676</v>
      </c>
      <c r="E7" s="142" t="s">
        <v>677</v>
      </c>
      <c r="F7" s="72"/>
      <c r="G7" s="72"/>
      <c r="H7" s="143"/>
      <c r="I7" s="143"/>
      <c r="J7" s="72"/>
      <c r="K7" s="72"/>
      <c r="L7" s="72"/>
      <c r="M7" s="72"/>
      <c r="N7" s="72"/>
      <c r="O7" s="72"/>
    </row>
    <row r="8" spans="1:15" ht="25.5" customHeight="1">
      <c r="A8" s="72"/>
      <c r="B8" s="144" t="s">
        <v>678</v>
      </c>
      <c r="C8" s="145" t="str">
        <f t="shared" ref="C8:C12" si="0">I19</f>
        <v>-</v>
      </c>
      <c r="D8" s="145" t="str">
        <f t="shared" ref="D8:D12" ca="1" si="1">I31</f>
        <v>-</v>
      </c>
      <c r="E8" s="146" t="str">
        <f t="shared" ref="E8:E12" ca="1" si="2">IF(AND(I19="ต่ำ",I31="ต่ำ"),"ปานกลาง",IF(AND(I19="ต่ำ",I31="ปานกลาง"),"ค่อนข้างต่ำ",IF(AND(I19="ต่ำ",I31="สูง"),"ต่ำ",IF(AND(I19="ปานกลาง",I31="ต่ำ"),"ค่อนข้างสูง",IF(AND(I19="ปานกลาง",I31="ปานกลาง"),"ปานกลาง",IF(AND(I19="ปานกลาง",I31="สูง"),"ค่อนข้างต่ำ",IF(AND(I19="สูง",I31="ต่ำ"),"สูง",IF(AND(I19="สูง",I31="ปานกลาง"),"ค่อนข้างสูง",IF(AND(I19="สูง",I31="สูง"),"ปานกลาง","-")))))))))</f>
        <v>-</v>
      </c>
      <c r="F8" s="72"/>
      <c r="G8" s="1915" t="str">
        <f ca="1">IF(H6="ต่ำ","ความเสี่ยงรวมสุทธิอยู่ในระดับต่ำ ในปัจจุบันองค์กรสามารถกำกับดูแลและบริหารจัดการความเสี่ยงได้เป็นอย่างดี",IF(H6="ค่อนข้างต่ำ","ความเสี่ยงรวมสุทธิอยู่ในระดับค่อนข้างต่ำ องค์กรสามารถกำกับดูแลและบริหารจัดการได้ค่อนข้างดี",IF(H6="ปานกลาง","ความเสี่ยงรวมสุทธิอยู่ในระดับปานกลาง องค์กรสามารถกำกับดูแลและบริหารจัดการความเสี่ยงได้พอใช้ สามารถดำเนินงานเพิ่มเติมเพื่อปรับปรุงให้ดียิ่งขึ้นได้",IF(H6="ค่อนข้างสูง","ความเสี่ยงรวมสุทธิอยู่ในระดับค่อนข้างสูง องค์กรสามารถกำกับดูแลและบริหารจัดการความเสี่ยงได้ต่ำ มีการดำเนินงานที่ต้องปรับปรุงให้ดีขึ้นกว่าการดำเนินงานในปัจจุบัน ทั้งนี้ต้องมีแผนในการดำเนินการลดความเสี่ยงเพื่อลดความเสี่ยงให้ไปอยู่ในระดับที่ต่ำกว่านี้",IF(H6="สูง","ความเสี่ยงรวมสุทธิอยู่ในระดับสูง องค์กรสามารถกำกับดูแลและบริหารจัดการความเสี่ยงได้ต่ำมาก การดำเนินงานที่เกี่ยวข้องต้องมีการปรับปรุงให้ดีขึ้นกว่าการดำเนินงานในปัจจุบัน ทั้งนี้ต้องมีแผนในการดำเนินการลดความเสี่ยงเพื่อลดควา"&amp;"มเสี่ยงให้ไปอยู่ในระดับที่ต่ำกว่านี้ และจำเป็นต้องปฏิบัติตามแผนลดความเสี่ยงทันที","-")))))</f>
        <v>-</v>
      </c>
      <c r="H8" s="1916"/>
      <c r="I8" s="1916"/>
      <c r="J8" s="1916"/>
      <c r="K8" s="1916"/>
      <c r="L8" s="1916"/>
      <c r="M8" s="1916"/>
      <c r="N8" s="1917"/>
      <c r="O8" s="72"/>
    </row>
    <row r="9" spans="1:15" ht="24.75" customHeight="1">
      <c r="A9" s="72"/>
      <c r="B9" s="147" t="s">
        <v>679</v>
      </c>
      <c r="C9" s="148" t="str">
        <f t="shared" si="0"/>
        <v>-</v>
      </c>
      <c r="D9" s="148" t="str">
        <f t="shared" ca="1" si="1"/>
        <v>-</v>
      </c>
      <c r="E9" s="149" t="str">
        <f t="shared" ca="1" si="2"/>
        <v>-</v>
      </c>
      <c r="F9" s="72"/>
      <c r="G9" s="1898"/>
      <c r="H9" s="1870"/>
      <c r="I9" s="1870"/>
      <c r="J9" s="1870"/>
      <c r="K9" s="1870"/>
      <c r="L9" s="1870"/>
      <c r="M9" s="1870"/>
      <c r="N9" s="1918"/>
      <c r="O9" s="72"/>
    </row>
    <row r="10" spans="1:15" ht="21">
      <c r="A10" s="72"/>
      <c r="B10" s="147" t="s">
        <v>680</v>
      </c>
      <c r="C10" s="148" t="str">
        <f t="shared" si="0"/>
        <v>-</v>
      </c>
      <c r="D10" s="148" t="str">
        <f t="shared" ca="1" si="1"/>
        <v>-</v>
      </c>
      <c r="E10" s="149" t="str">
        <f t="shared" ca="1" si="2"/>
        <v>-</v>
      </c>
      <c r="F10" s="150"/>
      <c r="G10" s="1898"/>
      <c r="H10" s="1870"/>
      <c r="I10" s="1870"/>
      <c r="J10" s="1870"/>
      <c r="K10" s="1870"/>
      <c r="L10" s="1870"/>
      <c r="M10" s="1870"/>
      <c r="N10" s="1918"/>
      <c r="O10" s="72"/>
    </row>
    <row r="11" spans="1:15" ht="26.25" customHeight="1">
      <c r="A11" s="72"/>
      <c r="B11" s="147" t="s">
        <v>681</v>
      </c>
      <c r="C11" s="148" t="str">
        <f t="shared" si="0"/>
        <v>-</v>
      </c>
      <c r="D11" s="148" t="str">
        <f t="shared" ca="1" si="1"/>
        <v>-</v>
      </c>
      <c r="E11" s="149" t="str">
        <f t="shared" ca="1" si="2"/>
        <v>-</v>
      </c>
      <c r="F11" s="72"/>
      <c r="G11" s="1898"/>
      <c r="H11" s="1870"/>
      <c r="I11" s="1870"/>
      <c r="J11" s="1870"/>
      <c r="K11" s="1870"/>
      <c r="L11" s="1870"/>
      <c r="M11" s="1870"/>
      <c r="N11" s="1918"/>
      <c r="O11" s="72"/>
    </row>
    <row r="12" spans="1:15" ht="24.75" customHeight="1">
      <c r="A12" s="72"/>
      <c r="B12" s="151" t="s">
        <v>682</v>
      </c>
      <c r="C12" s="152" t="str">
        <f t="shared" si="0"/>
        <v>-</v>
      </c>
      <c r="D12" s="152" t="str">
        <f t="shared" si="1"/>
        <v>-</v>
      </c>
      <c r="E12" s="153" t="str">
        <f t="shared" si="2"/>
        <v>-</v>
      </c>
      <c r="F12" s="72"/>
      <c r="G12" s="1919"/>
      <c r="H12" s="1920"/>
      <c r="I12" s="1920"/>
      <c r="J12" s="1920"/>
      <c r="K12" s="1920"/>
      <c r="L12" s="1920"/>
      <c r="M12" s="1920"/>
      <c r="N12" s="1908"/>
      <c r="O12" s="72"/>
    </row>
    <row r="13" spans="1:15" ht="14.4">
      <c r="A13" s="72"/>
      <c r="B13" s="72"/>
      <c r="C13" s="72"/>
      <c r="D13" s="72"/>
      <c r="E13" s="72"/>
      <c r="F13" s="72"/>
      <c r="G13" s="72"/>
      <c r="H13" s="143"/>
      <c r="I13" s="143"/>
      <c r="J13" s="143"/>
      <c r="K13" s="143"/>
      <c r="L13" s="72"/>
      <c r="M13" s="72"/>
      <c r="N13" s="72"/>
      <c r="O13" s="72"/>
    </row>
    <row r="14" spans="1:15" ht="39" customHeight="1">
      <c r="A14" s="68" t="s">
        <v>683</v>
      </c>
      <c r="B14" s="69"/>
      <c r="C14" s="69"/>
      <c r="D14" s="70"/>
      <c r="E14" s="71"/>
      <c r="F14" s="71"/>
      <c r="G14" s="71"/>
      <c r="H14" s="71"/>
      <c r="I14" s="71"/>
      <c r="J14" s="71"/>
      <c r="K14" s="71"/>
      <c r="L14" s="71"/>
      <c r="M14" s="69"/>
      <c r="N14" s="69"/>
      <c r="O14" s="69"/>
    </row>
    <row r="15" spans="1:15" ht="14.4">
      <c r="A15" s="72"/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</row>
    <row r="16" spans="1:15" ht="25.5" customHeight="1">
      <c r="A16" s="72"/>
      <c r="B16" s="1765" t="s">
        <v>684</v>
      </c>
      <c r="C16" s="1766"/>
      <c r="D16" s="1766"/>
      <c r="E16" s="1766"/>
      <c r="F16" s="1766"/>
      <c r="G16" s="1766"/>
      <c r="H16" s="1766"/>
      <c r="I16" s="1767"/>
      <c r="J16" s="1905" t="s">
        <v>685</v>
      </c>
      <c r="K16" s="1769"/>
      <c r="L16" s="1769"/>
      <c r="M16" s="1906">
        <f>AVERAGE($H$19:$H$23)</f>
        <v>0</v>
      </c>
      <c r="N16" s="1767"/>
      <c r="O16" s="72"/>
    </row>
    <row r="17" spans="1:15" ht="24" customHeight="1">
      <c r="A17" s="72"/>
      <c r="B17" s="1899" t="s">
        <v>531</v>
      </c>
      <c r="C17" s="1909" t="s">
        <v>686</v>
      </c>
      <c r="D17" s="1911" t="s">
        <v>686</v>
      </c>
      <c r="E17" s="1863"/>
      <c r="F17" s="1863"/>
      <c r="G17" s="1912"/>
      <c r="H17" s="1900" t="s">
        <v>687</v>
      </c>
      <c r="I17" s="1903" t="s">
        <v>688</v>
      </c>
      <c r="J17" s="1769"/>
      <c r="K17" s="1769"/>
      <c r="L17" s="1769"/>
      <c r="M17" s="1907" t="str">
        <f>IF(AND(M16&gt;0.99,M16&lt;1.71),"ต่ำ",IF(AND(M16&gt;1.7,M16&lt;2.31),"ปานกลาง",IF(AND(M16&gt;2.3,M16&lt;3.01),"สูง","-")))</f>
        <v>-</v>
      </c>
      <c r="N17" s="1908"/>
      <c r="O17" s="72"/>
    </row>
    <row r="18" spans="1:15" ht="70.5" customHeight="1">
      <c r="A18" s="72"/>
      <c r="B18" s="1894"/>
      <c r="C18" s="1910"/>
      <c r="D18" s="154" t="s">
        <v>689</v>
      </c>
      <c r="E18" s="155" t="s">
        <v>690</v>
      </c>
      <c r="F18" s="156" t="s">
        <v>691</v>
      </c>
      <c r="G18" s="157" t="s">
        <v>692</v>
      </c>
      <c r="H18" s="1901"/>
      <c r="I18" s="1904"/>
      <c r="J18" s="1913"/>
      <c r="K18" s="1769"/>
      <c r="L18" s="1769"/>
      <c r="M18" s="72"/>
      <c r="N18" s="72"/>
      <c r="O18" s="72"/>
    </row>
    <row r="19" spans="1:15" ht="28.5" customHeight="1">
      <c r="A19" s="72"/>
      <c r="B19" s="144" t="s">
        <v>678</v>
      </c>
      <c r="C19" s="145">
        <f>COUNTIFS('3-Inherent risk-IR'!$H$5:$H$64,"&lt;&gt;Not Applicable",'3-Inherent risk-IR'!$B$5:$B$64,"x")+IF('1-Basic Info'!$I$11="Y",COUNTIFS('3-Inherent risk-IR'!$H$67:$H$69,"&lt;&gt;Not Applicable",'3-Inherent risk-IR'!$B$67:$B$69,"x"))+IF('1-Basic Info'!$I$13="Y",COUNTIFS('3-Inherent risk-IR'!$H$72:$H$74,"&lt;&gt;Not Applicable",'3-Inherent risk-IR'!$B$72:$B$74,"x"))+IF('1-Basic Info'!$I$14="Y",COUNTIFS('3-Inherent risk-IR'!$H$77:$H$78,"&lt;&gt;Not Applicable",'3-Inherent risk-IR'!$B$77:$B$78,"x"))</f>
        <v>0</v>
      </c>
      <c r="D19" s="158">
        <f t="shared" ref="D19:D23" si="3">SUM($E19:$G19)</f>
        <v>0</v>
      </c>
      <c r="E19" s="158">
        <f>COUNTIFS('3-Inherent risk-IR'!$B$5:$B$64,"x",'3-Inherent risk-IR'!$H$5:$H$64,"ต่ำ")+IF('1-Basic Info'!$I$11="Y",COUNTIFS('3-Inherent risk-IR'!$B$67:$B$69,"x",'3-Inherent risk-IR'!$H$67:$H$69,"ต่ำ"))+IF('1-Basic Info'!$I$13="Y",COUNTIFS('3-Inherent risk-IR'!$B$72:$B$74,"x",'3-Inherent risk-IR'!$H$72:$H$74,"ต่ำ"))+IF('1-Basic Info'!$I$14="Y",COUNTIFS('3-Inherent risk-IR'!$B$77:$B$78,"x",'3-Inherent risk-IR'!$H$77:$H$78,"ต่ำ"))</f>
        <v>0</v>
      </c>
      <c r="F19" s="158">
        <f>COUNTIFS('3-Inherent risk-IR'!$B$5:$B$64,"x",'3-Inherent risk-IR'!$H$5:$H$64,"ปานกลาง")+IF('1-Basic Info'!$I$11="Y",COUNTIFS('3-Inherent risk-IR'!$B$67:$B$69,"x",'3-Inherent risk-IR'!$H$67:$H$69,"ปานกลาง"))+IF('1-Basic Info'!$I$13="Y",COUNTIFS('3-Inherent risk-IR'!$B$72:$B$74,"x",'3-Inherent risk-IR'!$H$72:$H$74,"ปานกลาง"))+IF('1-Basic Info'!$I$14="Y",COUNTIFS('3-Inherent risk-IR'!$B$77:$B$78,"x",'3-Inherent risk-IR'!$H$77:$H$78,"ปานกลาง"))</f>
        <v>0</v>
      </c>
      <c r="G19" s="158">
        <f>COUNTIFS('3-Inherent risk-IR'!$B$5:$B$64,"x",'3-Inherent risk-IR'!$H$5:$H$64,"สูง")+IF('1-Basic Info'!$I$11="Y",COUNTIFS('3-Inherent risk-IR'!$B$67:$B$69,"x",'3-Inherent risk-IR'!$H$67:$H$69,"สูง"))+IF('1-Basic Info'!$I$13="Y",COUNTIFS('3-Inherent risk-IR'!$B$72:$B$74,"x",'3-Inherent risk-IR'!$H$72:$H$74,"สูง"))+IF('1-Basic Info'!$I$14="Y",COUNTIFS('3-Inherent risk-IR'!$B$77:$B$78,"x",'3-Inherent risk-IR'!$H$77:$H$78,"สูง"))</f>
        <v>0</v>
      </c>
      <c r="H19" s="159">
        <f t="shared" ref="H19:H23" si="4">IFERROR((($E19*1)+($F19*2)+($G19*3))/$C19,0)</f>
        <v>0</v>
      </c>
      <c r="I19" s="160" t="str">
        <f>IF(AND($H$19&gt;0.99,$H$19&lt;1.71),"ต่ำ",IF(AND($H$19&gt;1.7,$H$19&lt;2.31),"ปานกลาง",IF(AND($H$19&gt;2.3,$H$19&lt;3.01),"สูง","-")))</f>
        <v>-</v>
      </c>
      <c r="J19" s="72"/>
      <c r="K19" s="72"/>
      <c r="L19" s="72"/>
      <c r="M19" s="72"/>
      <c r="N19" s="72"/>
      <c r="O19" s="72"/>
    </row>
    <row r="20" spans="1:15" ht="21">
      <c r="A20" s="72"/>
      <c r="B20" s="147" t="s">
        <v>679</v>
      </c>
      <c r="C20" s="148">
        <f>COUNTIFS('3-Inherent risk-IR'!$H$5:$H$64,"&lt;&gt;Not Applicable",'3-Inherent risk-IR'!$C$5:$C$64,"x")+IF('1-Basic Info'!$I$11="Y",COUNTIFS('3-Inherent risk-IR'!$H$67:$H$69,"&lt;&gt;Not Applicable",'3-Inherent risk-IR'!$C$67:$C$69,"x"))+IF('1-Basic Info'!$I$13="Y",COUNTIFS('3-Inherent risk-IR'!$H$72:$H$74,"&lt;&gt;Not Applicable",'3-Inherent risk-IR'!$C$72:$C$74,"x"))+IF('1-Basic Info'!$I$14="Y",COUNTIFS('3-Inherent risk-IR'!$H$77:$H$78,"&lt;&gt;Not Applicable",'3-Inherent risk-IR'!$C$77:$C$78,"x"))</f>
        <v>0</v>
      </c>
      <c r="D20" s="161">
        <f t="shared" si="3"/>
        <v>0</v>
      </c>
      <c r="E20" s="161">
        <f>COUNTIFS('3-Inherent risk-IR'!$C$5:$C$64,"x",'3-Inherent risk-IR'!$H$5:$H$64,"ต่ำ")+IF('1-Basic Info'!$I$11="Y",COUNTIFS('3-Inherent risk-IR'!$C$67:$C$69,"x",'3-Inherent risk-IR'!$H$67:$H$69,"ต่ำ"))+IF('1-Basic Info'!$I$13="Y",COUNTIFS('3-Inherent risk-IR'!$C$72:$C$74,"x",'3-Inherent risk-IR'!$H$72:$H$74,"ต่ำ"))+IF('1-Basic Info'!$I$14="Y",COUNTIFS('3-Inherent risk-IR'!$C$77:$C$78,"x",'3-Inherent risk-IR'!$H$77:$H$78,"ต่ำ"))</f>
        <v>0</v>
      </c>
      <c r="F20" s="161">
        <f>COUNTIFS('3-Inherent risk-IR'!$C$5:$C$64,"x",'3-Inherent risk-IR'!$H$5:$H$64,"ปานกลาง")+IF('1-Basic Info'!$I$11="Y",COUNTIFS('3-Inherent risk-IR'!$C$67:$C$69,"x",'3-Inherent risk-IR'!$H$67:$H$69,"ปานกลาง"))+IF('1-Basic Info'!$I$13="Y",COUNTIFS('3-Inherent risk-IR'!$C$72:$C$74,"x",'3-Inherent risk-IR'!$H$72:$H$74,"ปานกลาง"))+IF('1-Basic Info'!$I$14="Y",COUNTIFS('3-Inherent risk-IR'!$C$77:$C$78,"x",'3-Inherent risk-IR'!$H$77:$H$78,"ปานกลาง"))</f>
        <v>0</v>
      </c>
      <c r="G20" s="161">
        <f>COUNTIFS('3-Inherent risk-IR'!$C$5:$C$64,"x",'3-Inherent risk-IR'!$H$5:$H$64,"สูง")+IF('1-Basic Info'!$I$11="Y",COUNTIFS('3-Inherent risk-IR'!$C$67:$C$69,"x",'3-Inherent risk-IR'!$H$67:$H$69,"สูง"))+IF('1-Basic Info'!$I$13="Y",COUNTIFS('3-Inherent risk-IR'!$C$72:$C$74,"x",'3-Inherent risk-IR'!$H$72:$H$74,"สูง"))+IF('1-Basic Info'!$I$14="Y",COUNTIFS('3-Inherent risk-IR'!$C$77:$C$78,"x",'3-Inherent risk-IR'!$H$77:$H$78,"สูง"))</f>
        <v>0</v>
      </c>
      <c r="H20" s="162">
        <f t="shared" si="4"/>
        <v>0</v>
      </c>
      <c r="I20" s="149" t="str">
        <f>IF(AND($H$20&gt;0.99,$H$20&lt;1.71),"ต่ำ",IF(AND($H$20&gt;1.7,$H$20&lt;2.31),"ปานกลาง",IF(AND($H$20&gt;2.3,$H$20&lt;3.01),"สูง","-")))</f>
        <v>-</v>
      </c>
      <c r="J20" s="72"/>
      <c r="K20" s="72"/>
      <c r="L20" s="72"/>
      <c r="M20" s="72"/>
      <c r="N20" s="72"/>
      <c r="O20" s="72"/>
    </row>
    <row r="21" spans="1:15" ht="15.75" customHeight="1">
      <c r="A21" s="72"/>
      <c r="B21" s="147" t="s">
        <v>680</v>
      </c>
      <c r="C21" s="148">
        <f>COUNTIFS('3-Inherent risk-IR'!$H$5:$H$64,"&lt;&gt;Not Applicable",'3-Inherent risk-IR'!$D$5:$D$64,"x")+IF('1-Basic Info'!$I$11="Y",COUNTIFS('3-Inherent risk-IR'!$H$67:$H$69,"&lt;&gt;Not Applicable",'3-Inherent risk-IR'!$D$67:$D$69,"x"))+IF('1-Basic Info'!$I$13="Y",COUNTIFS('3-Inherent risk-IR'!$H$72:$H$74,"&lt;&gt;Not Applicable",'3-Inherent risk-IR'!$D$72:$D$74,"x"))+IF('1-Basic Info'!$I$14="Y",COUNTIFS('3-Inherent risk-IR'!$H$77:$H$78,"&lt;&gt;Not Applicable",'3-Inherent risk-IR'!$D$77:$D$78,"x"))</f>
        <v>0</v>
      </c>
      <c r="D21" s="161">
        <f t="shared" si="3"/>
        <v>0</v>
      </c>
      <c r="E21" s="161">
        <f>COUNTIFS('3-Inherent risk-IR'!$D$5:$D$64,"x",'3-Inherent risk-IR'!$H$5:$H$64,"ต่ำ")+IF('1-Basic Info'!$I$11="Y",COUNTIFS('3-Inherent risk-IR'!$D$67:$D$69,"x",'3-Inherent risk-IR'!$H$67:$H$69,"ต่ำ"))+IF('1-Basic Info'!$I$13="Y",COUNTIFS('3-Inherent risk-IR'!$D$72:$D$74,"x",'3-Inherent risk-IR'!$H$72:$H$74,"ต่ำ"))+IF('1-Basic Info'!$I$14="Y",COUNTIFS('3-Inherent risk-IR'!$D$77:$D$78,"x",'3-Inherent risk-IR'!$H$77:$H$78,"ต่ำ"))</f>
        <v>0</v>
      </c>
      <c r="F21" s="161">
        <f>COUNTIFS('3-Inherent risk-IR'!$D$5:$D$64,"x",'3-Inherent risk-IR'!$H$5:$H$64,"ปานกลาง")+IF('1-Basic Info'!$I$11="Y",COUNTIFS('3-Inherent risk-IR'!$D$67:$D$69,"x",'3-Inherent risk-IR'!$H$67:$H$69,"ปานกลาง"))+IF('1-Basic Info'!$I$13="Y",COUNTIFS('3-Inherent risk-IR'!$D$72:$D$74,"x",'3-Inherent risk-IR'!$H$72:$H$74,"ปานกลาง"))+IF('1-Basic Info'!$I$14="Y",COUNTIFS('3-Inherent risk-IR'!$D$77:$D$78,"x",'3-Inherent risk-IR'!$H$77:$H$78,"ปานกลาง"))</f>
        <v>0</v>
      </c>
      <c r="G21" s="161">
        <f>COUNTIFS('3-Inherent risk-IR'!$D$5:$D$64,"x",'3-Inherent risk-IR'!$H$5:$H$64,"สูง")+IF('1-Basic Info'!$I$11="Y",COUNTIFS('3-Inherent risk-IR'!$D$67:$D$69,"x",'3-Inherent risk-IR'!$H$67:$H$69,"สูง"))+IF('1-Basic Info'!$I$13="Y",COUNTIFS('3-Inherent risk-IR'!$D$72:$D$74,"x",'3-Inherent risk-IR'!$H$72:$H$74,"สูง"))+IF('1-Basic Info'!$I$14="Y",COUNTIFS('3-Inherent risk-IR'!$D$77:$D$78,"x",'3-Inherent risk-IR'!$H$77:$H$78,"สูง"))</f>
        <v>0</v>
      </c>
      <c r="H21" s="162">
        <f t="shared" si="4"/>
        <v>0</v>
      </c>
      <c r="I21" s="149" t="str">
        <f>IF(AND($H$21&gt;0.99,$H$21&lt;1.71),"ต่ำ",IF(AND($H$21&gt;1.7,$H$21&lt;2.31),"ปานกลาง",IF(AND($H$21&gt;2.3,$H$21&lt;3.01),"สูง","-")))</f>
        <v>-</v>
      </c>
      <c r="J21" s="72"/>
      <c r="K21" s="72"/>
      <c r="L21" s="72"/>
      <c r="M21" s="72"/>
      <c r="N21" s="72"/>
      <c r="O21" s="72"/>
    </row>
    <row r="22" spans="1:15" ht="15.75" customHeight="1">
      <c r="A22" s="72"/>
      <c r="B22" s="147" t="s">
        <v>681</v>
      </c>
      <c r="C22" s="148">
        <f>COUNTIFS('3-Inherent risk-IR'!$H$5:$H$64,"&lt;&gt;Not Applicable",'3-Inherent risk-IR'!$E$5:$E$64,"x")+IF('1-Basic Info'!$I$11="Y",COUNTIFS('3-Inherent risk-IR'!$H$67:$H$69,"&lt;&gt;Not Applicable",'3-Inherent risk-IR'!$E$67:$E$69,"x"))+IF('1-Basic Info'!$I$13="Y",COUNTIFS('3-Inherent risk-IR'!$H$72:$H$74,"&lt;&gt;Not Applicable",'3-Inherent risk-IR'!$E$72:$E$74,"x"))+IF('1-Basic Info'!$I$14="Y",COUNTIFS('3-Inherent risk-IR'!$H$77:$H$78,"&lt;&gt;Not Applicable",'3-Inherent risk-IR'!$E$77:$E$78,"x"))</f>
        <v>0</v>
      </c>
      <c r="D22" s="161">
        <f t="shared" si="3"/>
        <v>0</v>
      </c>
      <c r="E22" s="161">
        <f>COUNTIFS('3-Inherent risk-IR'!$E$5:$E$64,"x",'3-Inherent risk-IR'!$H$5:$H$64,"ต่ำ")+IF('1-Basic Info'!$I$11="Y",COUNTIFS('3-Inherent risk-IR'!$E$67:$E$69,"x",'3-Inherent risk-IR'!$H$67:$H$69,"ต่ำ"))+IF('1-Basic Info'!$I$13="Y",COUNTIFS('3-Inherent risk-IR'!$E$72:$E$74,"x",'3-Inherent risk-IR'!$H$72:$H$74,"ต่ำ"))+IF('1-Basic Info'!$I$14="Y",COUNTIFS('3-Inherent risk-IR'!$E$77:$E$78,"x",'3-Inherent risk-IR'!$H$77:$H$78,"ต่ำ"))</f>
        <v>0</v>
      </c>
      <c r="F22" s="161">
        <f>COUNTIFS('3-Inherent risk-IR'!$E$5:$E$64,"x",'3-Inherent risk-IR'!$H$5:$H$64,"ปานกลาง")+IF('1-Basic Info'!$I$11="Y",COUNTIFS('3-Inherent risk-IR'!$E$67:$E$69,"x",'3-Inherent risk-IR'!$H$67:$H$69,"ปานกลาง"))+IF('1-Basic Info'!$I$13="Y",COUNTIFS('3-Inherent risk-IR'!$E$72:$E$74,"x",'3-Inherent risk-IR'!$H$72:$H$74,"ปานกลาง"))+IF('1-Basic Info'!$I$14="Y",COUNTIFS('3-Inherent risk-IR'!$E$77:$E$78,"x",'3-Inherent risk-IR'!$H$77:$H$78,"ปานกลาง"))</f>
        <v>0</v>
      </c>
      <c r="G22" s="161">
        <f>COUNTIFS('3-Inherent risk-IR'!$E$5:$E$64,"x",'3-Inherent risk-IR'!$H$5:$H$64,"สูง")+IF('1-Basic Info'!$I$11="Y",COUNTIFS('3-Inherent risk-IR'!$E$67:$E$69,"x",'3-Inherent risk-IR'!$H$67:$H$69,"สูง"))+IF('1-Basic Info'!$I$13="Y",COUNTIFS('3-Inherent risk-IR'!$E$72:$E$74,"x",'3-Inherent risk-IR'!$H$72:$H$74,"สูง"))+IF('1-Basic Info'!$I$14="Y",COUNTIFS('3-Inherent risk-IR'!$E$77:$E$78,"x",'3-Inherent risk-IR'!$H$77:$H$78,"สูง"))</f>
        <v>0</v>
      </c>
      <c r="H22" s="162">
        <f t="shared" si="4"/>
        <v>0</v>
      </c>
      <c r="I22" s="149" t="str">
        <f>IF(AND($H$22&gt;0.99,$H$22&lt;1.71),"ต่ำ",IF(AND($H$22&gt;1.7,$H$22&lt;2.31),"ปานกลาง",IF(AND($H$22&gt;2.3,$H$22&lt;3.01),"สูง","-")))</f>
        <v>-</v>
      </c>
      <c r="J22" s="72"/>
      <c r="K22" s="72"/>
      <c r="L22" s="72"/>
      <c r="M22" s="72"/>
      <c r="N22" s="72"/>
      <c r="O22" s="72"/>
    </row>
    <row r="23" spans="1:15" ht="15.75" customHeight="1">
      <c r="A23" s="72"/>
      <c r="B23" s="151" t="s">
        <v>682</v>
      </c>
      <c r="C23" s="152">
        <f>COUNTIFS('3-Inherent risk-IR'!$H$5:$H$64,"&lt;&gt;Not Applicable",'3-Inherent risk-IR'!$F$5:$F$64,"x")+IF('1-Basic Info'!$I$11="Y",COUNTIFS('3-Inherent risk-IR'!$H$67:$H$69,"&lt;&gt;Not Applicable",'3-Inherent risk-IR'!$F$67:$F$69,"x"))+IF('1-Basic Info'!$I$13="Y",COUNTIFS('3-Inherent risk-IR'!$H$72:$H$74,"&lt;&gt;Not Applicable",'3-Inherent risk-IR'!$F$72:$F$74,"x"))+IF('1-Basic Info'!$I$14="Y",COUNTIFS('3-Inherent risk-IR'!$H$77:$H$78,"&lt;&gt;Not Applicable",'3-Inherent risk-IR'!$F$77:$F$78,"x"))</f>
        <v>0</v>
      </c>
      <c r="D23" s="163">
        <f t="shared" si="3"/>
        <v>0</v>
      </c>
      <c r="E23" s="163">
        <f>COUNTIFS('3-Inherent risk-IR'!$F$5:$F$64,"x",'3-Inherent risk-IR'!$H$5:$H$64,"ต่ำ")+IF('1-Basic Info'!$I$11="Y",COUNTIFS('3-Inherent risk-IR'!$F$67:$F$69,"x",'3-Inherent risk-IR'!$H$67:$H$69,"ต่ำ"))+IF('1-Basic Info'!$I$13="Y",COUNTIFS('3-Inherent risk-IR'!$F$72:$F$74,"x",'3-Inherent risk-IR'!$H$72:$H$74,"ต่ำ"))+IF('1-Basic Info'!$I$14="Y",COUNTIFS('3-Inherent risk-IR'!$F$77:$F$78,"x",'3-Inherent risk-IR'!$H$77:$H$78,"ต่ำ"))</f>
        <v>0</v>
      </c>
      <c r="F23" s="163">
        <f>COUNTIFS('3-Inherent risk-IR'!$F$5:$F$64,"x",'3-Inherent risk-IR'!$H$5:$H$64,"ปานกลาง")+IF('1-Basic Info'!$I$11="Y",COUNTIFS('3-Inherent risk-IR'!$F$67:$F$69,"x",'3-Inherent risk-IR'!$H$67:$H$69,"ปานกลาง"))+IF('1-Basic Info'!$I$13="Y",COUNTIFS('3-Inherent risk-IR'!$F$72:$F$74,"x",'3-Inherent risk-IR'!$H$72:$H$74,"ปานกลาง"))+IF('1-Basic Info'!$I$14="Y",COUNTIFS('3-Inherent risk-IR'!$F$77:$F$78,"x",'3-Inherent risk-IR'!$H$77:$H$78,"ปานกลาง"))</f>
        <v>0</v>
      </c>
      <c r="G23" s="163">
        <f>COUNTIFS('3-Inherent risk-IR'!$F$5:$F$64,"x",'3-Inherent risk-IR'!$H$5:$H$64,"สูง")+IF('1-Basic Info'!$I$11="Y",COUNTIFS('3-Inherent risk-IR'!$F$67:$F$69,"x",'3-Inherent risk-IR'!$H$67:$H$69,"สูง"))+IF('1-Basic Info'!$I$13="Y",COUNTIFS('3-Inherent risk-IR'!$F$72:$F$74,"x",'3-Inherent risk-IR'!$H$72:$H$74,"สูง"))+IF('1-Basic Info'!$I$14="Y",COUNTIFS('3-Inherent risk-IR'!$F$77:$F$78,"x",'3-Inherent risk-IR'!$H$77:$H$78,"สูง"))</f>
        <v>0</v>
      </c>
      <c r="H23" s="164">
        <f t="shared" si="4"/>
        <v>0</v>
      </c>
      <c r="I23" s="153" t="str">
        <f>IF(AND($H$23&gt;0.99,$H$23&lt;1.71),"ต่ำ",IF(AND($H$23&gt;1.7,$H$23&lt;2.31),"ปานกลาง",IF(AND($H$23&gt;2.3,$H$23&lt;3.01),"สูง","-")))</f>
        <v>-</v>
      </c>
      <c r="J23" s="72"/>
      <c r="K23" s="72"/>
      <c r="L23" s="72"/>
      <c r="M23" s="72"/>
      <c r="N23" s="72"/>
      <c r="O23" s="72"/>
    </row>
    <row r="24" spans="1:15" ht="14.25" customHeight="1">
      <c r="A24" s="143"/>
      <c r="B24" s="143"/>
      <c r="C24" s="143"/>
      <c r="D24" s="143"/>
      <c r="E24" s="143"/>
      <c r="F24" s="143"/>
      <c r="G24" s="143"/>
      <c r="H24" s="72"/>
      <c r="I24" s="72"/>
      <c r="J24" s="72"/>
      <c r="K24" s="72"/>
      <c r="L24" s="72"/>
      <c r="M24" s="72"/>
      <c r="N24" s="72"/>
      <c r="O24" s="72"/>
    </row>
    <row r="25" spans="1:15" ht="39" customHeight="1">
      <c r="A25" s="68" t="s">
        <v>693</v>
      </c>
      <c r="B25" s="69"/>
      <c r="C25" s="69"/>
      <c r="D25" s="70"/>
      <c r="E25" s="71"/>
      <c r="F25" s="71"/>
      <c r="G25" s="71"/>
      <c r="H25" s="71"/>
      <c r="I25" s="71"/>
      <c r="J25" s="71"/>
      <c r="K25" s="71"/>
      <c r="L25" s="71"/>
      <c r="M25" s="69"/>
      <c r="N25" s="69"/>
      <c r="O25" s="69"/>
    </row>
    <row r="26" spans="1:15" ht="39" customHeight="1">
      <c r="A26" s="165" t="s">
        <v>694</v>
      </c>
      <c r="B26" s="166"/>
      <c r="C26" s="166"/>
      <c r="D26" s="166"/>
      <c r="E26" s="166"/>
      <c r="F26" s="166"/>
      <c r="G26" s="166"/>
      <c r="H26" s="166"/>
      <c r="I26" s="166"/>
      <c r="J26" s="166"/>
      <c r="K26" s="166"/>
      <c r="L26" s="166"/>
      <c r="M26" s="166"/>
      <c r="N26" s="166"/>
      <c r="O26" s="166"/>
    </row>
    <row r="27" spans="1:15" ht="18.75" customHeight="1">
      <c r="A27" s="72"/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</row>
    <row r="28" spans="1:15" ht="25.5" customHeight="1">
      <c r="A28" s="72"/>
      <c r="B28" s="1765" t="s">
        <v>695</v>
      </c>
      <c r="C28" s="1766"/>
      <c r="D28" s="1766"/>
      <c r="E28" s="1766"/>
      <c r="F28" s="1766"/>
      <c r="G28" s="1766"/>
      <c r="H28" s="1766"/>
      <c r="I28" s="1767"/>
      <c r="J28" s="1897" t="s">
        <v>696</v>
      </c>
      <c r="K28" s="1769"/>
      <c r="L28" s="1769"/>
      <c r="M28" s="1891">
        <f ca="1">AVERAGE($H$31:$H$35)</f>
        <v>0</v>
      </c>
      <c r="N28" s="1767"/>
      <c r="O28" s="72"/>
    </row>
    <row r="29" spans="1:15" ht="21.75" customHeight="1">
      <c r="A29" s="72"/>
      <c r="B29" s="1899" t="s">
        <v>531</v>
      </c>
      <c r="C29" s="1900" t="s">
        <v>697</v>
      </c>
      <c r="D29" s="1902" t="s">
        <v>698</v>
      </c>
      <c r="E29" s="1863"/>
      <c r="F29" s="1863"/>
      <c r="G29" s="1863"/>
      <c r="H29" s="1900" t="s">
        <v>687</v>
      </c>
      <c r="I29" s="1903" t="s">
        <v>699</v>
      </c>
      <c r="J29" s="1898"/>
      <c r="K29" s="1870"/>
      <c r="L29" s="1769"/>
      <c r="M29" s="1892" t="str">
        <f ca="1">IF(AND(M28&gt;0.99,M28&lt;1.71),"สูง",
   IF(AND(M28&gt;1.7,M28&lt;2.31),"ปานกลาง",
   IF(AND(M28&gt;2.3,M28&lt;3.01),"ต่ำ","-")))</f>
        <v>-</v>
      </c>
      <c r="N29" s="1767"/>
      <c r="O29" s="72"/>
    </row>
    <row r="30" spans="1:15" ht="98.25" customHeight="1">
      <c r="A30" s="72"/>
      <c r="B30" s="1894"/>
      <c r="C30" s="1901"/>
      <c r="D30" s="154" t="s">
        <v>700</v>
      </c>
      <c r="E30" s="155" t="s">
        <v>701</v>
      </c>
      <c r="F30" s="156" t="s">
        <v>691</v>
      </c>
      <c r="G30" s="157" t="s">
        <v>702</v>
      </c>
      <c r="H30" s="1901"/>
      <c r="I30" s="1904"/>
      <c r="J30" s="1898"/>
      <c r="K30" s="1769"/>
      <c r="L30" s="1769"/>
      <c r="M30" s="72"/>
      <c r="N30" s="72"/>
      <c r="O30" s="72"/>
    </row>
    <row r="31" spans="1:15" ht="15.75" customHeight="1">
      <c r="A31" s="72"/>
      <c r="B31" s="144" t="s">
        <v>678</v>
      </c>
      <c r="C31" s="145">
        <f>COUNTIFS('5-Security&amp;Privacy'!$M$4:$M$73,"&lt;&gt;Not Applicable",'5-Security&amp;Privacy'!$B$4:$B$73,"x")+COUNTIFS('6-Fraud'!$M$4:$M$14,"&lt;&gt;Not Applicable",'6-Fraud'!$B$4:$B$14,"x")+COUNTIFS('7-Functional'!$M$4:$M$35,"&lt;&gt;Not Applicable",'7-Functional'!$B$4:$B$35,"x")+COUNTIFS('8-Role'!$M$4:$M$30,"&lt;&gt;Not Applicable",'8-Role'!$B$4:$B$30,"x")+COUNTIFS('9-User Protection'!$M$4:$M$14,"&lt;&gt;Not Applicable",'9-User Protection'!$B$4:$B$14,"x")+COUNTIFS('10-Outsource'!$M$4:$M$10,"&lt;&gt;Not Applicable",'10-Outsource'!$B$4:$B$10,"x")+COUNTIFS('4-Risk Management'!$M$4:$M$8,"&lt;&gt;Not Applicable",'4-Risk Management'!$B$4:$B$8,"x")</f>
        <v>4</v>
      </c>
      <c r="D31" s="145">
        <f t="shared" ref="D31:D35" ca="1" si="5">SUM($E31:$G31)</f>
        <v>0</v>
      </c>
      <c r="E31" s="145">
        <f ca="1">COUNTIFS('5-Security&amp;Privacy'!$B:$B,"x",'5-Security&amp;Privacy'!$N:$N,"สูง")+COUNTIFS('6-Fraud'!$B:$B,"x",'6-Fraud'!$N:$N,"สูง")+COUNTIFS('7-Functional'!$B:$B,"x",'7-Functional'!$N:$N,"สูง")+COUNTIFS('8-Role'!$B:$B,"x",'8-Role'!$N:$N,"สูง")+COUNTIFS('9-User Protection'!$B:$B,"x",'9-User Protection'!$N:$N,"สูง")+COUNTIFS('10-Outsource'!$B:$B,"x",'10-Outsource'!$N:$N,"สูง")+COUNTIFS('4-Risk Management'!$B:$B,"x",'4-Risk Management'!$N:$N,"สูง")</f>
        <v>0</v>
      </c>
      <c r="F31" s="145">
        <f ca="1">COUNTIFS('5-Security&amp;Privacy'!$B:$B,"x",'5-Security&amp;Privacy'!$N:$N,"ปานกลาง")+COUNTIFS('6-Fraud'!$B:$B,"x",'6-Fraud'!$N:$N,"ปานกลาง")+COUNTIFS('7-Functional'!$B:$B,"x",'7-Functional'!$N:$N,"ปานกลาง")+COUNTIFS('8-Role'!$B:$B,"x",'8-Role'!$N:$N,"ปานกลาง")+COUNTIFS('9-User Protection'!$B:$B,"x",'9-User Protection'!$N:$N,"ปานกลาง")+COUNTIFS('10-Outsource'!$B:$B,"x",'10-Outsource'!$N:$N,"ปานกลาง")+COUNTIFS('4-Risk Management'!$B:$B,"x",'4-Risk Management'!$N:$N,"ปานกลาง")</f>
        <v>0</v>
      </c>
      <c r="G31" s="145">
        <f ca="1">COUNTIFS('5-Security&amp;Privacy'!$B:$B,"x",'5-Security&amp;Privacy'!$N:$N,"ต่ำ")+COUNTIFS('6-Fraud'!$B:$B,"x",'6-Fraud'!$N:$N,"ต่ำ")+COUNTIFS('7-Functional'!$B:$B,"x",'7-Functional'!$N:$N,"ต่ำ")+COUNTIFS('8-Role'!$B:$B,"x",'8-Role'!$N:$N,"ต่ำ")+COUNTIFS('9-User Protection'!$B:$B,"x",'9-User Protection'!$N:$N,"ต่ำ")+COUNTIFS('10-Outsource'!$B:$B,"x",'10-Outsource'!$N:$N,"ต่ำ")+COUNTIFS('4-Risk Management'!$B:$B,"x",'4-Risk Management'!$N:$N,"ต่ำ")</f>
        <v>0</v>
      </c>
      <c r="H31" s="167">
        <f t="shared" ref="H31:H35" ca="1" si="6">IFERROR((($E31*1)+($F31*2)+($G31*3))/$C31,0)</f>
        <v>0</v>
      </c>
      <c r="I31" s="160" t="str">
        <f t="shared" ref="I31:I35" ca="1" si="7">IF(AND($H31&gt;0.99,$H31&lt;1.71),"สูง",IF(AND($H31&gt;1.7,$H31&lt;2.31),"ปานกลาง",IF(AND($H31&gt;2.3,$H31&lt;3.01),"ต่ำ","-")))</f>
        <v>-</v>
      </c>
      <c r="J31" s="72"/>
      <c r="K31" s="72"/>
      <c r="L31" s="72"/>
      <c r="M31" s="72"/>
      <c r="N31" s="72"/>
      <c r="O31" s="72"/>
    </row>
    <row r="32" spans="1:15" ht="15.75" customHeight="1">
      <c r="A32" s="72"/>
      <c r="B32" s="147" t="s">
        <v>679</v>
      </c>
      <c r="C32" s="148">
        <f>COUNTIFS('5-Security&amp;Privacy'!$M$4:$M$73,"&lt;&gt;Not Applicable",'5-Security&amp;Privacy'!$C$4:$C$73,"x")+COUNTIFS('6-Fraud'!$M$4:$M$14,"&lt;&gt;Not Applicable",'6-Fraud'!$C$4:$C$14,"x")+COUNTIFS('7-Functional'!$M$4:$M$35,"&lt;&gt;Not Applicable",'7-Functional'!$C$4:$C$35,"x")+COUNTIFS('8-Role'!$M$4:$M$30,"&lt;&gt;Not Applicable",'8-Role'!$C$4:$C$30,"x")+COUNTIFS('9-User Protection'!$M$4:$M$14,"&lt;&gt;Not Applicable",'9-User Protection'!$C$4:$C$14,"x")+COUNTIFS('10-Outsource'!$M$4:$M$10,"&lt;&gt;Not Applicable",'10-Outsource'!$C$4:$C$10,"x")+COUNTIFS('4-Risk Management'!$M$4:$M$8,"&lt;&gt;Not Applicable",'4-Risk Management'!$C$4:$C$8,"x")</f>
        <v>3</v>
      </c>
      <c r="D32" s="148">
        <f t="shared" ca="1" si="5"/>
        <v>0</v>
      </c>
      <c r="E32" s="148">
        <f ca="1">COUNTIFS('5-Security&amp;Privacy'!$C:$C,"x",'5-Security&amp;Privacy'!$N:$N,"สูง")+COUNTIFS('6-Fraud'!$C:$C,"x",'6-Fraud'!$N:$N,"สูง")+COUNTIFS('7-Functional'!$C:$C,"x",'7-Functional'!$N:$N,"สูง")+COUNTIFS('8-Role'!$C:$C,"x",'8-Role'!$N:$N,"สูง")+COUNTIFS('9-User Protection'!$C:$C,"x",'9-User Protection'!$N:$N,"สูง")+COUNTIFS('10-Outsource'!$C:$C,"x",'10-Outsource'!$N:$N,"สูง")+COUNTIFS('4-Risk Management'!$C:$C,"x",'4-Risk Management'!$N:$N,"สูง")</f>
        <v>0</v>
      </c>
      <c r="F32" s="148">
        <f ca="1">COUNTIFS('5-Security&amp;Privacy'!$C:$C,"x",'5-Security&amp;Privacy'!$N:$N,"ปานกลาง")+COUNTIFS('6-Fraud'!$C:$C,"x",'6-Fraud'!$N:$N,"ปานกลาง")+COUNTIFS('7-Functional'!$C:$C,"x",'7-Functional'!$N:$N,"ปานกลาง")+COUNTIFS('8-Role'!$C:$C,"x",'8-Role'!$N:$N,"ปานกลาง")+COUNTIFS('9-User Protection'!$C:$C,"x",'9-User Protection'!$N:$N,"ปานกลาง")+COUNTIFS('10-Outsource'!$C:$C,"x",'10-Outsource'!$N:$N,"ปานกลาง")+COUNTIFS('4-Risk Management'!$C:$C,"x",'4-Risk Management'!$N:$N,"ปานกลาง")</f>
        <v>0</v>
      </c>
      <c r="G32" s="148">
        <f ca="1">COUNTIFS('5-Security&amp;Privacy'!$C:$C,"x",'5-Security&amp;Privacy'!$N:$N,"ต่ำ")+COUNTIFS('6-Fraud'!$C:$C,"x",'6-Fraud'!$N:$N,"ต่ำ")+COUNTIFS('7-Functional'!$C:$C,"x",'7-Functional'!$N:$N,"ต่ำ")+COUNTIFS('8-Role'!$C:$C,"x",'8-Role'!$N:$N,"ต่ำ")+COUNTIFS('9-User Protection'!$C:$C,"x",'9-User Protection'!$N:$N,"ต่ำ")+COUNTIFS('10-Outsource'!$C:$C,"x",'10-Outsource'!$N:$N,"ต่ำ")+COUNTIFS('4-Risk Management'!$C:$C,"x",'4-Risk Management'!$N:$N,"ต่ำ")</f>
        <v>0</v>
      </c>
      <c r="H32" s="168">
        <f t="shared" ca="1" si="6"/>
        <v>0</v>
      </c>
      <c r="I32" s="149" t="str">
        <f t="shared" ca="1" si="7"/>
        <v>-</v>
      </c>
      <c r="J32" s="72"/>
      <c r="K32" s="72"/>
      <c r="L32" s="72"/>
      <c r="M32" s="72"/>
      <c r="N32" s="72"/>
      <c r="O32" s="72"/>
    </row>
    <row r="33" spans="1:21" ht="15.75" customHeight="1">
      <c r="A33" s="72"/>
      <c r="B33" s="147" t="s">
        <v>680</v>
      </c>
      <c r="C33" s="148">
        <f>COUNTIFS('5-Security&amp;Privacy'!$M$4:$M$73,"&lt;&gt;Not Applicable",'5-Security&amp;Privacy'!$D$4:$D$73,"x")+COUNTIFS('6-Fraud'!$M$4:$M$14,"&lt;&gt;Not Applicable",'6-Fraud'!$D$4:$D$14,"x")+COUNTIFS('7-Functional'!$M$4:$M$35,"&lt;&gt;Not Applicable",'7-Functional'!$D$4:$D$35,"x")+COUNTIFS('8-Role'!$M$4:$M$30,"&lt;&gt;Not Applicable",'8-Role'!$D$4:$D$30,"x")+COUNTIFS('9-User Protection'!$M$4:$M$14,"&lt;&gt;Not Applicable",'9-User Protection'!$D$4:$D$14,"x")+COUNTIFS('10-Outsource'!$M$4:$M$10,"&lt;&gt;Not Applicable",'10-Outsource'!$D$4:$D$10,"x")+COUNTIFS('4-Risk Management'!$M$4:$M$8,"&lt;&gt;Not Applicable",'4-Risk Management'!$D$4:$D$8,"x")</f>
        <v>0</v>
      </c>
      <c r="D33" s="148">
        <f t="shared" ca="1" si="5"/>
        <v>0</v>
      </c>
      <c r="E33" s="148">
        <f ca="1">COUNTIFS('5-Security&amp;Privacy'!$D:$D,"x",'5-Security&amp;Privacy'!$N:$N,"สูง")+COUNTIFS('6-Fraud'!$D:$D,"x",'6-Fraud'!$N:$N,"สูง")+COUNTIFS('7-Functional'!$D:$D,"x",'7-Functional'!$N:$N,"สูง")+COUNTIFS('8-Role'!$D:$D,"x",'8-Role'!$N:$N,"สูง")+COUNTIFS('9-User Protection'!$D:$D,"x",'9-User Protection'!$N:$N,"สูง")+COUNTIFS('10-Outsource'!$D:$D,"x",'10-Outsource'!$N:$N,"สูง")+COUNTIFS('4-Risk Management'!$D:$D,"x",'4-Risk Management'!$N:$N,"สูง")</f>
        <v>0</v>
      </c>
      <c r="F33" s="148">
        <f ca="1">COUNTIFS('5-Security&amp;Privacy'!$D:$D,"x",'5-Security&amp;Privacy'!$N:$N,"ปานกลาง")+COUNTIFS('6-Fraud'!$D:$D,"x",'6-Fraud'!$N:$N,"ปานกลาง")+COUNTIFS('7-Functional'!$D:$D,"x",'7-Functional'!$N:$N,"ปานกลาง")+COUNTIFS('8-Role'!$D:$D,"x",'8-Role'!$N:$N,"ปานกลาง")+COUNTIFS('9-User Protection'!$D:$D,"x",'9-User Protection'!$N:$N,"ปานกลาง")+COUNTIFS('10-Outsource'!$D:$D,"x",'10-Outsource'!$N:$N,"ปานกลาง")+COUNTIFS('4-Risk Management'!$D:$D,"x",'4-Risk Management'!$N:$N,"ปานกลาง")</f>
        <v>0</v>
      </c>
      <c r="G33" s="148">
        <f ca="1">COUNTIFS('5-Security&amp;Privacy'!$D:$D,"x",'5-Security&amp;Privacy'!$N:$N,"ต่ำ")+COUNTIFS('6-Fraud'!$D:$D,"x",'6-Fraud'!$N:$N,"ต่ำ")+COUNTIFS('7-Functional'!$D:$D,"x",'7-Functional'!$N:$N,"ต่ำ")+COUNTIFS('8-Role'!$D:$D,"x",'8-Role'!$N:$N,"ต่ำ")+COUNTIFS('9-User Protection'!$D:$D,"x",'9-User Protection'!$N:$N,"ต่ำ")+COUNTIFS('10-Outsource'!$D:$D,"x",'10-Outsource'!$N:$N,"ต่ำ")+COUNTIFS('4-Risk Management'!$D:$D,"x",'4-Risk Management'!$N:$N,"ต่ำ")</f>
        <v>0</v>
      </c>
      <c r="H33" s="168">
        <f t="shared" ca="1" si="6"/>
        <v>0</v>
      </c>
      <c r="I33" s="149" t="str">
        <f t="shared" ca="1" si="7"/>
        <v>-</v>
      </c>
      <c r="J33" s="72"/>
      <c r="K33" s="72"/>
      <c r="L33" s="72"/>
      <c r="M33" s="72"/>
      <c r="N33" s="72"/>
      <c r="O33" s="72"/>
    </row>
    <row r="34" spans="1:21" ht="24" customHeight="1">
      <c r="A34" s="72"/>
      <c r="B34" s="147" t="s">
        <v>681</v>
      </c>
      <c r="C34" s="148">
        <f>COUNTIFS('5-Security&amp;Privacy'!$M$4:$M$73,"&lt;&gt;Not Applicable",'5-Security&amp;Privacy'!$E$4:$E$73,"x")+COUNTIFS('6-Fraud'!$M$4:$M$14,"&lt;&gt;Not Applicable",'6-Fraud'!$E$4:$E$14,"x")+COUNTIFS('7-Functional'!$M$4:$M$35,"&lt;&gt;Not Applicable",'7-Functional'!$E$4:$E$35,"x")+COUNTIFS('8-Role'!$M$4:$M$30,"&lt;&gt;Not Applicable",'8-Role'!$E$4:$E$30,"x")+COUNTIFS('9-User Protection'!$M$4:$M$14,"&lt;&gt;Not Applicable",'9-User Protection'!$E$4:$E$14,"x")+COUNTIFS('10-Outsource'!$M$4:$M$10,"&lt;&gt;Not Applicable",'10-Outsource'!$E$4:$E$10,"x")+COUNTIFS('4-Risk Management'!$M$4:$M$8,"&lt;&gt;Not Applicable",'4-Risk Management'!$E$4:$E$8,"x")</f>
        <v>0</v>
      </c>
      <c r="D34" s="148">
        <f t="shared" ca="1" si="5"/>
        <v>0</v>
      </c>
      <c r="E34" s="148">
        <f ca="1">COUNTIFS('5-Security&amp;Privacy'!$E:$E,"x",'5-Security&amp;Privacy'!$N:$N,"สูง")+COUNTIFS('6-Fraud'!$E:$E,"x",'6-Fraud'!$N:$N,"สูง")+COUNTIFS('7-Functional'!$E:$E,"x",'7-Functional'!$N:$N,"สูง")+COUNTIFS('8-Role'!$E:$E,"x",'8-Role'!$N:$N,"สูง")+COUNTIFS('9-User Protection'!$E:$E,"x",'9-User Protection'!$N:$N,"สูง")+COUNTIFS('10-Outsource'!$E:$E,"x",'10-Outsource'!$N:$N,"สูง")+COUNTIFS('4-Risk Management'!$E:$E,"x",'4-Risk Management'!$N:$N,"สูง")</f>
        <v>0</v>
      </c>
      <c r="F34" s="148">
        <f ca="1">COUNTIFS('5-Security&amp;Privacy'!$E:$E,"x",'5-Security&amp;Privacy'!$N:$N,"ปานกลาง")+COUNTIFS('6-Fraud'!$E:$E,"x",'6-Fraud'!$N:$N,"ปานกลาง")+COUNTIFS('7-Functional'!$E:$E,"x",'7-Functional'!$N:$N,"ปานกลาง")+COUNTIFS('8-Role'!$E:$E,"x",'8-Role'!$N:$N,"ปานกลาง")+COUNTIFS('9-User Protection'!$E:$E,"x",'9-User Protection'!$N:$N,"ปานกลาง")+COUNTIFS('10-Outsource'!$E:$E,"x",'10-Outsource'!$N:$N,"ปานกลาง")+COUNTIFS('4-Risk Management'!$E:$E,"x",'4-Risk Management'!$N:$N,"ปานกลาง")</f>
        <v>0</v>
      </c>
      <c r="G34" s="148">
        <f ca="1">COUNTIFS('5-Security&amp;Privacy'!$E:$E,"x",'5-Security&amp;Privacy'!$N:$N,"ต่ำ")+COUNTIFS('6-Fraud'!$E:$E,"x",'6-Fraud'!$N:$N,"ต่ำ")+COUNTIFS('7-Functional'!$E:$E,"x",'7-Functional'!$N:$N,"ต่ำ")+COUNTIFS('8-Role'!$E:$E,"x",'8-Role'!$N:$N,"ต่ำ")+COUNTIFS('9-User Protection'!$E:$E,"x",'9-User Protection'!$N:$N,"ต่ำ")+COUNTIFS('10-Outsource'!$E:$E,"x",'10-Outsource'!$N:$N,"ต่ำ")+COUNTIFS('4-Risk Management'!$E:$E,"x",'4-Risk Management'!$N:$N,"ต่ำ")</f>
        <v>0</v>
      </c>
      <c r="H34" s="168">
        <f t="shared" ca="1" si="6"/>
        <v>0</v>
      </c>
      <c r="I34" s="149" t="str">
        <f t="shared" ca="1" si="7"/>
        <v>-</v>
      </c>
      <c r="J34" s="72"/>
      <c r="K34" s="72"/>
      <c r="L34" s="72"/>
      <c r="M34" s="72"/>
      <c r="N34" s="72"/>
      <c r="O34" s="72"/>
    </row>
    <row r="35" spans="1:21" ht="15.75" customHeight="1">
      <c r="A35" s="72"/>
      <c r="B35" s="151" t="s">
        <v>682</v>
      </c>
      <c r="C35" s="152">
        <f>COUNTIFS('5-Security&amp;Privacy'!$M$4:$M$73,"&lt;&gt;Not Applicable",'5-Security&amp;Privacy'!$F$4:$F$73,"x")+COUNTIFS('6-Fraud'!$M$4:$M$14,"&lt;&gt;Not Applicable",'6-Fraud'!$F$4:$F$14,"x")+COUNTIFS('7-Functional'!$M$4:$M$35,"&lt;&gt;Not Applicable",'7-Functional'!$F$4:$F$35,"x")+COUNTIFS('8-Role'!$M$4:$M$30,"&lt;&gt;Not Applicable",'8-Role'!$F$4:$F$30,"x")+COUNTIFS('9-User Protection'!$M$4:$M$14,"&lt;&gt;Not Applicable",'9-User Protection'!$F$4:$F$14,"x")+COUNTIFS('10-Outsource'!$M$4:$M$10,"&lt;&gt;Not Applicable",'10-Outsource'!$F$4:$F$10,"x")+COUNTIFS('4-Risk Management'!$M$4:$M$8,"&lt;&gt;Not Applicable",'4-Risk Management'!$F$4:$F$8,"x")</f>
        <v>1</v>
      </c>
      <c r="D35" s="152">
        <f t="shared" si="5"/>
        <v>0</v>
      </c>
      <c r="E35" s="152">
        <f>COUNTIFS('5-Security&amp;Privacy'!$F:$F,"x",'5-Security&amp;Privacy'!$N:$N,"สูง")+COUNTIFS('6-Fraud'!$F:$F,"x",'6-Fraud'!$N:$N,"สูง")+COUNTIFS('7-Functional'!$F:$F,"x",'7-Functional'!$N:$N,"สูง")+COUNTIFS('8-Role'!$F:$F,"x",'8-Role'!$N:$N,"สูง")+COUNTIFS('9-User Protection'!$F:$F,"x",'9-User Protection'!$N:$N,"สูง")+COUNTIFS('10-Outsource'!$F:$F,"x",'10-Outsource'!$N:$N,"สูง")+COUNTIFS('4-Risk Management'!$F:$F,"x",'4-Risk Management'!$N:$N,"สูง")</f>
        <v>0</v>
      </c>
      <c r="F35" s="152">
        <f>COUNTIFS('5-Security&amp;Privacy'!$F:$F,"x",'5-Security&amp;Privacy'!$N:$N,"ปานกลาง")+COUNTIFS('6-Fraud'!$F:$F,"x",'6-Fraud'!$N:$N,"ปานกลาง")+COUNTIFS('7-Functional'!$F:$F,"x",'7-Functional'!$N:$N,"ปานกลาง")+COUNTIFS('8-Role'!$F:$F,"x",'8-Role'!$N:$N,"ปานกลาง")+COUNTIFS('9-User Protection'!$F:$F,"x",'9-User Protection'!$N:$N,"ปานกลาง")+COUNTIFS('10-Outsource'!$F:$F,"x",'10-Outsource'!$N:$N,"ปานกลาง")+COUNTIFS('4-Risk Management'!$F:$F,"x",'4-Risk Management'!$N:$N,"ปานกลาง")</f>
        <v>0</v>
      </c>
      <c r="G35" s="152">
        <f>COUNTIFS('5-Security&amp;Privacy'!$F:$F,"x",'5-Security&amp;Privacy'!$N:$N,"ต่ำ")+COUNTIFS('6-Fraud'!$F:$F,"x",'6-Fraud'!$N:$N,"ต่ำ")+COUNTIFS('7-Functional'!$F:$F,"x",'7-Functional'!$N:$N,"ต่ำ")+COUNTIFS('8-Role'!$F:$F,"x",'8-Role'!$N:$N,"ต่ำ")+COUNTIFS('9-User Protection'!$F:$F,"x",'9-User Protection'!$N:$N,"ต่ำ")+COUNTIFS('10-Outsource'!$F:$F,"x",'10-Outsource'!$N:$N,"ต่ำ")+COUNTIFS('4-Risk Management'!$F:$F,"x",'4-Risk Management'!$N:$N,"ต่ำ")</f>
        <v>0</v>
      </c>
      <c r="H35" s="169">
        <f t="shared" si="6"/>
        <v>0</v>
      </c>
      <c r="I35" s="153" t="str">
        <f t="shared" si="7"/>
        <v>-</v>
      </c>
      <c r="J35" s="72"/>
      <c r="K35" s="72"/>
      <c r="L35" s="72"/>
      <c r="M35" s="72"/>
      <c r="N35" s="72"/>
      <c r="O35" s="72"/>
    </row>
    <row r="36" spans="1:21" ht="15.75" customHeight="1">
      <c r="A36" s="72"/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</row>
    <row r="37" spans="1:21" ht="33">
      <c r="A37" s="165" t="s">
        <v>703</v>
      </c>
      <c r="B37" s="166"/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</row>
    <row r="38" spans="1:21" ht="15" customHeight="1">
      <c r="A38" s="143"/>
      <c r="B38" s="143"/>
      <c r="C38" s="143"/>
      <c r="D38" s="143"/>
      <c r="E38" s="143"/>
      <c r="F38" s="143"/>
      <c r="G38" s="143"/>
      <c r="H38" s="72"/>
      <c r="I38" s="72"/>
      <c r="J38" s="72"/>
      <c r="K38" s="72"/>
      <c r="L38" s="72"/>
      <c r="M38" s="72"/>
      <c r="N38" s="72"/>
      <c r="O38" s="72"/>
    </row>
    <row r="39" spans="1:21" ht="15.75" customHeight="1">
      <c r="A39" s="143"/>
      <c r="B39" s="1893" t="s">
        <v>704</v>
      </c>
      <c r="C39" s="1895" t="s">
        <v>705</v>
      </c>
      <c r="D39" s="1896" t="s">
        <v>706</v>
      </c>
      <c r="E39" s="1863"/>
      <c r="F39" s="1863"/>
      <c r="G39" s="1863"/>
      <c r="H39" s="1864"/>
      <c r="I39" s="72"/>
      <c r="J39" s="72"/>
      <c r="K39" s="72"/>
      <c r="L39" s="72"/>
      <c r="M39" s="72"/>
      <c r="N39" s="72"/>
      <c r="O39" s="72"/>
    </row>
    <row r="40" spans="1:21" ht="42">
      <c r="A40" s="72"/>
      <c r="B40" s="1894"/>
      <c r="C40" s="1884"/>
      <c r="D40" s="154" t="s">
        <v>707</v>
      </c>
      <c r="E40" s="170" t="s">
        <v>708</v>
      </c>
      <c r="F40" s="171" t="s">
        <v>709</v>
      </c>
      <c r="G40" s="172" t="s">
        <v>710</v>
      </c>
      <c r="H40" s="173" t="s">
        <v>711</v>
      </c>
      <c r="I40" s="72"/>
      <c r="J40" s="72"/>
      <c r="K40" s="72"/>
      <c r="L40" s="72"/>
      <c r="M40" s="72"/>
      <c r="N40" s="72"/>
      <c r="O40" s="72"/>
    </row>
    <row r="41" spans="1:21" ht="15.75" customHeight="1">
      <c r="A41" s="72"/>
      <c r="B41" s="174" t="s">
        <v>712</v>
      </c>
      <c r="C41" s="175">
        <f>COUNTIF('5-Security&amp;Privacy'!$M$4:$M$73,"&lt;&gt;Not Applicable")</f>
        <v>0</v>
      </c>
      <c r="D41" s="176">
        <f t="shared" ref="D41:D47" si="8">SUM($E41:$H41)</f>
        <v>0</v>
      </c>
      <c r="E41" s="176">
        <f>COUNTIF('5-Security&amp;Privacy'!$M:$M,"Pass")</f>
        <v>0</v>
      </c>
      <c r="F41" s="176">
        <f>COUNTIF('5-Security&amp;Privacy'!$M:$M,"Not Pass")</f>
        <v>0</v>
      </c>
      <c r="G41" s="176">
        <f>COUNTIF('5-Security&amp;Privacy'!$M:$M,"Partially Pass")</f>
        <v>0</v>
      </c>
      <c r="H41" s="177">
        <f>COUNTIF('5-Security&amp;Privacy'!$M:$M,"Alternative Control")</f>
        <v>0</v>
      </c>
      <c r="I41" s="72"/>
      <c r="J41" s="72"/>
      <c r="K41" s="72"/>
      <c r="L41" s="72"/>
      <c r="M41" s="72"/>
      <c r="N41" s="72"/>
      <c r="O41" s="72"/>
    </row>
    <row r="42" spans="1:21" ht="15.75" customHeight="1">
      <c r="A42" s="72"/>
      <c r="B42" s="178" t="s">
        <v>713</v>
      </c>
      <c r="C42" s="179">
        <f>COUNTIF('6-Fraud'!$M$4:$M$14,"&lt;&gt;Not Applicable")</f>
        <v>0</v>
      </c>
      <c r="D42" s="180">
        <f t="shared" si="8"/>
        <v>0</v>
      </c>
      <c r="E42" s="180">
        <f>COUNTIF('6-Fraud'!$M$4:$M$14,"Pass")</f>
        <v>0</v>
      </c>
      <c r="F42" s="180">
        <f>COUNTIF('6-Fraud'!$M$4:$M$14,"Not Pass")</f>
        <v>0</v>
      </c>
      <c r="G42" s="180">
        <f>COUNTIF('6-Fraud'!$M$4:$M$14,"Partially Pass")</f>
        <v>0</v>
      </c>
      <c r="H42" s="181">
        <f>COUNTIF('6-Fraud'!$M$4:$M$14,"Alternative Control")</f>
        <v>0</v>
      </c>
      <c r="I42" s="72"/>
      <c r="J42" s="72"/>
      <c r="K42" s="72"/>
      <c r="L42" s="72"/>
      <c r="M42" s="72"/>
      <c r="N42" s="72"/>
      <c r="O42" s="72"/>
    </row>
    <row r="43" spans="1:21" ht="15.75" customHeight="1">
      <c r="A43" s="72"/>
      <c r="B43" s="178" t="s">
        <v>714</v>
      </c>
      <c r="C43" s="179">
        <f>COUNTIF('7-Functional'!$M$4:$M$35,"&lt;&gt;Not Applicable")</f>
        <v>0</v>
      </c>
      <c r="D43" s="180">
        <f t="shared" si="8"/>
        <v>0</v>
      </c>
      <c r="E43" s="180">
        <f>COUNTIF('7-Functional'!$M$4:$M$35,"Pass")</f>
        <v>0</v>
      </c>
      <c r="F43" s="180">
        <f>COUNTIF('7-Functional'!$M$4:$M$35,"Not Pass")</f>
        <v>0</v>
      </c>
      <c r="G43" s="180">
        <f>COUNTIF('7-Functional'!$M$4:$M$35,"Partially Pass")</f>
        <v>0</v>
      </c>
      <c r="H43" s="181">
        <f>COUNTIF('7-Functional'!$M$4:$M$35,"Alternative Control")</f>
        <v>0</v>
      </c>
      <c r="I43" s="72"/>
      <c r="J43" s="72"/>
      <c r="K43" s="72"/>
      <c r="L43" s="143"/>
      <c r="M43" s="143"/>
      <c r="N43" s="143"/>
      <c r="O43" s="143"/>
      <c r="P43" s="182"/>
      <c r="Q43" s="182"/>
      <c r="R43" s="182"/>
      <c r="S43" s="182"/>
      <c r="T43" s="182"/>
      <c r="U43" s="182"/>
    </row>
    <row r="44" spans="1:21" ht="15.75" customHeight="1">
      <c r="A44" s="72"/>
      <c r="B44" s="178" t="s">
        <v>715</v>
      </c>
      <c r="C44" s="179">
        <f>COUNTIF('8-Role'!$M$4:$M$30,"&lt;&gt;Not Applicable")</f>
        <v>0</v>
      </c>
      <c r="D44" s="180">
        <f t="shared" si="8"/>
        <v>0</v>
      </c>
      <c r="E44" s="180">
        <f>COUNTIF('8-Role'!$M:$M,"Pass")</f>
        <v>0</v>
      </c>
      <c r="F44" s="180">
        <f>COUNTIF('8-Role'!$M:$M,"Not Pass")</f>
        <v>0</v>
      </c>
      <c r="G44" s="180">
        <f>COUNTIF('8-Role'!$M:$M,"Partially Pass")</f>
        <v>0</v>
      </c>
      <c r="H44" s="181">
        <f>COUNTIF('8-Role'!$M:$M,"Alternative Control")</f>
        <v>0</v>
      </c>
      <c r="I44" s="72"/>
      <c r="J44" s="72"/>
      <c r="K44" s="72"/>
      <c r="L44" s="143"/>
      <c r="M44" s="143"/>
      <c r="N44" s="143"/>
      <c r="O44" s="143"/>
      <c r="P44" s="182"/>
      <c r="Q44" s="182"/>
      <c r="R44" s="182"/>
      <c r="S44" s="182"/>
      <c r="T44" s="182"/>
      <c r="U44" s="182"/>
    </row>
    <row r="45" spans="1:21" ht="15.75" customHeight="1">
      <c r="A45" s="72"/>
      <c r="B45" s="178" t="s">
        <v>716</v>
      </c>
      <c r="C45" s="179">
        <f>COUNTIF('9-User Protection'!$M$4:$M$14,"&lt;&gt;Not Applicable")</f>
        <v>0</v>
      </c>
      <c r="D45" s="180">
        <f t="shared" si="8"/>
        <v>0</v>
      </c>
      <c r="E45" s="180">
        <f>COUNTIF('9-User Protection'!$M$4:$M$14,"Pass")</f>
        <v>0</v>
      </c>
      <c r="F45" s="180">
        <f>COUNTIF('9-User Protection'!$M$4:$M$14,"Not Pass")</f>
        <v>0</v>
      </c>
      <c r="G45" s="180">
        <f>COUNTIF('9-User Protection'!$M$4:$M$14,"Partially Pass")</f>
        <v>0</v>
      </c>
      <c r="H45" s="181">
        <f>COUNTIF('9-User Protection'!$M$4:$M$14,"Alternative Control")</f>
        <v>0</v>
      </c>
      <c r="I45" s="72"/>
      <c r="J45" s="72"/>
      <c r="K45" s="72"/>
      <c r="L45" s="143"/>
      <c r="M45" s="143"/>
      <c r="N45" s="143"/>
      <c r="O45" s="143"/>
      <c r="P45" s="182"/>
      <c r="Q45" s="182"/>
      <c r="R45" s="182"/>
      <c r="S45" s="182"/>
      <c r="T45" s="182"/>
      <c r="U45" s="182"/>
    </row>
    <row r="46" spans="1:21" ht="15.75" customHeight="1">
      <c r="A46" s="72"/>
      <c r="B46" s="178" t="s">
        <v>717</v>
      </c>
      <c r="C46" s="179">
        <f>COUNTIF('10-Outsource'!$M$4:$M$10,"&lt;&gt;Not Applicable")</f>
        <v>4</v>
      </c>
      <c r="D46" s="180">
        <f t="shared" si="8"/>
        <v>0</v>
      </c>
      <c r="E46" s="180">
        <f>COUNTIF('10-Outsource'!$M$4:$M$10,"Pass")</f>
        <v>0</v>
      </c>
      <c r="F46" s="180">
        <f>COUNTIF('10-Outsource'!$M$4:$M$10,"Not Pass")</f>
        <v>0</v>
      </c>
      <c r="G46" s="180">
        <f>COUNTIF('10-Outsource'!$M$4:$M$10,"Partially Pass")</f>
        <v>0</v>
      </c>
      <c r="H46" s="181">
        <f>COUNTIF('10-Outsource'!$M$4:$M$10,"Alternative Control")</f>
        <v>0</v>
      </c>
      <c r="I46" s="72"/>
      <c r="J46" s="72"/>
      <c r="K46" s="72"/>
      <c r="L46" s="143"/>
      <c r="M46" s="143"/>
      <c r="N46" s="143"/>
      <c r="O46" s="143"/>
      <c r="P46" s="182"/>
      <c r="Q46" s="182"/>
      <c r="R46" s="182"/>
      <c r="S46" s="182"/>
      <c r="T46" s="182"/>
      <c r="U46" s="182"/>
    </row>
    <row r="47" spans="1:21" ht="15.75" customHeight="1">
      <c r="A47" s="72"/>
      <c r="B47" s="183" t="s">
        <v>25</v>
      </c>
      <c r="C47" s="184">
        <f>COUNTIF('4-Risk Management'!$M$4:$M$8,"&lt;&gt;Not Applicable")</f>
        <v>0</v>
      </c>
      <c r="D47" s="185">
        <f t="shared" si="8"/>
        <v>0</v>
      </c>
      <c r="E47" s="185">
        <f>COUNTIF('4-Risk Management'!$M$4:$M$8,"Pass")</f>
        <v>0</v>
      </c>
      <c r="F47" s="185">
        <f>COUNTIF('4-Risk Management'!$M$4:$M$8,"Not Pass")</f>
        <v>0</v>
      </c>
      <c r="G47" s="185">
        <f>COUNTIF('4-Risk Management'!$M$4:$M$8,"Partially Pass")</f>
        <v>0</v>
      </c>
      <c r="H47" s="186">
        <f>COUNTIF('4-Risk Management'!$M$4:$M$8,"Alternative Control")</f>
        <v>0</v>
      </c>
      <c r="I47" s="72"/>
      <c r="J47" s="72"/>
      <c r="K47" s="72"/>
      <c r="L47" s="143"/>
      <c r="M47" s="143"/>
      <c r="N47" s="143"/>
      <c r="O47" s="143"/>
      <c r="P47" s="182"/>
      <c r="Q47" s="182"/>
      <c r="R47" s="182"/>
      <c r="S47" s="182"/>
      <c r="T47" s="182"/>
      <c r="U47" s="182"/>
    </row>
    <row r="48" spans="1:21" ht="15.75" customHeight="1">
      <c r="A48" s="72"/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143"/>
      <c r="N48" s="143"/>
      <c r="O48" s="143"/>
      <c r="P48" s="182"/>
      <c r="Q48" s="182"/>
      <c r="R48" s="182"/>
      <c r="S48" s="182"/>
    </row>
    <row r="49" spans="13:19" ht="15.75" customHeight="1">
      <c r="M49" s="182"/>
      <c r="N49" s="182"/>
      <c r="O49" s="182"/>
      <c r="P49" s="182"/>
      <c r="Q49" s="182"/>
      <c r="R49" s="182"/>
      <c r="S49" s="182"/>
    </row>
    <row r="50" spans="13:19" ht="15.75" customHeight="1">
      <c r="M50" s="182"/>
      <c r="N50" s="182"/>
      <c r="O50" s="182"/>
      <c r="P50" s="182"/>
      <c r="Q50" s="182"/>
      <c r="R50" s="182"/>
      <c r="S50" s="182"/>
    </row>
    <row r="51" spans="13:19" ht="15.75" customHeight="1">
      <c r="M51" s="182"/>
      <c r="N51" s="182"/>
      <c r="O51" s="182"/>
      <c r="P51" s="182"/>
      <c r="Q51" s="182"/>
      <c r="R51" s="182"/>
      <c r="S51" s="182"/>
    </row>
    <row r="52" spans="13:19" ht="15.75" customHeight="1">
      <c r="M52" s="182"/>
      <c r="N52" s="182"/>
      <c r="O52" s="182"/>
      <c r="P52" s="182"/>
      <c r="Q52" s="182"/>
      <c r="R52" s="182"/>
      <c r="S52" s="182"/>
    </row>
    <row r="53" spans="13:19" ht="15.75" customHeight="1">
      <c r="M53" s="182"/>
      <c r="N53" s="182"/>
      <c r="O53" s="182"/>
      <c r="P53" s="182"/>
      <c r="Q53" s="182"/>
      <c r="R53" s="182"/>
      <c r="S53" s="182"/>
    </row>
    <row r="54" spans="13:19" ht="15.75" customHeight="1"/>
    <row r="55" spans="13:19" ht="15.75" customHeight="1"/>
    <row r="56" spans="13:19" ht="15.75" customHeight="1"/>
    <row r="57" spans="13:19" ht="15.75" customHeight="1"/>
    <row r="58" spans="13:19" ht="15.75" customHeight="1"/>
    <row r="59" spans="13:19" ht="15.75" customHeight="1"/>
    <row r="60" spans="13:19" ht="15.75" customHeight="1"/>
    <row r="61" spans="13:19" ht="15.75" customHeight="1"/>
    <row r="62" spans="13:19" ht="15.75" customHeight="1"/>
    <row r="63" spans="13:19" ht="15.75" customHeight="1"/>
    <row r="64" spans="13:19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7">
    <mergeCell ref="D2:O3"/>
    <mergeCell ref="B6:E6"/>
    <mergeCell ref="F6:G6"/>
    <mergeCell ref="H6:I6"/>
    <mergeCell ref="G8:N12"/>
    <mergeCell ref="J16:L17"/>
    <mergeCell ref="M16:N16"/>
    <mergeCell ref="M17:N17"/>
    <mergeCell ref="B16:I16"/>
    <mergeCell ref="B17:B18"/>
    <mergeCell ref="C17:C18"/>
    <mergeCell ref="D17:G17"/>
    <mergeCell ref="H17:H18"/>
    <mergeCell ref="I17:I18"/>
    <mergeCell ref="J18:L18"/>
    <mergeCell ref="M28:N28"/>
    <mergeCell ref="M29:N29"/>
    <mergeCell ref="B39:B40"/>
    <mergeCell ref="C39:C40"/>
    <mergeCell ref="D39:H39"/>
    <mergeCell ref="B28:I28"/>
    <mergeCell ref="J28:L30"/>
    <mergeCell ref="B29:B30"/>
    <mergeCell ref="C29:C30"/>
    <mergeCell ref="D29:G29"/>
    <mergeCell ref="H29:H30"/>
    <mergeCell ref="I29:I30"/>
  </mergeCells>
  <conditionalFormatting sqref="C8:C12">
    <cfRule type="cellIs" dxfId="82" priority="1" operator="equal">
      <formula>"สูง"</formula>
    </cfRule>
    <cfRule type="cellIs" dxfId="81" priority="2" operator="equal">
      <formula>"ต่ำ"</formula>
    </cfRule>
  </conditionalFormatting>
  <conditionalFormatting sqref="C8:E12">
    <cfRule type="cellIs" dxfId="80" priority="3" operator="equal">
      <formula>"ปานกลาง"</formula>
    </cfRule>
  </conditionalFormatting>
  <conditionalFormatting sqref="D8:D12">
    <cfRule type="cellIs" dxfId="79" priority="4" operator="equal">
      <formula>"ต่ำ"</formula>
    </cfRule>
    <cfRule type="cellIs" dxfId="78" priority="5" operator="equal">
      <formula>"สูง"</formula>
    </cfRule>
  </conditionalFormatting>
  <conditionalFormatting sqref="E8:E12">
    <cfRule type="cellIs" dxfId="77" priority="6" operator="equal">
      <formula>"ต่ำ"</formula>
    </cfRule>
    <cfRule type="cellIs" dxfId="76" priority="7" operator="equal">
      <formula>"สูง"</formula>
    </cfRule>
    <cfRule type="cellIs" dxfId="75" priority="8" operator="equal">
      <formula>"ค่อนข้างสูง"</formula>
    </cfRule>
    <cfRule type="cellIs" dxfId="74" priority="9" operator="equal">
      <formula>"ค่อนข้างต่ำ"</formula>
    </cfRule>
  </conditionalFormatting>
  <conditionalFormatting sqref="H6:I6">
    <cfRule type="cellIs" dxfId="73" priority="10" operator="equal">
      <formula>"ค่อนข้างต่ำ"</formula>
    </cfRule>
    <cfRule type="cellIs" dxfId="72" priority="11" operator="equal">
      <formula>"ค่อนข้างสูง"</formula>
    </cfRule>
    <cfRule type="cellIs" dxfId="71" priority="12" operator="equal">
      <formula>"ต่ำ"</formula>
    </cfRule>
    <cfRule type="cellIs" dxfId="70" priority="13" operator="equal">
      <formula>"ปานกลาง"</formula>
    </cfRule>
    <cfRule type="cellIs" dxfId="69" priority="14" operator="equal">
      <formula>"สูง"</formula>
    </cfRule>
  </conditionalFormatting>
  <conditionalFormatting sqref="I19:I23">
    <cfRule type="cellIs" dxfId="68" priority="15" operator="equal">
      <formula>"ต่ำ"</formula>
    </cfRule>
    <cfRule type="cellIs" dxfId="67" priority="16" operator="equal">
      <formula>"ปานกลาง"</formula>
    </cfRule>
    <cfRule type="cellIs" dxfId="66" priority="17" operator="equal">
      <formula>"สูง"</formula>
    </cfRule>
  </conditionalFormatting>
  <conditionalFormatting sqref="I31:I35">
    <cfRule type="cellIs" dxfId="65" priority="18" operator="equal">
      <formula>"สูง"</formula>
    </cfRule>
    <cfRule type="cellIs" dxfId="64" priority="19" operator="equal">
      <formula>"ปานกลาง"</formula>
    </cfRule>
    <cfRule type="cellIs" dxfId="63" priority="20" operator="equal">
      <formula>"ต่ำ"</formula>
    </cfRule>
  </conditionalFormatting>
  <conditionalFormatting sqref="M17:N17">
    <cfRule type="cellIs" dxfId="62" priority="21" operator="equal">
      <formula>"สูง"</formula>
    </cfRule>
    <cfRule type="cellIs" dxfId="61" priority="22" operator="equal">
      <formula>"ปานกลาง"</formula>
    </cfRule>
    <cfRule type="cellIs" dxfId="60" priority="23" operator="equal">
      <formula>"ต่ำ"</formula>
    </cfRule>
  </conditionalFormatting>
  <conditionalFormatting sqref="M29:N29">
    <cfRule type="cellIs" dxfId="59" priority="24" operator="equal">
      <formula>"ต่ำ"</formula>
    </cfRule>
    <cfRule type="cellIs" dxfId="58" priority="25" operator="equal">
      <formula>"ปานกลาง"</formula>
    </cfRule>
    <cfRule type="cellIs" dxfId="57" priority="26" operator="equal">
      <formula>"สูง"</formula>
    </cfRule>
  </conditionalFormatting>
  <pageMargins left="0.7" right="0.7" top="0.75" bottom="0.75" header="0" footer="0"/>
  <pageSetup paperSize="9" orientation="portrait"/>
  <drawing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7CAAC"/>
  </sheetPr>
  <dimension ref="A1:Z1000"/>
  <sheetViews>
    <sheetView showGridLines="0" workbookViewId="0">
      <pane ySplit="4" topLeftCell="A5" activePane="bottomLeft" state="frozen"/>
      <selection pane="bottomLeft" activeCell="I5" sqref="I5"/>
    </sheetView>
  </sheetViews>
  <sheetFormatPr defaultColWidth="14.44140625" defaultRowHeight="15" customHeight="1"/>
  <cols>
    <col min="1" max="1" width="5" style="66" customWidth="1"/>
    <col min="2" max="6" width="4.109375" style="66" customWidth="1"/>
    <col min="7" max="7" width="46.77734375" style="66" customWidth="1"/>
    <col min="8" max="8" width="18.77734375" style="66" customWidth="1"/>
    <col min="9" max="11" width="29.109375" style="66" customWidth="1"/>
    <col min="12" max="12" width="60.6640625" style="66" customWidth="1"/>
    <col min="13" max="13" width="27.109375" style="66" customWidth="1"/>
    <col min="14" max="14" width="30.6640625" style="66" customWidth="1"/>
    <col min="15" max="26" width="8.77734375" style="66" customWidth="1"/>
    <col min="27" max="16384" width="14.44140625" style="66"/>
  </cols>
  <sheetData>
    <row r="1" spans="1:26" ht="42" customHeight="1">
      <c r="A1" s="187" t="s">
        <v>718</v>
      </c>
      <c r="B1" s="188"/>
      <c r="C1" s="188"/>
      <c r="D1" s="188"/>
      <c r="E1" s="188"/>
      <c r="F1" s="188"/>
      <c r="G1" s="189"/>
      <c r="H1" s="190"/>
      <c r="I1" s="191"/>
      <c r="J1" s="191"/>
      <c r="K1" s="191"/>
      <c r="L1" s="71"/>
      <c r="M1" s="71"/>
      <c r="N1" s="192"/>
    </row>
    <row r="2" spans="1:26" ht="33" customHeight="1">
      <c r="A2" s="193"/>
      <c r="B2" s="188" t="s">
        <v>719</v>
      </c>
      <c r="C2" s="188"/>
      <c r="D2" s="188"/>
      <c r="E2" s="188"/>
      <c r="F2" s="188"/>
      <c r="G2" s="189"/>
      <c r="H2" s="190"/>
      <c r="I2" s="191"/>
      <c r="J2" s="191"/>
      <c r="K2" s="191"/>
      <c r="L2" s="71"/>
      <c r="M2" s="71"/>
      <c r="N2" s="192"/>
    </row>
    <row r="3" spans="1:26" ht="21" customHeight="1">
      <c r="A3" s="194" t="s">
        <v>720</v>
      </c>
      <c r="B3" s="1921" t="s">
        <v>531</v>
      </c>
      <c r="C3" s="1857"/>
      <c r="D3" s="1857"/>
      <c r="E3" s="1857"/>
      <c r="F3" s="1857"/>
      <c r="G3" s="194" t="s">
        <v>721</v>
      </c>
      <c r="H3" s="195" t="s">
        <v>532</v>
      </c>
      <c r="I3" s="1922" t="s">
        <v>722</v>
      </c>
      <c r="J3" s="1857"/>
      <c r="K3" s="1857"/>
      <c r="L3" s="196" t="s">
        <v>723</v>
      </c>
      <c r="M3" s="197" t="s">
        <v>724</v>
      </c>
      <c r="N3" s="198" t="s">
        <v>725</v>
      </c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</row>
    <row r="4" spans="1:26" ht="67.95" customHeight="1">
      <c r="A4" s="194"/>
      <c r="B4" s="200" t="s">
        <v>678</v>
      </c>
      <c r="C4" s="200" t="s">
        <v>679</v>
      </c>
      <c r="D4" s="200" t="s">
        <v>680</v>
      </c>
      <c r="E4" s="200" t="s">
        <v>681</v>
      </c>
      <c r="F4" s="200" t="s">
        <v>682</v>
      </c>
      <c r="G4" s="194"/>
      <c r="H4" s="201"/>
      <c r="I4" s="202" t="s">
        <v>726</v>
      </c>
      <c r="J4" s="203" t="s">
        <v>358</v>
      </c>
      <c r="K4" s="204" t="s">
        <v>727</v>
      </c>
      <c r="L4" s="196"/>
      <c r="M4" s="197"/>
      <c r="N4" s="198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</row>
    <row r="5" spans="1:26" ht="186.75" customHeight="1">
      <c r="A5" s="205">
        <v>1</v>
      </c>
      <c r="B5" s="206" t="s">
        <v>728</v>
      </c>
      <c r="C5" s="206"/>
      <c r="D5" s="206"/>
      <c r="E5" s="206"/>
      <c r="F5" s="206"/>
      <c r="G5" s="207" t="s">
        <v>729</v>
      </c>
      <c r="H5" s="208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5" s="205" t="s">
        <v>730</v>
      </c>
      <c r="J5" s="205" t="s">
        <v>731</v>
      </c>
      <c r="K5" s="205" t="s">
        <v>732</v>
      </c>
      <c r="L5" s="209"/>
      <c r="M5" s="210" t="s">
        <v>733</v>
      </c>
      <c r="N5" s="211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</row>
    <row r="6" spans="1:26" ht="49.05" customHeight="1">
      <c r="A6" s="205">
        <v>2</v>
      </c>
      <c r="B6" s="205" t="s">
        <v>728</v>
      </c>
      <c r="C6" s="205"/>
      <c r="D6" s="205"/>
      <c r="E6" s="205"/>
      <c r="F6" s="205"/>
      <c r="G6" s="212" t="s">
        <v>734</v>
      </c>
      <c r="H6" s="208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6" s="205" t="s">
        <v>735</v>
      </c>
      <c r="J6" s="205" t="s">
        <v>736</v>
      </c>
      <c r="K6" s="213" t="s">
        <v>737</v>
      </c>
      <c r="L6" s="209"/>
      <c r="M6" s="210" t="s">
        <v>738</v>
      </c>
      <c r="N6" s="211" t="s">
        <v>739</v>
      </c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199"/>
    </row>
    <row r="7" spans="1:26" ht="24" customHeight="1">
      <c r="A7" s="205">
        <v>3</v>
      </c>
      <c r="B7" s="205" t="s">
        <v>728</v>
      </c>
      <c r="C7" s="205"/>
      <c r="D7" s="205"/>
      <c r="E7" s="205"/>
      <c r="F7" s="205"/>
      <c r="G7" s="212" t="s">
        <v>740</v>
      </c>
      <c r="H7" s="208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7" s="205" t="s">
        <v>741</v>
      </c>
      <c r="J7" s="205" t="s">
        <v>742</v>
      </c>
      <c r="K7" s="213" t="s">
        <v>743</v>
      </c>
      <c r="L7" s="209"/>
      <c r="M7" s="214" t="s">
        <v>744</v>
      </c>
      <c r="N7" s="211"/>
      <c r="O7" s="199"/>
      <c r="P7" s="199"/>
      <c r="Q7" s="199"/>
      <c r="R7" s="199"/>
      <c r="S7" s="199"/>
      <c r="T7" s="199"/>
      <c r="U7" s="199"/>
      <c r="V7" s="199"/>
      <c r="W7" s="199"/>
      <c r="X7" s="199"/>
      <c r="Y7" s="199"/>
      <c r="Z7" s="199"/>
    </row>
    <row r="8" spans="1:26" ht="24" customHeight="1">
      <c r="A8" s="205">
        <v>4</v>
      </c>
      <c r="B8" s="205" t="s">
        <v>728</v>
      </c>
      <c r="C8" s="205" t="s">
        <v>728</v>
      </c>
      <c r="D8" s="215"/>
      <c r="E8" s="215"/>
      <c r="F8" s="205"/>
      <c r="G8" s="212" t="s">
        <v>745</v>
      </c>
      <c r="H8" s="208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8" s="205" t="s">
        <v>746</v>
      </c>
      <c r="J8" s="205" t="s">
        <v>747</v>
      </c>
      <c r="K8" s="213" t="s">
        <v>748</v>
      </c>
      <c r="L8" s="209"/>
      <c r="M8" s="210" t="s">
        <v>749</v>
      </c>
      <c r="N8" s="214"/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199"/>
    </row>
    <row r="9" spans="1:26" ht="24" customHeight="1">
      <c r="A9" s="205">
        <v>5</v>
      </c>
      <c r="B9" s="205" t="s">
        <v>728</v>
      </c>
      <c r="C9" s="205"/>
      <c r="D9" s="205"/>
      <c r="E9" s="205"/>
      <c r="F9" s="205"/>
      <c r="G9" s="212" t="s">
        <v>750</v>
      </c>
      <c r="H9" s="208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9" s="205" t="s">
        <v>751</v>
      </c>
      <c r="J9" s="205" t="s">
        <v>752</v>
      </c>
      <c r="K9" s="213" t="s">
        <v>753</v>
      </c>
      <c r="L9" s="209"/>
      <c r="M9" s="214"/>
      <c r="N9" s="211"/>
      <c r="O9" s="199"/>
      <c r="P9" s="199"/>
      <c r="Q9" s="199"/>
      <c r="R9" s="199"/>
      <c r="S9" s="199"/>
      <c r="T9" s="199"/>
      <c r="U9" s="199"/>
      <c r="V9" s="199"/>
      <c r="W9" s="199"/>
      <c r="X9" s="199"/>
      <c r="Y9" s="199"/>
      <c r="Z9" s="199"/>
    </row>
    <row r="10" spans="1:26" ht="24" customHeight="1">
      <c r="A10" s="205">
        <v>6</v>
      </c>
      <c r="B10" s="205" t="s">
        <v>728</v>
      </c>
      <c r="C10" s="216"/>
      <c r="D10" s="205"/>
      <c r="E10" s="205"/>
      <c r="F10" s="205" t="s">
        <v>728</v>
      </c>
      <c r="G10" s="207" t="s">
        <v>754</v>
      </c>
      <c r="H10" s="179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10" s="205" t="s">
        <v>755</v>
      </c>
      <c r="J10" s="205" t="s">
        <v>756</v>
      </c>
      <c r="K10" s="213" t="s">
        <v>757</v>
      </c>
      <c r="L10" s="209"/>
      <c r="M10" s="217" t="s">
        <v>758</v>
      </c>
      <c r="N10" s="20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</row>
    <row r="11" spans="1:26" ht="24" customHeight="1">
      <c r="A11" s="205">
        <v>7</v>
      </c>
      <c r="B11" s="205"/>
      <c r="C11" s="205"/>
      <c r="D11" s="215"/>
      <c r="E11" s="205"/>
      <c r="F11" s="205" t="s">
        <v>728</v>
      </c>
      <c r="G11" s="212" t="s">
        <v>759</v>
      </c>
      <c r="H11" s="208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11" s="205" t="s">
        <v>760</v>
      </c>
      <c r="J11" s="205" t="s">
        <v>761</v>
      </c>
      <c r="K11" s="213" t="s">
        <v>762</v>
      </c>
      <c r="L11" s="209"/>
      <c r="M11" s="214" t="s">
        <v>763</v>
      </c>
      <c r="N11" s="211"/>
      <c r="O11" s="199"/>
      <c r="P11" s="199"/>
      <c r="Q11" s="199"/>
      <c r="R11" s="199"/>
      <c r="S11" s="199"/>
      <c r="T11" s="199"/>
      <c r="U11" s="199"/>
      <c r="V11" s="199"/>
      <c r="W11" s="199"/>
      <c r="X11" s="199"/>
      <c r="Y11" s="199"/>
      <c r="Z11" s="199"/>
    </row>
    <row r="12" spans="1:26" ht="24" customHeight="1">
      <c r="A12" s="205">
        <v>8</v>
      </c>
      <c r="B12" s="205"/>
      <c r="C12" s="218"/>
      <c r="D12" s="205"/>
      <c r="E12" s="205"/>
      <c r="F12" s="205" t="s">
        <v>728</v>
      </c>
      <c r="G12" s="212" t="s">
        <v>764</v>
      </c>
      <c r="H12" s="208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12" s="205" t="s">
        <v>760</v>
      </c>
      <c r="J12" s="205" t="s">
        <v>761</v>
      </c>
      <c r="K12" s="213" t="s">
        <v>765</v>
      </c>
      <c r="L12" s="209"/>
      <c r="M12" s="214" t="s">
        <v>766</v>
      </c>
      <c r="N12" s="211"/>
      <c r="O12" s="199"/>
      <c r="P12" s="199"/>
      <c r="Q12" s="199"/>
      <c r="R12" s="199"/>
      <c r="S12" s="199"/>
      <c r="T12" s="199"/>
      <c r="U12" s="199"/>
      <c r="V12" s="199"/>
      <c r="W12" s="199"/>
      <c r="X12" s="199"/>
      <c r="Y12" s="199"/>
      <c r="Z12" s="199"/>
    </row>
    <row r="13" spans="1:26" ht="24" customHeight="1">
      <c r="A13" s="205">
        <v>9</v>
      </c>
      <c r="B13" s="205"/>
      <c r="C13" s="205"/>
      <c r="D13" s="205"/>
      <c r="E13" s="205"/>
      <c r="F13" s="205" t="s">
        <v>728</v>
      </c>
      <c r="G13" s="212" t="s">
        <v>767</v>
      </c>
      <c r="H13" s="208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13" s="205" t="s">
        <v>768</v>
      </c>
      <c r="J13" s="205" t="s">
        <v>769</v>
      </c>
      <c r="K13" s="213" t="s">
        <v>770</v>
      </c>
      <c r="L13" s="209"/>
      <c r="M13" s="214" t="s">
        <v>771</v>
      </c>
      <c r="N13" s="211" t="s">
        <v>772</v>
      </c>
      <c r="O13" s="199"/>
      <c r="P13" s="199"/>
      <c r="Q13" s="199"/>
      <c r="R13" s="199"/>
      <c r="S13" s="199"/>
      <c r="T13" s="199"/>
      <c r="U13" s="199"/>
      <c r="V13" s="199"/>
      <c r="W13" s="199"/>
      <c r="X13" s="199"/>
      <c r="Y13" s="199"/>
      <c r="Z13" s="199"/>
    </row>
    <row r="14" spans="1:26" ht="96" customHeight="1">
      <c r="A14" s="205">
        <v>10</v>
      </c>
      <c r="B14" s="205" t="s">
        <v>728</v>
      </c>
      <c r="C14" s="205"/>
      <c r="D14" s="205" t="s">
        <v>728</v>
      </c>
      <c r="E14" s="205"/>
      <c r="F14" s="205"/>
      <c r="G14" s="207" t="s">
        <v>773</v>
      </c>
      <c r="H14" s="208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14" s="205" t="s">
        <v>774</v>
      </c>
      <c r="J14" s="205" t="s">
        <v>775</v>
      </c>
      <c r="K14" s="213" t="s">
        <v>776</v>
      </c>
      <c r="L14" s="209"/>
      <c r="M14" s="210" t="s">
        <v>777</v>
      </c>
      <c r="N14" s="211"/>
      <c r="O14" s="199"/>
      <c r="P14" s="199"/>
      <c r="Q14" s="199"/>
      <c r="R14" s="199"/>
      <c r="S14" s="199"/>
      <c r="T14" s="199"/>
      <c r="U14" s="199"/>
      <c r="V14" s="199"/>
      <c r="W14" s="199"/>
      <c r="X14" s="199"/>
      <c r="Y14" s="199"/>
      <c r="Z14" s="199"/>
    </row>
    <row r="15" spans="1:26" ht="186.75" customHeight="1">
      <c r="A15" s="205">
        <v>11</v>
      </c>
      <c r="B15" s="205"/>
      <c r="C15" s="205" t="s">
        <v>728</v>
      </c>
      <c r="D15" s="205" t="s">
        <v>728</v>
      </c>
      <c r="E15" s="205"/>
      <c r="F15" s="205"/>
      <c r="G15" s="212" t="s">
        <v>778</v>
      </c>
      <c r="H15" s="208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15" s="205" t="s">
        <v>779</v>
      </c>
      <c r="J15" s="205" t="s">
        <v>780</v>
      </c>
      <c r="K15" s="213" t="s">
        <v>781</v>
      </c>
      <c r="L15" s="209"/>
      <c r="M15" s="214" t="s">
        <v>782</v>
      </c>
      <c r="N15" s="211"/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</row>
    <row r="16" spans="1:26" ht="24" customHeight="1">
      <c r="A16" s="205">
        <v>12</v>
      </c>
      <c r="B16" s="205"/>
      <c r="C16" s="205" t="s">
        <v>728</v>
      </c>
      <c r="D16" s="205" t="s">
        <v>728</v>
      </c>
      <c r="E16" s="205"/>
      <c r="F16" s="205"/>
      <c r="G16" s="212" t="s">
        <v>783</v>
      </c>
      <c r="H16" s="208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16" s="205" t="s">
        <v>784</v>
      </c>
      <c r="J16" s="205" t="s">
        <v>785</v>
      </c>
      <c r="K16" s="213" t="s">
        <v>786</v>
      </c>
      <c r="L16" s="209"/>
      <c r="M16" s="214" t="s">
        <v>787</v>
      </c>
      <c r="N16" s="211"/>
      <c r="O16" s="199"/>
      <c r="P16" s="199"/>
      <c r="Q16" s="199"/>
      <c r="R16" s="199"/>
      <c r="S16" s="199"/>
      <c r="T16" s="199"/>
      <c r="U16" s="199"/>
      <c r="V16" s="199"/>
      <c r="W16" s="199"/>
      <c r="X16" s="199"/>
      <c r="Y16" s="199"/>
      <c r="Z16" s="199"/>
    </row>
    <row r="17" spans="1:26" ht="24" customHeight="1">
      <c r="A17" s="205">
        <v>13</v>
      </c>
      <c r="B17" s="205"/>
      <c r="C17" s="205" t="s">
        <v>728</v>
      </c>
      <c r="D17" s="205"/>
      <c r="E17" s="205"/>
      <c r="F17" s="205"/>
      <c r="G17" s="212" t="s">
        <v>788</v>
      </c>
      <c r="H17" s="208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17" s="205" t="s">
        <v>789</v>
      </c>
      <c r="J17" s="205" t="s">
        <v>790</v>
      </c>
      <c r="K17" s="213" t="s">
        <v>791</v>
      </c>
      <c r="L17" s="209"/>
      <c r="M17" s="214" t="s">
        <v>792</v>
      </c>
      <c r="N17" s="211"/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</row>
    <row r="18" spans="1:26" ht="24" customHeight="1">
      <c r="A18" s="205">
        <v>14</v>
      </c>
      <c r="B18" s="205"/>
      <c r="C18" s="205" t="s">
        <v>728</v>
      </c>
      <c r="D18" s="205"/>
      <c r="E18" s="205" t="s">
        <v>728</v>
      </c>
      <c r="F18" s="205" t="s">
        <v>728</v>
      </c>
      <c r="G18" s="212" t="s">
        <v>793</v>
      </c>
      <c r="H18" s="208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18" s="205" t="s">
        <v>794</v>
      </c>
      <c r="J18" s="205" t="s">
        <v>795</v>
      </c>
      <c r="K18" s="213" t="s">
        <v>796</v>
      </c>
      <c r="L18" s="209"/>
      <c r="M18" s="214" t="s">
        <v>797</v>
      </c>
      <c r="N18" s="211"/>
      <c r="O18" s="199"/>
      <c r="P18" s="199"/>
      <c r="Q18" s="199"/>
      <c r="R18" s="199"/>
      <c r="S18" s="199"/>
      <c r="T18" s="199"/>
      <c r="U18" s="199"/>
      <c r="V18" s="199"/>
      <c r="W18" s="199"/>
      <c r="X18" s="199"/>
      <c r="Y18" s="199"/>
      <c r="Z18" s="199"/>
    </row>
    <row r="19" spans="1:26" ht="269.25" customHeight="1">
      <c r="A19" s="205">
        <v>15</v>
      </c>
      <c r="B19" s="205"/>
      <c r="C19" s="205" t="s">
        <v>728</v>
      </c>
      <c r="D19" s="205"/>
      <c r="E19" s="205" t="s">
        <v>728</v>
      </c>
      <c r="F19" s="205" t="s">
        <v>728</v>
      </c>
      <c r="G19" s="207" t="s">
        <v>798</v>
      </c>
      <c r="H19" s="208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19" s="205" t="s">
        <v>799</v>
      </c>
      <c r="J19" s="205" t="s">
        <v>800</v>
      </c>
      <c r="K19" s="213" t="s">
        <v>801</v>
      </c>
      <c r="L19" s="209"/>
      <c r="M19" s="214" t="s">
        <v>802</v>
      </c>
      <c r="N19" s="211" t="s">
        <v>803</v>
      </c>
      <c r="O19" s="199"/>
      <c r="P19" s="199"/>
      <c r="Q19" s="199"/>
      <c r="R19" s="199"/>
      <c r="S19" s="199"/>
      <c r="T19" s="199"/>
      <c r="U19" s="199"/>
      <c r="V19" s="199"/>
      <c r="W19" s="199"/>
      <c r="X19" s="199"/>
      <c r="Y19" s="199"/>
      <c r="Z19" s="199"/>
    </row>
    <row r="20" spans="1:26" ht="269.25" customHeight="1">
      <c r="A20" s="205">
        <v>16</v>
      </c>
      <c r="B20" s="205"/>
      <c r="C20" s="205"/>
      <c r="D20" s="205"/>
      <c r="E20" s="205" t="s">
        <v>728</v>
      </c>
      <c r="F20" s="205"/>
      <c r="G20" s="212" t="s">
        <v>804</v>
      </c>
      <c r="H20" s="208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20" s="205" t="s">
        <v>805</v>
      </c>
      <c r="J20" s="205" t="s">
        <v>806</v>
      </c>
      <c r="K20" s="205" t="s">
        <v>807</v>
      </c>
      <c r="L20" s="209"/>
      <c r="M20" s="210" t="s">
        <v>808</v>
      </c>
      <c r="N20" s="211"/>
      <c r="O20" s="199"/>
      <c r="P20" s="199"/>
      <c r="Q20" s="199"/>
      <c r="R20" s="199"/>
      <c r="S20" s="199"/>
      <c r="T20" s="199"/>
      <c r="U20" s="199"/>
      <c r="V20" s="199"/>
      <c r="W20" s="199"/>
      <c r="X20" s="199"/>
      <c r="Y20" s="199"/>
      <c r="Z20" s="199"/>
    </row>
    <row r="21" spans="1:26" ht="24" customHeight="1">
      <c r="A21" s="205">
        <v>17</v>
      </c>
      <c r="B21" s="205"/>
      <c r="C21" s="205" t="s">
        <v>728</v>
      </c>
      <c r="D21" s="205"/>
      <c r="E21" s="205" t="s">
        <v>728</v>
      </c>
      <c r="F21" s="205"/>
      <c r="G21" s="212" t="s">
        <v>809</v>
      </c>
      <c r="H21" s="208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21" s="205" t="s">
        <v>810</v>
      </c>
      <c r="J21" s="219" t="s">
        <v>811</v>
      </c>
      <c r="K21" s="213" t="s">
        <v>812</v>
      </c>
      <c r="L21" s="209"/>
      <c r="M21" s="210" t="s">
        <v>813</v>
      </c>
      <c r="N21" s="211"/>
      <c r="O21" s="199"/>
      <c r="P21" s="199"/>
      <c r="Q21" s="199"/>
      <c r="R21" s="199"/>
      <c r="S21" s="199"/>
      <c r="T21" s="199"/>
      <c r="U21" s="199"/>
      <c r="V21" s="199"/>
      <c r="W21" s="199"/>
      <c r="X21" s="199"/>
      <c r="Y21" s="199"/>
      <c r="Z21" s="199"/>
    </row>
    <row r="22" spans="1:26" ht="24" customHeight="1">
      <c r="A22" s="205">
        <v>18</v>
      </c>
      <c r="B22" s="205"/>
      <c r="C22" s="205" t="s">
        <v>728</v>
      </c>
      <c r="D22" s="205" t="s">
        <v>728</v>
      </c>
      <c r="E22" s="205"/>
      <c r="F22" s="205"/>
      <c r="G22" s="212" t="s">
        <v>814</v>
      </c>
      <c r="H22" s="208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22" s="205" t="s">
        <v>815</v>
      </c>
      <c r="J22" s="205" t="s">
        <v>816</v>
      </c>
      <c r="K22" s="213" t="s">
        <v>817</v>
      </c>
      <c r="L22" s="209"/>
      <c r="M22" s="210" t="s">
        <v>818</v>
      </c>
      <c r="N22" s="211"/>
      <c r="O22" s="199"/>
      <c r="P22" s="199"/>
      <c r="Q22" s="199"/>
      <c r="R22" s="199"/>
      <c r="S22" s="199"/>
      <c r="T22" s="199"/>
      <c r="U22" s="199"/>
      <c r="V22" s="199"/>
      <c r="W22" s="199"/>
      <c r="X22" s="199"/>
      <c r="Y22" s="199"/>
      <c r="Z22" s="199"/>
    </row>
    <row r="23" spans="1:26" ht="24" customHeight="1">
      <c r="A23" s="205">
        <v>19</v>
      </c>
      <c r="B23" s="205"/>
      <c r="C23" s="205"/>
      <c r="D23" s="205"/>
      <c r="E23" s="205" t="s">
        <v>728</v>
      </c>
      <c r="F23" s="205"/>
      <c r="G23" s="212" t="s">
        <v>819</v>
      </c>
      <c r="H23" s="208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23" s="205" t="s">
        <v>820</v>
      </c>
      <c r="J23" s="205" t="s">
        <v>821</v>
      </c>
      <c r="K23" s="213" t="s">
        <v>822</v>
      </c>
      <c r="L23" s="209"/>
      <c r="M23" s="210" t="s">
        <v>823</v>
      </c>
      <c r="N23" s="211"/>
      <c r="O23" s="199"/>
      <c r="P23" s="199"/>
      <c r="Q23" s="199"/>
      <c r="R23" s="199"/>
      <c r="S23" s="199"/>
      <c r="T23" s="199"/>
      <c r="U23" s="199"/>
      <c r="V23" s="199"/>
      <c r="W23" s="199"/>
      <c r="X23" s="199"/>
      <c r="Y23" s="199"/>
      <c r="Z23" s="199"/>
    </row>
    <row r="24" spans="1:26" ht="24" customHeight="1">
      <c r="A24" s="205">
        <v>20</v>
      </c>
      <c r="B24" s="205"/>
      <c r="C24" s="205" t="s">
        <v>728</v>
      </c>
      <c r="D24" s="205"/>
      <c r="E24" s="205"/>
      <c r="F24" s="215"/>
      <c r="G24" s="212" t="s">
        <v>824</v>
      </c>
      <c r="H24" s="208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24" s="205" t="s">
        <v>825</v>
      </c>
      <c r="J24" s="205" t="s">
        <v>826</v>
      </c>
      <c r="K24" s="213" t="s">
        <v>827</v>
      </c>
      <c r="L24" s="209"/>
      <c r="M24" s="214" t="s">
        <v>828</v>
      </c>
      <c r="N24" s="211"/>
      <c r="O24" s="199"/>
      <c r="P24" s="199"/>
      <c r="Q24" s="199"/>
      <c r="R24" s="199"/>
      <c r="S24" s="199"/>
      <c r="T24" s="199"/>
      <c r="U24" s="199"/>
      <c r="V24" s="199"/>
      <c r="W24" s="199"/>
      <c r="X24" s="199"/>
      <c r="Y24" s="199"/>
      <c r="Z24" s="199"/>
    </row>
    <row r="25" spans="1:26" ht="24" customHeight="1">
      <c r="A25" s="205">
        <v>21</v>
      </c>
      <c r="B25" s="205"/>
      <c r="C25" s="205" t="s">
        <v>728</v>
      </c>
      <c r="D25" s="205"/>
      <c r="E25" s="205"/>
      <c r="F25" s="215"/>
      <c r="G25" s="207" t="s">
        <v>829</v>
      </c>
      <c r="H25" s="179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25" s="205" t="s">
        <v>830</v>
      </c>
      <c r="J25" s="205" t="s">
        <v>831</v>
      </c>
      <c r="K25" s="213" t="s">
        <v>832</v>
      </c>
      <c r="L25" s="209"/>
      <c r="M25" s="220" t="s">
        <v>833</v>
      </c>
      <c r="N25" s="209"/>
      <c r="O25" s="199"/>
      <c r="P25" s="199"/>
      <c r="Q25" s="199"/>
      <c r="R25" s="199"/>
      <c r="S25" s="199"/>
      <c r="T25" s="199"/>
      <c r="U25" s="199"/>
      <c r="V25" s="199"/>
      <c r="W25" s="199"/>
      <c r="X25" s="199"/>
      <c r="Y25" s="199"/>
      <c r="Z25" s="199"/>
    </row>
    <row r="26" spans="1:26" ht="24" customHeight="1">
      <c r="A26" s="205">
        <v>22</v>
      </c>
      <c r="B26" s="205"/>
      <c r="C26" s="205" t="s">
        <v>728</v>
      </c>
      <c r="D26" s="205"/>
      <c r="E26" s="205"/>
      <c r="F26" s="215"/>
      <c r="G26" s="212" t="s">
        <v>834</v>
      </c>
      <c r="H26" s="208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26" s="205" t="s">
        <v>835</v>
      </c>
      <c r="J26" s="205" t="s">
        <v>836</v>
      </c>
      <c r="K26" s="213" t="s">
        <v>837</v>
      </c>
      <c r="L26" s="209"/>
      <c r="M26" s="214" t="s">
        <v>838</v>
      </c>
      <c r="N26" s="211"/>
      <c r="O26" s="199"/>
      <c r="P26" s="199"/>
      <c r="Q26" s="199"/>
      <c r="R26" s="199"/>
      <c r="S26" s="199"/>
      <c r="T26" s="199"/>
      <c r="U26" s="199"/>
      <c r="V26" s="199"/>
      <c r="W26" s="199"/>
      <c r="X26" s="199"/>
      <c r="Y26" s="199"/>
      <c r="Z26" s="199"/>
    </row>
    <row r="27" spans="1:26" ht="24" customHeight="1">
      <c r="A27" s="205">
        <v>23</v>
      </c>
      <c r="B27" s="205" t="s">
        <v>728</v>
      </c>
      <c r="C27" s="205" t="s">
        <v>728</v>
      </c>
      <c r="D27" s="205"/>
      <c r="E27" s="205"/>
      <c r="F27" s="205"/>
      <c r="G27" s="212" t="s">
        <v>839</v>
      </c>
      <c r="H27" s="208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27" s="205" t="s">
        <v>840</v>
      </c>
      <c r="J27" s="205" t="s">
        <v>841</v>
      </c>
      <c r="K27" s="213" t="s">
        <v>842</v>
      </c>
      <c r="L27" s="209"/>
      <c r="M27" s="214" t="s">
        <v>843</v>
      </c>
      <c r="N27" s="211"/>
      <c r="O27" s="199"/>
      <c r="P27" s="199"/>
      <c r="Q27" s="199"/>
      <c r="R27" s="199"/>
      <c r="S27" s="199"/>
      <c r="T27" s="199"/>
      <c r="U27" s="199"/>
      <c r="V27" s="199"/>
      <c r="W27" s="199"/>
      <c r="X27" s="199"/>
      <c r="Y27" s="199"/>
      <c r="Z27" s="199"/>
    </row>
    <row r="28" spans="1:26" ht="24" customHeight="1">
      <c r="A28" s="205">
        <v>24</v>
      </c>
      <c r="B28" s="205"/>
      <c r="C28" s="205" t="s">
        <v>728</v>
      </c>
      <c r="D28" s="205"/>
      <c r="E28" s="205"/>
      <c r="F28" s="205"/>
      <c r="G28" s="212" t="s">
        <v>844</v>
      </c>
      <c r="H28" s="208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28" s="205" t="s">
        <v>845</v>
      </c>
      <c r="J28" s="205" t="s">
        <v>846</v>
      </c>
      <c r="K28" s="213" t="s">
        <v>847</v>
      </c>
      <c r="L28" s="209"/>
      <c r="M28" s="214" t="s">
        <v>848</v>
      </c>
      <c r="N28" s="211"/>
      <c r="O28" s="199"/>
      <c r="P28" s="199"/>
      <c r="Q28" s="199"/>
      <c r="R28" s="199"/>
      <c r="S28" s="199"/>
      <c r="T28" s="199"/>
      <c r="U28" s="199"/>
      <c r="V28" s="199"/>
      <c r="W28" s="199"/>
      <c r="X28" s="199"/>
      <c r="Y28" s="199"/>
      <c r="Z28" s="199"/>
    </row>
    <row r="29" spans="1:26" ht="24" customHeight="1">
      <c r="A29" s="205">
        <v>25</v>
      </c>
      <c r="B29" s="205"/>
      <c r="C29" s="205" t="s">
        <v>728</v>
      </c>
      <c r="D29" s="205"/>
      <c r="E29" s="205"/>
      <c r="F29" s="205"/>
      <c r="G29" s="212" t="s">
        <v>849</v>
      </c>
      <c r="H29" s="208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29" s="205" t="s">
        <v>850</v>
      </c>
      <c r="J29" s="205" t="s">
        <v>851</v>
      </c>
      <c r="K29" s="213" t="s">
        <v>852</v>
      </c>
      <c r="L29" s="209"/>
      <c r="M29" s="214" t="s">
        <v>853</v>
      </c>
      <c r="N29" s="211"/>
      <c r="O29" s="199"/>
      <c r="P29" s="199"/>
      <c r="Q29" s="199"/>
      <c r="R29" s="199"/>
      <c r="S29" s="199"/>
      <c r="T29" s="199"/>
      <c r="U29" s="199"/>
      <c r="V29" s="199"/>
      <c r="W29" s="199"/>
      <c r="X29" s="199"/>
      <c r="Y29" s="199"/>
      <c r="Z29" s="199"/>
    </row>
    <row r="30" spans="1:26" ht="24" customHeight="1">
      <c r="A30" s="205">
        <v>26</v>
      </c>
      <c r="B30" s="205"/>
      <c r="C30" s="205" t="s">
        <v>728</v>
      </c>
      <c r="D30" s="205"/>
      <c r="E30" s="205"/>
      <c r="F30" s="205"/>
      <c r="G30" s="212" t="s">
        <v>854</v>
      </c>
      <c r="H30" s="208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30" s="205" t="s">
        <v>855</v>
      </c>
      <c r="J30" s="205" t="s">
        <v>856</v>
      </c>
      <c r="K30" s="213" t="s">
        <v>857</v>
      </c>
      <c r="L30" s="209"/>
      <c r="M30" s="214" t="s">
        <v>858</v>
      </c>
      <c r="N30" s="211" t="s">
        <v>859</v>
      </c>
      <c r="O30" s="199"/>
      <c r="P30" s="199"/>
      <c r="Q30" s="199"/>
      <c r="R30" s="199"/>
      <c r="S30" s="199"/>
      <c r="T30" s="199"/>
      <c r="U30" s="199"/>
      <c r="V30" s="199"/>
      <c r="W30" s="199"/>
      <c r="X30" s="199"/>
      <c r="Y30" s="199"/>
      <c r="Z30" s="199"/>
    </row>
    <row r="31" spans="1:26" ht="24" customHeight="1">
      <c r="A31" s="205">
        <v>27</v>
      </c>
      <c r="B31" s="205"/>
      <c r="C31" s="205" t="s">
        <v>728</v>
      </c>
      <c r="D31" s="205"/>
      <c r="E31" s="205"/>
      <c r="F31" s="205"/>
      <c r="G31" s="212" t="s">
        <v>860</v>
      </c>
      <c r="H31" s="208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31" s="205" t="s">
        <v>861</v>
      </c>
      <c r="J31" s="205" t="s">
        <v>862</v>
      </c>
      <c r="K31" s="213" t="s">
        <v>863</v>
      </c>
      <c r="L31" s="209"/>
      <c r="M31" s="214" t="s">
        <v>864</v>
      </c>
      <c r="N31" s="211" t="s">
        <v>865</v>
      </c>
      <c r="O31" s="199"/>
      <c r="P31" s="199"/>
      <c r="Q31" s="199"/>
      <c r="R31" s="199"/>
      <c r="S31" s="199"/>
      <c r="T31" s="199"/>
      <c r="U31" s="199"/>
      <c r="V31" s="199"/>
      <c r="W31" s="199"/>
      <c r="X31" s="199"/>
      <c r="Y31" s="199"/>
      <c r="Z31" s="199"/>
    </row>
    <row r="32" spans="1:26" ht="24" customHeight="1">
      <c r="A32" s="205">
        <v>28</v>
      </c>
      <c r="B32" s="205"/>
      <c r="C32" s="205" t="s">
        <v>728</v>
      </c>
      <c r="D32" s="205"/>
      <c r="E32" s="205"/>
      <c r="F32" s="205"/>
      <c r="G32" s="207" t="s">
        <v>866</v>
      </c>
      <c r="H32" s="208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32" s="205" t="s">
        <v>867</v>
      </c>
      <c r="J32" s="205" t="s">
        <v>868</v>
      </c>
      <c r="K32" s="213" t="s">
        <v>869</v>
      </c>
      <c r="L32" s="209"/>
      <c r="M32" s="214" t="s">
        <v>870</v>
      </c>
      <c r="N32" s="211"/>
      <c r="O32" s="199"/>
      <c r="P32" s="199"/>
      <c r="Q32" s="199"/>
      <c r="R32" s="199"/>
      <c r="S32" s="199"/>
      <c r="T32" s="199"/>
      <c r="U32" s="199"/>
      <c r="V32" s="199"/>
      <c r="W32" s="199"/>
      <c r="X32" s="199"/>
      <c r="Y32" s="199"/>
      <c r="Z32" s="199"/>
    </row>
    <row r="33" spans="1:26" ht="24" customHeight="1">
      <c r="A33" s="205">
        <v>29</v>
      </c>
      <c r="B33" s="205"/>
      <c r="C33" s="205" t="s">
        <v>728</v>
      </c>
      <c r="D33" s="205"/>
      <c r="E33" s="205"/>
      <c r="F33" s="205"/>
      <c r="G33" s="207" t="s">
        <v>871</v>
      </c>
      <c r="H33" s="208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33" s="205" t="s">
        <v>867</v>
      </c>
      <c r="J33" s="205" t="s">
        <v>872</v>
      </c>
      <c r="K33" s="213" t="s">
        <v>873</v>
      </c>
      <c r="L33" s="209"/>
      <c r="M33" s="214" t="s">
        <v>874</v>
      </c>
      <c r="N33" s="211" t="s">
        <v>875</v>
      </c>
      <c r="O33" s="199"/>
      <c r="P33" s="199"/>
      <c r="Q33" s="199"/>
      <c r="R33" s="199"/>
      <c r="S33" s="199"/>
      <c r="T33" s="199"/>
      <c r="U33" s="199"/>
      <c r="V33" s="199"/>
      <c r="W33" s="199"/>
      <c r="X33" s="199"/>
      <c r="Y33" s="199"/>
      <c r="Z33" s="199"/>
    </row>
    <row r="34" spans="1:26" ht="24" customHeight="1">
      <c r="A34" s="205">
        <v>30</v>
      </c>
      <c r="B34" s="205"/>
      <c r="C34" s="205" t="s">
        <v>728</v>
      </c>
      <c r="D34" s="205"/>
      <c r="E34" s="205"/>
      <c r="F34" s="205"/>
      <c r="G34" s="212" t="s">
        <v>876</v>
      </c>
      <c r="H34" s="208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34" s="205" t="s">
        <v>877</v>
      </c>
      <c r="J34" s="205" t="s">
        <v>878</v>
      </c>
      <c r="K34" s="213" t="s">
        <v>879</v>
      </c>
      <c r="L34" s="209"/>
      <c r="M34" s="214" t="s">
        <v>880</v>
      </c>
      <c r="N34" s="211"/>
      <c r="O34" s="199"/>
      <c r="P34" s="199"/>
      <c r="Q34" s="199"/>
      <c r="R34" s="199"/>
      <c r="S34" s="199"/>
      <c r="T34" s="199"/>
      <c r="U34" s="199"/>
      <c r="V34" s="199"/>
      <c r="W34" s="199"/>
      <c r="X34" s="199"/>
      <c r="Y34" s="199"/>
      <c r="Z34" s="199"/>
    </row>
    <row r="35" spans="1:26" ht="24" customHeight="1">
      <c r="A35" s="205">
        <v>31</v>
      </c>
      <c r="B35" s="205"/>
      <c r="C35" s="205" t="s">
        <v>728</v>
      </c>
      <c r="D35" s="205" t="s">
        <v>728</v>
      </c>
      <c r="E35" s="205"/>
      <c r="F35" s="205"/>
      <c r="G35" s="212" t="s">
        <v>881</v>
      </c>
      <c r="H35" s="208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35" s="205" t="s">
        <v>882</v>
      </c>
      <c r="J35" s="205" t="s">
        <v>883</v>
      </c>
      <c r="K35" s="213" t="s">
        <v>884</v>
      </c>
      <c r="L35" s="209"/>
      <c r="M35" s="210" t="s">
        <v>885</v>
      </c>
      <c r="N35" s="211"/>
      <c r="O35" s="199"/>
      <c r="P35" s="199"/>
      <c r="Q35" s="199"/>
      <c r="R35" s="199"/>
      <c r="S35" s="199"/>
      <c r="T35" s="199"/>
      <c r="U35" s="199"/>
      <c r="V35" s="199"/>
      <c r="W35" s="199"/>
      <c r="X35" s="199"/>
      <c r="Y35" s="199"/>
      <c r="Z35" s="199"/>
    </row>
    <row r="36" spans="1:26" ht="24" customHeight="1">
      <c r="A36" s="205">
        <v>32</v>
      </c>
      <c r="B36" s="205"/>
      <c r="C36" s="205" t="s">
        <v>728</v>
      </c>
      <c r="D36" s="205" t="s">
        <v>728</v>
      </c>
      <c r="E36" s="205"/>
      <c r="F36" s="205"/>
      <c r="G36" s="212" t="s">
        <v>886</v>
      </c>
      <c r="H36" s="208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36" s="205" t="s">
        <v>887</v>
      </c>
      <c r="J36" s="205" t="s">
        <v>888</v>
      </c>
      <c r="K36" s="213" t="s">
        <v>889</v>
      </c>
      <c r="L36" s="209"/>
      <c r="M36" s="210" t="s">
        <v>890</v>
      </c>
      <c r="N36" s="211" t="s">
        <v>891</v>
      </c>
      <c r="O36" s="199"/>
      <c r="P36" s="199"/>
      <c r="Q36" s="199"/>
      <c r="R36" s="199"/>
      <c r="S36" s="199"/>
      <c r="T36" s="199"/>
      <c r="U36" s="199"/>
      <c r="V36" s="199"/>
      <c r="W36" s="199"/>
      <c r="X36" s="199"/>
      <c r="Y36" s="199"/>
      <c r="Z36" s="199"/>
    </row>
    <row r="37" spans="1:26" ht="24" customHeight="1">
      <c r="A37" s="205">
        <v>33</v>
      </c>
      <c r="B37" s="205"/>
      <c r="C37" s="205" t="s">
        <v>728</v>
      </c>
      <c r="D37" s="205" t="s">
        <v>728</v>
      </c>
      <c r="E37" s="205"/>
      <c r="F37" s="205"/>
      <c r="G37" s="212" t="s">
        <v>892</v>
      </c>
      <c r="H37" s="208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37" s="205" t="s">
        <v>893</v>
      </c>
      <c r="J37" s="205" t="s">
        <v>894</v>
      </c>
      <c r="K37" s="213" t="s">
        <v>895</v>
      </c>
      <c r="L37" s="209"/>
      <c r="M37" s="221" t="s">
        <v>892</v>
      </c>
      <c r="N37" s="211"/>
      <c r="O37" s="199"/>
      <c r="P37" s="199"/>
      <c r="Q37" s="199"/>
      <c r="R37" s="199"/>
      <c r="S37" s="199"/>
      <c r="T37" s="199"/>
      <c r="U37" s="199"/>
      <c r="V37" s="199"/>
      <c r="W37" s="199"/>
      <c r="X37" s="199"/>
      <c r="Y37" s="199"/>
      <c r="Z37" s="199"/>
    </row>
    <row r="38" spans="1:26" ht="24" customHeight="1">
      <c r="A38" s="205">
        <v>34</v>
      </c>
      <c r="B38" s="205"/>
      <c r="C38" s="205"/>
      <c r="D38" s="205" t="s">
        <v>728</v>
      </c>
      <c r="E38" s="205"/>
      <c r="F38" s="205"/>
      <c r="G38" s="212" t="s">
        <v>896</v>
      </c>
      <c r="H38" s="208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38" s="205" t="s">
        <v>897</v>
      </c>
      <c r="J38" s="205" t="s">
        <v>898</v>
      </c>
      <c r="K38" s="213" t="s">
        <v>899</v>
      </c>
      <c r="L38" s="209"/>
      <c r="M38" s="221" t="s">
        <v>896</v>
      </c>
      <c r="N38" s="211"/>
      <c r="O38" s="199"/>
      <c r="P38" s="199"/>
      <c r="Q38" s="199"/>
      <c r="R38" s="199"/>
      <c r="S38" s="199"/>
      <c r="T38" s="199"/>
      <c r="U38" s="199"/>
      <c r="V38" s="199"/>
      <c r="W38" s="199"/>
      <c r="X38" s="199"/>
      <c r="Y38" s="199"/>
      <c r="Z38" s="199"/>
    </row>
    <row r="39" spans="1:26" ht="24" customHeight="1">
      <c r="A39" s="205">
        <v>35</v>
      </c>
      <c r="B39" s="205"/>
      <c r="C39" s="205"/>
      <c r="D39" s="205" t="s">
        <v>728</v>
      </c>
      <c r="E39" s="205"/>
      <c r="F39" s="205"/>
      <c r="G39" s="212" t="s">
        <v>900</v>
      </c>
      <c r="H39" s="208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39" s="205" t="s">
        <v>901</v>
      </c>
      <c r="J39" s="205" t="s">
        <v>902</v>
      </c>
      <c r="K39" s="213" t="s">
        <v>903</v>
      </c>
      <c r="L39" s="209"/>
      <c r="M39" s="221" t="s">
        <v>900</v>
      </c>
      <c r="N39" s="211"/>
      <c r="O39" s="199"/>
      <c r="P39" s="199"/>
      <c r="Q39" s="199"/>
      <c r="R39" s="199"/>
      <c r="S39" s="199"/>
      <c r="T39" s="199"/>
      <c r="U39" s="199"/>
      <c r="V39" s="199"/>
      <c r="W39" s="199"/>
      <c r="X39" s="199"/>
      <c r="Y39" s="199"/>
      <c r="Z39" s="199"/>
    </row>
    <row r="40" spans="1:26" ht="24" customHeight="1">
      <c r="A40" s="205">
        <v>36</v>
      </c>
      <c r="B40" s="205"/>
      <c r="C40" s="205"/>
      <c r="D40" s="205" t="s">
        <v>728</v>
      </c>
      <c r="E40" s="205"/>
      <c r="F40" s="205"/>
      <c r="G40" s="212" t="s">
        <v>904</v>
      </c>
      <c r="H40" s="208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40" s="205" t="s">
        <v>905</v>
      </c>
      <c r="J40" s="205" t="s">
        <v>906</v>
      </c>
      <c r="K40" s="213" t="s">
        <v>907</v>
      </c>
      <c r="L40" s="209"/>
      <c r="M40" s="210" t="s">
        <v>908</v>
      </c>
      <c r="N40" s="211"/>
      <c r="O40" s="199"/>
      <c r="P40" s="199"/>
      <c r="Q40" s="199"/>
      <c r="R40" s="199"/>
      <c r="S40" s="199"/>
      <c r="T40" s="199"/>
      <c r="U40" s="199"/>
      <c r="V40" s="199"/>
      <c r="W40" s="199"/>
      <c r="X40" s="199"/>
      <c r="Y40" s="199"/>
      <c r="Z40" s="199"/>
    </row>
    <row r="41" spans="1:26" ht="24" customHeight="1">
      <c r="A41" s="205">
        <v>37</v>
      </c>
      <c r="B41" s="205"/>
      <c r="C41" s="218"/>
      <c r="D41" s="205" t="s">
        <v>728</v>
      </c>
      <c r="E41" s="205"/>
      <c r="F41" s="205"/>
      <c r="G41" s="207" t="s">
        <v>909</v>
      </c>
      <c r="H41" s="208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41" s="205" t="s">
        <v>910</v>
      </c>
      <c r="J41" s="205" t="s">
        <v>911</v>
      </c>
      <c r="K41" s="213" t="s">
        <v>912</v>
      </c>
      <c r="L41" s="209"/>
      <c r="M41" s="210" t="s">
        <v>913</v>
      </c>
      <c r="N41" s="210" t="s">
        <v>914</v>
      </c>
      <c r="O41" s="199"/>
      <c r="P41" s="199"/>
      <c r="Q41" s="199"/>
      <c r="R41" s="199"/>
      <c r="S41" s="199"/>
      <c r="T41" s="199"/>
      <c r="U41" s="199"/>
      <c r="V41" s="199"/>
      <c r="W41" s="199"/>
      <c r="X41" s="199"/>
      <c r="Y41" s="199"/>
      <c r="Z41" s="199"/>
    </row>
    <row r="42" spans="1:26" ht="24" customHeight="1">
      <c r="A42" s="205">
        <v>38</v>
      </c>
      <c r="B42" s="205"/>
      <c r="C42" s="205"/>
      <c r="D42" s="205" t="s">
        <v>728</v>
      </c>
      <c r="E42" s="205"/>
      <c r="F42" s="205"/>
      <c r="G42" s="212" t="s">
        <v>915</v>
      </c>
      <c r="H42" s="208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42" s="205" t="s">
        <v>916</v>
      </c>
      <c r="J42" s="205" t="s">
        <v>917</v>
      </c>
      <c r="K42" s="213" t="s">
        <v>918</v>
      </c>
      <c r="L42" s="209"/>
      <c r="M42" s="210" t="s">
        <v>908</v>
      </c>
      <c r="N42" s="222"/>
      <c r="O42" s="199"/>
      <c r="P42" s="199"/>
      <c r="Q42" s="199"/>
      <c r="R42" s="199"/>
      <c r="S42" s="199"/>
      <c r="T42" s="199"/>
      <c r="U42" s="199"/>
      <c r="V42" s="199"/>
      <c r="W42" s="199"/>
      <c r="X42" s="199"/>
      <c r="Y42" s="199"/>
      <c r="Z42" s="199"/>
    </row>
    <row r="43" spans="1:26" ht="24" customHeight="1">
      <c r="A43" s="205">
        <v>39</v>
      </c>
      <c r="B43" s="205"/>
      <c r="C43" s="205"/>
      <c r="D43" s="205" t="s">
        <v>728</v>
      </c>
      <c r="E43" s="205"/>
      <c r="F43" s="205"/>
      <c r="G43" s="212" t="s">
        <v>919</v>
      </c>
      <c r="H43" s="208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43" s="205" t="s">
        <v>920</v>
      </c>
      <c r="J43" s="205" t="s">
        <v>921</v>
      </c>
      <c r="K43" s="213" t="s">
        <v>899</v>
      </c>
      <c r="L43" s="209"/>
      <c r="M43" s="210" t="s">
        <v>922</v>
      </c>
      <c r="N43" s="211"/>
      <c r="O43" s="199"/>
      <c r="P43" s="199"/>
      <c r="Q43" s="199"/>
      <c r="R43" s="199"/>
      <c r="S43" s="199"/>
      <c r="T43" s="199"/>
      <c r="U43" s="199"/>
      <c r="V43" s="199"/>
      <c r="W43" s="199"/>
      <c r="X43" s="199"/>
      <c r="Y43" s="199"/>
      <c r="Z43" s="199"/>
    </row>
    <row r="44" spans="1:26" ht="24" customHeight="1">
      <c r="A44" s="205">
        <v>40</v>
      </c>
      <c r="B44" s="205"/>
      <c r="C44" s="205"/>
      <c r="D44" s="205" t="s">
        <v>728</v>
      </c>
      <c r="E44" s="205"/>
      <c r="F44" s="205"/>
      <c r="G44" s="212" t="s">
        <v>923</v>
      </c>
      <c r="H44" s="208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44" s="205" t="s">
        <v>924</v>
      </c>
      <c r="J44" s="205" t="s">
        <v>925</v>
      </c>
      <c r="K44" s="213" t="s">
        <v>918</v>
      </c>
      <c r="L44" s="209"/>
      <c r="M44" s="210" t="s">
        <v>926</v>
      </c>
      <c r="N44" s="211"/>
      <c r="O44" s="199"/>
      <c r="P44" s="199"/>
      <c r="Q44" s="199"/>
      <c r="R44" s="199"/>
      <c r="S44" s="199"/>
      <c r="T44" s="199"/>
      <c r="U44" s="199"/>
      <c r="V44" s="199"/>
      <c r="W44" s="199"/>
      <c r="X44" s="199"/>
      <c r="Y44" s="199"/>
      <c r="Z44" s="199"/>
    </row>
    <row r="45" spans="1:26" ht="24" customHeight="1">
      <c r="A45" s="205">
        <v>41</v>
      </c>
      <c r="B45" s="205"/>
      <c r="C45" s="205"/>
      <c r="D45" s="205" t="s">
        <v>728</v>
      </c>
      <c r="E45" s="205"/>
      <c r="F45" s="205"/>
      <c r="G45" s="212" t="s">
        <v>927</v>
      </c>
      <c r="H45" s="208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45" s="205" t="s">
        <v>928</v>
      </c>
      <c r="J45" s="205" t="s">
        <v>929</v>
      </c>
      <c r="K45" s="213" t="s">
        <v>930</v>
      </c>
      <c r="L45" s="209"/>
      <c r="M45" s="210" t="s">
        <v>931</v>
      </c>
      <c r="N45" s="222"/>
      <c r="O45" s="199"/>
      <c r="P45" s="199"/>
      <c r="Q45" s="199"/>
      <c r="R45" s="199"/>
      <c r="S45" s="199"/>
      <c r="T45" s="199"/>
      <c r="U45" s="199"/>
      <c r="V45" s="199"/>
      <c r="W45" s="199"/>
      <c r="X45" s="199"/>
      <c r="Y45" s="199"/>
      <c r="Z45" s="199"/>
    </row>
    <row r="46" spans="1:26" ht="24" customHeight="1">
      <c r="A46" s="205">
        <v>42</v>
      </c>
      <c r="B46" s="205"/>
      <c r="C46" s="205"/>
      <c r="D46" s="205" t="s">
        <v>728</v>
      </c>
      <c r="E46" s="205"/>
      <c r="F46" s="205"/>
      <c r="G46" s="212" t="s">
        <v>932</v>
      </c>
      <c r="H46" s="208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46" s="205" t="s">
        <v>928</v>
      </c>
      <c r="J46" s="205" t="s">
        <v>929</v>
      </c>
      <c r="K46" s="213" t="s">
        <v>930</v>
      </c>
      <c r="L46" s="209"/>
      <c r="M46" s="210" t="s">
        <v>933</v>
      </c>
      <c r="N46" s="222"/>
      <c r="O46" s="199"/>
      <c r="P46" s="199"/>
      <c r="Q46" s="199"/>
      <c r="R46" s="199"/>
      <c r="S46" s="199"/>
      <c r="T46" s="199"/>
      <c r="U46" s="199"/>
      <c r="V46" s="199"/>
      <c r="W46" s="199"/>
      <c r="X46" s="199"/>
      <c r="Y46" s="199"/>
      <c r="Z46" s="199"/>
    </row>
    <row r="47" spans="1:26" ht="24" customHeight="1">
      <c r="A47" s="205">
        <v>43</v>
      </c>
      <c r="B47" s="205"/>
      <c r="C47" s="205"/>
      <c r="D47" s="205" t="s">
        <v>728</v>
      </c>
      <c r="E47" s="205"/>
      <c r="F47" s="205"/>
      <c r="G47" s="212" t="s">
        <v>934</v>
      </c>
      <c r="H47" s="208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47" s="205" t="s">
        <v>935</v>
      </c>
      <c r="J47" s="205" t="s">
        <v>936</v>
      </c>
      <c r="K47" s="213" t="s">
        <v>937</v>
      </c>
      <c r="L47" s="209"/>
      <c r="M47" s="210" t="s">
        <v>938</v>
      </c>
      <c r="N47" s="222"/>
      <c r="O47" s="199"/>
      <c r="P47" s="199"/>
      <c r="Q47" s="199"/>
      <c r="R47" s="199"/>
      <c r="S47" s="199"/>
      <c r="T47" s="199"/>
      <c r="U47" s="199"/>
      <c r="V47" s="199"/>
      <c r="W47" s="199"/>
      <c r="X47" s="199"/>
      <c r="Y47" s="199"/>
      <c r="Z47" s="199"/>
    </row>
    <row r="48" spans="1:26" ht="24" customHeight="1">
      <c r="A48" s="205">
        <v>44</v>
      </c>
      <c r="B48" s="205"/>
      <c r="C48" s="205"/>
      <c r="D48" s="205" t="s">
        <v>728</v>
      </c>
      <c r="E48" s="205"/>
      <c r="F48" s="205"/>
      <c r="G48" s="212" t="s">
        <v>939</v>
      </c>
      <c r="H48" s="208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48" s="205" t="s">
        <v>940</v>
      </c>
      <c r="J48" s="205" t="s">
        <v>941</v>
      </c>
      <c r="K48" s="213" t="s">
        <v>942</v>
      </c>
      <c r="L48" s="209"/>
      <c r="M48" s="210" t="s">
        <v>943</v>
      </c>
      <c r="N48" s="222"/>
      <c r="O48" s="199"/>
      <c r="P48" s="199"/>
      <c r="Q48" s="199"/>
      <c r="R48" s="199"/>
      <c r="S48" s="199"/>
      <c r="T48" s="199"/>
      <c r="U48" s="199"/>
      <c r="V48" s="199"/>
      <c r="W48" s="199"/>
      <c r="X48" s="199"/>
      <c r="Y48" s="199"/>
      <c r="Z48" s="199"/>
    </row>
    <row r="49" spans="1:26" ht="24" customHeight="1">
      <c r="A49" s="205">
        <v>45</v>
      </c>
      <c r="B49" s="205"/>
      <c r="C49" s="205"/>
      <c r="D49" s="205" t="s">
        <v>728</v>
      </c>
      <c r="E49" s="205"/>
      <c r="F49" s="205"/>
      <c r="G49" s="212" t="s">
        <v>944</v>
      </c>
      <c r="H49" s="208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49" s="205" t="s">
        <v>945</v>
      </c>
      <c r="J49" s="205" t="s">
        <v>946</v>
      </c>
      <c r="K49" s="213" t="s">
        <v>947</v>
      </c>
      <c r="L49" s="209"/>
      <c r="M49" s="210" t="s">
        <v>948</v>
      </c>
      <c r="N49" s="222" t="s">
        <v>949</v>
      </c>
      <c r="O49" s="199"/>
      <c r="P49" s="199"/>
      <c r="Q49" s="199"/>
      <c r="R49" s="199"/>
      <c r="S49" s="199"/>
      <c r="T49" s="199"/>
      <c r="U49" s="199"/>
      <c r="V49" s="199"/>
      <c r="W49" s="199"/>
      <c r="X49" s="199"/>
      <c r="Y49" s="199"/>
      <c r="Z49" s="199"/>
    </row>
    <row r="50" spans="1:26" ht="24" customHeight="1">
      <c r="A50" s="205">
        <v>46</v>
      </c>
      <c r="B50" s="205"/>
      <c r="C50" s="205"/>
      <c r="D50" s="205" t="s">
        <v>728</v>
      </c>
      <c r="E50" s="205"/>
      <c r="F50" s="205"/>
      <c r="G50" s="212" t="s">
        <v>950</v>
      </c>
      <c r="H50" s="208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50" s="205" t="s">
        <v>951</v>
      </c>
      <c r="J50" s="205" t="s">
        <v>952</v>
      </c>
      <c r="K50" s="213" t="s">
        <v>953</v>
      </c>
      <c r="L50" s="209"/>
      <c r="M50" s="210" t="s">
        <v>926</v>
      </c>
      <c r="N50" s="222"/>
      <c r="O50" s="199"/>
      <c r="P50" s="199"/>
      <c r="Q50" s="199"/>
      <c r="R50" s="199"/>
      <c r="S50" s="199"/>
      <c r="T50" s="199"/>
      <c r="U50" s="199"/>
      <c r="V50" s="199"/>
      <c r="W50" s="199"/>
      <c r="X50" s="199"/>
      <c r="Y50" s="199"/>
      <c r="Z50" s="199"/>
    </row>
    <row r="51" spans="1:26" ht="24" customHeight="1">
      <c r="A51" s="205">
        <v>47</v>
      </c>
      <c r="B51" s="205"/>
      <c r="C51" s="205"/>
      <c r="D51" s="205" t="s">
        <v>728</v>
      </c>
      <c r="E51" s="205"/>
      <c r="F51" s="205"/>
      <c r="G51" s="207" t="s">
        <v>954</v>
      </c>
      <c r="H51" s="179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51" s="205" t="s">
        <v>955</v>
      </c>
      <c r="J51" s="205" t="s">
        <v>956</v>
      </c>
      <c r="K51" s="213" t="s">
        <v>957</v>
      </c>
      <c r="L51" s="209"/>
      <c r="M51" s="220" t="s">
        <v>926</v>
      </c>
      <c r="N51" s="207" t="s">
        <v>958</v>
      </c>
      <c r="O51" s="199"/>
      <c r="P51" s="199"/>
      <c r="Q51" s="199"/>
      <c r="R51" s="199"/>
      <c r="S51" s="199"/>
      <c r="T51" s="199"/>
      <c r="U51" s="199"/>
      <c r="V51" s="199"/>
      <c r="W51" s="199"/>
      <c r="X51" s="199"/>
      <c r="Y51" s="199"/>
      <c r="Z51" s="199"/>
    </row>
    <row r="52" spans="1:26" ht="24" customHeight="1">
      <c r="A52" s="205">
        <v>48</v>
      </c>
      <c r="B52" s="205"/>
      <c r="C52" s="205"/>
      <c r="D52" s="205" t="s">
        <v>728</v>
      </c>
      <c r="E52" s="205"/>
      <c r="F52" s="205"/>
      <c r="G52" s="212" t="s">
        <v>959</v>
      </c>
      <c r="H52" s="208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52" s="205" t="s">
        <v>960</v>
      </c>
      <c r="J52" s="205" t="s">
        <v>961</v>
      </c>
      <c r="K52" s="213" t="s">
        <v>962</v>
      </c>
      <c r="L52" s="209"/>
      <c r="M52" s="210" t="s">
        <v>963</v>
      </c>
      <c r="N52" s="222"/>
      <c r="O52" s="199"/>
      <c r="P52" s="199"/>
      <c r="Q52" s="199"/>
      <c r="R52" s="199"/>
      <c r="S52" s="199"/>
      <c r="T52" s="199"/>
      <c r="U52" s="199"/>
      <c r="V52" s="199"/>
      <c r="W52" s="199"/>
      <c r="X52" s="199"/>
      <c r="Y52" s="199"/>
      <c r="Z52" s="199"/>
    </row>
    <row r="53" spans="1:26" ht="24" customHeight="1">
      <c r="A53" s="205">
        <v>49</v>
      </c>
      <c r="B53" s="205"/>
      <c r="C53" s="205"/>
      <c r="D53" s="205" t="s">
        <v>728</v>
      </c>
      <c r="E53" s="205"/>
      <c r="F53" s="205"/>
      <c r="G53" s="212" t="s">
        <v>964</v>
      </c>
      <c r="H53" s="208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53" s="205" t="s">
        <v>965</v>
      </c>
      <c r="J53" s="205" t="s">
        <v>966</v>
      </c>
      <c r="K53" s="213" t="s">
        <v>967</v>
      </c>
      <c r="L53" s="209"/>
      <c r="M53" s="210" t="s">
        <v>968</v>
      </c>
      <c r="N53" s="222"/>
      <c r="O53" s="199"/>
      <c r="P53" s="199"/>
      <c r="Q53" s="199"/>
      <c r="R53" s="199"/>
      <c r="S53" s="199"/>
      <c r="T53" s="199"/>
      <c r="U53" s="199"/>
      <c r="V53" s="199"/>
      <c r="W53" s="199"/>
      <c r="X53" s="199"/>
      <c r="Y53" s="199"/>
      <c r="Z53" s="199"/>
    </row>
    <row r="54" spans="1:26" ht="24" customHeight="1">
      <c r="A54" s="205">
        <v>50</v>
      </c>
      <c r="B54" s="205"/>
      <c r="C54" s="205"/>
      <c r="D54" s="205" t="s">
        <v>728</v>
      </c>
      <c r="E54" s="205"/>
      <c r="F54" s="205"/>
      <c r="G54" s="212" t="s">
        <v>969</v>
      </c>
      <c r="H54" s="208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54" s="205" t="s">
        <v>970</v>
      </c>
      <c r="J54" s="205" t="s">
        <v>971</v>
      </c>
      <c r="K54" s="213" t="s">
        <v>972</v>
      </c>
      <c r="L54" s="209"/>
      <c r="M54" s="210" t="s">
        <v>926</v>
      </c>
      <c r="N54" s="222" t="s">
        <v>973</v>
      </c>
      <c r="O54" s="199"/>
      <c r="P54" s="199"/>
      <c r="Q54" s="199"/>
      <c r="R54" s="199"/>
      <c r="S54" s="199"/>
      <c r="T54" s="199"/>
      <c r="U54" s="199"/>
      <c r="V54" s="199"/>
      <c r="W54" s="199"/>
      <c r="X54" s="199"/>
      <c r="Y54" s="199"/>
      <c r="Z54" s="199"/>
    </row>
    <row r="55" spans="1:26" ht="24" customHeight="1">
      <c r="A55" s="205">
        <v>51</v>
      </c>
      <c r="B55" s="205"/>
      <c r="C55" s="205"/>
      <c r="D55" s="205" t="s">
        <v>728</v>
      </c>
      <c r="E55" s="205"/>
      <c r="F55" s="205"/>
      <c r="G55" s="212" t="s">
        <v>974</v>
      </c>
      <c r="H55" s="208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55" s="205" t="s">
        <v>975</v>
      </c>
      <c r="J55" s="205" t="s">
        <v>976</v>
      </c>
      <c r="K55" s="213" t="s">
        <v>977</v>
      </c>
      <c r="L55" s="209"/>
      <c r="M55" s="210" t="s">
        <v>978</v>
      </c>
      <c r="N55" s="211"/>
      <c r="O55" s="199"/>
      <c r="P55" s="199"/>
      <c r="Q55" s="199"/>
      <c r="R55" s="199"/>
      <c r="S55" s="199"/>
      <c r="T55" s="199"/>
      <c r="U55" s="199"/>
      <c r="V55" s="199"/>
      <c r="W55" s="199"/>
      <c r="X55" s="199"/>
      <c r="Y55" s="199"/>
      <c r="Z55" s="199"/>
    </row>
    <row r="56" spans="1:26" ht="24" customHeight="1">
      <c r="A56" s="205">
        <v>52</v>
      </c>
      <c r="B56" s="205"/>
      <c r="C56" s="205"/>
      <c r="D56" s="205" t="s">
        <v>728</v>
      </c>
      <c r="E56" s="205"/>
      <c r="F56" s="205"/>
      <c r="G56" s="212" t="s">
        <v>979</v>
      </c>
      <c r="H56" s="208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56" s="205" t="s">
        <v>980</v>
      </c>
      <c r="J56" s="205" t="s">
        <v>981</v>
      </c>
      <c r="K56" s="213" t="s">
        <v>982</v>
      </c>
      <c r="L56" s="209"/>
      <c r="M56" s="210" t="s">
        <v>983</v>
      </c>
      <c r="N56" s="211"/>
      <c r="O56" s="199"/>
      <c r="P56" s="199"/>
      <c r="Q56" s="199"/>
      <c r="R56" s="199"/>
      <c r="S56" s="199"/>
      <c r="T56" s="199"/>
      <c r="U56" s="199"/>
      <c r="V56" s="199"/>
      <c r="W56" s="199"/>
      <c r="X56" s="199"/>
      <c r="Y56" s="199"/>
      <c r="Z56" s="199"/>
    </row>
    <row r="57" spans="1:26" ht="24" customHeight="1">
      <c r="A57" s="205">
        <v>53</v>
      </c>
      <c r="B57" s="205"/>
      <c r="C57" s="205"/>
      <c r="D57" s="205" t="s">
        <v>728</v>
      </c>
      <c r="E57" s="205"/>
      <c r="F57" s="205"/>
      <c r="G57" s="212" t="s">
        <v>984</v>
      </c>
      <c r="H57" s="208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57" s="205" t="s">
        <v>985</v>
      </c>
      <c r="J57" s="205" t="s">
        <v>986</v>
      </c>
      <c r="K57" s="213" t="s">
        <v>982</v>
      </c>
      <c r="L57" s="209"/>
      <c r="M57" s="210" t="s">
        <v>987</v>
      </c>
      <c r="N57" s="211"/>
      <c r="O57" s="199"/>
      <c r="P57" s="199"/>
      <c r="Q57" s="199"/>
      <c r="R57" s="199"/>
      <c r="S57" s="199"/>
      <c r="T57" s="199"/>
      <c r="U57" s="199"/>
      <c r="V57" s="199"/>
      <c r="W57" s="199"/>
      <c r="X57" s="199"/>
      <c r="Y57" s="199"/>
      <c r="Z57" s="199"/>
    </row>
    <row r="58" spans="1:26" ht="24" customHeight="1">
      <c r="A58" s="205">
        <v>54</v>
      </c>
      <c r="B58" s="205"/>
      <c r="C58" s="205" t="s">
        <v>728</v>
      </c>
      <c r="D58" s="205" t="s">
        <v>728</v>
      </c>
      <c r="E58" s="205"/>
      <c r="F58" s="205"/>
      <c r="G58" s="212" t="s">
        <v>988</v>
      </c>
      <c r="H58" s="208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58" s="205" t="s">
        <v>989</v>
      </c>
      <c r="J58" s="205" t="s">
        <v>990</v>
      </c>
      <c r="K58" s="213" t="s">
        <v>991</v>
      </c>
      <c r="L58" s="209"/>
      <c r="M58" s="210" t="s">
        <v>992</v>
      </c>
      <c r="N58" s="211" t="s">
        <v>993</v>
      </c>
      <c r="O58" s="199"/>
      <c r="P58" s="199"/>
      <c r="Q58" s="199"/>
      <c r="R58" s="199"/>
      <c r="S58" s="199"/>
      <c r="T58" s="199"/>
      <c r="U58" s="199"/>
      <c r="V58" s="199"/>
      <c r="W58" s="199"/>
      <c r="X58" s="199"/>
      <c r="Y58" s="199"/>
      <c r="Z58" s="199"/>
    </row>
    <row r="59" spans="1:26" ht="24" customHeight="1">
      <c r="A59" s="205">
        <v>55</v>
      </c>
      <c r="B59" s="205"/>
      <c r="C59" s="205"/>
      <c r="D59" s="205" t="s">
        <v>728</v>
      </c>
      <c r="E59" s="205"/>
      <c r="F59" s="205"/>
      <c r="G59" s="212" t="s">
        <v>994</v>
      </c>
      <c r="H59" s="208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59" s="205" t="s">
        <v>995</v>
      </c>
      <c r="J59" s="205" t="s">
        <v>996</v>
      </c>
      <c r="K59" s="213" t="s">
        <v>997</v>
      </c>
      <c r="L59" s="209"/>
      <c r="M59" s="210" t="s">
        <v>998</v>
      </c>
      <c r="N59" s="211"/>
      <c r="O59" s="199"/>
      <c r="P59" s="199"/>
      <c r="Q59" s="199"/>
      <c r="R59" s="199"/>
      <c r="S59" s="199"/>
      <c r="T59" s="199"/>
      <c r="U59" s="199"/>
      <c r="V59" s="199"/>
      <c r="W59" s="199"/>
      <c r="X59" s="199"/>
      <c r="Y59" s="199"/>
      <c r="Z59" s="199"/>
    </row>
    <row r="60" spans="1:26" ht="24" customHeight="1">
      <c r="A60" s="205">
        <v>56</v>
      </c>
      <c r="B60" s="205"/>
      <c r="C60" s="205"/>
      <c r="D60" s="205" t="s">
        <v>728</v>
      </c>
      <c r="E60" s="205"/>
      <c r="F60" s="205"/>
      <c r="G60" s="212" t="s">
        <v>999</v>
      </c>
      <c r="H60" s="208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60" s="205" t="s">
        <v>1000</v>
      </c>
      <c r="J60" s="205" t="s">
        <v>1001</v>
      </c>
      <c r="K60" s="213" t="s">
        <v>1002</v>
      </c>
      <c r="L60" s="209"/>
      <c r="M60" s="210" t="s">
        <v>1003</v>
      </c>
      <c r="N60" s="211"/>
      <c r="O60" s="199"/>
      <c r="P60" s="199"/>
      <c r="Q60" s="199"/>
      <c r="R60" s="199"/>
      <c r="S60" s="199"/>
      <c r="T60" s="199"/>
      <c r="U60" s="199"/>
      <c r="V60" s="199"/>
      <c r="W60" s="199"/>
      <c r="X60" s="199"/>
      <c r="Y60" s="199"/>
      <c r="Z60" s="199"/>
    </row>
    <row r="61" spans="1:26" ht="24" customHeight="1">
      <c r="A61" s="205">
        <v>57</v>
      </c>
      <c r="B61" s="205"/>
      <c r="C61" s="205"/>
      <c r="D61" s="205" t="s">
        <v>728</v>
      </c>
      <c r="E61" s="205"/>
      <c r="F61" s="205"/>
      <c r="G61" s="212" t="s">
        <v>1004</v>
      </c>
      <c r="H61" s="208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61" s="205" t="s">
        <v>1005</v>
      </c>
      <c r="J61" s="205" t="s">
        <v>1006</v>
      </c>
      <c r="K61" s="213" t="s">
        <v>1007</v>
      </c>
      <c r="L61" s="209"/>
      <c r="M61" s="210" t="s">
        <v>1008</v>
      </c>
      <c r="N61" s="211"/>
      <c r="O61" s="199"/>
      <c r="P61" s="199"/>
      <c r="Q61" s="199"/>
      <c r="R61" s="199"/>
      <c r="S61" s="199"/>
      <c r="T61" s="199"/>
      <c r="U61" s="199"/>
      <c r="V61" s="199"/>
      <c r="W61" s="199"/>
      <c r="X61" s="199"/>
      <c r="Y61" s="199"/>
      <c r="Z61" s="199"/>
    </row>
    <row r="62" spans="1:26" ht="159.75" customHeight="1">
      <c r="A62" s="205">
        <v>58</v>
      </c>
      <c r="B62" s="218"/>
      <c r="C62" s="205" t="s">
        <v>728</v>
      </c>
      <c r="D62" s="205"/>
      <c r="E62" s="218"/>
      <c r="F62" s="218"/>
      <c r="G62" s="212" t="s">
        <v>1009</v>
      </c>
      <c r="H62" s="208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62" s="205" t="s">
        <v>1010</v>
      </c>
      <c r="J62" s="205" t="s">
        <v>1011</v>
      </c>
      <c r="K62" s="213" t="s">
        <v>1012</v>
      </c>
      <c r="L62" s="223"/>
      <c r="M62" s="214" t="s">
        <v>1013</v>
      </c>
      <c r="N62" s="211" t="s">
        <v>1014</v>
      </c>
      <c r="O62" s="199"/>
      <c r="P62" s="199"/>
      <c r="Q62" s="199"/>
      <c r="R62" s="199"/>
      <c r="S62" s="199"/>
      <c r="T62" s="199"/>
      <c r="U62" s="199"/>
      <c r="V62" s="199"/>
      <c r="W62" s="199"/>
      <c r="X62" s="199"/>
      <c r="Y62" s="199"/>
      <c r="Z62" s="199"/>
    </row>
    <row r="63" spans="1:26" ht="24" customHeight="1">
      <c r="A63" s="205">
        <v>59</v>
      </c>
      <c r="B63" s="218"/>
      <c r="C63" s="205" t="s">
        <v>728</v>
      </c>
      <c r="D63" s="205"/>
      <c r="E63" s="218"/>
      <c r="F63" s="218"/>
      <c r="G63" s="212" t="s">
        <v>1015</v>
      </c>
      <c r="H63" s="208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63" s="219" t="s">
        <v>1016</v>
      </c>
      <c r="J63" s="219" t="s">
        <v>1017</v>
      </c>
      <c r="K63" s="224" t="s">
        <v>1018</v>
      </c>
      <c r="L63" s="223"/>
      <c r="M63" s="210" t="s">
        <v>1019</v>
      </c>
      <c r="N63" s="211"/>
      <c r="O63" s="199"/>
      <c r="P63" s="199"/>
      <c r="Q63" s="199"/>
      <c r="R63" s="199"/>
      <c r="S63" s="199"/>
      <c r="T63" s="199"/>
      <c r="U63" s="199"/>
      <c r="V63" s="199"/>
      <c r="W63" s="199"/>
      <c r="X63" s="199"/>
      <c r="Y63" s="199"/>
      <c r="Z63" s="199"/>
    </row>
    <row r="64" spans="1:26" ht="24" customHeight="1">
      <c r="A64" s="205">
        <v>60</v>
      </c>
      <c r="B64" s="205"/>
      <c r="C64" s="205" t="s">
        <v>728</v>
      </c>
      <c r="D64" s="205"/>
      <c r="E64" s="205"/>
      <c r="F64" s="205" t="s">
        <v>728</v>
      </c>
      <c r="G64" s="207" t="s">
        <v>1020</v>
      </c>
      <c r="H64" s="179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64" s="205" t="s">
        <v>1021</v>
      </c>
      <c r="J64" s="205" t="s">
        <v>1022</v>
      </c>
      <c r="K64" s="213" t="s">
        <v>1023</v>
      </c>
      <c r="L64" s="209"/>
      <c r="M64" s="220" t="s">
        <v>1024</v>
      </c>
      <c r="N64" s="209"/>
      <c r="O64" s="199"/>
      <c r="P64" s="199"/>
      <c r="Q64" s="199"/>
      <c r="R64" s="199"/>
      <c r="S64" s="199"/>
      <c r="T64" s="199"/>
      <c r="U64" s="199"/>
      <c r="V64" s="199"/>
      <c r="W64" s="199"/>
      <c r="X64" s="199"/>
      <c r="Y64" s="199"/>
      <c r="Z64" s="199"/>
    </row>
    <row r="65" spans="1:26" ht="24" customHeight="1">
      <c r="A65" s="225"/>
      <c r="B65" s="225"/>
      <c r="C65" s="225"/>
      <c r="D65" s="225"/>
      <c r="E65" s="225"/>
      <c r="F65" s="225"/>
      <c r="G65" s="226"/>
      <c r="H65" s="227"/>
      <c r="I65" s="225"/>
      <c r="J65" s="225"/>
      <c r="K65" s="225"/>
      <c r="L65" s="199"/>
      <c r="M65" s="228"/>
      <c r="N65" s="96"/>
      <c r="O65" s="199"/>
      <c r="P65" s="199"/>
      <c r="Q65" s="199"/>
      <c r="R65" s="199"/>
      <c r="S65" s="199"/>
      <c r="T65" s="199"/>
      <c r="U65" s="199"/>
      <c r="V65" s="199"/>
      <c r="W65" s="199"/>
      <c r="X65" s="199"/>
      <c r="Y65" s="199"/>
      <c r="Z65" s="199"/>
    </row>
    <row r="66" spans="1:26" ht="30" customHeight="1">
      <c r="A66" s="229"/>
      <c r="B66" s="230" t="s">
        <v>1025</v>
      </c>
      <c r="C66" s="231"/>
      <c r="D66" s="231"/>
      <c r="E66" s="231"/>
      <c r="F66" s="231"/>
      <c r="G66" s="232"/>
      <c r="H66" s="233"/>
      <c r="I66" s="234"/>
      <c r="J66" s="234"/>
      <c r="K66" s="234"/>
      <c r="L66" s="232"/>
      <c r="M66" s="235"/>
      <c r="N66" s="236"/>
      <c r="O66" s="199"/>
      <c r="P66" s="199"/>
      <c r="Q66" s="199"/>
      <c r="R66" s="199"/>
      <c r="S66" s="199"/>
      <c r="T66" s="199"/>
      <c r="U66" s="199"/>
      <c r="V66" s="199"/>
      <c r="W66" s="199"/>
      <c r="X66" s="199"/>
      <c r="Y66" s="199"/>
      <c r="Z66" s="199"/>
    </row>
    <row r="67" spans="1:26" ht="43.95" customHeight="1">
      <c r="A67" s="205">
        <v>61</v>
      </c>
      <c r="B67" s="205"/>
      <c r="C67" s="205" t="s">
        <v>728</v>
      </c>
      <c r="D67" s="205"/>
      <c r="E67" s="215"/>
      <c r="F67" s="205"/>
      <c r="G67" s="212" t="s">
        <v>1026</v>
      </c>
      <c r="H67" s="208" t="str">
        <f>IF('1-Basic Info'!$I$11="Y","&gt;&gt;เลือกระดับผลการประเมิน&lt;&lt;","Not Applicable")</f>
        <v>Not Applicable</v>
      </c>
      <c r="I67" s="205" t="s">
        <v>118</v>
      </c>
      <c r="J67" s="205" t="s">
        <v>119</v>
      </c>
      <c r="K67" s="213" t="s">
        <v>1027</v>
      </c>
      <c r="L67" s="209"/>
      <c r="M67" s="210" t="s">
        <v>1028</v>
      </c>
      <c r="N67" s="211"/>
      <c r="O67" s="199"/>
      <c r="P67" s="199"/>
      <c r="Q67" s="199"/>
      <c r="R67" s="199"/>
      <c r="S67" s="199"/>
      <c r="T67" s="199"/>
      <c r="U67" s="199"/>
      <c r="V67" s="199"/>
      <c r="W67" s="199"/>
      <c r="X67" s="199"/>
      <c r="Y67" s="199"/>
      <c r="Z67" s="199"/>
    </row>
    <row r="68" spans="1:26" ht="55.95" customHeight="1">
      <c r="A68" s="205">
        <v>62</v>
      </c>
      <c r="B68" s="205"/>
      <c r="C68" s="205" t="s">
        <v>728</v>
      </c>
      <c r="D68" s="205"/>
      <c r="E68" s="215"/>
      <c r="F68" s="205"/>
      <c r="G68" s="212" t="s">
        <v>1029</v>
      </c>
      <c r="H68" s="208" t="str">
        <f>IF('1-Basic Info'!$I$11="Y","&gt;&gt;เลือกระดับผลการประเมิน&lt;&lt;","Not Applicable")</f>
        <v>Not Applicable</v>
      </c>
      <c r="I68" s="205" t="s">
        <v>1030</v>
      </c>
      <c r="J68" s="205" t="s">
        <v>1031</v>
      </c>
      <c r="K68" s="213" t="s">
        <v>1032</v>
      </c>
      <c r="L68" s="209"/>
      <c r="M68" s="210" t="s">
        <v>1033</v>
      </c>
      <c r="N68" s="211"/>
      <c r="O68" s="199"/>
      <c r="P68" s="199"/>
      <c r="Q68" s="199"/>
      <c r="R68" s="199"/>
      <c r="S68" s="199"/>
      <c r="T68" s="199"/>
      <c r="U68" s="199"/>
      <c r="V68" s="199"/>
      <c r="W68" s="199"/>
      <c r="X68" s="199"/>
      <c r="Y68" s="199"/>
      <c r="Z68" s="199"/>
    </row>
    <row r="69" spans="1:26" ht="93" customHeight="1">
      <c r="A69" s="205">
        <v>63</v>
      </c>
      <c r="B69" s="218"/>
      <c r="C69" s="205" t="s">
        <v>728</v>
      </c>
      <c r="D69" s="205"/>
      <c r="E69" s="215"/>
      <c r="F69" s="205"/>
      <c r="G69" s="237" t="s">
        <v>1034</v>
      </c>
      <c r="H69" s="208" t="str">
        <f>IF('1-Basic Info'!$I$11="Y","&gt;&gt;เลือกระดับผลการประเมิน&lt;&lt;","Not Applicable")</f>
        <v>Not Applicable</v>
      </c>
      <c r="I69" s="205" t="s">
        <v>1035</v>
      </c>
      <c r="J69" s="205" t="s">
        <v>1036</v>
      </c>
      <c r="K69" s="213" t="s">
        <v>1037</v>
      </c>
      <c r="L69" s="209"/>
      <c r="M69" s="210" t="s">
        <v>1038</v>
      </c>
      <c r="N69" s="211"/>
      <c r="O69" s="199"/>
      <c r="P69" s="199"/>
      <c r="Q69" s="199"/>
      <c r="R69" s="199"/>
      <c r="S69" s="199"/>
      <c r="T69" s="199"/>
      <c r="U69" s="199"/>
      <c r="V69" s="199"/>
      <c r="W69" s="199"/>
      <c r="X69" s="199"/>
      <c r="Y69" s="199"/>
      <c r="Z69" s="199"/>
    </row>
    <row r="70" spans="1:26" ht="24" customHeight="1">
      <c r="A70" s="225"/>
      <c r="B70" s="225"/>
      <c r="C70" s="225"/>
      <c r="D70" s="225"/>
      <c r="E70" s="225"/>
      <c r="F70" s="225"/>
      <c r="G70" s="225"/>
      <c r="H70" s="225"/>
      <c r="I70" s="225"/>
      <c r="J70" s="225"/>
      <c r="K70" s="225"/>
      <c r="L70" s="238"/>
      <c r="M70" s="228"/>
      <c r="N70" s="96"/>
      <c r="O70" s="199"/>
      <c r="P70" s="199"/>
      <c r="Q70" s="199"/>
      <c r="R70" s="199"/>
      <c r="S70" s="199"/>
      <c r="T70" s="199"/>
      <c r="U70" s="199"/>
      <c r="V70" s="199"/>
      <c r="W70" s="199"/>
      <c r="X70" s="199"/>
      <c r="Y70" s="199"/>
      <c r="Z70" s="199"/>
    </row>
    <row r="71" spans="1:26" ht="28.5" customHeight="1">
      <c r="A71" s="229"/>
      <c r="B71" s="230" t="s">
        <v>1039</v>
      </c>
      <c r="C71" s="188"/>
      <c r="D71" s="188"/>
      <c r="E71" s="188"/>
      <c r="F71" s="188"/>
      <c r="G71" s="189"/>
      <c r="H71" s="190"/>
      <c r="I71" s="191"/>
      <c r="J71" s="191"/>
      <c r="K71" s="191"/>
      <c r="L71" s="71"/>
      <c r="M71" s="71"/>
      <c r="N71" s="192"/>
      <c r="O71" s="199"/>
      <c r="P71" s="199"/>
      <c r="Q71" s="199"/>
      <c r="R71" s="199"/>
      <c r="S71" s="199"/>
      <c r="T71" s="199"/>
      <c r="U71" s="199"/>
      <c r="V71" s="199"/>
      <c r="W71" s="199"/>
      <c r="X71" s="199"/>
      <c r="Y71" s="199"/>
      <c r="Z71" s="199"/>
    </row>
    <row r="72" spans="1:26" ht="24" customHeight="1">
      <c r="A72" s="205">
        <v>64</v>
      </c>
      <c r="B72" s="205"/>
      <c r="C72" s="205" t="s">
        <v>728</v>
      </c>
      <c r="D72" s="205"/>
      <c r="E72" s="215"/>
      <c r="F72" s="205"/>
      <c r="G72" s="212" t="s">
        <v>1040</v>
      </c>
      <c r="H72" s="208" t="str">
        <f>IF(OR('1-Basic Info'!$I$13="Y",'1-Basic Info'!$I$12="Y"),"&gt;&gt;เลือกระดับผลการประเมิน&lt;&lt;","Not Applicable")</f>
        <v>Not Applicable</v>
      </c>
      <c r="I72" s="205" t="s">
        <v>155</v>
      </c>
      <c r="J72" s="205" t="s">
        <v>156</v>
      </c>
      <c r="K72" s="213" t="s">
        <v>1041</v>
      </c>
      <c r="L72" s="209"/>
      <c r="M72" s="210" t="s">
        <v>1042</v>
      </c>
      <c r="N72" s="211"/>
      <c r="O72" s="199"/>
      <c r="P72" s="199"/>
      <c r="Q72" s="199"/>
      <c r="R72" s="199"/>
      <c r="S72" s="199"/>
      <c r="T72" s="199"/>
      <c r="U72" s="199"/>
      <c r="V72" s="199"/>
      <c r="W72" s="199"/>
      <c r="X72" s="199"/>
      <c r="Y72" s="199"/>
      <c r="Z72" s="199"/>
    </row>
    <row r="73" spans="1:26" ht="24" customHeight="1">
      <c r="A73" s="205">
        <v>65</v>
      </c>
      <c r="B73" s="205" t="s">
        <v>728</v>
      </c>
      <c r="C73" s="205" t="s">
        <v>728</v>
      </c>
      <c r="D73" s="205"/>
      <c r="E73" s="215"/>
      <c r="F73" s="205"/>
      <c r="G73" s="212" t="s">
        <v>1029</v>
      </c>
      <c r="H73" s="208" t="str">
        <f>IF(OR('1-Basic Info'!$I$13="Y",'1-Basic Info'!$I$12="Y"),"&gt;&gt;เลือกระดับผลการประเมิน&lt;&lt;","Not Applicable")</f>
        <v>Not Applicable</v>
      </c>
      <c r="I73" s="205" t="s">
        <v>1030</v>
      </c>
      <c r="J73" s="205" t="s">
        <v>1031</v>
      </c>
      <c r="K73" s="213" t="s">
        <v>1032</v>
      </c>
      <c r="L73" s="209"/>
      <c r="M73" s="210" t="s">
        <v>1033</v>
      </c>
      <c r="N73" s="239"/>
      <c r="O73" s="199"/>
      <c r="P73" s="199"/>
      <c r="Q73" s="199"/>
      <c r="R73" s="199"/>
      <c r="S73" s="199"/>
      <c r="T73" s="199"/>
      <c r="U73" s="199"/>
      <c r="V73" s="199"/>
      <c r="W73" s="199"/>
      <c r="X73" s="199"/>
      <c r="Y73" s="199"/>
      <c r="Z73" s="199"/>
    </row>
    <row r="74" spans="1:26" ht="24" customHeight="1">
      <c r="A74" s="205">
        <v>66</v>
      </c>
      <c r="B74" s="205" t="s">
        <v>728</v>
      </c>
      <c r="C74" s="205" t="s">
        <v>728</v>
      </c>
      <c r="D74" s="205"/>
      <c r="E74" s="215"/>
      <c r="F74" s="205"/>
      <c r="G74" s="212" t="s">
        <v>1043</v>
      </c>
      <c r="H74" s="208" t="str">
        <f>IF(OR('1-Basic Info'!$I$13="Y",'1-Basic Info'!$I$12="Y"),"&gt;&gt;เลือกระดับผลการประเมิน&lt;&lt;","Not Applicable")</f>
        <v>Not Applicable</v>
      </c>
      <c r="I74" s="205" t="s">
        <v>1044</v>
      </c>
      <c r="J74" s="205" t="s">
        <v>1045</v>
      </c>
      <c r="K74" s="213" t="s">
        <v>1046</v>
      </c>
      <c r="L74" s="209"/>
      <c r="M74" s="210" t="s">
        <v>1047</v>
      </c>
      <c r="N74" s="211"/>
      <c r="O74" s="199"/>
      <c r="P74" s="199"/>
      <c r="Q74" s="199"/>
      <c r="R74" s="199"/>
      <c r="S74" s="199"/>
      <c r="T74" s="199"/>
      <c r="U74" s="199"/>
      <c r="V74" s="199"/>
      <c r="W74" s="199"/>
      <c r="X74" s="199"/>
      <c r="Y74" s="199"/>
      <c r="Z74" s="199"/>
    </row>
    <row r="75" spans="1:26" ht="24" customHeight="1">
      <c r="B75" s="240"/>
      <c r="C75" s="240"/>
      <c r="D75" s="240"/>
      <c r="E75" s="240"/>
      <c r="F75" s="240"/>
      <c r="G75" s="199"/>
      <c r="H75" s="241"/>
      <c r="I75" s="242"/>
      <c r="J75" s="242"/>
      <c r="K75" s="242"/>
      <c r="L75" s="238"/>
      <c r="M75" s="238"/>
      <c r="N75" s="243"/>
      <c r="O75" s="199"/>
      <c r="P75" s="199"/>
      <c r="Q75" s="199"/>
      <c r="R75" s="199"/>
      <c r="S75" s="199"/>
      <c r="T75" s="199"/>
      <c r="U75" s="199"/>
      <c r="V75" s="199"/>
      <c r="W75" s="199"/>
      <c r="X75" s="199"/>
      <c r="Y75" s="199"/>
      <c r="Z75" s="199"/>
    </row>
    <row r="76" spans="1:26" ht="30" customHeight="1">
      <c r="A76" s="193"/>
      <c r="B76" s="188" t="s">
        <v>1048</v>
      </c>
      <c r="C76" s="188"/>
      <c r="D76" s="188"/>
      <c r="E76" s="188"/>
      <c r="F76" s="188"/>
      <c r="G76" s="193"/>
      <c r="H76" s="244"/>
      <c r="I76" s="245"/>
      <c r="J76" s="245"/>
      <c r="K76" s="245"/>
      <c r="L76" s="229"/>
      <c r="M76" s="229"/>
      <c r="N76" s="246"/>
      <c r="O76" s="199"/>
      <c r="P76" s="199"/>
      <c r="Q76" s="199"/>
      <c r="R76" s="199"/>
      <c r="S76" s="199"/>
      <c r="T76" s="199"/>
      <c r="U76" s="199"/>
      <c r="V76" s="199"/>
      <c r="W76" s="199"/>
      <c r="X76" s="199"/>
      <c r="Y76" s="199"/>
      <c r="Z76" s="199"/>
    </row>
    <row r="77" spans="1:26" ht="24" customHeight="1">
      <c r="A77" s="205">
        <v>67</v>
      </c>
      <c r="B77" s="205" t="s">
        <v>1049</v>
      </c>
      <c r="C77" s="205" t="s">
        <v>728</v>
      </c>
      <c r="D77" s="205"/>
      <c r="E77" s="215"/>
      <c r="F77" s="205"/>
      <c r="G77" s="212" t="s">
        <v>1029</v>
      </c>
      <c r="H77" s="208" t="str">
        <f>IF('1-Basic Info'!$I$14="Y","&gt;&gt;เลือกระดับผลการประเมิน&lt;&lt;","Not Applicable")</f>
        <v>Not Applicable</v>
      </c>
      <c r="I77" s="247" t="s">
        <v>1050</v>
      </c>
      <c r="J77" s="247" t="s">
        <v>1051</v>
      </c>
      <c r="K77" s="248" t="s">
        <v>1052</v>
      </c>
      <c r="L77" s="249"/>
      <c r="M77" s="210" t="s">
        <v>1033</v>
      </c>
      <c r="N77" s="211"/>
      <c r="O77" s="199"/>
      <c r="P77" s="199"/>
      <c r="Q77" s="199"/>
      <c r="R77" s="199"/>
      <c r="S77" s="199"/>
      <c r="T77" s="199"/>
      <c r="U77" s="199"/>
      <c r="V77" s="199"/>
      <c r="W77" s="199"/>
      <c r="X77" s="199"/>
      <c r="Y77" s="199"/>
      <c r="Z77" s="199"/>
    </row>
    <row r="78" spans="1:26" ht="24" customHeight="1">
      <c r="A78" s="205">
        <v>68</v>
      </c>
      <c r="B78" s="205" t="s">
        <v>1049</v>
      </c>
      <c r="C78" s="205" t="s">
        <v>728</v>
      </c>
      <c r="D78" s="205"/>
      <c r="E78" s="215"/>
      <c r="F78" s="205"/>
      <c r="G78" s="212" t="s">
        <v>1053</v>
      </c>
      <c r="H78" s="208" t="str">
        <f>IF('1-Basic Info'!$I$14="Y","&gt;&gt;เลือกระดับผลการประเมิน&lt;&lt;","Not Applicable")</f>
        <v>Not Applicable</v>
      </c>
      <c r="I78" s="247" t="s">
        <v>1054</v>
      </c>
      <c r="J78" s="247" t="s">
        <v>1055</v>
      </c>
      <c r="K78" s="248" t="s">
        <v>1056</v>
      </c>
      <c r="L78" s="249"/>
      <c r="M78" s="210" t="s">
        <v>1047</v>
      </c>
      <c r="N78" s="211"/>
      <c r="O78" s="199"/>
      <c r="P78" s="199"/>
      <c r="Q78" s="199"/>
      <c r="R78" s="199"/>
      <c r="S78" s="199"/>
      <c r="T78" s="199"/>
      <c r="U78" s="199"/>
      <c r="V78" s="199"/>
      <c r="W78" s="199"/>
      <c r="X78" s="199"/>
      <c r="Y78" s="199"/>
      <c r="Z78" s="199"/>
    </row>
    <row r="79" spans="1:26" ht="24" customHeight="1">
      <c r="A79" s="242"/>
      <c r="B79" s="240"/>
      <c r="C79" s="240"/>
      <c r="D79" s="240"/>
      <c r="E79" s="240"/>
      <c r="F79" s="240"/>
      <c r="G79" s="199"/>
      <c r="H79" s="241"/>
      <c r="I79" s="242"/>
      <c r="J79" s="242"/>
      <c r="K79" s="242"/>
      <c r="L79" s="238"/>
      <c r="M79" s="238"/>
      <c r="N79" s="243"/>
      <c r="O79" s="199"/>
      <c r="P79" s="199"/>
      <c r="Q79" s="199"/>
      <c r="R79" s="199"/>
      <c r="S79" s="199"/>
      <c r="T79" s="199"/>
      <c r="U79" s="199"/>
      <c r="V79" s="199"/>
      <c r="W79" s="199"/>
      <c r="X79" s="199"/>
      <c r="Y79" s="199"/>
      <c r="Z79" s="199"/>
    </row>
    <row r="80" spans="1:26" ht="24" customHeight="1">
      <c r="A80" s="242"/>
      <c r="B80" s="240"/>
      <c r="C80" s="240"/>
      <c r="D80" s="240"/>
      <c r="E80" s="240"/>
      <c r="F80" s="240"/>
      <c r="G80" s="199"/>
      <c r="H80" s="241"/>
      <c r="I80" s="242"/>
      <c r="J80" s="242"/>
      <c r="K80" s="242"/>
      <c r="L80" s="238"/>
      <c r="M80" s="238"/>
      <c r="N80" s="243"/>
      <c r="O80" s="199"/>
      <c r="P80" s="199"/>
      <c r="Q80" s="199"/>
      <c r="R80" s="199"/>
      <c r="S80" s="199"/>
      <c r="T80" s="199"/>
      <c r="U80" s="199"/>
      <c r="V80" s="199"/>
      <c r="W80" s="199"/>
      <c r="X80" s="199"/>
      <c r="Y80" s="199"/>
      <c r="Z80" s="199"/>
    </row>
    <row r="81" spans="1:26" ht="24" customHeight="1">
      <c r="A81" s="242"/>
      <c r="B81" s="240"/>
      <c r="C81" s="240"/>
      <c r="D81" s="240"/>
      <c r="E81" s="240"/>
      <c r="F81" s="240"/>
      <c r="G81" s="199"/>
      <c r="H81" s="241"/>
      <c r="I81" s="242"/>
      <c r="J81" s="242"/>
      <c r="K81" s="242"/>
      <c r="L81" s="238"/>
      <c r="M81" s="238"/>
      <c r="N81" s="243"/>
      <c r="O81" s="199"/>
      <c r="P81" s="199"/>
      <c r="Q81" s="199"/>
      <c r="R81" s="199"/>
      <c r="S81" s="199"/>
      <c r="T81" s="199"/>
      <c r="U81" s="199"/>
      <c r="V81" s="199"/>
      <c r="W81" s="199"/>
      <c r="X81" s="199"/>
      <c r="Y81" s="199"/>
      <c r="Z81" s="199"/>
    </row>
    <row r="82" spans="1:26" ht="24" customHeight="1">
      <c r="A82" s="242"/>
      <c r="B82" s="240"/>
      <c r="C82" s="240"/>
      <c r="D82" s="240"/>
      <c r="E82" s="240"/>
      <c r="F82" s="240"/>
      <c r="G82" s="199"/>
      <c r="H82" s="241"/>
      <c r="I82" s="242"/>
      <c r="J82" s="242"/>
      <c r="K82" s="242"/>
      <c r="L82" s="238"/>
      <c r="M82" s="238"/>
      <c r="N82" s="243"/>
      <c r="O82" s="199"/>
      <c r="P82" s="199"/>
      <c r="Q82" s="199"/>
      <c r="R82" s="199"/>
      <c r="S82" s="199"/>
      <c r="T82" s="199"/>
      <c r="U82" s="199"/>
      <c r="V82" s="199"/>
      <c r="W82" s="199"/>
      <c r="X82" s="199"/>
      <c r="Y82" s="199"/>
      <c r="Z82" s="199"/>
    </row>
    <row r="83" spans="1:26" ht="24" customHeight="1">
      <c r="A83" s="242"/>
      <c r="B83" s="240"/>
      <c r="C83" s="240"/>
      <c r="D83" s="240"/>
      <c r="E83" s="240"/>
      <c r="F83" s="240"/>
      <c r="G83" s="199"/>
      <c r="H83" s="241"/>
      <c r="I83" s="242"/>
      <c r="J83" s="242"/>
      <c r="K83" s="242"/>
      <c r="L83" s="238"/>
      <c r="M83" s="238"/>
      <c r="N83" s="243"/>
      <c r="O83" s="199"/>
      <c r="P83" s="199"/>
      <c r="Q83" s="199"/>
      <c r="R83" s="199"/>
      <c r="S83" s="199"/>
      <c r="T83" s="199"/>
      <c r="U83" s="199"/>
      <c r="V83" s="199"/>
      <c r="W83" s="199"/>
      <c r="X83" s="199"/>
      <c r="Y83" s="199"/>
      <c r="Z83" s="199"/>
    </row>
    <row r="84" spans="1:26" ht="24" customHeight="1">
      <c r="A84" s="242"/>
      <c r="B84" s="240"/>
      <c r="C84" s="240"/>
      <c r="D84" s="240"/>
      <c r="E84" s="240"/>
      <c r="F84" s="240"/>
      <c r="G84" s="199"/>
      <c r="H84" s="241"/>
      <c r="I84" s="242"/>
      <c r="J84" s="242"/>
      <c r="K84" s="242"/>
      <c r="L84" s="238"/>
      <c r="M84" s="238"/>
      <c r="N84" s="243"/>
      <c r="O84" s="199"/>
      <c r="P84" s="199"/>
      <c r="Q84" s="199"/>
      <c r="R84" s="199"/>
      <c r="S84" s="199"/>
      <c r="T84" s="199"/>
      <c r="U84" s="199"/>
      <c r="V84" s="199"/>
      <c r="W84" s="199"/>
      <c r="X84" s="199"/>
      <c r="Y84" s="199"/>
      <c r="Z84" s="199"/>
    </row>
    <row r="85" spans="1:26" ht="24" customHeight="1">
      <c r="A85" s="242"/>
      <c r="B85" s="240"/>
      <c r="C85" s="240"/>
      <c r="D85" s="240"/>
      <c r="E85" s="240"/>
      <c r="F85" s="240"/>
      <c r="G85" s="199"/>
      <c r="H85" s="241"/>
      <c r="I85" s="242"/>
      <c r="J85" s="242"/>
      <c r="K85" s="242"/>
      <c r="L85" s="238"/>
      <c r="M85" s="238"/>
      <c r="N85" s="243"/>
      <c r="O85" s="199"/>
      <c r="P85" s="199"/>
      <c r="Q85" s="199"/>
      <c r="R85" s="199"/>
      <c r="S85" s="199"/>
      <c r="T85" s="199"/>
      <c r="U85" s="199"/>
      <c r="V85" s="199"/>
      <c r="W85" s="199"/>
      <c r="X85" s="199"/>
      <c r="Y85" s="199"/>
      <c r="Z85" s="199"/>
    </row>
    <row r="86" spans="1:26" ht="24" customHeight="1">
      <c r="A86" s="242"/>
      <c r="B86" s="240"/>
      <c r="C86" s="240"/>
      <c r="D86" s="240"/>
      <c r="E86" s="240"/>
      <c r="F86" s="240"/>
      <c r="G86" s="199"/>
      <c r="H86" s="241"/>
      <c r="I86" s="242"/>
      <c r="J86" s="242"/>
      <c r="K86" s="242"/>
      <c r="L86" s="238"/>
      <c r="M86" s="238"/>
      <c r="N86" s="243"/>
      <c r="O86" s="199"/>
      <c r="P86" s="199"/>
      <c r="Q86" s="199"/>
      <c r="R86" s="199"/>
      <c r="S86" s="199"/>
      <c r="T86" s="199"/>
      <c r="U86" s="199"/>
      <c r="V86" s="199"/>
      <c r="W86" s="199"/>
      <c r="X86" s="199"/>
      <c r="Y86" s="199"/>
      <c r="Z86" s="199"/>
    </row>
    <row r="87" spans="1:26" ht="24" customHeight="1">
      <c r="A87" s="242"/>
      <c r="B87" s="240"/>
      <c r="C87" s="240"/>
      <c r="D87" s="240"/>
      <c r="E87" s="240"/>
      <c r="F87" s="240"/>
      <c r="G87" s="199"/>
      <c r="H87" s="241"/>
      <c r="I87" s="242"/>
      <c r="J87" s="242"/>
      <c r="K87" s="242"/>
      <c r="L87" s="238"/>
      <c r="M87" s="238"/>
      <c r="N87" s="243"/>
      <c r="O87" s="199"/>
      <c r="P87" s="199"/>
      <c r="Q87" s="199"/>
      <c r="R87" s="199"/>
      <c r="S87" s="199"/>
      <c r="T87" s="199"/>
      <c r="U87" s="199"/>
      <c r="V87" s="199"/>
      <c r="W87" s="199"/>
      <c r="X87" s="199"/>
      <c r="Y87" s="199"/>
      <c r="Z87" s="199"/>
    </row>
    <row r="88" spans="1:26" ht="24" customHeight="1">
      <c r="A88" s="242"/>
      <c r="B88" s="240"/>
      <c r="C88" s="240"/>
      <c r="D88" s="240"/>
      <c r="E88" s="240"/>
      <c r="F88" s="240"/>
      <c r="G88" s="199"/>
      <c r="H88" s="241"/>
      <c r="I88" s="242"/>
      <c r="J88" s="242"/>
      <c r="K88" s="242"/>
      <c r="L88" s="238"/>
      <c r="M88" s="238"/>
      <c r="N88" s="243"/>
      <c r="O88" s="199"/>
      <c r="P88" s="199"/>
      <c r="Q88" s="199"/>
      <c r="R88" s="199"/>
      <c r="S88" s="199"/>
      <c r="T88" s="199"/>
      <c r="U88" s="199"/>
      <c r="V88" s="199"/>
      <c r="W88" s="199"/>
      <c r="X88" s="199"/>
      <c r="Y88" s="199"/>
      <c r="Z88" s="199"/>
    </row>
    <row r="89" spans="1:26" ht="24" customHeight="1">
      <c r="A89" s="242"/>
      <c r="B89" s="240"/>
      <c r="C89" s="240"/>
      <c r="D89" s="240"/>
      <c r="E89" s="240"/>
      <c r="F89" s="240"/>
      <c r="G89" s="199"/>
      <c r="H89" s="241"/>
      <c r="I89" s="242"/>
      <c r="J89" s="242"/>
      <c r="K89" s="242"/>
      <c r="L89" s="238"/>
      <c r="M89" s="238"/>
      <c r="N89" s="243"/>
      <c r="O89" s="199"/>
      <c r="P89" s="199"/>
      <c r="Q89" s="199"/>
      <c r="R89" s="199"/>
      <c r="S89" s="199"/>
      <c r="T89" s="199"/>
      <c r="U89" s="199"/>
      <c r="V89" s="199"/>
      <c r="W89" s="199"/>
      <c r="X89" s="199"/>
      <c r="Y89" s="199"/>
      <c r="Z89" s="199"/>
    </row>
    <row r="90" spans="1:26" ht="24" customHeight="1">
      <c r="A90" s="242"/>
      <c r="B90" s="240"/>
      <c r="C90" s="240"/>
      <c r="D90" s="240"/>
      <c r="E90" s="240"/>
      <c r="F90" s="240"/>
      <c r="G90" s="199"/>
      <c r="H90" s="241"/>
      <c r="I90" s="242"/>
      <c r="J90" s="242"/>
      <c r="K90" s="242"/>
      <c r="L90" s="238"/>
      <c r="M90" s="238"/>
      <c r="N90" s="243"/>
      <c r="O90" s="199"/>
      <c r="P90" s="199"/>
      <c r="Q90" s="199"/>
      <c r="R90" s="199"/>
      <c r="S90" s="199"/>
      <c r="T90" s="199"/>
      <c r="U90" s="199"/>
      <c r="V90" s="199"/>
      <c r="W90" s="199"/>
      <c r="X90" s="199"/>
      <c r="Y90" s="199"/>
      <c r="Z90" s="199"/>
    </row>
    <row r="91" spans="1:26" ht="24" customHeight="1">
      <c r="A91" s="242"/>
      <c r="B91" s="240"/>
      <c r="C91" s="240"/>
      <c r="D91" s="240"/>
      <c r="E91" s="240"/>
      <c r="F91" s="240"/>
      <c r="G91" s="199"/>
      <c r="H91" s="241"/>
      <c r="I91" s="242"/>
      <c r="J91" s="242"/>
      <c r="K91" s="242"/>
      <c r="L91" s="238"/>
      <c r="M91" s="238"/>
      <c r="N91" s="243"/>
      <c r="O91" s="199"/>
      <c r="P91" s="199"/>
      <c r="Q91" s="199"/>
      <c r="R91" s="199"/>
      <c r="S91" s="199"/>
      <c r="T91" s="199"/>
      <c r="U91" s="199"/>
      <c r="V91" s="199"/>
      <c r="W91" s="199"/>
      <c r="X91" s="199"/>
      <c r="Y91" s="199"/>
      <c r="Z91" s="199"/>
    </row>
    <row r="92" spans="1:26" ht="24" customHeight="1">
      <c r="A92" s="242"/>
      <c r="B92" s="240"/>
      <c r="C92" s="240"/>
      <c r="D92" s="240"/>
      <c r="E92" s="240"/>
      <c r="F92" s="240"/>
      <c r="G92" s="199"/>
      <c r="H92" s="241"/>
      <c r="I92" s="242"/>
      <c r="J92" s="242"/>
      <c r="K92" s="242"/>
      <c r="L92" s="238"/>
      <c r="M92" s="238"/>
      <c r="N92" s="243"/>
      <c r="O92" s="199"/>
      <c r="P92" s="199"/>
      <c r="Q92" s="199"/>
      <c r="R92" s="199"/>
      <c r="S92" s="199"/>
      <c r="T92" s="199"/>
      <c r="U92" s="199"/>
      <c r="V92" s="199"/>
      <c r="W92" s="199"/>
      <c r="X92" s="199"/>
      <c r="Y92" s="199"/>
      <c r="Z92" s="199"/>
    </row>
    <row r="93" spans="1:26" ht="24" customHeight="1">
      <c r="A93" s="242"/>
      <c r="B93" s="240"/>
      <c r="C93" s="240"/>
      <c r="D93" s="240"/>
      <c r="E93" s="240"/>
      <c r="F93" s="240"/>
      <c r="G93" s="199"/>
      <c r="H93" s="241"/>
      <c r="I93" s="242"/>
      <c r="J93" s="242"/>
      <c r="K93" s="242"/>
      <c r="L93" s="238"/>
      <c r="M93" s="238"/>
      <c r="N93" s="243"/>
      <c r="O93" s="199"/>
      <c r="P93" s="199"/>
      <c r="Q93" s="199"/>
      <c r="R93" s="199"/>
      <c r="S93" s="199"/>
      <c r="T93" s="199"/>
      <c r="U93" s="199"/>
      <c r="V93" s="199"/>
      <c r="W93" s="199"/>
      <c r="X93" s="199"/>
      <c r="Y93" s="199"/>
      <c r="Z93" s="199"/>
    </row>
    <row r="94" spans="1:26" ht="24" customHeight="1">
      <c r="A94" s="242"/>
      <c r="B94" s="240"/>
      <c r="C94" s="240"/>
      <c r="D94" s="240"/>
      <c r="E94" s="240"/>
      <c r="F94" s="240"/>
      <c r="G94" s="199"/>
      <c r="H94" s="241"/>
      <c r="I94" s="242"/>
      <c r="J94" s="242"/>
      <c r="K94" s="242"/>
      <c r="L94" s="238"/>
      <c r="M94" s="238"/>
      <c r="N94" s="243"/>
      <c r="O94" s="199"/>
      <c r="P94" s="199"/>
      <c r="Q94" s="199"/>
      <c r="R94" s="199"/>
      <c r="S94" s="199"/>
      <c r="T94" s="199"/>
      <c r="U94" s="199"/>
      <c r="V94" s="199"/>
      <c r="W94" s="199"/>
      <c r="X94" s="199"/>
      <c r="Y94" s="199"/>
      <c r="Z94" s="199"/>
    </row>
    <row r="95" spans="1:26" ht="24" customHeight="1">
      <c r="A95" s="242"/>
      <c r="B95" s="240"/>
      <c r="C95" s="240"/>
      <c r="D95" s="240"/>
      <c r="E95" s="240"/>
      <c r="F95" s="240"/>
      <c r="G95" s="199"/>
      <c r="H95" s="241"/>
      <c r="I95" s="242"/>
      <c r="J95" s="242"/>
      <c r="K95" s="242"/>
      <c r="L95" s="238"/>
      <c r="M95" s="238"/>
      <c r="N95" s="243"/>
      <c r="O95" s="199"/>
      <c r="P95" s="199"/>
      <c r="Q95" s="199"/>
      <c r="R95" s="199"/>
      <c r="S95" s="199"/>
      <c r="T95" s="199"/>
      <c r="U95" s="199"/>
      <c r="V95" s="199"/>
      <c r="W95" s="199"/>
      <c r="X95" s="199"/>
      <c r="Y95" s="199"/>
      <c r="Z95" s="199"/>
    </row>
    <row r="96" spans="1:26" ht="24" customHeight="1">
      <c r="A96" s="242"/>
      <c r="B96" s="240"/>
      <c r="C96" s="240"/>
      <c r="D96" s="240"/>
      <c r="E96" s="240"/>
      <c r="F96" s="240"/>
      <c r="G96" s="199"/>
      <c r="H96" s="241"/>
      <c r="I96" s="242"/>
      <c r="J96" s="242"/>
      <c r="K96" s="242"/>
      <c r="L96" s="238"/>
      <c r="M96" s="238"/>
      <c r="N96" s="243"/>
      <c r="O96" s="199"/>
      <c r="P96" s="199"/>
      <c r="Q96" s="199"/>
      <c r="R96" s="199"/>
      <c r="S96" s="199"/>
      <c r="T96" s="199"/>
      <c r="U96" s="199"/>
      <c r="V96" s="199"/>
      <c r="W96" s="199"/>
      <c r="X96" s="199"/>
      <c r="Y96" s="199"/>
      <c r="Z96" s="199"/>
    </row>
    <row r="97" spans="1:26" ht="24" customHeight="1">
      <c r="A97" s="242"/>
      <c r="B97" s="240"/>
      <c r="C97" s="240"/>
      <c r="D97" s="240"/>
      <c r="E97" s="240"/>
      <c r="F97" s="240"/>
      <c r="G97" s="199"/>
      <c r="H97" s="241"/>
      <c r="I97" s="242"/>
      <c r="J97" s="242"/>
      <c r="K97" s="242"/>
      <c r="L97" s="238"/>
      <c r="M97" s="238"/>
      <c r="N97" s="243"/>
      <c r="O97" s="199"/>
      <c r="P97" s="199"/>
      <c r="Q97" s="199"/>
      <c r="R97" s="199"/>
      <c r="S97" s="199"/>
      <c r="T97" s="199"/>
      <c r="U97" s="199"/>
      <c r="V97" s="199"/>
      <c r="W97" s="199"/>
      <c r="X97" s="199"/>
      <c r="Y97" s="199"/>
      <c r="Z97" s="199"/>
    </row>
    <row r="98" spans="1:26" ht="24" customHeight="1">
      <c r="A98" s="242"/>
      <c r="B98" s="240"/>
      <c r="C98" s="240"/>
      <c r="D98" s="240"/>
      <c r="E98" s="240"/>
      <c r="F98" s="240"/>
      <c r="G98" s="199"/>
      <c r="H98" s="241"/>
      <c r="I98" s="242"/>
      <c r="J98" s="242"/>
      <c r="K98" s="242"/>
      <c r="L98" s="238"/>
      <c r="M98" s="238"/>
      <c r="N98" s="243"/>
      <c r="O98" s="199"/>
      <c r="P98" s="199"/>
      <c r="Q98" s="199"/>
      <c r="R98" s="199"/>
      <c r="S98" s="199"/>
      <c r="T98" s="199"/>
      <c r="U98" s="199"/>
      <c r="V98" s="199"/>
      <c r="W98" s="199"/>
      <c r="X98" s="199"/>
      <c r="Y98" s="199"/>
      <c r="Z98" s="199"/>
    </row>
    <row r="99" spans="1:26" ht="24" customHeight="1">
      <c r="A99" s="242"/>
      <c r="B99" s="240"/>
      <c r="C99" s="240"/>
      <c r="D99" s="240"/>
      <c r="E99" s="240"/>
      <c r="F99" s="240"/>
      <c r="G99" s="199"/>
      <c r="H99" s="241"/>
      <c r="I99" s="242"/>
      <c r="J99" s="242"/>
      <c r="K99" s="242"/>
      <c r="L99" s="238"/>
      <c r="M99" s="238"/>
      <c r="N99" s="243"/>
      <c r="O99" s="199"/>
      <c r="P99" s="199"/>
      <c r="Q99" s="199"/>
      <c r="R99" s="199"/>
      <c r="S99" s="199"/>
      <c r="T99" s="199"/>
      <c r="U99" s="199"/>
      <c r="V99" s="199"/>
      <c r="W99" s="199"/>
      <c r="X99" s="199"/>
      <c r="Y99" s="199"/>
      <c r="Z99" s="199"/>
    </row>
    <row r="100" spans="1:26" ht="24" customHeight="1">
      <c r="A100" s="242"/>
      <c r="B100" s="240"/>
      <c r="C100" s="240"/>
      <c r="D100" s="240"/>
      <c r="E100" s="240"/>
      <c r="F100" s="240"/>
      <c r="G100" s="199"/>
      <c r="H100" s="241"/>
      <c r="I100" s="242"/>
      <c r="J100" s="242"/>
      <c r="K100" s="242"/>
      <c r="L100" s="238"/>
      <c r="M100" s="238"/>
      <c r="N100" s="243"/>
      <c r="O100" s="199"/>
      <c r="P100" s="199"/>
      <c r="Q100" s="199"/>
      <c r="R100" s="199"/>
      <c r="S100" s="199"/>
      <c r="T100" s="199"/>
      <c r="U100" s="199"/>
      <c r="V100" s="199"/>
      <c r="W100" s="199"/>
      <c r="X100" s="199"/>
      <c r="Y100" s="199"/>
      <c r="Z100" s="199"/>
    </row>
    <row r="101" spans="1:26" ht="24" customHeight="1">
      <c r="A101" s="242"/>
      <c r="B101" s="240"/>
      <c r="C101" s="240"/>
      <c r="D101" s="240"/>
      <c r="E101" s="240"/>
      <c r="F101" s="240"/>
      <c r="G101" s="199"/>
      <c r="H101" s="241"/>
      <c r="I101" s="242"/>
      <c r="J101" s="242"/>
      <c r="K101" s="242"/>
      <c r="L101" s="238"/>
      <c r="M101" s="238"/>
      <c r="N101" s="243"/>
      <c r="O101" s="199"/>
      <c r="P101" s="199"/>
      <c r="Q101" s="199"/>
      <c r="R101" s="199"/>
      <c r="S101" s="199"/>
      <c r="T101" s="199"/>
      <c r="U101" s="199"/>
      <c r="V101" s="199"/>
      <c r="W101" s="199"/>
      <c r="X101" s="199"/>
      <c r="Y101" s="199"/>
      <c r="Z101" s="199"/>
    </row>
    <row r="102" spans="1:26" ht="24" customHeight="1">
      <c r="A102" s="242"/>
      <c r="B102" s="240"/>
      <c r="C102" s="240"/>
      <c r="D102" s="240"/>
      <c r="E102" s="240"/>
      <c r="F102" s="240"/>
      <c r="G102" s="199"/>
      <c r="H102" s="241"/>
      <c r="I102" s="242"/>
      <c r="J102" s="242"/>
      <c r="K102" s="242"/>
      <c r="L102" s="238"/>
      <c r="M102" s="238"/>
      <c r="N102" s="243"/>
      <c r="O102" s="199"/>
      <c r="P102" s="199"/>
      <c r="Q102" s="199"/>
      <c r="R102" s="199"/>
      <c r="S102" s="199"/>
      <c r="T102" s="199"/>
      <c r="U102" s="199"/>
      <c r="V102" s="199"/>
      <c r="W102" s="199"/>
      <c r="X102" s="199"/>
      <c r="Y102" s="199"/>
      <c r="Z102" s="199"/>
    </row>
    <row r="103" spans="1:26" ht="24" customHeight="1">
      <c r="A103" s="242"/>
      <c r="B103" s="240"/>
      <c r="C103" s="240"/>
      <c r="D103" s="240"/>
      <c r="E103" s="240"/>
      <c r="F103" s="240"/>
      <c r="G103" s="199"/>
      <c r="H103" s="241"/>
      <c r="I103" s="242"/>
      <c r="J103" s="242"/>
      <c r="K103" s="242"/>
      <c r="L103" s="238"/>
      <c r="M103" s="238"/>
      <c r="N103" s="243"/>
      <c r="O103" s="199"/>
      <c r="P103" s="199"/>
      <c r="Q103" s="199"/>
      <c r="R103" s="199"/>
      <c r="S103" s="199"/>
      <c r="T103" s="199"/>
      <c r="U103" s="199"/>
      <c r="V103" s="199"/>
      <c r="W103" s="199"/>
      <c r="X103" s="199"/>
      <c r="Y103" s="199"/>
      <c r="Z103" s="199"/>
    </row>
    <row r="104" spans="1:26" ht="24" customHeight="1">
      <c r="A104" s="242"/>
      <c r="B104" s="240"/>
      <c r="C104" s="240"/>
      <c r="D104" s="240"/>
      <c r="E104" s="240"/>
      <c r="F104" s="240"/>
      <c r="G104" s="199"/>
      <c r="H104" s="241"/>
      <c r="I104" s="242"/>
      <c r="J104" s="242"/>
      <c r="K104" s="242"/>
      <c r="L104" s="238"/>
      <c r="M104" s="238"/>
      <c r="N104" s="243"/>
      <c r="O104" s="199"/>
      <c r="P104" s="199"/>
      <c r="Q104" s="199"/>
      <c r="R104" s="199"/>
      <c r="S104" s="199"/>
      <c r="T104" s="199"/>
      <c r="U104" s="199"/>
      <c r="V104" s="199"/>
      <c r="W104" s="199"/>
      <c r="X104" s="199"/>
      <c r="Y104" s="199"/>
      <c r="Z104" s="199"/>
    </row>
    <row r="105" spans="1:26" ht="24" customHeight="1">
      <c r="A105" s="242"/>
      <c r="B105" s="240"/>
      <c r="C105" s="240"/>
      <c r="D105" s="240"/>
      <c r="E105" s="240"/>
      <c r="F105" s="240"/>
      <c r="G105" s="199"/>
      <c r="H105" s="241"/>
      <c r="I105" s="242"/>
      <c r="J105" s="242"/>
      <c r="K105" s="242"/>
      <c r="L105" s="238"/>
      <c r="M105" s="238"/>
      <c r="N105" s="243"/>
      <c r="O105" s="199"/>
      <c r="P105" s="199"/>
      <c r="Q105" s="199"/>
      <c r="R105" s="199"/>
      <c r="S105" s="199"/>
      <c r="T105" s="199"/>
      <c r="U105" s="199"/>
      <c r="V105" s="199"/>
      <c r="W105" s="199"/>
      <c r="X105" s="199"/>
      <c r="Y105" s="199"/>
      <c r="Z105" s="199"/>
    </row>
    <row r="106" spans="1:26" ht="24" customHeight="1">
      <c r="A106" s="242"/>
      <c r="B106" s="240"/>
      <c r="C106" s="240"/>
      <c r="D106" s="240"/>
      <c r="E106" s="240"/>
      <c r="F106" s="240"/>
      <c r="G106" s="199"/>
      <c r="H106" s="241"/>
      <c r="I106" s="242"/>
      <c r="J106" s="242"/>
      <c r="K106" s="242"/>
      <c r="L106" s="238"/>
      <c r="M106" s="238"/>
      <c r="N106" s="243"/>
      <c r="O106" s="199"/>
      <c r="P106" s="199"/>
      <c r="Q106" s="199"/>
      <c r="R106" s="199"/>
      <c r="S106" s="199"/>
      <c r="T106" s="199"/>
      <c r="U106" s="199"/>
      <c r="V106" s="199"/>
      <c r="W106" s="199"/>
      <c r="X106" s="199"/>
      <c r="Y106" s="199"/>
      <c r="Z106" s="199"/>
    </row>
    <row r="107" spans="1:26" ht="24" customHeight="1">
      <c r="A107" s="242"/>
      <c r="B107" s="240"/>
      <c r="C107" s="240"/>
      <c r="D107" s="240"/>
      <c r="E107" s="240"/>
      <c r="F107" s="240"/>
      <c r="G107" s="199"/>
      <c r="H107" s="241"/>
      <c r="I107" s="242"/>
      <c r="J107" s="242"/>
      <c r="K107" s="242"/>
      <c r="L107" s="238"/>
      <c r="M107" s="238"/>
      <c r="N107" s="243"/>
      <c r="O107" s="199"/>
      <c r="P107" s="199"/>
      <c r="Q107" s="199"/>
      <c r="R107" s="199"/>
      <c r="S107" s="199"/>
      <c r="T107" s="199"/>
      <c r="U107" s="199"/>
      <c r="V107" s="199"/>
      <c r="W107" s="199"/>
      <c r="X107" s="199"/>
      <c r="Y107" s="199"/>
      <c r="Z107" s="199"/>
    </row>
    <row r="108" spans="1:26" ht="24" customHeight="1">
      <c r="A108" s="242"/>
      <c r="B108" s="240"/>
      <c r="C108" s="240"/>
      <c r="D108" s="240"/>
      <c r="E108" s="240"/>
      <c r="F108" s="240"/>
      <c r="G108" s="199"/>
      <c r="H108" s="241"/>
      <c r="I108" s="242"/>
      <c r="J108" s="242"/>
      <c r="K108" s="242"/>
      <c r="L108" s="238"/>
      <c r="M108" s="238"/>
      <c r="N108" s="243"/>
      <c r="O108" s="199"/>
      <c r="P108" s="199"/>
      <c r="Q108" s="199"/>
      <c r="R108" s="199"/>
      <c r="S108" s="199"/>
      <c r="T108" s="199"/>
      <c r="U108" s="199"/>
      <c r="V108" s="199"/>
      <c r="W108" s="199"/>
      <c r="X108" s="199"/>
      <c r="Y108" s="199"/>
      <c r="Z108" s="199"/>
    </row>
    <row r="109" spans="1:26" ht="24" customHeight="1">
      <c r="A109" s="242"/>
      <c r="B109" s="240"/>
      <c r="C109" s="240"/>
      <c r="D109" s="240"/>
      <c r="E109" s="240"/>
      <c r="F109" s="240"/>
      <c r="G109" s="199"/>
      <c r="H109" s="241"/>
      <c r="I109" s="242"/>
      <c r="J109" s="242"/>
      <c r="K109" s="242"/>
      <c r="L109" s="238"/>
      <c r="M109" s="238"/>
      <c r="N109" s="243"/>
      <c r="O109" s="199"/>
      <c r="P109" s="199"/>
      <c r="Q109" s="199"/>
      <c r="R109" s="199"/>
      <c r="S109" s="199"/>
      <c r="T109" s="199"/>
      <c r="U109" s="199"/>
      <c r="V109" s="199"/>
      <c r="W109" s="199"/>
      <c r="X109" s="199"/>
      <c r="Y109" s="199"/>
      <c r="Z109" s="199"/>
    </row>
    <row r="110" spans="1:26" ht="24" customHeight="1">
      <c r="A110" s="242"/>
      <c r="B110" s="240"/>
      <c r="C110" s="240"/>
      <c r="D110" s="240"/>
      <c r="E110" s="240"/>
      <c r="F110" s="240"/>
      <c r="G110" s="199"/>
      <c r="H110" s="241"/>
      <c r="I110" s="242"/>
      <c r="J110" s="242"/>
      <c r="K110" s="242"/>
      <c r="L110" s="238"/>
      <c r="M110" s="238"/>
      <c r="N110" s="243"/>
      <c r="O110" s="199"/>
      <c r="P110" s="199"/>
      <c r="Q110" s="199"/>
      <c r="R110" s="199"/>
      <c r="S110" s="199"/>
      <c r="T110" s="199"/>
      <c r="U110" s="199"/>
      <c r="V110" s="199"/>
      <c r="W110" s="199"/>
      <c r="X110" s="199"/>
      <c r="Y110" s="199"/>
      <c r="Z110" s="199"/>
    </row>
    <row r="111" spans="1:26" ht="24" customHeight="1">
      <c r="A111" s="242"/>
      <c r="B111" s="240"/>
      <c r="C111" s="240"/>
      <c r="D111" s="240"/>
      <c r="E111" s="240"/>
      <c r="F111" s="240"/>
      <c r="G111" s="199"/>
      <c r="H111" s="241"/>
      <c r="I111" s="242"/>
      <c r="J111" s="242"/>
      <c r="K111" s="242"/>
      <c r="L111" s="238"/>
      <c r="M111" s="238"/>
      <c r="N111" s="243"/>
      <c r="O111" s="199"/>
      <c r="P111" s="199"/>
      <c r="Q111" s="199"/>
      <c r="R111" s="199"/>
      <c r="S111" s="199"/>
      <c r="T111" s="199"/>
      <c r="U111" s="199"/>
      <c r="V111" s="199"/>
      <c r="W111" s="199"/>
      <c r="X111" s="199"/>
      <c r="Y111" s="199"/>
      <c r="Z111" s="199"/>
    </row>
    <row r="112" spans="1:26" ht="24" customHeight="1">
      <c r="A112" s="242"/>
      <c r="B112" s="240"/>
      <c r="C112" s="240"/>
      <c r="D112" s="240"/>
      <c r="E112" s="240"/>
      <c r="F112" s="240"/>
      <c r="G112" s="199"/>
      <c r="H112" s="241"/>
      <c r="I112" s="242"/>
      <c r="J112" s="242"/>
      <c r="K112" s="242"/>
      <c r="L112" s="238"/>
      <c r="M112" s="238"/>
      <c r="N112" s="243"/>
      <c r="O112" s="199"/>
      <c r="P112" s="199"/>
      <c r="Q112" s="199"/>
      <c r="R112" s="199"/>
      <c r="S112" s="199"/>
      <c r="T112" s="199"/>
      <c r="U112" s="199"/>
      <c r="V112" s="199"/>
      <c r="W112" s="199"/>
      <c r="X112" s="199"/>
      <c r="Y112" s="199"/>
      <c r="Z112" s="199"/>
    </row>
    <row r="113" spans="1:26" ht="24" customHeight="1">
      <c r="A113" s="242"/>
      <c r="B113" s="240"/>
      <c r="C113" s="240"/>
      <c r="D113" s="240"/>
      <c r="E113" s="240"/>
      <c r="F113" s="240"/>
      <c r="G113" s="199"/>
      <c r="H113" s="241"/>
      <c r="I113" s="242"/>
      <c r="J113" s="242"/>
      <c r="K113" s="242"/>
      <c r="L113" s="238"/>
      <c r="M113" s="238"/>
      <c r="N113" s="243"/>
      <c r="O113" s="199"/>
      <c r="P113" s="199"/>
      <c r="Q113" s="199"/>
      <c r="R113" s="199"/>
      <c r="S113" s="199"/>
      <c r="T113" s="199"/>
      <c r="U113" s="199"/>
      <c r="V113" s="199"/>
      <c r="W113" s="199"/>
      <c r="X113" s="199"/>
      <c r="Y113" s="199"/>
      <c r="Z113" s="199"/>
    </row>
    <row r="114" spans="1:26" ht="24" customHeight="1">
      <c r="A114" s="242"/>
      <c r="B114" s="240"/>
      <c r="C114" s="240"/>
      <c r="D114" s="240"/>
      <c r="E114" s="240"/>
      <c r="F114" s="240"/>
      <c r="G114" s="199"/>
      <c r="H114" s="241"/>
      <c r="I114" s="242"/>
      <c r="J114" s="242"/>
      <c r="K114" s="242"/>
      <c r="L114" s="238"/>
      <c r="M114" s="238"/>
      <c r="N114" s="243"/>
      <c r="O114" s="199"/>
      <c r="P114" s="199"/>
      <c r="Q114" s="199"/>
      <c r="R114" s="199"/>
      <c r="S114" s="199"/>
      <c r="T114" s="199"/>
      <c r="U114" s="199"/>
      <c r="V114" s="199"/>
      <c r="W114" s="199"/>
      <c r="X114" s="199"/>
      <c r="Y114" s="199"/>
      <c r="Z114" s="199"/>
    </row>
    <row r="115" spans="1:26" ht="24" customHeight="1">
      <c r="A115" s="242"/>
      <c r="B115" s="240"/>
      <c r="C115" s="240"/>
      <c r="D115" s="240"/>
      <c r="E115" s="240"/>
      <c r="F115" s="240"/>
      <c r="G115" s="199"/>
      <c r="H115" s="241"/>
      <c r="I115" s="242"/>
      <c r="J115" s="242"/>
      <c r="K115" s="242"/>
      <c r="L115" s="238"/>
      <c r="M115" s="238"/>
      <c r="N115" s="243"/>
      <c r="O115" s="199"/>
      <c r="P115" s="199"/>
      <c r="Q115" s="199"/>
      <c r="R115" s="199"/>
      <c r="S115" s="199"/>
      <c r="T115" s="199"/>
      <c r="U115" s="199"/>
      <c r="V115" s="199"/>
      <c r="W115" s="199"/>
      <c r="X115" s="199"/>
      <c r="Y115" s="199"/>
      <c r="Z115" s="199"/>
    </row>
    <row r="116" spans="1:26" ht="24" customHeight="1">
      <c r="A116" s="242"/>
      <c r="B116" s="240"/>
      <c r="C116" s="240"/>
      <c r="D116" s="240"/>
      <c r="E116" s="240"/>
      <c r="F116" s="240"/>
      <c r="G116" s="199"/>
      <c r="H116" s="241"/>
      <c r="I116" s="242"/>
      <c r="J116" s="242"/>
      <c r="K116" s="242"/>
      <c r="L116" s="238"/>
      <c r="M116" s="238"/>
      <c r="N116" s="243"/>
      <c r="O116" s="199"/>
      <c r="P116" s="199"/>
      <c r="Q116" s="199"/>
      <c r="R116" s="199"/>
      <c r="S116" s="199"/>
      <c r="T116" s="199"/>
      <c r="U116" s="199"/>
      <c r="V116" s="199"/>
      <c r="W116" s="199"/>
      <c r="X116" s="199"/>
      <c r="Y116" s="199"/>
      <c r="Z116" s="199"/>
    </row>
    <row r="117" spans="1:26" ht="24" customHeight="1">
      <c r="A117" s="242"/>
      <c r="B117" s="240"/>
      <c r="C117" s="240"/>
      <c r="D117" s="240"/>
      <c r="E117" s="240"/>
      <c r="F117" s="240"/>
      <c r="G117" s="199"/>
      <c r="H117" s="241"/>
      <c r="I117" s="242"/>
      <c r="J117" s="242"/>
      <c r="K117" s="242"/>
      <c r="L117" s="238"/>
      <c r="M117" s="238"/>
      <c r="N117" s="243"/>
      <c r="O117" s="199"/>
      <c r="P117" s="199"/>
      <c r="Q117" s="199"/>
      <c r="R117" s="199"/>
      <c r="S117" s="199"/>
      <c r="T117" s="199"/>
      <c r="U117" s="199"/>
      <c r="V117" s="199"/>
      <c r="W117" s="199"/>
      <c r="X117" s="199"/>
      <c r="Y117" s="199"/>
      <c r="Z117" s="199"/>
    </row>
    <row r="118" spans="1:26" ht="24" customHeight="1">
      <c r="A118" s="242"/>
      <c r="B118" s="240"/>
      <c r="C118" s="240"/>
      <c r="D118" s="240"/>
      <c r="E118" s="240"/>
      <c r="F118" s="240"/>
      <c r="G118" s="199"/>
      <c r="H118" s="241"/>
      <c r="I118" s="242"/>
      <c r="J118" s="242"/>
      <c r="K118" s="242"/>
      <c r="L118" s="238"/>
      <c r="M118" s="238"/>
      <c r="N118" s="243"/>
      <c r="O118" s="199"/>
      <c r="P118" s="199"/>
      <c r="Q118" s="199"/>
      <c r="R118" s="199"/>
      <c r="S118" s="199"/>
      <c r="T118" s="199"/>
      <c r="U118" s="199"/>
      <c r="V118" s="199"/>
      <c r="W118" s="199"/>
      <c r="X118" s="199"/>
      <c r="Y118" s="199"/>
      <c r="Z118" s="199"/>
    </row>
    <row r="119" spans="1:26" ht="24" customHeight="1">
      <c r="A119" s="242"/>
      <c r="B119" s="240"/>
      <c r="C119" s="240"/>
      <c r="D119" s="240"/>
      <c r="E119" s="240"/>
      <c r="F119" s="240"/>
      <c r="G119" s="199"/>
      <c r="H119" s="241"/>
      <c r="I119" s="242"/>
      <c r="J119" s="242"/>
      <c r="K119" s="242"/>
      <c r="L119" s="238"/>
      <c r="M119" s="238"/>
      <c r="N119" s="243"/>
      <c r="O119" s="199"/>
      <c r="P119" s="199"/>
      <c r="Q119" s="199"/>
      <c r="R119" s="199"/>
      <c r="S119" s="199"/>
      <c r="T119" s="199"/>
      <c r="U119" s="199"/>
      <c r="V119" s="199"/>
      <c r="W119" s="199"/>
      <c r="X119" s="199"/>
      <c r="Y119" s="199"/>
      <c r="Z119" s="199"/>
    </row>
    <row r="120" spans="1:26" ht="24" customHeight="1">
      <c r="A120" s="242"/>
      <c r="B120" s="240"/>
      <c r="C120" s="240"/>
      <c r="D120" s="240"/>
      <c r="E120" s="240"/>
      <c r="F120" s="240"/>
      <c r="G120" s="199"/>
      <c r="H120" s="241"/>
      <c r="I120" s="242"/>
      <c r="J120" s="242"/>
      <c r="K120" s="242"/>
      <c r="L120" s="238"/>
      <c r="M120" s="238"/>
      <c r="N120" s="243"/>
      <c r="O120" s="199"/>
      <c r="P120" s="199"/>
      <c r="Q120" s="199"/>
      <c r="R120" s="199"/>
      <c r="S120" s="199"/>
      <c r="T120" s="199"/>
      <c r="U120" s="199"/>
      <c r="V120" s="199"/>
      <c r="W120" s="199"/>
      <c r="X120" s="199"/>
      <c r="Y120" s="199"/>
      <c r="Z120" s="199"/>
    </row>
    <row r="121" spans="1:26" ht="24" customHeight="1">
      <c r="A121" s="242"/>
      <c r="B121" s="240"/>
      <c r="C121" s="240"/>
      <c r="D121" s="240"/>
      <c r="E121" s="240"/>
      <c r="F121" s="240"/>
      <c r="G121" s="199"/>
      <c r="H121" s="241"/>
      <c r="I121" s="242"/>
      <c r="J121" s="242"/>
      <c r="K121" s="242"/>
      <c r="L121" s="238"/>
      <c r="M121" s="238"/>
      <c r="N121" s="243"/>
      <c r="O121" s="199"/>
      <c r="P121" s="199"/>
      <c r="Q121" s="199"/>
      <c r="R121" s="199"/>
      <c r="S121" s="199"/>
      <c r="T121" s="199"/>
      <c r="U121" s="199"/>
      <c r="V121" s="199"/>
      <c r="W121" s="199"/>
      <c r="X121" s="199"/>
      <c r="Y121" s="199"/>
      <c r="Z121" s="199"/>
    </row>
    <row r="122" spans="1:26" ht="24" customHeight="1">
      <c r="A122" s="242"/>
      <c r="B122" s="240"/>
      <c r="C122" s="240"/>
      <c r="D122" s="240"/>
      <c r="E122" s="240"/>
      <c r="F122" s="240"/>
      <c r="G122" s="199"/>
      <c r="H122" s="241"/>
      <c r="I122" s="242"/>
      <c r="J122" s="242"/>
      <c r="K122" s="242"/>
      <c r="L122" s="238"/>
      <c r="M122" s="238"/>
      <c r="N122" s="243"/>
      <c r="O122" s="199"/>
      <c r="P122" s="199"/>
      <c r="Q122" s="199"/>
      <c r="R122" s="199"/>
      <c r="S122" s="199"/>
      <c r="T122" s="199"/>
      <c r="U122" s="199"/>
      <c r="V122" s="199"/>
      <c r="W122" s="199"/>
      <c r="X122" s="199"/>
      <c r="Y122" s="199"/>
      <c r="Z122" s="199"/>
    </row>
    <row r="123" spans="1:26" ht="24" customHeight="1">
      <c r="A123" s="242"/>
      <c r="B123" s="240"/>
      <c r="C123" s="240"/>
      <c r="D123" s="240"/>
      <c r="E123" s="240"/>
      <c r="F123" s="240"/>
      <c r="G123" s="199"/>
      <c r="H123" s="241"/>
      <c r="I123" s="242"/>
      <c r="J123" s="242"/>
      <c r="K123" s="242"/>
      <c r="L123" s="238"/>
      <c r="M123" s="238"/>
      <c r="N123" s="243"/>
      <c r="O123" s="199"/>
      <c r="P123" s="199"/>
      <c r="Q123" s="199"/>
      <c r="R123" s="199"/>
      <c r="S123" s="199"/>
      <c r="T123" s="199"/>
      <c r="U123" s="199"/>
      <c r="V123" s="199"/>
      <c r="W123" s="199"/>
      <c r="X123" s="199"/>
      <c r="Y123" s="199"/>
      <c r="Z123" s="199"/>
    </row>
    <row r="124" spans="1:26" ht="24" customHeight="1">
      <c r="A124" s="242"/>
      <c r="B124" s="240"/>
      <c r="C124" s="240"/>
      <c r="D124" s="240"/>
      <c r="E124" s="240"/>
      <c r="F124" s="240"/>
      <c r="G124" s="199"/>
      <c r="H124" s="241"/>
      <c r="I124" s="242"/>
      <c r="J124" s="242"/>
      <c r="K124" s="242"/>
      <c r="L124" s="238"/>
      <c r="M124" s="238"/>
      <c r="N124" s="243"/>
      <c r="O124" s="199"/>
      <c r="P124" s="199"/>
      <c r="Q124" s="199"/>
      <c r="R124" s="199"/>
      <c r="S124" s="199"/>
      <c r="T124" s="199"/>
      <c r="U124" s="199"/>
      <c r="V124" s="199"/>
      <c r="W124" s="199"/>
      <c r="X124" s="199"/>
      <c r="Y124" s="199"/>
      <c r="Z124" s="199"/>
    </row>
    <row r="125" spans="1:26" ht="24" customHeight="1">
      <c r="A125" s="242"/>
      <c r="B125" s="240"/>
      <c r="C125" s="240"/>
      <c r="D125" s="240"/>
      <c r="E125" s="240"/>
      <c r="F125" s="240"/>
      <c r="G125" s="199"/>
      <c r="H125" s="241"/>
      <c r="I125" s="242"/>
      <c r="J125" s="242"/>
      <c r="K125" s="242"/>
      <c r="L125" s="238"/>
      <c r="M125" s="238"/>
      <c r="N125" s="243"/>
      <c r="O125" s="199"/>
      <c r="P125" s="199"/>
      <c r="Q125" s="199"/>
      <c r="R125" s="199"/>
      <c r="S125" s="199"/>
      <c r="T125" s="199"/>
      <c r="U125" s="199"/>
      <c r="V125" s="199"/>
      <c r="W125" s="199"/>
      <c r="X125" s="199"/>
      <c r="Y125" s="199"/>
      <c r="Z125" s="199"/>
    </row>
    <row r="126" spans="1:26" ht="24" customHeight="1">
      <c r="A126" s="242"/>
      <c r="B126" s="240"/>
      <c r="C126" s="240"/>
      <c r="D126" s="240"/>
      <c r="E126" s="240"/>
      <c r="F126" s="240"/>
      <c r="G126" s="199"/>
      <c r="H126" s="241"/>
      <c r="I126" s="242"/>
      <c r="J126" s="242"/>
      <c r="K126" s="242"/>
      <c r="L126" s="238"/>
      <c r="M126" s="238"/>
      <c r="N126" s="243"/>
      <c r="O126" s="199"/>
      <c r="P126" s="199"/>
      <c r="Q126" s="199"/>
      <c r="R126" s="199"/>
      <c r="S126" s="199"/>
      <c r="T126" s="199"/>
      <c r="U126" s="199"/>
      <c r="V126" s="199"/>
      <c r="W126" s="199"/>
      <c r="X126" s="199"/>
      <c r="Y126" s="199"/>
      <c r="Z126" s="199"/>
    </row>
    <row r="127" spans="1:26" ht="24" customHeight="1">
      <c r="A127" s="242"/>
      <c r="B127" s="240"/>
      <c r="C127" s="240"/>
      <c r="D127" s="240"/>
      <c r="E127" s="240"/>
      <c r="F127" s="240"/>
      <c r="G127" s="199"/>
      <c r="H127" s="241"/>
      <c r="I127" s="242"/>
      <c r="J127" s="242"/>
      <c r="K127" s="242"/>
      <c r="L127" s="238"/>
      <c r="M127" s="238"/>
      <c r="N127" s="243"/>
      <c r="O127" s="199"/>
      <c r="P127" s="199"/>
      <c r="Q127" s="199"/>
      <c r="R127" s="199"/>
      <c r="S127" s="199"/>
      <c r="T127" s="199"/>
      <c r="U127" s="199"/>
      <c r="V127" s="199"/>
      <c r="W127" s="199"/>
      <c r="X127" s="199"/>
      <c r="Y127" s="199"/>
      <c r="Z127" s="199"/>
    </row>
    <row r="128" spans="1:26" ht="24" customHeight="1">
      <c r="A128" s="242"/>
      <c r="B128" s="240"/>
      <c r="C128" s="240"/>
      <c r="D128" s="240"/>
      <c r="E128" s="240"/>
      <c r="F128" s="240"/>
      <c r="G128" s="199"/>
      <c r="H128" s="241"/>
      <c r="I128" s="242"/>
      <c r="J128" s="242"/>
      <c r="K128" s="242"/>
      <c r="L128" s="238"/>
      <c r="M128" s="238"/>
      <c r="N128" s="243"/>
      <c r="O128" s="199"/>
      <c r="P128" s="199"/>
      <c r="Q128" s="199"/>
      <c r="R128" s="199"/>
      <c r="S128" s="199"/>
      <c r="T128" s="199"/>
      <c r="U128" s="199"/>
      <c r="V128" s="199"/>
      <c r="W128" s="199"/>
      <c r="X128" s="199"/>
      <c r="Y128" s="199"/>
      <c r="Z128" s="199"/>
    </row>
    <row r="129" spans="1:26" ht="24" customHeight="1">
      <c r="A129" s="242"/>
      <c r="B129" s="240"/>
      <c r="C129" s="240"/>
      <c r="D129" s="240"/>
      <c r="E129" s="240"/>
      <c r="F129" s="240"/>
      <c r="G129" s="199"/>
      <c r="H129" s="241"/>
      <c r="I129" s="242"/>
      <c r="J129" s="242"/>
      <c r="K129" s="242"/>
      <c r="L129" s="238"/>
      <c r="M129" s="238"/>
      <c r="N129" s="243"/>
      <c r="O129" s="199"/>
      <c r="P129" s="199"/>
      <c r="Q129" s="199"/>
      <c r="R129" s="199"/>
      <c r="S129" s="199"/>
      <c r="T129" s="199"/>
      <c r="U129" s="199"/>
      <c r="V129" s="199"/>
      <c r="W129" s="199"/>
      <c r="X129" s="199"/>
      <c r="Y129" s="199"/>
      <c r="Z129" s="199"/>
    </row>
    <row r="130" spans="1:26" ht="24" customHeight="1">
      <c r="A130" s="242"/>
      <c r="B130" s="240"/>
      <c r="C130" s="240"/>
      <c r="D130" s="240"/>
      <c r="E130" s="240"/>
      <c r="F130" s="240"/>
      <c r="G130" s="199"/>
      <c r="H130" s="241"/>
      <c r="I130" s="242"/>
      <c r="J130" s="242"/>
      <c r="K130" s="242"/>
      <c r="L130" s="238"/>
      <c r="M130" s="238"/>
      <c r="N130" s="243"/>
      <c r="O130" s="199"/>
      <c r="P130" s="199"/>
      <c r="Q130" s="199"/>
      <c r="R130" s="199"/>
      <c r="S130" s="199"/>
      <c r="T130" s="199"/>
      <c r="U130" s="199"/>
      <c r="V130" s="199"/>
      <c r="W130" s="199"/>
      <c r="X130" s="199"/>
      <c r="Y130" s="199"/>
      <c r="Z130" s="199"/>
    </row>
    <row r="131" spans="1:26" ht="24" customHeight="1">
      <c r="A131" s="242"/>
      <c r="B131" s="240"/>
      <c r="C131" s="240"/>
      <c r="D131" s="240"/>
      <c r="E131" s="240"/>
      <c r="F131" s="240"/>
      <c r="G131" s="199"/>
      <c r="H131" s="241"/>
      <c r="I131" s="242"/>
      <c r="J131" s="242"/>
      <c r="K131" s="242"/>
      <c r="L131" s="238"/>
      <c r="M131" s="238"/>
      <c r="N131" s="243"/>
      <c r="O131" s="199"/>
      <c r="P131" s="199"/>
      <c r="Q131" s="199"/>
      <c r="R131" s="199"/>
      <c r="S131" s="199"/>
      <c r="T131" s="199"/>
      <c r="U131" s="199"/>
      <c r="V131" s="199"/>
      <c r="W131" s="199"/>
      <c r="X131" s="199"/>
      <c r="Y131" s="199"/>
      <c r="Z131" s="199"/>
    </row>
    <row r="132" spans="1:26" ht="24" customHeight="1">
      <c r="A132" s="242"/>
      <c r="B132" s="240"/>
      <c r="C132" s="240"/>
      <c r="D132" s="240"/>
      <c r="E132" s="240"/>
      <c r="F132" s="240"/>
      <c r="G132" s="199"/>
      <c r="H132" s="241"/>
      <c r="I132" s="242"/>
      <c r="J132" s="242"/>
      <c r="K132" s="242"/>
      <c r="L132" s="238"/>
      <c r="M132" s="238"/>
      <c r="N132" s="243"/>
      <c r="O132" s="199"/>
      <c r="P132" s="199"/>
      <c r="Q132" s="199"/>
      <c r="R132" s="199"/>
      <c r="S132" s="199"/>
      <c r="T132" s="199"/>
      <c r="U132" s="199"/>
      <c r="V132" s="199"/>
      <c r="W132" s="199"/>
      <c r="X132" s="199"/>
      <c r="Y132" s="199"/>
      <c r="Z132" s="199"/>
    </row>
    <row r="133" spans="1:26" ht="24" customHeight="1">
      <c r="A133" s="242"/>
      <c r="B133" s="240"/>
      <c r="C133" s="240"/>
      <c r="D133" s="240"/>
      <c r="E133" s="240"/>
      <c r="F133" s="240"/>
      <c r="G133" s="199"/>
      <c r="H133" s="241"/>
      <c r="I133" s="242"/>
      <c r="J133" s="242"/>
      <c r="K133" s="242"/>
      <c r="L133" s="238"/>
      <c r="M133" s="238"/>
      <c r="N133" s="243"/>
      <c r="O133" s="199"/>
      <c r="P133" s="199"/>
      <c r="Q133" s="199"/>
      <c r="R133" s="199"/>
      <c r="S133" s="199"/>
      <c r="T133" s="199"/>
      <c r="U133" s="199"/>
      <c r="V133" s="199"/>
      <c r="W133" s="199"/>
      <c r="X133" s="199"/>
      <c r="Y133" s="199"/>
      <c r="Z133" s="199"/>
    </row>
    <row r="134" spans="1:26" ht="24" customHeight="1">
      <c r="A134" s="242"/>
      <c r="B134" s="240"/>
      <c r="C134" s="240"/>
      <c r="D134" s="240"/>
      <c r="E134" s="240"/>
      <c r="F134" s="240"/>
      <c r="G134" s="199"/>
      <c r="H134" s="241"/>
      <c r="I134" s="242"/>
      <c r="J134" s="242"/>
      <c r="K134" s="242"/>
      <c r="L134" s="238"/>
      <c r="M134" s="238"/>
      <c r="N134" s="243"/>
      <c r="O134" s="199"/>
      <c r="P134" s="199"/>
      <c r="Q134" s="199"/>
      <c r="R134" s="199"/>
      <c r="S134" s="199"/>
      <c r="T134" s="199"/>
      <c r="U134" s="199"/>
      <c r="V134" s="199"/>
      <c r="W134" s="199"/>
      <c r="X134" s="199"/>
      <c r="Y134" s="199"/>
      <c r="Z134" s="199"/>
    </row>
    <row r="135" spans="1:26" ht="24" customHeight="1">
      <c r="A135" s="242"/>
      <c r="B135" s="240"/>
      <c r="C135" s="240"/>
      <c r="D135" s="240"/>
      <c r="E135" s="240"/>
      <c r="F135" s="240"/>
      <c r="G135" s="199"/>
      <c r="H135" s="241"/>
      <c r="I135" s="242"/>
      <c r="J135" s="242"/>
      <c r="K135" s="242"/>
      <c r="L135" s="238"/>
      <c r="M135" s="238"/>
      <c r="N135" s="243"/>
      <c r="O135" s="199"/>
      <c r="P135" s="199"/>
      <c r="Q135" s="199"/>
      <c r="R135" s="199"/>
      <c r="S135" s="199"/>
      <c r="T135" s="199"/>
      <c r="U135" s="199"/>
      <c r="V135" s="199"/>
      <c r="W135" s="199"/>
      <c r="X135" s="199"/>
      <c r="Y135" s="199"/>
      <c r="Z135" s="199"/>
    </row>
    <row r="136" spans="1:26" ht="24" customHeight="1">
      <c r="A136" s="242"/>
      <c r="B136" s="240"/>
      <c r="C136" s="240"/>
      <c r="D136" s="240"/>
      <c r="E136" s="240"/>
      <c r="F136" s="240"/>
      <c r="G136" s="199"/>
      <c r="H136" s="241"/>
      <c r="I136" s="242"/>
      <c r="J136" s="242"/>
      <c r="K136" s="242"/>
      <c r="L136" s="238"/>
      <c r="M136" s="238"/>
      <c r="N136" s="243"/>
      <c r="O136" s="199"/>
      <c r="P136" s="199"/>
      <c r="Q136" s="199"/>
      <c r="R136" s="199"/>
      <c r="S136" s="199"/>
      <c r="T136" s="199"/>
      <c r="U136" s="199"/>
      <c r="V136" s="199"/>
      <c r="W136" s="199"/>
      <c r="X136" s="199"/>
      <c r="Y136" s="199"/>
      <c r="Z136" s="199"/>
    </row>
    <row r="137" spans="1:26" ht="24" customHeight="1">
      <c r="A137" s="242"/>
      <c r="B137" s="240"/>
      <c r="C137" s="240"/>
      <c r="D137" s="240"/>
      <c r="E137" s="240"/>
      <c r="F137" s="240"/>
      <c r="G137" s="199"/>
      <c r="H137" s="241"/>
      <c r="I137" s="242"/>
      <c r="J137" s="242"/>
      <c r="K137" s="242"/>
      <c r="L137" s="238"/>
      <c r="M137" s="238"/>
      <c r="N137" s="243"/>
      <c r="O137" s="199"/>
      <c r="P137" s="199"/>
      <c r="Q137" s="199"/>
      <c r="R137" s="199"/>
      <c r="S137" s="199"/>
      <c r="T137" s="199"/>
      <c r="U137" s="199"/>
      <c r="V137" s="199"/>
      <c r="W137" s="199"/>
      <c r="X137" s="199"/>
      <c r="Y137" s="199"/>
      <c r="Z137" s="199"/>
    </row>
    <row r="138" spans="1:26" ht="24" customHeight="1">
      <c r="A138" s="242"/>
      <c r="B138" s="240"/>
      <c r="C138" s="240"/>
      <c r="D138" s="240"/>
      <c r="E138" s="240"/>
      <c r="F138" s="240"/>
      <c r="G138" s="199"/>
      <c r="H138" s="241"/>
      <c r="I138" s="242"/>
      <c r="J138" s="242"/>
      <c r="K138" s="242"/>
      <c r="L138" s="238"/>
      <c r="M138" s="238"/>
      <c r="N138" s="243"/>
      <c r="O138" s="199"/>
      <c r="P138" s="199"/>
      <c r="Q138" s="199"/>
      <c r="R138" s="199"/>
      <c r="S138" s="199"/>
      <c r="T138" s="199"/>
      <c r="U138" s="199"/>
      <c r="V138" s="199"/>
      <c r="W138" s="199"/>
      <c r="X138" s="199"/>
      <c r="Y138" s="199"/>
      <c r="Z138" s="199"/>
    </row>
    <row r="139" spans="1:26" ht="24" customHeight="1">
      <c r="A139" s="242"/>
      <c r="B139" s="240"/>
      <c r="C139" s="240"/>
      <c r="D139" s="240"/>
      <c r="E139" s="240"/>
      <c r="F139" s="240"/>
      <c r="G139" s="199"/>
      <c r="H139" s="241"/>
      <c r="I139" s="242"/>
      <c r="J139" s="242"/>
      <c r="K139" s="242"/>
      <c r="L139" s="238"/>
      <c r="M139" s="238"/>
      <c r="N139" s="243"/>
      <c r="O139" s="199"/>
      <c r="P139" s="199"/>
      <c r="Q139" s="199"/>
      <c r="R139" s="199"/>
      <c r="S139" s="199"/>
      <c r="T139" s="199"/>
      <c r="U139" s="199"/>
      <c r="V139" s="199"/>
      <c r="W139" s="199"/>
      <c r="X139" s="199"/>
      <c r="Y139" s="199"/>
      <c r="Z139" s="199"/>
    </row>
    <row r="140" spans="1:26" ht="24" customHeight="1">
      <c r="A140" s="242"/>
      <c r="B140" s="240"/>
      <c r="C140" s="240"/>
      <c r="D140" s="240"/>
      <c r="E140" s="240"/>
      <c r="F140" s="240"/>
      <c r="G140" s="199"/>
      <c r="H140" s="241"/>
      <c r="I140" s="242"/>
      <c r="J140" s="242"/>
      <c r="K140" s="242"/>
      <c r="L140" s="238"/>
      <c r="M140" s="238"/>
      <c r="N140" s="243"/>
      <c r="O140" s="199"/>
      <c r="P140" s="199"/>
      <c r="Q140" s="199"/>
      <c r="R140" s="199"/>
      <c r="S140" s="199"/>
      <c r="T140" s="199"/>
      <c r="U140" s="199"/>
      <c r="V140" s="199"/>
      <c r="W140" s="199"/>
      <c r="X140" s="199"/>
      <c r="Y140" s="199"/>
      <c r="Z140" s="199"/>
    </row>
    <row r="141" spans="1:26" ht="24" customHeight="1">
      <c r="A141" s="242"/>
      <c r="B141" s="240"/>
      <c r="C141" s="240"/>
      <c r="D141" s="240"/>
      <c r="E141" s="240"/>
      <c r="F141" s="240"/>
      <c r="G141" s="199"/>
      <c r="H141" s="241"/>
      <c r="I141" s="242"/>
      <c r="J141" s="242"/>
      <c r="K141" s="242"/>
      <c r="L141" s="238"/>
      <c r="M141" s="238"/>
      <c r="N141" s="243"/>
      <c r="O141" s="199"/>
      <c r="P141" s="199"/>
      <c r="Q141" s="199"/>
      <c r="R141" s="199"/>
      <c r="S141" s="199"/>
      <c r="T141" s="199"/>
      <c r="U141" s="199"/>
      <c r="V141" s="199"/>
      <c r="W141" s="199"/>
      <c r="X141" s="199"/>
      <c r="Y141" s="199"/>
      <c r="Z141" s="199"/>
    </row>
    <row r="142" spans="1:26" ht="24" customHeight="1">
      <c r="A142" s="242"/>
      <c r="B142" s="240"/>
      <c r="C142" s="240"/>
      <c r="D142" s="240"/>
      <c r="E142" s="240"/>
      <c r="F142" s="240"/>
      <c r="G142" s="199"/>
      <c r="H142" s="241"/>
      <c r="I142" s="242"/>
      <c r="J142" s="242"/>
      <c r="K142" s="242"/>
      <c r="L142" s="238"/>
      <c r="M142" s="238"/>
      <c r="N142" s="243"/>
      <c r="O142" s="199"/>
      <c r="P142" s="199"/>
      <c r="Q142" s="199"/>
      <c r="R142" s="199"/>
      <c r="S142" s="199"/>
      <c r="T142" s="199"/>
      <c r="U142" s="199"/>
      <c r="V142" s="199"/>
      <c r="W142" s="199"/>
      <c r="X142" s="199"/>
      <c r="Y142" s="199"/>
      <c r="Z142" s="199"/>
    </row>
    <row r="143" spans="1:26" ht="24" customHeight="1">
      <c r="A143" s="242"/>
      <c r="B143" s="240"/>
      <c r="C143" s="240"/>
      <c r="D143" s="240"/>
      <c r="E143" s="240"/>
      <c r="F143" s="240"/>
      <c r="G143" s="199"/>
      <c r="H143" s="241"/>
      <c r="I143" s="242"/>
      <c r="J143" s="242"/>
      <c r="K143" s="242"/>
      <c r="L143" s="238"/>
      <c r="M143" s="238"/>
      <c r="N143" s="243"/>
      <c r="O143" s="199"/>
      <c r="P143" s="199"/>
      <c r="Q143" s="199"/>
      <c r="R143" s="199"/>
      <c r="S143" s="199"/>
      <c r="T143" s="199"/>
      <c r="U143" s="199"/>
      <c r="V143" s="199"/>
      <c r="W143" s="199"/>
      <c r="X143" s="199"/>
      <c r="Y143" s="199"/>
      <c r="Z143" s="199"/>
    </row>
    <row r="144" spans="1:26" ht="24" customHeight="1">
      <c r="A144" s="242"/>
      <c r="B144" s="240"/>
      <c r="C144" s="240"/>
      <c r="D144" s="240"/>
      <c r="E144" s="240"/>
      <c r="F144" s="240"/>
      <c r="G144" s="199"/>
      <c r="H144" s="241"/>
      <c r="I144" s="242"/>
      <c r="J144" s="242"/>
      <c r="K144" s="242"/>
      <c r="L144" s="238"/>
      <c r="M144" s="238"/>
      <c r="N144" s="243"/>
      <c r="O144" s="199"/>
      <c r="P144" s="199"/>
      <c r="Q144" s="199"/>
      <c r="R144" s="199"/>
      <c r="S144" s="199"/>
      <c r="T144" s="199"/>
      <c r="U144" s="199"/>
      <c r="V144" s="199"/>
      <c r="W144" s="199"/>
      <c r="X144" s="199"/>
      <c r="Y144" s="199"/>
      <c r="Z144" s="199"/>
    </row>
    <row r="145" spans="1:26" ht="24" customHeight="1">
      <c r="A145" s="242"/>
      <c r="B145" s="240"/>
      <c r="C145" s="240"/>
      <c r="D145" s="240"/>
      <c r="E145" s="240"/>
      <c r="F145" s="240"/>
      <c r="G145" s="199"/>
      <c r="H145" s="241"/>
      <c r="I145" s="242"/>
      <c r="J145" s="242"/>
      <c r="K145" s="242"/>
      <c r="L145" s="238"/>
      <c r="M145" s="238"/>
      <c r="N145" s="243"/>
      <c r="O145" s="199"/>
      <c r="P145" s="199"/>
      <c r="Q145" s="199"/>
      <c r="R145" s="199"/>
      <c r="S145" s="199"/>
      <c r="T145" s="199"/>
      <c r="U145" s="199"/>
      <c r="V145" s="199"/>
      <c r="W145" s="199"/>
      <c r="X145" s="199"/>
      <c r="Y145" s="199"/>
      <c r="Z145" s="199"/>
    </row>
    <row r="146" spans="1:26" ht="24" customHeight="1">
      <c r="A146" s="242"/>
      <c r="B146" s="240"/>
      <c r="C146" s="240"/>
      <c r="D146" s="240"/>
      <c r="E146" s="240"/>
      <c r="F146" s="240"/>
      <c r="G146" s="199"/>
      <c r="H146" s="241"/>
      <c r="I146" s="242"/>
      <c r="J146" s="242"/>
      <c r="K146" s="242"/>
      <c r="L146" s="238"/>
      <c r="M146" s="238"/>
      <c r="N146" s="243"/>
      <c r="O146" s="199"/>
      <c r="P146" s="199"/>
      <c r="Q146" s="199"/>
      <c r="R146" s="199"/>
      <c r="S146" s="199"/>
      <c r="T146" s="199"/>
      <c r="U146" s="199"/>
      <c r="V146" s="199"/>
      <c r="W146" s="199"/>
      <c r="X146" s="199"/>
      <c r="Y146" s="199"/>
      <c r="Z146" s="199"/>
    </row>
    <row r="147" spans="1:26" ht="24" customHeight="1">
      <c r="A147" s="242"/>
      <c r="B147" s="240"/>
      <c r="C147" s="240"/>
      <c r="D147" s="240"/>
      <c r="E147" s="240"/>
      <c r="F147" s="240"/>
      <c r="G147" s="199"/>
      <c r="H147" s="241"/>
      <c r="I147" s="242"/>
      <c r="J147" s="242"/>
      <c r="K147" s="242"/>
      <c r="L147" s="238"/>
      <c r="M147" s="238"/>
      <c r="N147" s="243"/>
      <c r="O147" s="199"/>
      <c r="P147" s="199"/>
      <c r="Q147" s="199"/>
      <c r="R147" s="199"/>
      <c r="S147" s="199"/>
      <c r="T147" s="199"/>
      <c r="U147" s="199"/>
      <c r="V147" s="199"/>
      <c r="W147" s="199"/>
      <c r="X147" s="199"/>
      <c r="Y147" s="199"/>
      <c r="Z147" s="199"/>
    </row>
    <row r="148" spans="1:26" ht="24" customHeight="1">
      <c r="A148" s="242"/>
      <c r="B148" s="240"/>
      <c r="C148" s="240"/>
      <c r="D148" s="240"/>
      <c r="E148" s="240"/>
      <c r="F148" s="240"/>
      <c r="G148" s="199"/>
      <c r="H148" s="241"/>
      <c r="I148" s="242"/>
      <c r="J148" s="242"/>
      <c r="K148" s="242"/>
      <c r="L148" s="238"/>
      <c r="M148" s="238"/>
      <c r="N148" s="243"/>
      <c r="O148" s="199"/>
      <c r="P148" s="199"/>
      <c r="Q148" s="199"/>
      <c r="R148" s="199"/>
      <c r="S148" s="199"/>
      <c r="T148" s="199"/>
      <c r="U148" s="199"/>
      <c r="V148" s="199"/>
      <c r="W148" s="199"/>
      <c r="X148" s="199"/>
      <c r="Y148" s="199"/>
      <c r="Z148" s="199"/>
    </row>
    <row r="149" spans="1:26" ht="24" customHeight="1">
      <c r="A149" s="242"/>
      <c r="B149" s="240"/>
      <c r="C149" s="240"/>
      <c r="D149" s="240"/>
      <c r="E149" s="240"/>
      <c r="F149" s="240"/>
      <c r="G149" s="199"/>
      <c r="H149" s="241"/>
      <c r="I149" s="242"/>
      <c r="J149" s="242"/>
      <c r="K149" s="242"/>
      <c r="L149" s="238"/>
      <c r="M149" s="238"/>
      <c r="N149" s="243"/>
      <c r="O149" s="199"/>
      <c r="P149" s="199"/>
      <c r="Q149" s="199"/>
      <c r="R149" s="199"/>
      <c r="S149" s="199"/>
      <c r="T149" s="199"/>
      <c r="U149" s="199"/>
      <c r="V149" s="199"/>
      <c r="W149" s="199"/>
      <c r="X149" s="199"/>
      <c r="Y149" s="199"/>
      <c r="Z149" s="199"/>
    </row>
    <row r="150" spans="1:26" ht="24" customHeight="1">
      <c r="A150" s="242"/>
      <c r="B150" s="240"/>
      <c r="C150" s="240"/>
      <c r="D150" s="240"/>
      <c r="E150" s="240"/>
      <c r="F150" s="240"/>
      <c r="G150" s="199"/>
      <c r="H150" s="241"/>
      <c r="I150" s="242"/>
      <c r="J150" s="242"/>
      <c r="K150" s="242"/>
      <c r="L150" s="238"/>
      <c r="M150" s="238"/>
      <c r="N150" s="243"/>
      <c r="O150" s="199"/>
      <c r="P150" s="199"/>
      <c r="Q150" s="199"/>
      <c r="R150" s="199"/>
      <c r="S150" s="199"/>
      <c r="T150" s="199"/>
      <c r="U150" s="199"/>
      <c r="V150" s="199"/>
      <c r="W150" s="199"/>
      <c r="X150" s="199"/>
      <c r="Y150" s="199"/>
      <c r="Z150" s="199"/>
    </row>
    <row r="151" spans="1:26" ht="24" customHeight="1">
      <c r="A151" s="242"/>
      <c r="B151" s="240"/>
      <c r="C151" s="240"/>
      <c r="D151" s="240"/>
      <c r="E151" s="240"/>
      <c r="F151" s="240"/>
      <c r="G151" s="199"/>
      <c r="H151" s="241"/>
      <c r="I151" s="242"/>
      <c r="J151" s="242"/>
      <c r="K151" s="242"/>
      <c r="L151" s="238"/>
      <c r="M151" s="238"/>
      <c r="N151" s="243"/>
      <c r="O151" s="199"/>
      <c r="P151" s="199"/>
      <c r="Q151" s="199"/>
      <c r="R151" s="199"/>
      <c r="S151" s="199"/>
      <c r="T151" s="199"/>
      <c r="U151" s="199"/>
      <c r="V151" s="199"/>
      <c r="W151" s="199"/>
      <c r="X151" s="199"/>
      <c r="Y151" s="199"/>
      <c r="Z151" s="199"/>
    </row>
    <row r="152" spans="1:26" ht="24" customHeight="1">
      <c r="A152" s="242"/>
      <c r="B152" s="240"/>
      <c r="C152" s="240"/>
      <c r="D152" s="240"/>
      <c r="E152" s="240"/>
      <c r="F152" s="240"/>
      <c r="G152" s="199"/>
      <c r="H152" s="241"/>
      <c r="I152" s="242"/>
      <c r="J152" s="242"/>
      <c r="K152" s="242"/>
      <c r="L152" s="238"/>
      <c r="M152" s="238"/>
      <c r="N152" s="243"/>
      <c r="O152" s="199"/>
      <c r="P152" s="199"/>
      <c r="Q152" s="199"/>
      <c r="R152" s="199"/>
      <c r="S152" s="199"/>
      <c r="T152" s="199"/>
      <c r="U152" s="199"/>
      <c r="V152" s="199"/>
      <c r="W152" s="199"/>
      <c r="X152" s="199"/>
      <c r="Y152" s="199"/>
      <c r="Z152" s="199"/>
    </row>
    <row r="153" spans="1:26" ht="24" customHeight="1">
      <c r="A153" s="242"/>
      <c r="B153" s="240"/>
      <c r="C153" s="240"/>
      <c r="D153" s="240"/>
      <c r="E153" s="240"/>
      <c r="F153" s="240"/>
      <c r="G153" s="199"/>
      <c r="H153" s="241"/>
      <c r="I153" s="242"/>
      <c r="J153" s="242"/>
      <c r="K153" s="242"/>
      <c r="L153" s="238"/>
      <c r="M153" s="238"/>
      <c r="N153" s="243"/>
      <c r="O153" s="199"/>
      <c r="P153" s="199"/>
      <c r="Q153" s="199"/>
      <c r="R153" s="199"/>
      <c r="S153" s="199"/>
      <c r="T153" s="199"/>
      <c r="U153" s="199"/>
      <c r="V153" s="199"/>
      <c r="W153" s="199"/>
      <c r="X153" s="199"/>
      <c r="Y153" s="199"/>
      <c r="Z153" s="199"/>
    </row>
    <row r="154" spans="1:26" ht="24" customHeight="1">
      <c r="A154" s="242"/>
      <c r="B154" s="240"/>
      <c r="C154" s="240"/>
      <c r="D154" s="240"/>
      <c r="E154" s="240"/>
      <c r="F154" s="240"/>
      <c r="G154" s="199"/>
      <c r="H154" s="241"/>
      <c r="I154" s="242"/>
      <c r="J154" s="242"/>
      <c r="K154" s="242"/>
      <c r="L154" s="238"/>
      <c r="M154" s="238"/>
      <c r="N154" s="243"/>
      <c r="O154" s="199"/>
      <c r="P154" s="199"/>
      <c r="Q154" s="199"/>
      <c r="R154" s="199"/>
      <c r="S154" s="199"/>
      <c r="T154" s="199"/>
      <c r="U154" s="199"/>
      <c r="V154" s="199"/>
      <c r="W154" s="199"/>
      <c r="X154" s="199"/>
      <c r="Y154" s="199"/>
      <c r="Z154" s="199"/>
    </row>
    <row r="155" spans="1:26" ht="24" customHeight="1">
      <c r="A155" s="242"/>
      <c r="B155" s="240"/>
      <c r="C155" s="240"/>
      <c r="D155" s="240"/>
      <c r="E155" s="240"/>
      <c r="F155" s="240"/>
      <c r="G155" s="199"/>
      <c r="H155" s="241"/>
      <c r="I155" s="242"/>
      <c r="J155" s="242"/>
      <c r="K155" s="242"/>
      <c r="L155" s="238"/>
      <c r="M155" s="238"/>
      <c r="N155" s="243"/>
      <c r="O155" s="199"/>
      <c r="P155" s="199"/>
      <c r="Q155" s="199"/>
      <c r="R155" s="199"/>
      <c r="S155" s="199"/>
      <c r="T155" s="199"/>
      <c r="U155" s="199"/>
      <c r="V155" s="199"/>
      <c r="W155" s="199"/>
      <c r="X155" s="199"/>
      <c r="Y155" s="199"/>
      <c r="Z155" s="199"/>
    </row>
    <row r="156" spans="1:26" ht="24" customHeight="1">
      <c r="A156" s="242"/>
      <c r="B156" s="240"/>
      <c r="C156" s="240"/>
      <c r="D156" s="240"/>
      <c r="E156" s="240"/>
      <c r="F156" s="240"/>
      <c r="G156" s="199"/>
      <c r="H156" s="241"/>
      <c r="I156" s="242"/>
      <c r="J156" s="242"/>
      <c r="K156" s="242"/>
      <c r="L156" s="238"/>
      <c r="M156" s="238"/>
      <c r="N156" s="243"/>
      <c r="O156" s="199"/>
      <c r="P156" s="199"/>
      <c r="Q156" s="199"/>
      <c r="R156" s="199"/>
      <c r="S156" s="199"/>
      <c r="T156" s="199"/>
      <c r="U156" s="199"/>
      <c r="V156" s="199"/>
      <c r="W156" s="199"/>
      <c r="X156" s="199"/>
      <c r="Y156" s="199"/>
      <c r="Z156" s="199"/>
    </row>
    <row r="157" spans="1:26" ht="24" customHeight="1">
      <c r="A157" s="242"/>
      <c r="B157" s="240"/>
      <c r="C157" s="240"/>
      <c r="D157" s="240"/>
      <c r="E157" s="240"/>
      <c r="F157" s="240"/>
      <c r="G157" s="199"/>
      <c r="H157" s="241"/>
      <c r="I157" s="242"/>
      <c r="J157" s="242"/>
      <c r="K157" s="242"/>
      <c r="L157" s="238"/>
      <c r="M157" s="238"/>
      <c r="N157" s="243"/>
      <c r="O157" s="199"/>
      <c r="P157" s="199"/>
      <c r="Q157" s="199"/>
      <c r="R157" s="199"/>
      <c r="S157" s="199"/>
      <c r="T157" s="199"/>
      <c r="U157" s="199"/>
      <c r="V157" s="199"/>
      <c r="W157" s="199"/>
      <c r="X157" s="199"/>
      <c r="Y157" s="199"/>
      <c r="Z157" s="199"/>
    </row>
    <row r="158" spans="1:26" ht="24" customHeight="1">
      <c r="A158" s="242"/>
      <c r="B158" s="240"/>
      <c r="C158" s="240"/>
      <c r="D158" s="240"/>
      <c r="E158" s="240"/>
      <c r="F158" s="240"/>
      <c r="G158" s="199"/>
      <c r="H158" s="241"/>
      <c r="I158" s="242"/>
      <c r="J158" s="242"/>
      <c r="K158" s="242"/>
      <c r="L158" s="238"/>
      <c r="M158" s="238"/>
      <c r="N158" s="243"/>
      <c r="O158" s="199"/>
      <c r="P158" s="199"/>
      <c r="Q158" s="199"/>
      <c r="R158" s="199"/>
      <c r="S158" s="199"/>
      <c r="T158" s="199"/>
      <c r="U158" s="199"/>
      <c r="V158" s="199"/>
      <c r="W158" s="199"/>
      <c r="X158" s="199"/>
      <c r="Y158" s="199"/>
      <c r="Z158" s="199"/>
    </row>
    <row r="159" spans="1:26" ht="24" customHeight="1">
      <c r="A159" s="242"/>
      <c r="B159" s="240"/>
      <c r="C159" s="240"/>
      <c r="D159" s="240"/>
      <c r="E159" s="240"/>
      <c r="F159" s="240"/>
      <c r="G159" s="199"/>
      <c r="H159" s="241"/>
      <c r="I159" s="242"/>
      <c r="J159" s="242"/>
      <c r="K159" s="242"/>
      <c r="L159" s="238"/>
      <c r="M159" s="238"/>
      <c r="N159" s="243"/>
      <c r="O159" s="199"/>
      <c r="P159" s="199"/>
      <c r="Q159" s="199"/>
      <c r="R159" s="199"/>
      <c r="S159" s="199"/>
      <c r="T159" s="199"/>
      <c r="U159" s="199"/>
      <c r="V159" s="199"/>
      <c r="W159" s="199"/>
      <c r="X159" s="199"/>
      <c r="Y159" s="199"/>
      <c r="Z159" s="199"/>
    </row>
    <row r="160" spans="1:26" ht="24" customHeight="1">
      <c r="A160" s="242"/>
      <c r="B160" s="240"/>
      <c r="C160" s="240"/>
      <c r="D160" s="240"/>
      <c r="E160" s="240"/>
      <c r="F160" s="240"/>
      <c r="G160" s="199"/>
      <c r="H160" s="241"/>
      <c r="I160" s="242"/>
      <c r="J160" s="242"/>
      <c r="K160" s="242"/>
      <c r="L160" s="238"/>
      <c r="M160" s="238"/>
      <c r="N160" s="243"/>
      <c r="O160" s="199"/>
      <c r="P160" s="199"/>
      <c r="Q160" s="199"/>
      <c r="R160" s="199"/>
      <c r="S160" s="199"/>
      <c r="T160" s="199"/>
      <c r="U160" s="199"/>
      <c r="V160" s="199"/>
      <c r="W160" s="199"/>
      <c r="X160" s="199"/>
      <c r="Y160" s="199"/>
      <c r="Z160" s="199"/>
    </row>
    <row r="161" spans="1:26" ht="24" customHeight="1">
      <c r="A161" s="242"/>
      <c r="B161" s="240"/>
      <c r="C161" s="240"/>
      <c r="D161" s="240"/>
      <c r="E161" s="240"/>
      <c r="F161" s="240"/>
      <c r="G161" s="199"/>
      <c r="H161" s="241"/>
      <c r="I161" s="242"/>
      <c r="J161" s="242"/>
      <c r="K161" s="242"/>
      <c r="L161" s="238"/>
      <c r="M161" s="238"/>
      <c r="N161" s="243"/>
      <c r="O161" s="199"/>
      <c r="P161" s="199"/>
      <c r="Q161" s="199"/>
      <c r="R161" s="199"/>
      <c r="S161" s="199"/>
      <c r="T161" s="199"/>
      <c r="U161" s="199"/>
      <c r="V161" s="199"/>
      <c r="W161" s="199"/>
      <c r="X161" s="199"/>
      <c r="Y161" s="199"/>
      <c r="Z161" s="199"/>
    </row>
    <row r="162" spans="1:26" ht="24" customHeight="1">
      <c r="A162" s="242"/>
      <c r="B162" s="240"/>
      <c r="C162" s="240"/>
      <c r="D162" s="240"/>
      <c r="E162" s="240"/>
      <c r="F162" s="240"/>
      <c r="G162" s="199"/>
      <c r="H162" s="241"/>
      <c r="I162" s="242"/>
      <c r="J162" s="242"/>
      <c r="K162" s="242"/>
      <c r="L162" s="238"/>
      <c r="M162" s="238"/>
      <c r="N162" s="243"/>
      <c r="O162" s="199"/>
      <c r="P162" s="199"/>
      <c r="Q162" s="199"/>
      <c r="R162" s="199"/>
      <c r="S162" s="199"/>
      <c r="T162" s="199"/>
      <c r="U162" s="199"/>
      <c r="V162" s="199"/>
      <c r="W162" s="199"/>
      <c r="X162" s="199"/>
      <c r="Y162" s="199"/>
      <c r="Z162" s="199"/>
    </row>
    <row r="163" spans="1:26" ht="24" customHeight="1">
      <c r="A163" s="242"/>
      <c r="B163" s="240"/>
      <c r="C163" s="240"/>
      <c r="D163" s="240"/>
      <c r="E163" s="240"/>
      <c r="F163" s="240"/>
      <c r="G163" s="199"/>
      <c r="H163" s="241"/>
      <c r="I163" s="242"/>
      <c r="J163" s="242"/>
      <c r="K163" s="242"/>
      <c r="L163" s="238"/>
      <c r="M163" s="238"/>
      <c r="N163" s="243"/>
      <c r="O163" s="199"/>
      <c r="P163" s="199"/>
      <c r="Q163" s="199"/>
      <c r="R163" s="199"/>
      <c r="S163" s="199"/>
      <c r="T163" s="199"/>
      <c r="U163" s="199"/>
      <c r="V163" s="199"/>
      <c r="W163" s="199"/>
      <c r="X163" s="199"/>
      <c r="Y163" s="199"/>
      <c r="Z163" s="199"/>
    </row>
    <row r="164" spans="1:26" ht="24" customHeight="1">
      <c r="A164" s="242"/>
      <c r="B164" s="240"/>
      <c r="C164" s="240"/>
      <c r="D164" s="240"/>
      <c r="E164" s="240"/>
      <c r="F164" s="240"/>
      <c r="G164" s="199"/>
      <c r="H164" s="241"/>
      <c r="I164" s="242"/>
      <c r="J164" s="242"/>
      <c r="K164" s="242"/>
      <c r="L164" s="238"/>
      <c r="M164" s="238"/>
      <c r="N164" s="243"/>
      <c r="O164" s="199"/>
      <c r="P164" s="199"/>
      <c r="Q164" s="199"/>
      <c r="R164" s="199"/>
      <c r="S164" s="199"/>
      <c r="T164" s="199"/>
      <c r="U164" s="199"/>
      <c r="V164" s="199"/>
      <c r="W164" s="199"/>
      <c r="X164" s="199"/>
      <c r="Y164" s="199"/>
      <c r="Z164" s="199"/>
    </row>
    <row r="165" spans="1:26" ht="24" customHeight="1">
      <c r="A165" s="242"/>
      <c r="B165" s="240"/>
      <c r="C165" s="240"/>
      <c r="D165" s="240"/>
      <c r="E165" s="240"/>
      <c r="F165" s="240"/>
      <c r="G165" s="199"/>
      <c r="H165" s="241"/>
      <c r="I165" s="242"/>
      <c r="J165" s="242"/>
      <c r="K165" s="242"/>
      <c r="L165" s="238"/>
      <c r="M165" s="238"/>
      <c r="N165" s="243"/>
      <c r="O165" s="199"/>
      <c r="P165" s="199"/>
      <c r="Q165" s="199"/>
      <c r="R165" s="199"/>
      <c r="S165" s="199"/>
      <c r="T165" s="199"/>
      <c r="U165" s="199"/>
      <c r="V165" s="199"/>
      <c r="W165" s="199"/>
      <c r="X165" s="199"/>
      <c r="Y165" s="199"/>
      <c r="Z165" s="199"/>
    </row>
    <row r="166" spans="1:26" ht="24" customHeight="1">
      <c r="A166" s="242"/>
      <c r="B166" s="240"/>
      <c r="C166" s="240"/>
      <c r="D166" s="240"/>
      <c r="E166" s="240"/>
      <c r="F166" s="240"/>
      <c r="G166" s="199"/>
      <c r="H166" s="241"/>
      <c r="I166" s="242"/>
      <c r="J166" s="242"/>
      <c r="K166" s="242"/>
      <c r="L166" s="238"/>
      <c r="M166" s="238"/>
      <c r="N166" s="243"/>
      <c r="O166" s="199"/>
      <c r="P166" s="199"/>
      <c r="Q166" s="199"/>
      <c r="R166" s="199"/>
      <c r="S166" s="199"/>
      <c r="T166" s="199"/>
      <c r="U166" s="199"/>
      <c r="V166" s="199"/>
      <c r="W166" s="199"/>
      <c r="X166" s="199"/>
      <c r="Y166" s="199"/>
      <c r="Z166" s="199"/>
    </row>
    <row r="167" spans="1:26" ht="24" customHeight="1">
      <c r="A167" s="242"/>
      <c r="B167" s="240"/>
      <c r="C167" s="240"/>
      <c r="D167" s="240"/>
      <c r="E167" s="240"/>
      <c r="F167" s="240"/>
      <c r="G167" s="199"/>
      <c r="H167" s="241"/>
      <c r="I167" s="242"/>
      <c r="J167" s="242"/>
      <c r="K167" s="242"/>
      <c r="L167" s="238"/>
      <c r="M167" s="238"/>
      <c r="N167" s="243"/>
      <c r="O167" s="199"/>
      <c r="P167" s="199"/>
      <c r="Q167" s="199"/>
      <c r="R167" s="199"/>
      <c r="S167" s="199"/>
      <c r="T167" s="199"/>
      <c r="U167" s="199"/>
      <c r="V167" s="199"/>
      <c r="W167" s="199"/>
      <c r="X167" s="199"/>
      <c r="Y167" s="199"/>
      <c r="Z167" s="199"/>
    </row>
    <row r="168" spans="1:26" ht="24" customHeight="1">
      <c r="A168" s="242"/>
      <c r="B168" s="240"/>
      <c r="C168" s="240"/>
      <c r="D168" s="240"/>
      <c r="E168" s="240"/>
      <c r="F168" s="240"/>
      <c r="G168" s="199"/>
      <c r="H168" s="241"/>
      <c r="I168" s="242"/>
      <c r="J168" s="242"/>
      <c r="K168" s="242"/>
      <c r="L168" s="238"/>
      <c r="M168" s="238"/>
      <c r="N168" s="243"/>
      <c r="O168" s="199"/>
      <c r="P168" s="199"/>
      <c r="Q168" s="199"/>
      <c r="R168" s="199"/>
      <c r="S168" s="199"/>
      <c r="T168" s="199"/>
      <c r="U168" s="199"/>
      <c r="V168" s="199"/>
      <c r="W168" s="199"/>
      <c r="X168" s="199"/>
      <c r="Y168" s="199"/>
      <c r="Z168" s="199"/>
    </row>
    <row r="169" spans="1:26" ht="24" customHeight="1">
      <c r="A169" s="242"/>
      <c r="B169" s="240"/>
      <c r="C169" s="240"/>
      <c r="D169" s="240"/>
      <c r="E169" s="240"/>
      <c r="F169" s="240"/>
      <c r="G169" s="199"/>
      <c r="H169" s="241"/>
      <c r="I169" s="242"/>
      <c r="J169" s="242"/>
      <c r="K169" s="242"/>
      <c r="L169" s="238"/>
      <c r="M169" s="238"/>
      <c r="N169" s="243"/>
      <c r="O169" s="199"/>
      <c r="P169" s="199"/>
      <c r="Q169" s="199"/>
      <c r="R169" s="199"/>
      <c r="S169" s="199"/>
      <c r="T169" s="199"/>
      <c r="U169" s="199"/>
      <c r="V169" s="199"/>
      <c r="W169" s="199"/>
      <c r="X169" s="199"/>
      <c r="Y169" s="199"/>
      <c r="Z169" s="199"/>
    </row>
    <row r="170" spans="1:26" ht="24" customHeight="1">
      <c r="A170" s="242"/>
      <c r="B170" s="240"/>
      <c r="C170" s="240"/>
      <c r="D170" s="240"/>
      <c r="E170" s="240"/>
      <c r="F170" s="240"/>
      <c r="G170" s="199"/>
      <c r="H170" s="241"/>
      <c r="I170" s="242"/>
      <c r="J170" s="242"/>
      <c r="K170" s="242"/>
      <c r="L170" s="238"/>
      <c r="M170" s="238"/>
      <c r="N170" s="243"/>
      <c r="O170" s="199"/>
      <c r="P170" s="199"/>
      <c r="Q170" s="199"/>
      <c r="R170" s="199"/>
      <c r="S170" s="199"/>
      <c r="T170" s="199"/>
      <c r="U170" s="199"/>
      <c r="V170" s="199"/>
      <c r="W170" s="199"/>
      <c r="X170" s="199"/>
      <c r="Y170" s="199"/>
      <c r="Z170" s="199"/>
    </row>
    <row r="171" spans="1:26" ht="24" customHeight="1">
      <c r="A171" s="242"/>
      <c r="B171" s="240"/>
      <c r="C171" s="240"/>
      <c r="D171" s="240"/>
      <c r="E171" s="240"/>
      <c r="F171" s="240"/>
      <c r="G171" s="199"/>
      <c r="H171" s="241"/>
      <c r="I171" s="242"/>
      <c r="J171" s="242"/>
      <c r="K171" s="242"/>
      <c r="L171" s="238"/>
      <c r="M171" s="238"/>
      <c r="N171" s="243"/>
      <c r="O171" s="199"/>
      <c r="P171" s="199"/>
      <c r="Q171" s="199"/>
      <c r="R171" s="199"/>
      <c r="S171" s="199"/>
      <c r="T171" s="199"/>
      <c r="U171" s="199"/>
      <c r="V171" s="199"/>
      <c r="W171" s="199"/>
      <c r="X171" s="199"/>
      <c r="Y171" s="199"/>
      <c r="Z171" s="199"/>
    </row>
    <row r="172" spans="1:26" ht="24" customHeight="1">
      <c r="A172" s="242"/>
      <c r="B172" s="240"/>
      <c r="C172" s="240"/>
      <c r="D172" s="240"/>
      <c r="E172" s="240"/>
      <c r="F172" s="240"/>
      <c r="G172" s="199"/>
      <c r="H172" s="241"/>
      <c r="I172" s="242"/>
      <c r="J172" s="242"/>
      <c r="K172" s="242"/>
      <c r="L172" s="238"/>
      <c r="M172" s="238"/>
      <c r="N172" s="243"/>
      <c r="O172" s="199"/>
      <c r="P172" s="199"/>
      <c r="Q172" s="199"/>
      <c r="R172" s="199"/>
      <c r="S172" s="199"/>
      <c r="T172" s="199"/>
      <c r="U172" s="199"/>
      <c r="V172" s="199"/>
      <c r="W172" s="199"/>
      <c r="X172" s="199"/>
      <c r="Y172" s="199"/>
      <c r="Z172" s="199"/>
    </row>
    <row r="173" spans="1:26" ht="24" customHeight="1">
      <c r="A173" s="242"/>
      <c r="B173" s="240"/>
      <c r="C173" s="240"/>
      <c r="D173" s="240"/>
      <c r="E173" s="240"/>
      <c r="F173" s="240"/>
      <c r="G173" s="199"/>
      <c r="H173" s="241"/>
      <c r="I173" s="242"/>
      <c r="J173" s="242"/>
      <c r="K173" s="242"/>
      <c r="L173" s="238"/>
      <c r="M173" s="238"/>
      <c r="N173" s="243"/>
      <c r="O173" s="199"/>
      <c r="P173" s="199"/>
      <c r="Q173" s="199"/>
      <c r="R173" s="199"/>
      <c r="S173" s="199"/>
      <c r="T173" s="199"/>
      <c r="U173" s="199"/>
      <c r="V173" s="199"/>
      <c r="W173" s="199"/>
      <c r="X173" s="199"/>
      <c r="Y173" s="199"/>
      <c r="Z173" s="199"/>
    </row>
    <row r="174" spans="1:26" ht="24" customHeight="1">
      <c r="A174" s="242"/>
      <c r="B174" s="240"/>
      <c r="C174" s="240"/>
      <c r="D174" s="240"/>
      <c r="E174" s="240"/>
      <c r="F174" s="240"/>
      <c r="G174" s="199"/>
      <c r="H174" s="241"/>
      <c r="I174" s="242"/>
      <c r="J174" s="242"/>
      <c r="K174" s="242"/>
      <c r="L174" s="238"/>
      <c r="M174" s="238"/>
      <c r="N174" s="243"/>
      <c r="O174" s="199"/>
      <c r="P174" s="199"/>
      <c r="Q174" s="199"/>
      <c r="R174" s="199"/>
      <c r="S174" s="199"/>
      <c r="T174" s="199"/>
      <c r="U174" s="199"/>
      <c r="V174" s="199"/>
      <c r="W174" s="199"/>
      <c r="X174" s="199"/>
      <c r="Y174" s="199"/>
      <c r="Z174" s="199"/>
    </row>
    <row r="175" spans="1:26" ht="24" customHeight="1">
      <c r="A175" s="242"/>
      <c r="B175" s="240"/>
      <c r="C175" s="240"/>
      <c r="D175" s="240"/>
      <c r="E175" s="240"/>
      <c r="F175" s="240"/>
      <c r="G175" s="199"/>
      <c r="H175" s="241"/>
      <c r="I175" s="242"/>
      <c r="J175" s="242"/>
      <c r="K175" s="242"/>
      <c r="L175" s="238"/>
      <c r="M175" s="238"/>
      <c r="N175" s="243"/>
      <c r="O175" s="199"/>
      <c r="P175" s="199"/>
      <c r="Q175" s="199"/>
      <c r="R175" s="199"/>
      <c r="S175" s="199"/>
      <c r="T175" s="199"/>
      <c r="U175" s="199"/>
      <c r="V175" s="199"/>
      <c r="W175" s="199"/>
      <c r="X175" s="199"/>
      <c r="Y175" s="199"/>
      <c r="Z175" s="199"/>
    </row>
    <row r="176" spans="1:26" ht="24" customHeight="1">
      <c r="A176" s="242"/>
      <c r="B176" s="240"/>
      <c r="C176" s="240"/>
      <c r="D176" s="240"/>
      <c r="E176" s="240"/>
      <c r="F176" s="240"/>
      <c r="G176" s="199"/>
      <c r="H176" s="241"/>
      <c r="I176" s="242"/>
      <c r="J176" s="242"/>
      <c r="K176" s="242"/>
      <c r="L176" s="238"/>
      <c r="M176" s="238"/>
      <c r="N176" s="243"/>
      <c r="O176" s="199"/>
      <c r="P176" s="199"/>
      <c r="Q176" s="199"/>
      <c r="R176" s="199"/>
      <c r="S176" s="199"/>
      <c r="T176" s="199"/>
      <c r="U176" s="199"/>
      <c r="V176" s="199"/>
      <c r="W176" s="199"/>
      <c r="X176" s="199"/>
      <c r="Y176" s="199"/>
      <c r="Z176" s="199"/>
    </row>
    <row r="177" spans="1:26" ht="24" customHeight="1">
      <c r="A177" s="242"/>
      <c r="B177" s="240"/>
      <c r="C177" s="240"/>
      <c r="D177" s="240"/>
      <c r="E177" s="240"/>
      <c r="F177" s="240"/>
      <c r="G177" s="199"/>
      <c r="H177" s="241"/>
      <c r="I177" s="242"/>
      <c r="J177" s="242"/>
      <c r="K177" s="242"/>
      <c r="L177" s="238"/>
      <c r="M177" s="238"/>
      <c r="N177" s="243"/>
      <c r="O177" s="199"/>
      <c r="P177" s="199"/>
      <c r="Q177" s="199"/>
      <c r="R177" s="199"/>
      <c r="S177" s="199"/>
      <c r="T177" s="199"/>
      <c r="U177" s="199"/>
      <c r="V177" s="199"/>
      <c r="W177" s="199"/>
      <c r="X177" s="199"/>
      <c r="Y177" s="199"/>
      <c r="Z177" s="199"/>
    </row>
    <row r="178" spans="1:26" ht="24" customHeight="1">
      <c r="A178" s="242"/>
      <c r="B178" s="240"/>
      <c r="C178" s="240"/>
      <c r="D178" s="240"/>
      <c r="E178" s="240"/>
      <c r="F178" s="240"/>
      <c r="G178" s="199"/>
      <c r="H178" s="241"/>
      <c r="I178" s="242"/>
      <c r="J178" s="242"/>
      <c r="K178" s="242"/>
      <c r="L178" s="238"/>
      <c r="M178" s="238"/>
      <c r="N178" s="243"/>
      <c r="O178" s="199"/>
      <c r="P178" s="199"/>
      <c r="Q178" s="199"/>
      <c r="R178" s="199"/>
      <c r="S178" s="199"/>
      <c r="T178" s="199"/>
      <c r="U178" s="199"/>
      <c r="V178" s="199"/>
      <c r="W178" s="199"/>
      <c r="X178" s="199"/>
      <c r="Y178" s="199"/>
      <c r="Z178" s="199"/>
    </row>
    <row r="179" spans="1:26" ht="24" customHeight="1">
      <c r="A179" s="242"/>
      <c r="B179" s="240"/>
      <c r="C179" s="240"/>
      <c r="D179" s="240"/>
      <c r="E179" s="240"/>
      <c r="F179" s="240"/>
      <c r="G179" s="199"/>
      <c r="H179" s="241"/>
      <c r="I179" s="242"/>
      <c r="J179" s="242"/>
      <c r="K179" s="242"/>
      <c r="L179" s="238"/>
      <c r="M179" s="238"/>
      <c r="N179" s="243"/>
      <c r="O179" s="199"/>
      <c r="P179" s="199"/>
      <c r="Q179" s="199"/>
      <c r="R179" s="199"/>
      <c r="S179" s="199"/>
      <c r="T179" s="199"/>
      <c r="U179" s="199"/>
      <c r="V179" s="199"/>
      <c r="W179" s="199"/>
      <c r="X179" s="199"/>
      <c r="Y179" s="199"/>
      <c r="Z179" s="199"/>
    </row>
    <row r="180" spans="1:26" ht="24" customHeight="1">
      <c r="A180" s="242"/>
      <c r="B180" s="240"/>
      <c r="C180" s="240"/>
      <c r="D180" s="240"/>
      <c r="E180" s="240"/>
      <c r="F180" s="240"/>
      <c r="G180" s="199"/>
      <c r="H180" s="241"/>
      <c r="I180" s="242"/>
      <c r="J180" s="242"/>
      <c r="K180" s="242"/>
      <c r="L180" s="238"/>
      <c r="M180" s="238"/>
      <c r="N180" s="243"/>
      <c r="O180" s="199"/>
      <c r="P180" s="199"/>
      <c r="Q180" s="199"/>
      <c r="R180" s="199"/>
      <c r="S180" s="199"/>
      <c r="T180" s="199"/>
      <c r="U180" s="199"/>
      <c r="V180" s="199"/>
      <c r="W180" s="199"/>
      <c r="X180" s="199"/>
      <c r="Y180" s="199"/>
      <c r="Z180" s="199"/>
    </row>
    <row r="181" spans="1:26" ht="24" customHeight="1">
      <c r="A181" s="242"/>
      <c r="B181" s="240"/>
      <c r="C181" s="240"/>
      <c r="D181" s="240"/>
      <c r="E181" s="240"/>
      <c r="F181" s="240"/>
      <c r="G181" s="199"/>
      <c r="H181" s="241"/>
      <c r="I181" s="242"/>
      <c r="J181" s="242"/>
      <c r="K181" s="242"/>
      <c r="L181" s="238"/>
      <c r="M181" s="238"/>
      <c r="N181" s="243"/>
      <c r="O181" s="199"/>
      <c r="P181" s="199"/>
      <c r="Q181" s="199"/>
      <c r="R181" s="199"/>
      <c r="S181" s="199"/>
      <c r="T181" s="199"/>
      <c r="U181" s="199"/>
      <c r="V181" s="199"/>
      <c r="W181" s="199"/>
      <c r="X181" s="199"/>
      <c r="Y181" s="199"/>
      <c r="Z181" s="199"/>
    </row>
    <row r="182" spans="1:26" ht="24" customHeight="1">
      <c r="A182" s="242"/>
      <c r="B182" s="240"/>
      <c r="C182" s="240"/>
      <c r="D182" s="240"/>
      <c r="E182" s="240"/>
      <c r="F182" s="240"/>
      <c r="G182" s="199"/>
      <c r="H182" s="241"/>
      <c r="I182" s="242"/>
      <c r="J182" s="242"/>
      <c r="K182" s="242"/>
      <c r="L182" s="238"/>
      <c r="M182" s="238"/>
      <c r="N182" s="243"/>
      <c r="O182" s="199"/>
      <c r="P182" s="199"/>
      <c r="Q182" s="199"/>
      <c r="R182" s="199"/>
      <c r="S182" s="199"/>
      <c r="T182" s="199"/>
      <c r="U182" s="199"/>
      <c r="V182" s="199"/>
      <c r="W182" s="199"/>
      <c r="X182" s="199"/>
      <c r="Y182" s="199"/>
      <c r="Z182" s="199"/>
    </row>
    <row r="183" spans="1:26" ht="24" customHeight="1">
      <c r="A183" s="242"/>
      <c r="B183" s="240"/>
      <c r="C183" s="240"/>
      <c r="D183" s="240"/>
      <c r="E183" s="240"/>
      <c r="F183" s="240"/>
      <c r="G183" s="199"/>
      <c r="H183" s="241"/>
      <c r="I183" s="242"/>
      <c r="J183" s="242"/>
      <c r="K183" s="242"/>
      <c r="L183" s="238"/>
      <c r="M183" s="238"/>
      <c r="N183" s="243"/>
      <c r="O183" s="199"/>
      <c r="P183" s="199"/>
      <c r="Q183" s="199"/>
      <c r="R183" s="199"/>
      <c r="S183" s="199"/>
      <c r="T183" s="199"/>
      <c r="U183" s="199"/>
      <c r="V183" s="199"/>
      <c r="W183" s="199"/>
      <c r="X183" s="199"/>
      <c r="Y183" s="199"/>
      <c r="Z183" s="199"/>
    </row>
    <row r="184" spans="1:26" ht="24" customHeight="1">
      <c r="A184" s="242"/>
      <c r="B184" s="240"/>
      <c r="C184" s="240"/>
      <c r="D184" s="240"/>
      <c r="E184" s="240"/>
      <c r="F184" s="240"/>
      <c r="G184" s="199"/>
      <c r="H184" s="241"/>
      <c r="I184" s="242"/>
      <c r="J184" s="242"/>
      <c r="K184" s="242"/>
      <c r="L184" s="238"/>
      <c r="M184" s="238"/>
      <c r="N184" s="243"/>
      <c r="O184" s="199"/>
      <c r="P184" s="199"/>
      <c r="Q184" s="199"/>
      <c r="R184" s="199"/>
      <c r="S184" s="199"/>
      <c r="T184" s="199"/>
      <c r="U184" s="199"/>
      <c r="V184" s="199"/>
      <c r="W184" s="199"/>
      <c r="X184" s="199"/>
      <c r="Y184" s="199"/>
      <c r="Z184" s="199"/>
    </row>
    <row r="185" spans="1:26" ht="24" customHeight="1">
      <c r="A185" s="242"/>
      <c r="B185" s="240"/>
      <c r="C185" s="240"/>
      <c r="D185" s="240"/>
      <c r="E185" s="240"/>
      <c r="F185" s="240"/>
      <c r="G185" s="199"/>
      <c r="H185" s="241"/>
      <c r="I185" s="242"/>
      <c r="J185" s="242"/>
      <c r="K185" s="242"/>
      <c r="L185" s="238"/>
      <c r="M185" s="238"/>
      <c r="N185" s="243"/>
      <c r="O185" s="199"/>
      <c r="P185" s="199"/>
      <c r="Q185" s="199"/>
      <c r="R185" s="199"/>
      <c r="S185" s="199"/>
      <c r="T185" s="199"/>
      <c r="U185" s="199"/>
      <c r="V185" s="199"/>
      <c r="W185" s="199"/>
      <c r="X185" s="199"/>
      <c r="Y185" s="199"/>
      <c r="Z185" s="199"/>
    </row>
    <row r="186" spans="1:26" ht="24" customHeight="1">
      <c r="A186" s="242"/>
      <c r="B186" s="240"/>
      <c r="C186" s="240"/>
      <c r="D186" s="240"/>
      <c r="E186" s="240"/>
      <c r="F186" s="240"/>
      <c r="G186" s="199"/>
      <c r="H186" s="241"/>
      <c r="I186" s="242"/>
      <c r="J186" s="242"/>
      <c r="K186" s="242"/>
      <c r="L186" s="238"/>
      <c r="M186" s="238"/>
      <c r="N186" s="243"/>
      <c r="O186" s="199"/>
      <c r="P186" s="199"/>
      <c r="Q186" s="199"/>
      <c r="R186" s="199"/>
      <c r="S186" s="199"/>
      <c r="T186" s="199"/>
      <c r="U186" s="199"/>
      <c r="V186" s="199"/>
      <c r="W186" s="199"/>
      <c r="X186" s="199"/>
      <c r="Y186" s="199"/>
      <c r="Z186" s="199"/>
    </row>
    <row r="187" spans="1:26" ht="24" customHeight="1">
      <c r="A187" s="242"/>
      <c r="B187" s="240"/>
      <c r="C187" s="240"/>
      <c r="D187" s="240"/>
      <c r="E187" s="240"/>
      <c r="F187" s="240"/>
      <c r="G187" s="199"/>
      <c r="H187" s="241"/>
      <c r="I187" s="242"/>
      <c r="J187" s="242"/>
      <c r="K187" s="242"/>
      <c r="L187" s="238"/>
      <c r="M187" s="238"/>
      <c r="N187" s="243"/>
      <c r="O187" s="199"/>
      <c r="P187" s="199"/>
      <c r="Q187" s="199"/>
      <c r="R187" s="199"/>
      <c r="S187" s="199"/>
      <c r="T187" s="199"/>
      <c r="U187" s="199"/>
      <c r="V187" s="199"/>
      <c r="W187" s="199"/>
      <c r="X187" s="199"/>
      <c r="Y187" s="199"/>
      <c r="Z187" s="199"/>
    </row>
    <row r="188" spans="1:26" ht="24" customHeight="1">
      <c r="A188" s="242"/>
      <c r="B188" s="240"/>
      <c r="C188" s="240"/>
      <c r="D188" s="240"/>
      <c r="E188" s="240"/>
      <c r="F188" s="240"/>
      <c r="G188" s="199"/>
      <c r="H188" s="241"/>
      <c r="I188" s="242"/>
      <c r="J188" s="242"/>
      <c r="K188" s="242"/>
      <c r="L188" s="238"/>
      <c r="M188" s="238"/>
      <c r="N188" s="243"/>
      <c r="O188" s="199"/>
      <c r="P188" s="199"/>
      <c r="Q188" s="199"/>
      <c r="R188" s="199"/>
      <c r="S188" s="199"/>
      <c r="T188" s="199"/>
      <c r="U188" s="199"/>
      <c r="V188" s="199"/>
      <c r="W188" s="199"/>
      <c r="X188" s="199"/>
      <c r="Y188" s="199"/>
      <c r="Z188" s="199"/>
    </row>
    <row r="189" spans="1:26" ht="24" customHeight="1">
      <c r="A189" s="242"/>
      <c r="B189" s="240"/>
      <c r="C189" s="240"/>
      <c r="D189" s="240"/>
      <c r="E189" s="240"/>
      <c r="F189" s="240"/>
      <c r="G189" s="199"/>
      <c r="H189" s="241"/>
      <c r="I189" s="242"/>
      <c r="J189" s="242"/>
      <c r="K189" s="242"/>
      <c r="L189" s="238"/>
      <c r="M189" s="238"/>
      <c r="N189" s="243"/>
      <c r="O189" s="199"/>
      <c r="P189" s="199"/>
      <c r="Q189" s="199"/>
      <c r="R189" s="199"/>
      <c r="S189" s="199"/>
      <c r="T189" s="199"/>
      <c r="U189" s="199"/>
      <c r="V189" s="199"/>
      <c r="W189" s="199"/>
      <c r="X189" s="199"/>
      <c r="Y189" s="199"/>
      <c r="Z189" s="199"/>
    </row>
    <row r="190" spans="1:26" ht="24" customHeight="1">
      <c r="A190" s="242"/>
      <c r="B190" s="240"/>
      <c r="C190" s="240"/>
      <c r="D190" s="240"/>
      <c r="E190" s="240"/>
      <c r="F190" s="240"/>
      <c r="G190" s="199"/>
      <c r="H190" s="241"/>
      <c r="I190" s="242"/>
      <c r="J190" s="242"/>
      <c r="K190" s="242"/>
      <c r="L190" s="238"/>
      <c r="M190" s="238"/>
      <c r="N190" s="243"/>
      <c r="O190" s="199"/>
      <c r="P190" s="199"/>
      <c r="Q190" s="199"/>
      <c r="R190" s="199"/>
      <c r="S190" s="199"/>
      <c r="T190" s="199"/>
      <c r="U190" s="199"/>
      <c r="V190" s="199"/>
      <c r="W190" s="199"/>
      <c r="X190" s="199"/>
      <c r="Y190" s="199"/>
      <c r="Z190" s="199"/>
    </row>
    <row r="191" spans="1:26" ht="24" customHeight="1">
      <c r="A191" s="242"/>
      <c r="B191" s="240"/>
      <c r="C191" s="240"/>
      <c r="D191" s="240"/>
      <c r="E191" s="240"/>
      <c r="F191" s="240"/>
      <c r="G191" s="199"/>
      <c r="H191" s="241"/>
      <c r="I191" s="242"/>
      <c r="J191" s="242"/>
      <c r="K191" s="242"/>
      <c r="L191" s="238"/>
      <c r="M191" s="238"/>
      <c r="N191" s="243"/>
      <c r="O191" s="199"/>
      <c r="P191" s="199"/>
      <c r="Q191" s="199"/>
      <c r="R191" s="199"/>
      <c r="S191" s="199"/>
      <c r="T191" s="199"/>
      <c r="U191" s="199"/>
      <c r="V191" s="199"/>
      <c r="W191" s="199"/>
      <c r="X191" s="199"/>
      <c r="Y191" s="199"/>
      <c r="Z191" s="199"/>
    </row>
    <row r="192" spans="1:26" ht="24" customHeight="1">
      <c r="A192" s="242"/>
      <c r="B192" s="240"/>
      <c r="C192" s="240"/>
      <c r="D192" s="240"/>
      <c r="E192" s="240"/>
      <c r="F192" s="240"/>
      <c r="G192" s="199"/>
      <c r="H192" s="241"/>
      <c r="I192" s="242"/>
      <c r="J192" s="242"/>
      <c r="K192" s="242"/>
      <c r="L192" s="238"/>
      <c r="M192" s="238"/>
      <c r="N192" s="243"/>
      <c r="O192" s="199"/>
      <c r="P192" s="199"/>
      <c r="Q192" s="199"/>
      <c r="R192" s="199"/>
      <c r="S192" s="199"/>
      <c r="T192" s="199"/>
      <c r="U192" s="199"/>
      <c r="V192" s="199"/>
      <c r="W192" s="199"/>
      <c r="X192" s="199"/>
      <c r="Y192" s="199"/>
      <c r="Z192" s="199"/>
    </row>
    <row r="193" spans="1:26" ht="24" customHeight="1">
      <c r="A193" s="242"/>
      <c r="B193" s="240"/>
      <c r="C193" s="240"/>
      <c r="D193" s="240"/>
      <c r="E193" s="240"/>
      <c r="F193" s="240"/>
      <c r="G193" s="199"/>
      <c r="H193" s="241"/>
      <c r="I193" s="242"/>
      <c r="J193" s="242"/>
      <c r="K193" s="242"/>
      <c r="L193" s="238"/>
      <c r="M193" s="238"/>
      <c r="N193" s="243"/>
      <c r="O193" s="199"/>
      <c r="P193" s="199"/>
      <c r="Q193" s="199"/>
      <c r="R193" s="199"/>
      <c r="S193" s="199"/>
      <c r="T193" s="199"/>
      <c r="U193" s="199"/>
      <c r="V193" s="199"/>
      <c r="W193" s="199"/>
      <c r="X193" s="199"/>
      <c r="Y193" s="199"/>
      <c r="Z193" s="199"/>
    </row>
    <row r="194" spans="1:26" ht="24" customHeight="1">
      <c r="A194" s="242"/>
      <c r="B194" s="240"/>
      <c r="C194" s="240"/>
      <c r="D194" s="240"/>
      <c r="E194" s="240"/>
      <c r="F194" s="240"/>
      <c r="G194" s="199"/>
      <c r="H194" s="241"/>
      <c r="I194" s="242"/>
      <c r="J194" s="242"/>
      <c r="K194" s="242"/>
      <c r="L194" s="238"/>
      <c r="M194" s="238"/>
      <c r="N194" s="243"/>
      <c r="O194" s="199"/>
      <c r="P194" s="199"/>
      <c r="Q194" s="199"/>
      <c r="R194" s="199"/>
      <c r="S194" s="199"/>
      <c r="T194" s="199"/>
      <c r="U194" s="199"/>
      <c r="V194" s="199"/>
      <c r="W194" s="199"/>
      <c r="X194" s="199"/>
      <c r="Y194" s="199"/>
      <c r="Z194" s="199"/>
    </row>
    <row r="195" spans="1:26" ht="24" customHeight="1">
      <c r="A195" s="242"/>
      <c r="B195" s="240"/>
      <c r="C195" s="240"/>
      <c r="D195" s="240"/>
      <c r="E195" s="240"/>
      <c r="F195" s="240"/>
      <c r="G195" s="199"/>
      <c r="H195" s="241"/>
      <c r="I195" s="242"/>
      <c r="J195" s="242"/>
      <c r="K195" s="242"/>
      <c r="L195" s="238"/>
      <c r="M195" s="238"/>
      <c r="N195" s="243"/>
      <c r="O195" s="199"/>
      <c r="P195" s="199"/>
      <c r="Q195" s="199"/>
      <c r="R195" s="199"/>
      <c r="S195" s="199"/>
      <c r="T195" s="199"/>
      <c r="U195" s="199"/>
      <c r="V195" s="199"/>
      <c r="W195" s="199"/>
      <c r="X195" s="199"/>
      <c r="Y195" s="199"/>
      <c r="Z195" s="199"/>
    </row>
    <row r="196" spans="1:26" ht="24" customHeight="1">
      <c r="A196" s="242"/>
      <c r="B196" s="240"/>
      <c r="C196" s="240"/>
      <c r="D196" s="240"/>
      <c r="E196" s="240"/>
      <c r="F196" s="240"/>
      <c r="G196" s="199"/>
      <c r="H196" s="241"/>
      <c r="I196" s="242"/>
      <c r="J196" s="242"/>
      <c r="K196" s="242"/>
      <c r="L196" s="238"/>
      <c r="M196" s="238"/>
      <c r="N196" s="243"/>
      <c r="O196" s="199"/>
      <c r="P196" s="199"/>
      <c r="Q196" s="199"/>
      <c r="R196" s="199"/>
      <c r="S196" s="199"/>
      <c r="T196" s="199"/>
      <c r="U196" s="199"/>
      <c r="V196" s="199"/>
      <c r="W196" s="199"/>
      <c r="X196" s="199"/>
      <c r="Y196" s="199"/>
      <c r="Z196" s="199"/>
    </row>
    <row r="197" spans="1:26" ht="24" customHeight="1">
      <c r="A197" s="242"/>
      <c r="B197" s="240"/>
      <c r="C197" s="240"/>
      <c r="D197" s="240"/>
      <c r="E197" s="240"/>
      <c r="F197" s="240"/>
      <c r="G197" s="199"/>
      <c r="H197" s="241"/>
      <c r="I197" s="242"/>
      <c r="J197" s="242"/>
      <c r="K197" s="242"/>
      <c r="L197" s="238"/>
      <c r="M197" s="238"/>
      <c r="N197" s="243"/>
      <c r="O197" s="199"/>
      <c r="P197" s="199"/>
      <c r="Q197" s="199"/>
      <c r="R197" s="199"/>
      <c r="S197" s="199"/>
      <c r="T197" s="199"/>
      <c r="U197" s="199"/>
      <c r="V197" s="199"/>
      <c r="W197" s="199"/>
      <c r="X197" s="199"/>
      <c r="Y197" s="199"/>
      <c r="Z197" s="199"/>
    </row>
    <row r="198" spans="1:26" ht="24" customHeight="1">
      <c r="A198" s="242"/>
      <c r="B198" s="240"/>
      <c r="C198" s="240"/>
      <c r="D198" s="240"/>
      <c r="E198" s="240"/>
      <c r="F198" s="240"/>
      <c r="G198" s="199"/>
      <c r="H198" s="241"/>
      <c r="I198" s="242"/>
      <c r="J198" s="242"/>
      <c r="K198" s="242"/>
      <c r="L198" s="238"/>
      <c r="M198" s="238"/>
      <c r="N198" s="243"/>
      <c r="O198" s="199"/>
      <c r="P198" s="199"/>
      <c r="Q198" s="199"/>
      <c r="R198" s="199"/>
      <c r="S198" s="199"/>
      <c r="T198" s="199"/>
      <c r="U198" s="199"/>
      <c r="V198" s="199"/>
      <c r="W198" s="199"/>
      <c r="X198" s="199"/>
      <c r="Y198" s="199"/>
      <c r="Z198" s="199"/>
    </row>
    <row r="199" spans="1:26" ht="24" customHeight="1">
      <c r="A199" s="242"/>
      <c r="B199" s="240"/>
      <c r="C199" s="240"/>
      <c r="D199" s="240"/>
      <c r="E199" s="240"/>
      <c r="F199" s="240"/>
      <c r="G199" s="199"/>
      <c r="H199" s="241"/>
      <c r="I199" s="242"/>
      <c r="J199" s="242"/>
      <c r="K199" s="242"/>
      <c r="L199" s="238"/>
      <c r="M199" s="238"/>
      <c r="N199" s="243"/>
      <c r="O199" s="199"/>
      <c r="P199" s="199"/>
      <c r="Q199" s="199"/>
      <c r="R199" s="199"/>
      <c r="S199" s="199"/>
      <c r="T199" s="199"/>
      <c r="U199" s="199"/>
      <c r="V199" s="199"/>
      <c r="W199" s="199"/>
      <c r="X199" s="199"/>
      <c r="Y199" s="199"/>
      <c r="Z199" s="199"/>
    </row>
    <row r="200" spans="1:26" ht="24" customHeight="1">
      <c r="A200" s="242"/>
      <c r="B200" s="240"/>
      <c r="C200" s="240"/>
      <c r="D200" s="240"/>
      <c r="E200" s="240"/>
      <c r="F200" s="240"/>
      <c r="G200" s="199"/>
      <c r="H200" s="241"/>
      <c r="I200" s="242"/>
      <c r="J200" s="242"/>
      <c r="K200" s="242"/>
      <c r="L200" s="238"/>
      <c r="M200" s="238"/>
      <c r="N200" s="243"/>
      <c r="O200" s="199"/>
      <c r="P200" s="199"/>
      <c r="Q200" s="199"/>
      <c r="R200" s="199"/>
      <c r="S200" s="199"/>
      <c r="T200" s="199"/>
      <c r="U200" s="199"/>
      <c r="V200" s="199"/>
      <c r="W200" s="199"/>
      <c r="X200" s="199"/>
      <c r="Y200" s="199"/>
      <c r="Z200" s="199"/>
    </row>
    <row r="201" spans="1:26" ht="24" customHeight="1">
      <c r="A201" s="242"/>
      <c r="B201" s="240"/>
      <c r="C201" s="240"/>
      <c r="D201" s="240"/>
      <c r="E201" s="240"/>
      <c r="F201" s="240"/>
      <c r="G201" s="199"/>
      <c r="H201" s="241"/>
      <c r="I201" s="242"/>
      <c r="J201" s="242"/>
      <c r="K201" s="242"/>
      <c r="L201" s="238"/>
      <c r="M201" s="238"/>
      <c r="N201" s="243"/>
      <c r="O201" s="199"/>
      <c r="P201" s="199"/>
      <c r="Q201" s="199"/>
      <c r="R201" s="199"/>
      <c r="S201" s="199"/>
      <c r="T201" s="199"/>
      <c r="U201" s="199"/>
      <c r="V201" s="199"/>
      <c r="W201" s="199"/>
      <c r="X201" s="199"/>
      <c r="Y201" s="199"/>
      <c r="Z201" s="199"/>
    </row>
    <row r="202" spans="1:26" ht="24" customHeight="1">
      <c r="A202" s="242"/>
      <c r="B202" s="240"/>
      <c r="C202" s="240"/>
      <c r="D202" s="240"/>
      <c r="E202" s="240"/>
      <c r="F202" s="240"/>
      <c r="G202" s="199"/>
      <c r="H202" s="241"/>
      <c r="I202" s="242"/>
      <c r="J202" s="242"/>
      <c r="K202" s="242"/>
      <c r="L202" s="238"/>
      <c r="M202" s="238"/>
      <c r="N202" s="243"/>
      <c r="O202" s="199"/>
      <c r="P202" s="199"/>
      <c r="Q202" s="199"/>
      <c r="R202" s="199"/>
      <c r="S202" s="199"/>
      <c r="T202" s="199"/>
      <c r="U202" s="199"/>
      <c r="V202" s="199"/>
      <c r="W202" s="199"/>
      <c r="X202" s="199"/>
      <c r="Y202" s="199"/>
      <c r="Z202" s="199"/>
    </row>
    <row r="203" spans="1:26" ht="24" customHeight="1">
      <c r="A203" s="242"/>
      <c r="B203" s="240"/>
      <c r="C203" s="240"/>
      <c r="D203" s="240"/>
      <c r="E203" s="240"/>
      <c r="F203" s="240"/>
      <c r="G203" s="199"/>
      <c r="H203" s="241"/>
      <c r="I203" s="242"/>
      <c r="J203" s="242"/>
      <c r="K203" s="242"/>
      <c r="L203" s="238"/>
      <c r="M203" s="238"/>
      <c r="N203" s="243"/>
      <c r="O203" s="199"/>
      <c r="P203" s="199"/>
      <c r="Q203" s="199"/>
      <c r="R203" s="199"/>
      <c r="S203" s="199"/>
      <c r="T203" s="199"/>
      <c r="U203" s="199"/>
      <c r="V203" s="199"/>
      <c r="W203" s="199"/>
      <c r="X203" s="199"/>
      <c r="Y203" s="199"/>
      <c r="Z203" s="199"/>
    </row>
    <row r="204" spans="1:26" ht="24" customHeight="1">
      <c r="A204" s="242"/>
      <c r="B204" s="240"/>
      <c r="C204" s="240"/>
      <c r="D204" s="240"/>
      <c r="E204" s="240"/>
      <c r="F204" s="240"/>
      <c r="G204" s="199"/>
      <c r="H204" s="241"/>
      <c r="I204" s="242"/>
      <c r="J204" s="242"/>
      <c r="K204" s="242"/>
      <c r="L204" s="238"/>
      <c r="M204" s="238"/>
      <c r="N204" s="243"/>
      <c r="O204" s="199"/>
      <c r="P204" s="199"/>
      <c r="Q204" s="199"/>
      <c r="R204" s="199"/>
      <c r="S204" s="199"/>
      <c r="T204" s="199"/>
      <c r="U204" s="199"/>
      <c r="V204" s="199"/>
      <c r="W204" s="199"/>
      <c r="X204" s="199"/>
      <c r="Y204" s="199"/>
      <c r="Z204" s="199"/>
    </row>
    <row r="205" spans="1:26" ht="24" customHeight="1">
      <c r="A205" s="242"/>
      <c r="B205" s="240"/>
      <c r="C205" s="240"/>
      <c r="D205" s="240"/>
      <c r="E205" s="240"/>
      <c r="F205" s="240"/>
      <c r="G205" s="199"/>
      <c r="H205" s="241"/>
      <c r="I205" s="242"/>
      <c r="J205" s="242"/>
      <c r="K205" s="242"/>
      <c r="L205" s="238"/>
      <c r="M205" s="238"/>
      <c r="N205" s="243"/>
      <c r="O205" s="199"/>
      <c r="P205" s="199"/>
      <c r="Q205" s="199"/>
      <c r="R205" s="199"/>
      <c r="S205" s="199"/>
      <c r="T205" s="199"/>
      <c r="U205" s="199"/>
      <c r="V205" s="199"/>
      <c r="W205" s="199"/>
      <c r="X205" s="199"/>
      <c r="Y205" s="199"/>
      <c r="Z205" s="199"/>
    </row>
    <row r="206" spans="1:26" ht="24" customHeight="1">
      <c r="A206" s="242"/>
      <c r="B206" s="240"/>
      <c r="C206" s="240"/>
      <c r="D206" s="240"/>
      <c r="E206" s="240"/>
      <c r="F206" s="240"/>
      <c r="G206" s="199"/>
      <c r="H206" s="241"/>
      <c r="I206" s="242"/>
      <c r="J206" s="242"/>
      <c r="K206" s="242"/>
      <c r="L206" s="238"/>
      <c r="M206" s="238"/>
      <c r="N206" s="243"/>
      <c r="O206" s="199"/>
      <c r="P206" s="199"/>
      <c r="Q206" s="199"/>
      <c r="R206" s="199"/>
      <c r="S206" s="199"/>
      <c r="T206" s="199"/>
      <c r="U206" s="199"/>
      <c r="V206" s="199"/>
      <c r="W206" s="199"/>
      <c r="X206" s="199"/>
      <c r="Y206" s="199"/>
      <c r="Z206" s="199"/>
    </row>
    <row r="207" spans="1:26" ht="24" customHeight="1">
      <c r="A207" s="242"/>
      <c r="B207" s="240"/>
      <c r="C207" s="240"/>
      <c r="D207" s="240"/>
      <c r="E207" s="240"/>
      <c r="F207" s="240"/>
      <c r="G207" s="199"/>
      <c r="H207" s="241"/>
      <c r="I207" s="242"/>
      <c r="J207" s="242"/>
      <c r="K207" s="242"/>
      <c r="L207" s="238"/>
      <c r="M207" s="238"/>
      <c r="N207" s="243"/>
      <c r="O207" s="199"/>
      <c r="P207" s="199"/>
      <c r="Q207" s="199"/>
      <c r="R207" s="199"/>
      <c r="S207" s="199"/>
      <c r="T207" s="199"/>
      <c r="U207" s="199"/>
      <c r="V207" s="199"/>
      <c r="W207" s="199"/>
      <c r="X207" s="199"/>
      <c r="Y207" s="199"/>
      <c r="Z207" s="199"/>
    </row>
    <row r="208" spans="1:26" ht="24" customHeight="1">
      <c r="A208" s="242"/>
      <c r="B208" s="240"/>
      <c r="C208" s="240"/>
      <c r="D208" s="240"/>
      <c r="E208" s="240"/>
      <c r="F208" s="240"/>
      <c r="G208" s="199"/>
      <c r="H208" s="241"/>
      <c r="I208" s="242"/>
      <c r="J208" s="242"/>
      <c r="K208" s="242"/>
      <c r="L208" s="238"/>
      <c r="M208" s="238"/>
      <c r="N208" s="243"/>
      <c r="O208" s="199"/>
      <c r="P208" s="199"/>
      <c r="Q208" s="199"/>
      <c r="R208" s="199"/>
      <c r="S208" s="199"/>
      <c r="T208" s="199"/>
      <c r="U208" s="199"/>
      <c r="V208" s="199"/>
      <c r="W208" s="199"/>
      <c r="X208" s="199"/>
      <c r="Y208" s="199"/>
      <c r="Z208" s="199"/>
    </row>
    <row r="209" spans="1:26" ht="24" customHeight="1">
      <c r="A209" s="242"/>
      <c r="B209" s="240"/>
      <c r="C209" s="240"/>
      <c r="D209" s="240"/>
      <c r="E209" s="240"/>
      <c r="F209" s="240"/>
      <c r="G209" s="199"/>
      <c r="H209" s="241"/>
      <c r="I209" s="242"/>
      <c r="J209" s="242"/>
      <c r="K209" s="242"/>
      <c r="L209" s="238"/>
      <c r="M209" s="238"/>
      <c r="N209" s="243"/>
      <c r="O209" s="199"/>
      <c r="P209" s="199"/>
      <c r="Q209" s="199"/>
      <c r="R209" s="199"/>
      <c r="S209" s="199"/>
      <c r="T209" s="199"/>
      <c r="U209" s="199"/>
      <c r="V209" s="199"/>
      <c r="W209" s="199"/>
      <c r="X209" s="199"/>
      <c r="Y209" s="199"/>
      <c r="Z209" s="199"/>
    </row>
    <row r="210" spans="1:26" ht="24" customHeight="1">
      <c r="A210" s="242"/>
      <c r="B210" s="240"/>
      <c r="C210" s="240"/>
      <c r="D210" s="240"/>
      <c r="E210" s="240"/>
      <c r="F210" s="240"/>
      <c r="G210" s="199"/>
      <c r="H210" s="241"/>
      <c r="I210" s="242"/>
      <c r="J210" s="242"/>
      <c r="K210" s="242"/>
      <c r="L210" s="238"/>
      <c r="M210" s="238"/>
      <c r="N210" s="243"/>
      <c r="O210" s="199"/>
      <c r="P210" s="199"/>
      <c r="Q210" s="199"/>
      <c r="R210" s="199"/>
      <c r="S210" s="199"/>
      <c r="T210" s="199"/>
      <c r="U210" s="199"/>
      <c r="V210" s="199"/>
      <c r="W210" s="199"/>
      <c r="X210" s="199"/>
      <c r="Y210" s="199"/>
      <c r="Z210" s="199"/>
    </row>
    <row r="211" spans="1:26" ht="24" customHeight="1">
      <c r="A211" s="242"/>
      <c r="B211" s="240"/>
      <c r="C211" s="240"/>
      <c r="D211" s="240"/>
      <c r="E211" s="240"/>
      <c r="F211" s="240"/>
      <c r="G211" s="199"/>
      <c r="H211" s="241"/>
      <c r="I211" s="242"/>
      <c r="J211" s="242"/>
      <c r="K211" s="242"/>
      <c r="L211" s="238"/>
      <c r="M211" s="238"/>
      <c r="N211" s="243"/>
      <c r="O211" s="199"/>
      <c r="P211" s="199"/>
      <c r="Q211" s="199"/>
      <c r="R211" s="199"/>
      <c r="S211" s="199"/>
      <c r="T211" s="199"/>
      <c r="U211" s="199"/>
      <c r="V211" s="199"/>
      <c r="W211" s="199"/>
      <c r="X211" s="199"/>
      <c r="Y211" s="199"/>
      <c r="Z211" s="199"/>
    </row>
    <row r="212" spans="1:26" ht="24" customHeight="1">
      <c r="A212" s="242"/>
      <c r="B212" s="240"/>
      <c r="C212" s="240"/>
      <c r="D212" s="240"/>
      <c r="E212" s="240"/>
      <c r="F212" s="240"/>
      <c r="G212" s="199"/>
      <c r="H212" s="241"/>
      <c r="I212" s="242"/>
      <c r="J212" s="242"/>
      <c r="K212" s="242"/>
      <c r="L212" s="238"/>
      <c r="M212" s="238"/>
      <c r="N212" s="243"/>
      <c r="O212" s="199"/>
      <c r="P212" s="199"/>
      <c r="Q212" s="199"/>
      <c r="R212" s="199"/>
      <c r="S212" s="199"/>
      <c r="T212" s="199"/>
      <c r="U212" s="199"/>
      <c r="V212" s="199"/>
      <c r="W212" s="199"/>
      <c r="X212" s="199"/>
      <c r="Y212" s="199"/>
      <c r="Z212" s="199"/>
    </row>
    <row r="213" spans="1:26" ht="24" customHeight="1">
      <c r="A213" s="242"/>
      <c r="B213" s="240"/>
      <c r="C213" s="240"/>
      <c r="D213" s="240"/>
      <c r="E213" s="240"/>
      <c r="F213" s="240"/>
      <c r="G213" s="199"/>
      <c r="H213" s="241"/>
      <c r="I213" s="242"/>
      <c r="J213" s="242"/>
      <c r="K213" s="242"/>
      <c r="L213" s="238"/>
      <c r="M213" s="238"/>
      <c r="N213" s="243"/>
      <c r="O213" s="199"/>
      <c r="P213" s="199"/>
      <c r="Q213" s="199"/>
      <c r="R213" s="199"/>
      <c r="S213" s="199"/>
      <c r="T213" s="199"/>
      <c r="U213" s="199"/>
      <c r="V213" s="199"/>
      <c r="W213" s="199"/>
      <c r="X213" s="199"/>
      <c r="Y213" s="199"/>
      <c r="Z213" s="199"/>
    </row>
    <row r="214" spans="1:26" ht="24" customHeight="1">
      <c r="A214" s="242"/>
      <c r="B214" s="240"/>
      <c r="C214" s="240"/>
      <c r="D214" s="240"/>
      <c r="E214" s="240"/>
      <c r="F214" s="240"/>
      <c r="G214" s="199"/>
      <c r="H214" s="241"/>
      <c r="I214" s="242"/>
      <c r="J214" s="242"/>
      <c r="K214" s="242"/>
      <c r="L214" s="238"/>
      <c r="M214" s="238"/>
      <c r="N214" s="243"/>
      <c r="O214" s="199"/>
      <c r="P214" s="199"/>
      <c r="Q214" s="199"/>
      <c r="R214" s="199"/>
      <c r="S214" s="199"/>
      <c r="T214" s="199"/>
      <c r="U214" s="199"/>
      <c r="V214" s="199"/>
      <c r="W214" s="199"/>
      <c r="X214" s="199"/>
      <c r="Y214" s="199"/>
      <c r="Z214" s="199"/>
    </row>
    <row r="215" spans="1:26" ht="24" customHeight="1">
      <c r="A215" s="242"/>
      <c r="B215" s="240"/>
      <c r="C215" s="240"/>
      <c r="D215" s="240"/>
      <c r="E215" s="240"/>
      <c r="F215" s="240"/>
      <c r="G215" s="199"/>
      <c r="H215" s="241"/>
      <c r="I215" s="242"/>
      <c r="J215" s="242"/>
      <c r="K215" s="242"/>
      <c r="L215" s="238"/>
      <c r="M215" s="238"/>
      <c r="N215" s="243"/>
      <c r="O215" s="199"/>
      <c r="P215" s="199"/>
      <c r="Q215" s="199"/>
      <c r="R215" s="199"/>
      <c r="S215" s="199"/>
      <c r="T215" s="199"/>
      <c r="U215" s="199"/>
      <c r="V215" s="199"/>
      <c r="W215" s="199"/>
      <c r="X215" s="199"/>
      <c r="Y215" s="199"/>
      <c r="Z215" s="199"/>
    </row>
    <row r="216" spans="1:26" ht="24" customHeight="1">
      <c r="A216" s="242"/>
      <c r="B216" s="240"/>
      <c r="C216" s="240"/>
      <c r="D216" s="240"/>
      <c r="E216" s="240"/>
      <c r="F216" s="240"/>
      <c r="G216" s="199"/>
      <c r="H216" s="241"/>
      <c r="I216" s="242"/>
      <c r="J216" s="242"/>
      <c r="K216" s="242"/>
      <c r="L216" s="238"/>
      <c r="M216" s="238"/>
      <c r="N216" s="243"/>
      <c r="O216" s="199"/>
      <c r="P216" s="199"/>
      <c r="Q216" s="199"/>
      <c r="R216" s="199"/>
      <c r="S216" s="199"/>
      <c r="T216" s="199"/>
      <c r="U216" s="199"/>
      <c r="V216" s="199"/>
      <c r="W216" s="199"/>
      <c r="X216" s="199"/>
      <c r="Y216" s="199"/>
      <c r="Z216" s="199"/>
    </row>
    <row r="217" spans="1:26" ht="24" customHeight="1">
      <c r="A217" s="242"/>
      <c r="B217" s="240"/>
      <c r="C217" s="240"/>
      <c r="D217" s="240"/>
      <c r="E217" s="240"/>
      <c r="F217" s="240"/>
      <c r="G217" s="199"/>
      <c r="H217" s="241"/>
      <c r="I217" s="242"/>
      <c r="J217" s="242"/>
      <c r="K217" s="242"/>
      <c r="L217" s="238"/>
      <c r="M217" s="238"/>
      <c r="N217" s="243"/>
      <c r="O217" s="199"/>
      <c r="P217" s="199"/>
      <c r="Q217" s="199"/>
      <c r="R217" s="199"/>
      <c r="S217" s="199"/>
      <c r="T217" s="199"/>
      <c r="U217" s="199"/>
      <c r="V217" s="199"/>
      <c r="W217" s="199"/>
      <c r="X217" s="199"/>
      <c r="Y217" s="199"/>
      <c r="Z217" s="199"/>
    </row>
    <row r="218" spans="1:26" ht="24" customHeight="1">
      <c r="A218" s="242"/>
      <c r="B218" s="240"/>
      <c r="C218" s="240"/>
      <c r="D218" s="240"/>
      <c r="E218" s="240"/>
      <c r="F218" s="240"/>
      <c r="G218" s="199"/>
      <c r="H218" s="241"/>
      <c r="I218" s="242"/>
      <c r="J218" s="242"/>
      <c r="K218" s="242"/>
      <c r="L218" s="238"/>
      <c r="M218" s="238"/>
      <c r="N218" s="243"/>
      <c r="O218" s="199"/>
      <c r="P218" s="199"/>
      <c r="Q218" s="199"/>
      <c r="R218" s="199"/>
      <c r="S218" s="199"/>
      <c r="T218" s="199"/>
      <c r="U218" s="199"/>
      <c r="V218" s="199"/>
      <c r="W218" s="199"/>
      <c r="X218" s="199"/>
      <c r="Y218" s="199"/>
      <c r="Z218" s="199"/>
    </row>
    <row r="219" spans="1:26" ht="24" customHeight="1">
      <c r="A219" s="242"/>
      <c r="B219" s="240"/>
      <c r="C219" s="240"/>
      <c r="D219" s="240"/>
      <c r="E219" s="240"/>
      <c r="F219" s="240"/>
      <c r="G219" s="199"/>
      <c r="H219" s="241"/>
      <c r="I219" s="242"/>
      <c r="J219" s="242"/>
      <c r="K219" s="242"/>
      <c r="L219" s="238"/>
      <c r="M219" s="238"/>
      <c r="N219" s="243"/>
      <c r="O219" s="199"/>
      <c r="P219" s="199"/>
      <c r="Q219" s="199"/>
      <c r="R219" s="199"/>
      <c r="S219" s="199"/>
      <c r="T219" s="199"/>
      <c r="U219" s="199"/>
      <c r="V219" s="199"/>
      <c r="W219" s="199"/>
      <c r="X219" s="199"/>
      <c r="Y219" s="199"/>
      <c r="Z219" s="199"/>
    </row>
    <row r="220" spans="1:26" ht="24" customHeight="1">
      <c r="A220" s="242"/>
      <c r="B220" s="240"/>
      <c r="C220" s="240"/>
      <c r="D220" s="240"/>
      <c r="E220" s="240"/>
      <c r="F220" s="240"/>
      <c r="G220" s="199"/>
      <c r="H220" s="241"/>
      <c r="I220" s="242"/>
      <c r="J220" s="242"/>
      <c r="K220" s="242"/>
      <c r="L220" s="238"/>
      <c r="M220" s="238"/>
      <c r="N220" s="243"/>
      <c r="O220" s="199"/>
      <c r="P220" s="199"/>
      <c r="Q220" s="199"/>
      <c r="R220" s="199"/>
      <c r="S220" s="199"/>
      <c r="T220" s="199"/>
      <c r="U220" s="199"/>
      <c r="V220" s="199"/>
      <c r="W220" s="199"/>
      <c r="X220" s="199"/>
      <c r="Y220" s="199"/>
      <c r="Z220" s="199"/>
    </row>
    <row r="221" spans="1:26" ht="24" customHeight="1">
      <c r="A221" s="242"/>
      <c r="B221" s="240"/>
      <c r="C221" s="240"/>
      <c r="D221" s="240"/>
      <c r="E221" s="240"/>
      <c r="F221" s="240"/>
      <c r="G221" s="199"/>
      <c r="H221" s="241"/>
      <c r="I221" s="242"/>
      <c r="J221" s="242"/>
      <c r="K221" s="242"/>
      <c r="L221" s="238"/>
      <c r="M221" s="238"/>
      <c r="N221" s="243"/>
      <c r="O221" s="199"/>
      <c r="P221" s="199"/>
      <c r="Q221" s="199"/>
      <c r="R221" s="199"/>
      <c r="S221" s="199"/>
      <c r="T221" s="199"/>
      <c r="U221" s="199"/>
      <c r="V221" s="199"/>
      <c r="W221" s="199"/>
      <c r="X221" s="199"/>
      <c r="Y221" s="199"/>
      <c r="Z221" s="199"/>
    </row>
    <row r="222" spans="1:26" ht="24" customHeight="1">
      <c r="A222" s="242"/>
      <c r="B222" s="240"/>
      <c r="C222" s="240"/>
      <c r="D222" s="240"/>
      <c r="E222" s="240"/>
      <c r="F222" s="240"/>
      <c r="G222" s="199"/>
      <c r="H222" s="241"/>
      <c r="I222" s="242"/>
      <c r="J222" s="242"/>
      <c r="K222" s="242"/>
      <c r="L222" s="238"/>
      <c r="M222" s="238"/>
      <c r="N222" s="243"/>
      <c r="O222" s="199"/>
      <c r="P222" s="199"/>
      <c r="Q222" s="199"/>
      <c r="R222" s="199"/>
      <c r="S222" s="199"/>
      <c r="T222" s="199"/>
      <c r="U222" s="199"/>
      <c r="V222" s="199"/>
      <c r="W222" s="199"/>
      <c r="X222" s="199"/>
      <c r="Y222" s="199"/>
      <c r="Z222" s="199"/>
    </row>
    <row r="223" spans="1:26" ht="24" customHeight="1">
      <c r="A223" s="242"/>
      <c r="B223" s="240"/>
      <c r="C223" s="240"/>
      <c r="D223" s="240"/>
      <c r="E223" s="240"/>
      <c r="F223" s="240"/>
      <c r="G223" s="199"/>
      <c r="H223" s="241"/>
      <c r="I223" s="242"/>
      <c r="J223" s="242"/>
      <c r="K223" s="242"/>
      <c r="L223" s="238"/>
      <c r="M223" s="238"/>
      <c r="N223" s="243"/>
      <c r="O223" s="199"/>
      <c r="P223" s="199"/>
      <c r="Q223" s="199"/>
      <c r="R223" s="199"/>
      <c r="S223" s="199"/>
      <c r="T223" s="199"/>
      <c r="U223" s="199"/>
      <c r="V223" s="199"/>
      <c r="W223" s="199"/>
      <c r="X223" s="199"/>
      <c r="Y223" s="199"/>
      <c r="Z223" s="199"/>
    </row>
    <row r="224" spans="1:26" ht="24" customHeight="1">
      <c r="A224" s="242"/>
      <c r="B224" s="240"/>
      <c r="C224" s="240"/>
      <c r="D224" s="240"/>
      <c r="E224" s="240"/>
      <c r="F224" s="240"/>
      <c r="G224" s="199"/>
      <c r="H224" s="241"/>
      <c r="I224" s="242"/>
      <c r="J224" s="242"/>
      <c r="K224" s="242"/>
      <c r="L224" s="238"/>
      <c r="M224" s="238"/>
      <c r="N224" s="243"/>
      <c r="O224" s="199"/>
      <c r="P224" s="199"/>
      <c r="Q224" s="199"/>
      <c r="R224" s="199"/>
      <c r="S224" s="199"/>
      <c r="T224" s="199"/>
      <c r="U224" s="199"/>
      <c r="V224" s="199"/>
      <c r="W224" s="199"/>
      <c r="X224" s="199"/>
      <c r="Y224" s="199"/>
      <c r="Z224" s="199"/>
    </row>
    <row r="225" spans="1:26" ht="24" customHeight="1">
      <c r="A225" s="242"/>
      <c r="B225" s="240"/>
      <c r="C225" s="240"/>
      <c r="D225" s="240"/>
      <c r="E225" s="240"/>
      <c r="F225" s="240"/>
      <c r="G225" s="199"/>
      <c r="H225" s="241"/>
      <c r="I225" s="242"/>
      <c r="J225" s="242"/>
      <c r="K225" s="242"/>
      <c r="L225" s="238"/>
      <c r="M225" s="238"/>
      <c r="N225" s="243"/>
      <c r="O225" s="199"/>
      <c r="P225" s="199"/>
      <c r="Q225" s="199"/>
      <c r="R225" s="199"/>
      <c r="S225" s="199"/>
      <c r="T225" s="199"/>
      <c r="U225" s="199"/>
      <c r="V225" s="199"/>
      <c r="W225" s="199"/>
      <c r="X225" s="199"/>
      <c r="Y225" s="199"/>
      <c r="Z225" s="199"/>
    </row>
    <row r="226" spans="1:26" ht="24" customHeight="1">
      <c r="A226" s="242"/>
      <c r="B226" s="240"/>
      <c r="C226" s="240"/>
      <c r="D226" s="240"/>
      <c r="E226" s="240"/>
      <c r="F226" s="240"/>
      <c r="G226" s="199"/>
      <c r="H226" s="241"/>
      <c r="I226" s="242"/>
      <c r="J226" s="242"/>
      <c r="K226" s="242"/>
      <c r="L226" s="238"/>
      <c r="M226" s="238"/>
      <c r="N226" s="243"/>
      <c r="O226" s="199"/>
      <c r="P226" s="199"/>
      <c r="Q226" s="199"/>
      <c r="R226" s="199"/>
      <c r="S226" s="199"/>
      <c r="T226" s="199"/>
      <c r="U226" s="199"/>
      <c r="V226" s="199"/>
      <c r="W226" s="199"/>
      <c r="X226" s="199"/>
      <c r="Y226" s="199"/>
      <c r="Z226" s="199"/>
    </row>
    <row r="227" spans="1:26" ht="24" customHeight="1">
      <c r="A227" s="242"/>
      <c r="B227" s="240"/>
      <c r="C227" s="240"/>
      <c r="D227" s="240"/>
      <c r="E227" s="240"/>
      <c r="F227" s="240"/>
      <c r="G227" s="199"/>
      <c r="H227" s="241"/>
      <c r="I227" s="242"/>
      <c r="J227" s="242"/>
      <c r="K227" s="242"/>
      <c r="L227" s="238"/>
      <c r="M227" s="238"/>
      <c r="N227" s="243"/>
      <c r="O227" s="199"/>
      <c r="P227" s="199"/>
      <c r="Q227" s="199"/>
      <c r="R227" s="199"/>
      <c r="S227" s="199"/>
      <c r="T227" s="199"/>
      <c r="U227" s="199"/>
      <c r="V227" s="199"/>
      <c r="W227" s="199"/>
      <c r="X227" s="199"/>
      <c r="Y227" s="199"/>
      <c r="Z227" s="199"/>
    </row>
    <row r="228" spans="1:26" ht="24" customHeight="1">
      <c r="A228" s="242"/>
      <c r="B228" s="240"/>
      <c r="C228" s="240"/>
      <c r="D228" s="240"/>
      <c r="E228" s="240"/>
      <c r="F228" s="240"/>
      <c r="G228" s="199"/>
      <c r="H228" s="241"/>
      <c r="I228" s="242"/>
      <c r="J228" s="242"/>
      <c r="K228" s="242"/>
      <c r="L228" s="238"/>
      <c r="M228" s="238"/>
      <c r="N228" s="243"/>
      <c r="O228" s="199"/>
      <c r="P228" s="199"/>
      <c r="Q228" s="199"/>
      <c r="R228" s="199"/>
      <c r="S228" s="199"/>
      <c r="T228" s="199"/>
      <c r="U228" s="199"/>
      <c r="V228" s="199"/>
      <c r="W228" s="199"/>
      <c r="X228" s="199"/>
      <c r="Y228" s="199"/>
      <c r="Z228" s="199"/>
    </row>
    <row r="229" spans="1:26" ht="24" customHeight="1">
      <c r="A229" s="242"/>
      <c r="B229" s="240"/>
      <c r="C229" s="240"/>
      <c r="D229" s="240"/>
      <c r="E229" s="240"/>
      <c r="F229" s="240"/>
      <c r="G229" s="199"/>
      <c r="H229" s="241"/>
      <c r="I229" s="242"/>
      <c r="J229" s="242"/>
      <c r="K229" s="242"/>
      <c r="L229" s="238"/>
      <c r="M229" s="238"/>
      <c r="N229" s="243"/>
      <c r="O229" s="199"/>
      <c r="P229" s="199"/>
      <c r="Q229" s="199"/>
      <c r="R229" s="199"/>
      <c r="S229" s="199"/>
      <c r="T229" s="199"/>
      <c r="U229" s="199"/>
      <c r="V229" s="199"/>
      <c r="W229" s="199"/>
      <c r="X229" s="199"/>
      <c r="Y229" s="199"/>
      <c r="Z229" s="199"/>
    </row>
    <row r="230" spans="1:26" ht="24" customHeight="1">
      <c r="A230" s="242"/>
      <c r="B230" s="240"/>
      <c r="C230" s="240"/>
      <c r="D230" s="240"/>
      <c r="E230" s="240"/>
      <c r="F230" s="240"/>
      <c r="G230" s="199"/>
      <c r="H230" s="241"/>
      <c r="I230" s="242"/>
      <c r="J230" s="242"/>
      <c r="K230" s="242"/>
      <c r="L230" s="238"/>
      <c r="M230" s="238"/>
      <c r="N230" s="243"/>
      <c r="O230" s="199"/>
      <c r="P230" s="199"/>
      <c r="Q230" s="199"/>
      <c r="R230" s="199"/>
      <c r="S230" s="199"/>
      <c r="T230" s="199"/>
      <c r="U230" s="199"/>
      <c r="V230" s="199"/>
      <c r="W230" s="199"/>
      <c r="X230" s="199"/>
      <c r="Y230" s="199"/>
      <c r="Z230" s="199"/>
    </row>
    <row r="231" spans="1:26" ht="24" customHeight="1">
      <c r="A231" s="242"/>
      <c r="B231" s="240"/>
      <c r="C231" s="240"/>
      <c r="D231" s="240"/>
      <c r="E231" s="240"/>
      <c r="F231" s="240"/>
      <c r="G231" s="199"/>
      <c r="H231" s="241"/>
      <c r="I231" s="242"/>
      <c r="J231" s="242"/>
      <c r="K231" s="242"/>
      <c r="L231" s="238"/>
      <c r="M231" s="238"/>
      <c r="N231" s="243"/>
      <c r="O231" s="199"/>
      <c r="P231" s="199"/>
      <c r="Q231" s="199"/>
      <c r="R231" s="199"/>
      <c r="S231" s="199"/>
      <c r="T231" s="199"/>
      <c r="U231" s="199"/>
      <c r="V231" s="199"/>
      <c r="W231" s="199"/>
      <c r="X231" s="199"/>
      <c r="Y231" s="199"/>
      <c r="Z231" s="199"/>
    </row>
    <row r="232" spans="1:26" ht="24" customHeight="1">
      <c r="A232" s="242"/>
      <c r="B232" s="240"/>
      <c r="C232" s="240"/>
      <c r="D232" s="240"/>
      <c r="E232" s="240"/>
      <c r="F232" s="240"/>
      <c r="G232" s="199"/>
      <c r="H232" s="241"/>
      <c r="I232" s="242"/>
      <c r="J232" s="242"/>
      <c r="K232" s="242"/>
      <c r="L232" s="238"/>
      <c r="M232" s="238"/>
      <c r="N232" s="243"/>
      <c r="O232" s="199"/>
      <c r="P232" s="199"/>
      <c r="Q232" s="199"/>
      <c r="R232" s="199"/>
      <c r="S232" s="199"/>
      <c r="T232" s="199"/>
      <c r="U232" s="199"/>
      <c r="V232" s="199"/>
      <c r="W232" s="199"/>
      <c r="X232" s="199"/>
      <c r="Y232" s="199"/>
      <c r="Z232" s="199"/>
    </row>
    <row r="233" spans="1:26" ht="24" customHeight="1">
      <c r="A233" s="242"/>
      <c r="B233" s="240"/>
      <c r="C233" s="240"/>
      <c r="D233" s="240"/>
      <c r="E233" s="240"/>
      <c r="F233" s="240"/>
      <c r="G233" s="199"/>
      <c r="H233" s="241"/>
      <c r="I233" s="242"/>
      <c r="J233" s="242"/>
      <c r="K233" s="242"/>
      <c r="L233" s="238"/>
      <c r="M233" s="238"/>
      <c r="N233" s="243"/>
      <c r="O233" s="199"/>
      <c r="P233" s="199"/>
      <c r="Q233" s="199"/>
      <c r="R233" s="199"/>
      <c r="S233" s="199"/>
      <c r="T233" s="199"/>
      <c r="U233" s="199"/>
      <c r="V233" s="199"/>
      <c r="W233" s="199"/>
      <c r="X233" s="199"/>
      <c r="Y233" s="199"/>
      <c r="Z233" s="199"/>
    </row>
    <row r="234" spans="1:26" ht="24" customHeight="1">
      <c r="A234" s="242"/>
      <c r="B234" s="240"/>
      <c r="C234" s="240"/>
      <c r="D234" s="240"/>
      <c r="E234" s="240"/>
      <c r="F234" s="240"/>
      <c r="G234" s="199"/>
      <c r="H234" s="241"/>
      <c r="I234" s="242"/>
      <c r="J234" s="242"/>
      <c r="K234" s="242"/>
      <c r="L234" s="238"/>
      <c r="M234" s="238"/>
      <c r="N234" s="243"/>
      <c r="O234" s="199"/>
      <c r="P234" s="199"/>
      <c r="Q234" s="199"/>
      <c r="R234" s="199"/>
      <c r="S234" s="199"/>
      <c r="T234" s="199"/>
      <c r="U234" s="199"/>
      <c r="V234" s="199"/>
      <c r="W234" s="199"/>
      <c r="X234" s="199"/>
      <c r="Y234" s="199"/>
      <c r="Z234" s="199"/>
    </row>
    <row r="235" spans="1:26" ht="24" customHeight="1">
      <c r="A235" s="242"/>
      <c r="B235" s="240"/>
      <c r="C235" s="240"/>
      <c r="D235" s="240"/>
      <c r="E235" s="240"/>
      <c r="F235" s="240"/>
      <c r="G235" s="199"/>
      <c r="H235" s="241"/>
      <c r="I235" s="242"/>
      <c r="J235" s="242"/>
      <c r="K235" s="242"/>
      <c r="L235" s="238"/>
      <c r="M235" s="238"/>
      <c r="N235" s="243"/>
      <c r="O235" s="199"/>
      <c r="P235" s="199"/>
      <c r="Q235" s="199"/>
      <c r="R235" s="199"/>
      <c r="S235" s="199"/>
      <c r="T235" s="199"/>
      <c r="U235" s="199"/>
      <c r="V235" s="199"/>
      <c r="W235" s="199"/>
      <c r="X235" s="199"/>
      <c r="Y235" s="199"/>
      <c r="Z235" s="199"/>
    </row>
    <row r="236" spans="1:26" ht="24" customHeight="1">
      <c r="A236" s="242"/>
      <c r="B236" s="240"/>
      <c r="C236" s="240"/>
      <c r="D236" s="240"/>
      <c r="E236" s="240"/>
      <c r="F236" s="240"/>
      <c r="G236" s="199"/>
      <c r="H236" s="241"/>
      <c r="I236" s="242"/>
      <c r="J236" s="242"/>
      <c r="K236" s="242"/>
      <c r="L236" s="238"/>
      <c r="M236" s="238"/>
      <c r="N236" s="243"/>
      <c r="O236" s="199"/>
      <c r="P236" s="199"/>
      <c r="Q236" s="199"/>
      <c r="R236" s="199"/>
      <c r="S236" s="199"/>
      <c r="T236" s="199"/>
      <c r="U236" s="199"/>
      <c r="V236" s="199"/>
      <c r="W236" s="199"/>
      <c r="X236" s="199"/>
      <c r="Y236" s="199"/>
      <c r="Z236" s="199"/>
    </row>
    <row r="237" spans="1:26" ht="24" customHeight="1">
      <c r="A237" s="242"/>
      <c r="B237" s="240"/>
      <c r="C237" s="240"/>
      <c r="D237" s="240"/>
      <c r="E237" s="240"/>
      <c r="F237" s="240"/>
      <c r="G237" s="199"/>
      <c r="H237" s="241"/>
      <c r="I237" s="242"/>
      <c r="J237" s="242"/>
      <c r="K237" s="242"/>
      <c r="L237" s="238"/>
      <c r="M237" s="238"/>
      <c r="N237" s="243"/>
      <c r="O237" s="199"/>
      <c r="P237" s="199"/>
      <c r="Q237" s="199"/>
      <c r="R237" s="199"/>
      <c r="S237" s="199"/>
      <c r="T237" s="199"/>
      <c r="U237" s="199"/>
      <c r="V237" s="199"/>
      <c r="W237" s="199"/>
      <c r="X237" s="199"/>
      <c r="Y237" s="199"/>
      <c r="Z237" s="199"/>
    </row>
    <row r="238" spans="1:26" ht="24" customHeight="1">
      <c r="A238" s="242"/>
      <c r="B238" s="240"/>
      <c r="C238" s="240"/>
      <c r="D238" s="240"/>
      <c r="E238" s="240"/>
      <c r="F238" s="240"/>
      <c r="G238" s="199"/>
      <c r="H238" s="241"/>
      <c r="I238" s="242"/>
      <c r="J238" s="242"/>
      <c r="K238" s="242"/>
      <c r="L238" s="238"/>
      <c r="M238" s="238"/>
      <c r="N238" s="243"/>
      <c r="O238" s="199"/>
      <c r="P238" s="199"/>
      <c r="Q238" s="199"/>
      <c r="R238" s="199"/>
      <c r="S238" s="199"/>
      <c r="T238" s="199"/>
      <c r="U238" s="199"/>
      <c r="V238" s="199"/>
      <c r="W238" s="199"/>
      <c r="X238" s="199"/>
      <c r="Y238" s="199"/>
      <c r="Z238" s="199"/>
    </row>
    <row r="239" spans="1:26" ht="24" customHeight="1">
      <c r="A239" s="242"/>
      <c r="B239" s="240"/>
      <c r="C239" s="240"/>
      <c r="D239" s="240"/>
      <c r="E239" s="240"/>
      <c r="F239" s="240"/>
      <c r="G239" s="199"/>
      <c r="H239" s="241"/>
      <c r="I239" s="242"/>
      <c r="J239" s="242"/>
      <c r="K239" s="242"/>
      <c r="L239" s="238"/>
      <c r="M239" s="238"/>
      <c r="N239" s="243"/>
      <c r="O239" s="199"/>
      <c r="P239" s="199"/>
      <c r="Q239" s="199"/>
      <c r="R239" s="199"/>
      <c r="S239" s="199"/>
      <c r="T239" s="199"/>
      <c r="U239" s="199"/>
      <c r="V239" s="199"/>
      <c r="W239" s="199"/>
      <c r="X239" s="199"/>
      <c r="Y239" s="199"/>
      <c r="Z239" s="199"/>
    </row>
    <row r="240" spans="1:26" ht="24" customHeight="1">
      <c r="A240" s="242"/>
      <c r="B240" s="240"/>
      <c r="C240" s="240"/>
      <c r="D240" s="240"/>
      <c r="E240" s="240"/>
      <c r="F240" s="240"/>
      <c r="G240" s="199"/>
      <c r="H240" s="241"/>
      <c r="I240" s="242"/>
      <c r="J240" s="242"/>
      <c r="K240" s="242"/>
      <c r="L240" s="238"/>
      <c r="M240" s="238"/>
      <c r="N240" s="243"/>
      <c r="O240" s="199"/>
      <c r="P240" s="199"/>
      <c r="Q240" s="199"/>
      <c r="R240" s="199"/>
      <c r="S240" s="199"/>
      <c r="T240" s="199"/>
      <c r="U240" s="199"/>
      <c r="V240" s="199"/>
      <c r="W240" s="199"/>
      <c r="X240" s="199"/>
      <c r="Y240" s="199"/>
      <c r="Z240" s="199"/>
    </row>
    <row r="241" spans="1:26" ht="24" customHeight="1">
      <c r="A241" s="242"/>
      <c r="B241" s="240"/>
      <c r="C241" s="240"/>
      <c r="D241" s="240"/>
      <c r="E241" s="240"/>
      <c r="F241" s="240"/>
      <c r="G241" s="199"/>
      <c r="H241" s="241"/>
      <c r="I241" s="242"/>
      <c r="J241" s="242"/>
      <c r="K241" s="242"/>
      <c r="L241" s="238"/>
      <c r="M241" s="238"/>
      <c r="N241" s="243"/>
      <c r="O241" s="199"/>
      <c r="P241" s="199"/>
      <c r="Q241" s="199"/>
      <c r="R241" s="199"/>
      <c r="S241" s="199"/>
      <c r="T241" s="199"/>
      <c r="U241" s="199"/>
      <c r="V241" s="199"/>
      <c r="W241" s="199"/>
      <c r="X241" s="199"/>
      <c r="Y241" s="199"/>
      <c r="Z241" s="199"/>
    </row>
    <row r="242" spans="1:26" ht="24" customHeight="1">
      <c r="A242" s="242"/>
      <c r="B242" s="240"/>
      <c r="C242" s="240"/>
      <c r="D242" s="240"/>
      <c r="E242" s="240"/>
      <c r="F242" s="240"/>
      <c r="G242" s="199"/>
      <c r="H242" s="241"/>
      <c r="I242" s="242"/>
      <c r="J242" s="242"/>
      <c r="K242" s="242"/>
      <c r="L242" s="238"/>
      <c r="M242" s="238"/>
      <c r="N242" s="243"/>
      <c r="O242" s="199"/>
      <c r="P242" s="199"/>
      <c r="Q242" s="199"/>
      <c r="R242" s="199"/>
      <c r="S242" s="199"/>
      <c r="T242" s="199"/>
      <c r="U242" s="199"/>
      <c r="V242" s="199"/>
      <c r="W242" s="199"/>
      <c r="X242" s="199"/>
      <c r="Y242" s="199"/>
      <c r="Z242" s="199"/>
    </row>
    <row r="243" spans="1:26" ht="24" customHeight="1">
      <c r="A243" s="242"/>
      <c r="B243" s="240"/>
      <c r="C243" s="240"/>
      <c r="D243" s="240"/>
      <c r="E243" s="240"/>
      <c r="F243" s="240"/>
      <c r="G243" s="199"/>
      <c r="H243" s="241"/>
      <c r="I243" s="242"/>
      <c r="J243" s="242"/>
      <c r="K243" s="242"/>
      <c r="L243" s="238"/>
      <c r="M243" s="238"/>
      <c r="N243" s="243"/>
      <c r="O243" s="199"/>
      <c r="P243" s="199"/>
      <c r="Q243" s="199"/>
      <c r="R243" s="199"/>
      <c r="S243" s="199"/>
      <c r="T243" s="199"/>
      <c r="U243" s="199"/>
      <c r="V243" s="199"/>
      <c r="W243" s="199"/>
      <c r="X243" s="199"/>
      <c r="Y243" s="199"/>
      <c r="Z243" s="199"/>
    </row>
    <row r="244" spans="1:26" ht="24" customHeight="1">
      <c r="A244" s="242"/>
      <c r="B244" s="240"/>
      <c r="C244" s="240"/>
      <c r="D244" s="240"/>
      <c r="E244" s="240"/>
      <c r="F244" s="240"/>
      <c r="G244" s="199"/>
      <c r="H244" s="241"/>
      <c r="I244" s="242"/>
      <c r="J244" s="242"/>
      <c r="K244" s="242"/>
      <c r="L244" s="238"/>
      <c r="M244" s="238"/>
      <c r="N244" s="243"/>
      <c r="O244" s="199"/>
      <c r="P244" s="199"/>
      <c r="Q244" s="199"/>
      <c r="R244" s="199"/>
      <c r="S244" s="199"/>
      <c r="T244" s="199"/>
      <c r="U244" s="199"/>
      <c r="V244" s="199"/>
      <c r="W244" s="199"/>
      <c r="X244" s="199"/>
      <c r="Y244" s="199"/>
      <c r="Z244" s="199"/>
    </row>
    <row r="245" spans="1:26" ht="24" customHeight="1">
      <c r="A245" s="242"/>
      <c r="B245" s="240"/>
      <c r="C245" s="240"/>
      <c r="D245" s="240"/>
      <c r="E245" s="240"/>
      <c r="F245" s="240"/>
      <c r="G245" s="199"/>
      <c r="H245" s="241"/>
      <c r="I245" s="242"/>
      <c r="J245" s="242"/>
      <c r="K245" s="242"/>
      <c r="L245" s="238"/>
      <c r="M245" s="238"/>
      <c r="N245" s="243"/>
      <c r="O245" s="199"/>
      <c r="P245" s="199"/>
      <c r="Q245" s="199"/>
      <c r="R245" s="199"/>
      <c r="S245" s="199"/>
      <c r="T245" s="199"/>
      <c r="U245" s="199"/>
      <c r="V245" s="199"/>
      <c r="W245" s="199"/>
      <c r="X245" s="199"/>
      <c r="Y245" s="199"/>
      <c r="Z245" s="199"/>
    </row>
    <row r="246" spans="1:26" ht="24" customHeight="1">
      <c r="A246" s="242"/>
      <c r="B246" s="240"/>
      <c r="C246" s="240"/>
      <c r="D246" s="240"/>
      <c r="E246" s="240"/>
      <c r="F246" s="240"/>
      <c r="G246" s="199"/>
      <c r="H246" s="241"/>
      <c r="I246" s="242"/>
      <c r="J246" s="242"/>
      <c r="K246" s="242"/>
      <c r="L246" s="238"/>
      <c r="M246" s="238"/>
      <c r="N246" s="243"/>
      <c r="O246" s="199"/>
      <c r="P246" s="199"/>
      <c r="Q246" s="199"/>
      <c r="R246" s="199"/>
      <c r="S246" s="199"/>
      <c r="T246" s="199"/>
      <c r="U246" s="199"/>
      <c r="V246" s="199"/>
      <c r="W246" s="199"/>
      <c r="X246" s="199"/>
      <c r="Y246" s="199"/>
      <c r="Z246" s="199"/>
    </row>
    <row r="247" spans="1:26" ht="24" customHeight="1">
      <c r="A247" s="242"/>
      <c r="B247" s="240"/>
      <c r="C247" s="240"/>
      <c r="D247" s="240"/>
      <c r="E247" s="240"/>
      <c r="F247" s="240"/>
      <c r="G247" s="199"/>
      <c r="H247" s="241"/>
      <c r="I247" s="242"/>
      <c r="J247" s="242"/>
      <c r="K247" s="242"/>
      <c r="L247" s="238"/>
      <c r="M247" s="238"/>
      <c r="N247" s="243"/>
      <c r="O247" s="199"/>
      <c r="P247" s="199"/>
      <c r="Q247" s="199"/>
      <c r="R247" s="199"/>
      <c r="S247" s="199"/>
      <c r="T247" s="199"/>
      <c r="U247" s="199"/>
      <c r="V247" s="199"/>
      <c r="W247" s="199"/>
      <c r="X247" s="199"/>
      <c r="Y247" s="199"/>
      <c r="Z247" s="199"/>
    </row>
    <row r="248" spans="1:26" ht="24" customHeight="1">
      <c r="A248" s="242"/>
      <c r="B248" s="240"/>
      <c r="C248" s="240"/>
      <c r="D248" s="240"/>
      <c r="E248" s="240"/>
      <c r="F248" s="240"/>
      <c r="G248" s="199"/>
      <c r="H248" s="241"/>
      <c r="I248" s="242"/>
      <c r="J248" s="242"/>
      <c r="K248" s="242"/>
      <c r="L248" s="238"/>
      <c r="M248" s="238"/>
      <c r="N248" s="243"/>
      <c r="O248" s="199"/>
      <c r="P248" s="199"/>
      <c r="Q248" s="199"/>
      <c r="R248" s="199"/>
      <c r="S248" s="199"/>
      <c r="T248" s="199"/>
      <c r="U248" s="199"/>
      <c r="V248" s="199"/>
      <c r="W248" s="199"/>
      <c r="X248" s="199"/>
      <c r="Y248" s="199"/>
      <c r="Z248" s="199"/>
    </row>
    <row r="249" spans="1:26" ht="24" customHeight="1">
      <c r="A249" s="242"/>
      <c r="B249" s="240"/>
      <c r="C249" s="240"/>
      <c r="D249" s="240"/>
      <c r="E249" s="240"/>
      <c r="F249" s="240"/>
      <c r="G249" s="199"/>
      <c r="H249" s="241"/>
      <c r="I249" s="242"/>
      <c r="J249" s="242"/>
      <c r="K249" s="242"/>
      <c r="L249" s="238"/>
      <c r="M249" s="238"/>
      <c r="N249" s="243"/>
      <c r="O249" s="199"/>
      <c r="P249" s="199"/>
      <c r="Q249" s="199"/>
      <c r="R249" s="199"/>
      <c r="S249" s="199"/>
      <c r="T249" s="199"/>
      <c r="U249" s="199"/>
      <c r="V249" s="199"/>
      <c r="W249" s="199"/>
      <c r="X249" s="199"/>
      <c r="Y249" s="199"/>
      <c r="Z249" s="199"/>
    </row>
    <row r="250" spans="1:26" ht="24" customHeight="1">
      <c r="A250" s="242"/>
      <c r="B250" s="240"/>
      <c r="C250" s="240"/>
      <c r="D250" s="240"/>
      <c r="E250" s="240"/>
      <c r="F250" s="240"/>
      <c r="G250" s="199"/>
      <c r="H250" s="241"/>
      <c r="I250" s="242"/>
      <c r="J250" s="242"/>
      <c r="K250" s="242"/>
      <c r="L250" s="238"/>
      <c r="M250" s="238"/>
      <c r="N250" s="243"/>
      <c r="O250" s="199"/>
      <c r="P250" s="199"/>
      <c r="Q250" s="199"/>
      <c r="R250" s="199"/>
      <c r="S250" s="199"/>
      <c r="T250" s="199"/>
      <c r="U250" s="199"/>
      <c r="V250" s="199"/>
      <c r="W250" s="199"/>
      <c r="X250" s="199"/>
      <c r="Y250" s="199"/>
      <c r="Z250" s="199"/>
    </row>
    <row r="251" spans="1:26" ht="24" customHeight="1">
      <c r="A251" s="242"/>
      <c r="B251" s="240"/>
      <c r="C251" s="240"/>
      <c r="D251" s="240"/>
      <c r="E251" s="240"/>
      <c r="F251" s="240"/>
      <c r="G251" s="199"/>
      <c r="H251" s="241"/>
      <c r="I251" s="242"/>
      <c r="J251" s="242"/>
      <c r="K251" s="242"/>
      <c r="L251" s="238"/>
      <c r="M251" s="238"/>
      <c r="N251" s="243"/>
      <c r="O251" s="199"/>
      <c r="P251" s="199"/>
      <c r="Q251" s="199"/>
      <c r="R251" s="199"/>
      <c r="S251" s="199"/>
      <c r="T251" s="199"/>
      <c r="U251" s="199"/>
      <c r="V251" s="199"/>
      <c r="W251" s="199"/>
      <c r="X251" s="199"/>
      <c r="Y251" s="199"/>
      <c r="Z251" s="199"/>
    </row>
    <row r="252" spans="1:26" ht="24" customHeight="1">
      <c r="A252" s="242"/>
      <c r="B252" s="240"/>
      <c r="C252" s="240"/>
      <c r="D252" s="240"/>
      <c r="E252" s="240"/>
      <c r="F252" s="240"/>
      <c r="G252" s="199"/>
      <c r="H252" s="241"/>
      <c r="I252" s="242"/>
      <c r="J252" s="242"/>
      <c r="K252" s="242"/>
      <c r="L252" s="238"/>
      <c r="M252" s="238"/>
      <c r="N252" s="243"/>
      <c r="O252" s="199"/>
      <c r="P252" s="199"/>
      <c r="Q252" s="199"/>
      <c r="R252" s="199"/>
      <c r="S252" s="199"/>
      <c r="T252" s="199"/>
      <c r="U252" s="199"/>
      <c r="V252" s="199"/>
      <c r="W252" s="199"/>
      <c r="X252" s="199"/>
      <c r="Y252" s="199"/>
      <c r="Z252" s="199"/>
    </row>
    <row r="253" spans="1:26" ht="24" customHeight="1">
      <c r="A253" s="242"/>
      <c r="B253" s="240"/>
      <c r="C253" s="240"/>
      <c r="D253" s="240"/>
      <c r="E253" s="240"/>
      <c r="F253" s="240"/>
      <c r="G253" s="199"/>
      <c r="H253" s="241"/>
      <c r="I253" s="242"/>
      <c r="J253" s="242"/>
      <c r="K253" s="242"/>
      <c r="L253" s="238"/>
      <c r="M253" s="238"/>
      <c r="N253" s="243"/>
      <c r="O253" s="199"/>
      <c r="P253" s="199"/>
      <c r="Q253" s="199"/>
      <c r="R253" s="199"/>
      <c r="S253" s="199"/>
      <c r="T253" s="199"/>
      <c r="U253" s="199"/>
      <c r="V253" s="199"/>
      <c r="W253" s="199"/>
      <c r="X253" s="199"/>
      <c r="Y253" s="199"/>
      <c r="Z253" s="199"/>
    </row>
    <row r="254" spans="1:26" ht="24" customHeight="1">
      <c r="A254" s="242"/>
      <c r="B254" s="240"/>
      <c r="C254" s="240"/>
      <c r="D254" s="240"/>
      <c r="E254" s="240"/>
      <c r="F254" s="240"/>
      <c r="G254" s="199"/>
      <c r="H254" s="241"/>
      <c r="I254" s="242"/>
      <c r="J254" s="242"/>
      <c r="K254" s="242"/>
      <c r="L254" s="238"/>
      <c r="M254" s="238"/>
      <c r="N254" s="243"/>
      <c r="O254" s="199"/>
      <c r="P254" s="199"/>
      <c r="Q254" s="199"/>
      <c r="R254" s="199"/>
      <c r="S254" s="199"/>
      <c r="T254" s="199"/>
      <c r="U254" s="199"/>
      <c r="V254" s="199"/>
      <c r="W254" s="199"/>
      <c r="X254" s="199"/>
      <c r="Y254" s="199"/>
      <c r="Z254" s="199"/>
    </row>
    <row r="255" spans="1:26" ht="24" customHeight="1">
      <c r="A255" s="242"/>
      <c r="B255" s="240"/>
      <c r="C255" s="240"/>
      <c r="D255" s="240"/>
      <c r="E255" s="240"/>
      <c r="F255" s="240"/>
      <c r="G255" s="199"/>
      <c r="H255" s="241"/>
      <c r="I255" s="242"/>
      <c r="J255" s="242"/>
      <c r="K255" s="242"/>
      <c r="L255" s="238"/>
      <c r="M255" s="238"/>
      <c r="N255" s="243"/>
      <c r="O255" s="199"/>
      <c r="P255" s="199"/>
      <c r="Q255" s="199"/>
      <c r="R255" s="199"/>
      <c r="S255" s="199"/>
      <c r="T255" s="199"/>
      <c r="U255" s="199"/>
      <c r="V255" s="199"/>
      <c r="W255" s="199"/>
      <c r="X255" s="199"/>
      <c r="Y255" s="199"/>
      <c r="Z255" s="199"/>
    </row>
    <row r="256" spans="1:26" ht="24" customHeight="1">
      <c r="A256" s="242"/>
      <c r="B256" s="240"/>
      <c r="C256" s="240"/>
      <c r="D256" s="240"/>
      <c r="E256" s="240"/>
      <c r="F256" s="240"/>
      <c r="G256" s="199"/>
      <c r="H256" s="241"/>
      <c r="I256" s="242"/>
      <c r="J256" s="242"/>
      <c r="K256" s="242"/>
      <c r="L256" s="238"/>
      <c r="M256" s="238"/>
      <c r="N256" s="243"/>
      <c r="O256" s="199"/>
      <c r="P256" s="199"/>
      <c r="Q256" s="199"/>
      <c r="R256" s="199"/>
      <c r="S256" s="199"/>
      <c r="T256" s="199"/>
      <c r="U256" s="199"/>
      <c r="V256" s="199"/>
      <c r="W256" s="199"/>
      <c r="X256" s="199"/>
      <c r="Y256" s="199"/>
      <c r="Z256" s="199"/>
    </row>
    <row r="257" spans="1:26" ht="24" customHeight="1">
      <c r="A257" s="242"/>
      <c r="B257" s="240"/>
      <c r="C257" s="240"/>
      <c r="D257" s="240"/>
      <c r="E257" s="240"/>
      <c r="F257" s="240"/>
      <c r="G257" s="199"/>
      <c r="H257" s="241"/>
      <c r="I257" s="242"/>
      <c r="J257" s="242"/>
      <c r="K257" s="242"/>
      <c r="L257" s="238"/>
      <c r="M257" s="238"/>
      <c r="N257" s="243"/>
      <c r="O257" s="199"/>
      <c r="P257" s="199"/>
      <c r="Q257" s="199"/>
      <c r="R257" s="199"/>
      <c r="S257" s="199"/>
      <c r="T257" s="199"/>
      <c r="U257" s="199"/>
      <c r="V257" s="199"/>
      <c r="W257" s="199"/>
      <c r="X257" s="199"/>
      <c r="Y257" s="199"/>
      <c r="Z257" s="199"/>
    </row>
    <row r="258" spans="1:26" ht="24" customHeight="1">
      <c r="A258" s="242"/>
      <c r="B258" s="240"/>
      <c r="C258" s="240"/>
      <c r="D258" s="240"/>
      <c r="E258" s="240"/>
      <c r="F258" s="240"/>
      <c r="G258" s="199"/>
      <c r="H258" s="241"/>
      <c r="I258" s="242"/>
      <c r="J258" s="242"/>
      <c r="K258" s="242"/>
      <c r="L258" s="238"/>
      <c r="M258" s="238"/>
      <c r="N258" s="243"/>
      <c r="O258" s="199"/>
      <c r="P258" s="199"/>
      <c r="Q258" s="199"/>
      <c r="R258" s="199"/>
      <c r="S258" s="199"/>
      <c r="T258" s="199"/>
      <c r="U258" s="199"/>
      <c r="V258" s="199"/>
      <c r="W258" s="199"/>
      <c r="X258" s="199"/>
      <c r="Y258" s="199"/>
      <c r="Z258" s="199"/>
    </row>
    <row r="259" spans="1:26" ht="24" customHeight="1">
      <c r="A259" s="242"/>
      <c r="B259" s="240"/>
      <c r="C259" s="240"/>
      <c r="D259" s="240"/>
      <c r="E259" s="240"/>
      <c r="F259" s="240"/>
      <c r="G259" s="199"/>
      <c r="H259" s="241"/>
      <c r="I259" s="242"/>
      <c r="J259" s="242"/>
      <c r="K259" s="242"/>
      <c r="L259" s="238"/>
      <c r="M259" s="238"/>
      <c r="N259" s="243"/>
      <c r="O259" s="199"/>
      <c r="P259" s="199"/>
      <c r="Q259" s="199"/>
      <c r="R259" s="199"/>
      <c r="S259" s="199"/>
      <c r="T259" s="199"/>
      <c r="U259" s="199"/>
      <c r="V259" s="199"/>
      <c r="W259" s="199"/>
      <c r="X259" s="199"/>
      <c r="Y259" s="199"/>
      <c r="Z259" s="199"/>
    </row>
    <row r="260" spans="1:26" ht="24" customHeight="1">
      <c r="A260" s="242"/>
      <c r="B260" s="240"/>
      <c r="C260" s="240"/>
      <c r="D260" s="240"/>
      <c r="E260" s="240"/>
      <c r="F260" s="240"/>
      <c r="G260" s="199"/>
      <c r="H260" s="241"/>
      <c r="I260" s="242"/>
      <c r="J260" s="242"/>
      <c r="K260" s="242"/>
      <c r="L260" s="238"/>
      <c r="M260" s="238"/>
      <c r="N260" s="243"/>
      <c r="O260" s="199"/>
      <c r="P260" s="199"/>
      <c r="Q260" s="199"/>
      <c r="R260" s="199"/>
      <c r="S260" s="199"/>
      <c r="T260" s="199"/>
      <c r="U260" s="199"/>
      <c r="V260" s="199"/>
      <c r="W260" s="199"/>
      <c r="X260" s="199"/>
      <c r="Y260" s="199"/>
      <c r="Z260" s="199"/>
    </row>
    <row r="261" spans="1:26" ht="24" customHeight="1">
      <c r="A261" s="242"/>
      <c r="B261" s="240"/>
      <c r="C261" s="240"/>
      <c r="D261" s="240"/>
      <c r="E261" s="240"/>
      <c r="F261" s="240"/>
      <c r="G261" s="199"/>
      <c r="H261" s="241"/>
      <c r="I261" s="242"/>
      <c r="J261" s="242"/>
      <c r="K261" s="242"/>
      <c r="L261" s="238"/>
      <c r="M261" s="238"/>
      <c r="N261" s="243"/>
      <c r="O261" s="199"/>
      <c r="P261" s="199"/>
      <c r="Q261" s="199"/>
      <c r="R261" s="199"/>
      <c r="S261" s="199"/>
      <c r="T261" s="199"/>
      <c r="U261" s="199"/>
      <c r="V261" s="199"/>
      <c r="W261" s="199"/>
      <c r="X261" s="199"/>
      <c r="Y261" s="199"/>
      <c r="Z261" s="199"/>
    </row>
    <row r="262" spans="1:26" ht="24" customHeight="1">
      <c r="A262" s="242"/>
      <c r="B262" s="240"/>
      <c r="C262" s="240"/>
      <c r="D262" s="240"/>
      <c r="E262" s="240"/>
      <c r="F262" s="240"/>
      <c r="G262" s="199"/>
      <c r="H262" s="241"/>
      <c r="I262" s="242"/>
      <c r="J262" s="242"/>
      <c r="K262" s="242"/>
      <c r="L262" s="238"/>
      <c r="M262" s="238"/>
      <c r="N262" s="243"/>
      <c r="O262" s="199"/>
      <c r="P262" s="199"/>
      <c r="Q262" s="199"/>
      <c r="R262" s="199"/>
      <c r="S262" s="199"/>
      <c r="T262" s="199"/>
      <c r="U262" s="199"/>
      <c r="V262" s="199"/>
      <c r="W262" s="199"/>
      <c r="X262" s="199"/>
      <c r="Y262" s="199"/>
      <c r="Z262" s="199"/>
    </row>
    <row r="263" spans="1:26" ht="24" customHeight="1">
      <c r="A263" s="242"/>
      <c r="B263" s="240"/>
      <c r="C263" s="240"/>
      <c r="D263" s="240"/>
      <c r="E263" s="240"/>
      <c r="F263" s="240"/>
      <c r="G263" s="199"/>
      <c r="H263" s="241"/>
      <c r="I263" s="242"/>
      <c r="J263" s="242"/>
      <c r="K263" s="242"/>
      <c r="L263" s="238"/>
      <c r="M263" s="238"/>
      <c r="N263" s="243"/>
      <c r="O263" s="199"/>
      <c r="P263" s="199"/>
      <c r="Q263" s="199"/>
      <c r="R263" s="199"/>
      <c r="S263" s="199"/>
      <c r="T263" s="199"/>
      <c r="U263" s="199"/>
      <c r="V263" s="199"/>
      <c r="W263" s="199"/>
      <c r="X263" s="199"/>
      <c r="Y263" s="199"/>
      <c r="Z263" s="199"/>
    </row>
    <row r="264" spans="1:26" ht="24" customHeight="1">
      <c r="A264" s="242"/>
      <c r="B264" s="240"/>
      <c r="C264" s="240"/>
      <c r="D264" s="240"/>
      <c r="E264" s="240"/>
      <c r="F264" s="240"/>
      <c r="G264" s="199"/>
      <c r="H264" s="241"/>
      <c r="I264" s="242"/>
      <c r="J264" s="242"/>
      <c r="K264" s="242"/>
      <c r="L264" s="238"/>
      <c r="M264" s="238"/>
      <c r="N264" s="243"/>
      <c r="O264" s="199"/>
      <c r="P264" s="199"/>
      <c r="Q264" s="199"/>
      <c r="R264" s="199"/>
      <c r="S264" s="199"/>
      <c r="T264" s="199"/>
      <c r="U264" s="199"/>
      <c r="V264" s="199"/>
      <c r="W264" s="199"/>
      <c r="X264" s="199"/>
      <c r="Y264" s="199"/>
      <c r="Z264" s="199"/>
    </row>
    <row r="265" spans="1:26" ht="24" customHeight="1">
      <c r="A265" s="242"/>
      <c r="B265" s="240"/>
      <c r="C265" s="240"/>
      <c r="D265" s="240"/>
      <c r="E265" s="240"/>
      <c r="F265" s="240"/>
      <c r="G265" s="199"/>
      <c r="H265" s="241"/>
      <c r="I265" s="242"/>
      <c r="J265" s="242"/>
      <c r="K265" s="242"/>
      <c r="L265" s="238"/>
      <c r="M265" s="238"/>
      <c r="N265" s="243"/>
      <c r="O265" s="199"/>
      <c r="P265" s="199"/>
      <c r="Q265" s="199"/>
      <c r="R265" s="199"/>
      <c r="S265" s="199"/>
      <c r="T265" s="199"/>
      <c r="U265" s="199"/>
      <c r="V265" s="199"/>
      <c r="W265" s="199"/>
      <c r="X265" s="199"/>
      <c r="Y265" s="199"/>
      <c r="Z265" s="199"/>
    </row>
    <row r="266" spans="1:26" ht="24" customHeight="1">
      <c r="A266" s="242"/>
      <c r="B266" s="240"/>
      <c r="C266" s="240"/>
      <c r="D266" s="240"/>
      <c r="E266" s="240"/>
      <c r="F266" s="240"/>
      <c r="G266" s="199"/>
      <c r="H266" s="241"/>
      <c r="I266" s="242"/>
      <c r="J266" s="242"/>
      <c r="K266" s="242"/>
      <c r="L266" s="238"/>
      <c r="M266" s="238"/>
      <c r="N266" s="243"/>
      <c r="O266" s="199"/>
      <c r="P266" s="199"/>
      <c r="Q266" s="199"/>
      <c r="R266" s="199"/>
      <c r="S266" s="199"/>
      <c r="T266" s="199"/>
      <c r="U266" s="199"/>
      <c r="V266" s="199"/>
      <c r="W266" s="199"/>
      <c r="X266" s="199"/>
      <c r="Y266" s="199"/>
      <c r="Z266" s="199"/>
    </row>
    <row r="267" spans="1:26" ht="24" customHeight="1">
      <c r="A267" s="242"/>
      <c r="B267" s="240"/>
      <c r="C267" s="240"/>
      <c r="D267" s="240"/>
      <c r="E267" s="240"/>
      <c r="F267" s="240"/>
      <c r="G267" s="199"/>
      <c r="H267" s="241"/>
      <c r="I267" s="242"/>
      <c r="J267" s="242"/>
      <c r="K267" s="242"/>
      <c r="L267" s="238"/>
      <c r="M267" s="238"/>
      <c r="N267" s="243"/>
      <c r="O267" s="199"/>
      <c r="P267" s="199"/>
      <c r="Q267" s="199"/>
      <c r="R267" s="199"/>
      <c r="S267" s="199"/>
      <c r="T267" s="199"/>
      <c r="U267" s="199"/>
      <c r="V267" s="199"/>
      <c r="W267" s="199"/>
      <c r="X267" s="199"/>
      <c r="Y267" s="199"/>
      <c r="Z267" s="199"/>
    </row>
    <row r="268" spans="1:26" ht="24" customHeight="1">
      <c r="A268" s="242"/>
      <c r="B268" s="240"/>
      <c r="C268" s="240"/>
      <c r="D268" s="240"/>
      <c r="E268" s="240"/>
      <c r="F268" s="240"/>
      <c r="G268" s="199"/>
      <c r="H268" s="241"/>
      <c r="I268" s="242"/>
      <c r="J268" s="242"/>
      <c r="K268" s="242"/>
      <c r="L268" s="238"/>
      <c r="M268" s="238"/>
      <c r="N268" s="243"/>
      <c r="O268" s="199"/>
      <c r="P268" s="199"/>
      <c r="Q268" s="199"/>
      <c r="R268" s="199"/>
      <c r="S268" s="199"/>
      <c r="T268" s="199"/>
      <c r="U268" s="199"/>
      <c r="V268" s="199"/>
      <c r="W268" s="199"/>
      <c r="X268" s="199"/>
      <c r="Y268" s="199"/>
      <c r="Z268" s="199"/>
    </row>
    <row r="269" spans="1:26" ht="24" customHeight="1">
      <c r="A269" s="242"/>
      <c r="B269" s="240"/>
      <c r="C269" s="240"/>
      <c r="D269" s="240"/>
      <c r="E269" s="240"/>
      <c r="F269" s="240"/>
      <c r="G269" s="199"/>
      <c r="H269" s="241"/>
      <c r="I269" s="242"/>
      <c r="J269" s="242"/>
      <c r="K269" s="242"/>
      <c r="L269" s="238"/>
      <c r="M269" s="238"/>
      <c r="N269" s="243"/>
      <c r="O269" s="199"/>
      <c r="P269" s="199"/>
      <c r="Q269" s="199"/>
      <c r="R269" s="199"/>
      <c r="S269" s="199"/>
      <c r="T269" s="199"/>
      <c r="U269" s="199"/>
      <c r="V269" s="199"/>
      <c r="W269" s="199"/>
      <c r="X269" s="199"/>
      <c r="Y269" s="199"/>
      <c r="Z269" s="199"/>
    </row>
    <row r="270" spans="1:26" ht="24" customHeight="1">
      <c r="A270" s="242"/>
      <c r="B270" s="240"/>
      <c r="C270" s="240"/>
      <c r="D270" s="240"/>
      <c r="E270" s="240"/>
      <c r="F270" s="240"/>
      <c r="G270" s="199"/>
      <c r="H270" s="241"/>
      <c r="I270" s="242"/>
      <c r="J270" s="242"/>
      <c r="K270" s="242"/>
      <c r="L270" s="238"/>
      <c r="M270" s="238"/>
      <c r="N270" s="243"/>
      <c r="O270" s="199"/>
      <c r="P270" s="199"/>
      <c r="Q270" s="199"/>
      <c r="R270" s="199"/>
      <c r="S270" s="199"/>
      <c r="T270" s="199"/>
      <c r="U270" s="199"/>
      <c r="V270" s="199"/>
      <c r="W270" s="199"/>
      <c r="X270" s="199"/>
      <c r="Y270" s="199"/>
      <c r="Z270" s="199"/>
    </row>
    <row r="271" spans="1:26" ht="24" customHeight="1">
      <c r="A271" s="242"/>
      <c r="B271" s="240"/>
      <c r="C271" s="240"/>
      <c r="D271" s="240"/>
      <c r="E271" s="240"/>
      <c r="F271" s="240"/>
      <c r="G271" s="199"/>
      <c r="H271" s="241"/>
      <c r="I271" s="242"/>
      <c r="J271" s="242"/>
      <c r="K271" s="242"/>
      <c r="L271" s="238"/>
      <c r="M271" s="238"/>
      <c r="N271" s="243"/>
      <c r="O271" s="199"/>
      <c r="P271" s="199"/>
      <c r="Q271" s="199"/>
      <c r="R271" s="199"/>
      <c r="S271" s="199"/>
      <c r="T271" s="199"/>
      <c r="U271" s="199"/>
      <c r="V271" s="199"/>
      <c r="W271" s="199"/>
      <c r="X271" s="199"/>
      <c r="Y271" s="199"/>
      <c r="Z271" s="199"/>
    </row>
    <row r="272" spans="1:26" ht="24" customHeight="1">
      <c r="A272" s="242"/>
      <c r="B272" s="240"/>
      <c r="C272" s="240"/>
      <c r="D272" s="240"/>
      <c r="E272" s="240"/>
      <c r="F272" s="240"/>
      <c r="G272" s="199"/>
      <c r="H272" s="241"/>
      <c r="I272" s="242"/>
      <c r="J272" s="242"/>
      <c r="K272" s="242"/>
      <c r="L272" s="238"/>
      <c r="M272" s="238"/>
      <c r="N272" s="243"/>
      <c r="O272" s="199"/>
      <c r="P272" s="199"/>
      <c r="Q272" s="199"/>
      <c r="R272" s="199"/>
      <c r="S272" s="199"/>
      <c r="T272" s="199"/>
      <c r="U272" s="199"/>
      <c r="V272" s="199"/>
      <c r="W272" s="199"/>
      <c r="X272" s="199"/>
      <c r="Y272" s="199"/>
      <c r="Z272" s="199"/>
    </row>
    <row r="273" spans="1:26" ht="24" customHeight="1">
      <c r="A273" s="242"/>
      <c r="B273" s="240"/>
      <c r="C273" s="240"/>
      <c r="D273" s="240"/>
      <c r="E273" s="240"/>
      <c r="F273" s="240"/>
      <c r="G273" s="199"/>
      <c r="H273" s="241"/>
      <c r="I273" s="242"/>
      <c r="J273" s="242"/>
      <c r="K273" s="242"/>
      <c r="L273" s="238"/>
      <c r="M273" s="238"/>
      <c r="N273" s="243"/>
      <c r="O273" s="199"/>
      <c r="P273" s="199"/>
      <c r="Q273" s="199"/>
      <c r="R273" s="199"/>
      <c r="S273" s="199"/>
      <c r="T273" s="199"/>
      <c r="U273" s="199"/>
      <c r="V273" s="199"/>
      <c r="W273" s="199"/>
      <c r="X273" s="199"/>
      <c r="Y273" s="199"/>
      <c r="Z273" s="199"/>
    </row>
    <row r="274" spans="1:26" ht="24" customHeight="1">
      <c r="A274" s="242"/>
      <c r="B274" s="240"/>
      <c r="C274" s="240"/>
      <c r="D274" s="240"/>
      <c r="E274" s="240"/>
      <c r="F274" s="240"/>
      <c r="G274" s="199"/>
      <c r="H274" s="241"/>
      <c r="I274" s="242"/>
      <c r="J274" s="242"/>
      <c r="K274" s="242"/>
      <c r="L274" s="238"/>
      <c r="M274" s="238"/>
      <c r="N274" s="243"/>
      <c r="O274" s="199"/>
      <c r="P274" s="199"/>
      <c r="Q274" s="199"/>
      <c r="R274" s="199"/>
      <c r="S274" s="199"/>
      <c r="T274" s="199"/>
      <c r="U274" s="199"/>
      <c r="V274" s="199"/>
      <c r="W274" s="199"/>
      <c r="X274" s="199"/>
      <c r="Y274" s="199"/>
      <c r="Z274" s="199"/>
    </row>
    <row r="275" spans="1:26" ht="24" customHeight="1">
      <c r="A275" s="242"/>
      <c r="B275" s="240"/>
      <c r="C275" s="240"/>
      <c r="D275" s="240"/>
      <c r="E275" s="240"/>
      <c r="F275" s="240"/>
      <c r="G275" s="199"/>
      <c r="H275" s="241"/>
      <c r="I275" s="242"/>
      <c r="J275" s="242"/>
      <c r="K275" s="242"/>
      <c r="L275" s="238"/>
      <c r="M275" s="238"/>
      <c r="N275" s="243"/>
      <c r="O275" s="199"/>
      <c r="P275" s="199"/>
      <c r="Q275" s="199"/>
      <c r="R275" s="199"/>
      <c r="S275" s="199"/>
      <c r="T275" s="199"/>
      <c r="U275" s="199"/>
      <c r="V275" s="199"/>
      <c r="W275" s="199"/>
      <c r="X275" s="199"/>
      <c r="Y275" s="199"/>
      <c r="Z275" s="199"/>
    </row>
    <row r="276" spans="1:26" ht="24" customHeight="1">
      <c r="A276" s="242"/>
      <c r="B276" s="240"/>
      <c r="C276" s="240"/>
      <c r="D276" s="240"/>
      <c r="E276" s="240"/>
      <c r="F276" s="240"/>
      <c r="G276" s="199"/>
      <c r="H276" s="241"/>
      <c r="I276" s="242"/>
      <c r="J276" s="242"/>
      <c r="K276" s="242"/>
      <c r="L276" s="238"/>
      <c r="M276" s="238"/>
      <c r="N276" s="243"/>
      <c r="O276" s="199"/>
      <c r="P276" s="199"/>
      <c r="Q276" s="199"/>
      <c r="R276" s="199"/>
      <c r="S276" s="199"/>
      <c r="T276" s="199"/>
      <c r="U276" s="199"/>
      <c r="V276" s="199"/>
      <c r="W276" s="199"/>
      <c r="X276" s="199"/>
      <c r="Y276" s="199"/>
      <c r="Z276" s="199"/>
    </row>
    <row r="277" spans="1:26" ht="24" customHeight="1">
      <c r="A277" s="242"/>
      <c r="B277" s="240"/>
      <c r="C277" s="240"/>
      <c r="D277" s="240"/>
      <c r="E277" s="240"/>
      <c r="F277" s="240"/>
      <c r="G277" s="199"/>
      <c r="H277" s="241"/>
      <c r="I277" s="242"/>
      <c r="J277" s="242"/>
      <c r="K277" s="242"/>
      <c r="L277" s="238"/>
      <c r="M277" s="238"/>
      <c r="N277" s="243"/>
      <c r="O277" s="199"/>
      <c r="P277" s="199"/>
      <c r="Q277" s="199"/>
      <c r="R277" s="199"/>
      <c r="S277" s="199"/>
      <c r="T277" s="199"/>
      <c r="U277" s="199"/>
      <c r="V277" s="199"/>
      <c r="W277" s="199"/>
      <c r="X277" s="199"/>
      <c r="Y277" s="199"/>
      <c r="Z277" s="199"/>
    </row>
    <row r="278" spans="1:26" ht="24" customHeight="1">
      <c r="A278" s="242"/>
      <c r="B278" s="240"/>
      <c r="C278" s="240"/>
      <c r="D278" s="240"/>
      <c r="E278" s="240"/>
      <c r="F278" s="240"/>
      <c r="G278" s="199"/>
      <c r="H278" s="241"/>
      <c r="I278" s="242"/>
      <c r="J278" s="242"/>
      <c r="K278" s="242"/>
      <c r="L278" s="238"/>
      <c r="M278" s="238"/>
      <c r="N278" s="243"/>
      <c r="O278" s="199"/>
      <c r="P278" s="199"/>
      <c r="Q278" s="199"/>
      <c r="R278" s="199"/>
      <c r="S278" s="199"/>
      <c r="T278" s="199"/>
      <c r="U278" s="199"/>
      <c r="V278" s="199"/>
      <c r="W278" s="199"/>
      <c r="X278" s="199"/>
      <c r="Y278" s="199"/>
      <c r="Z278" s="199"/>
    </row>
    <row r="279" spans="1:26" ht="24" customHeight="1">
      <c r="B279" s="250"/>
      <c r="C279" s="250"/>
      <c r="D279" s="250"/>
      <c r="E279" s="250"/>
      <c r="F279" s="250"/>
      <c r="H279" s="241"/>
      <c r="I279" s="139"/>
      <c r="J279" s="139"/>
      <c r="K279" s="139"/>
      <c r="L279" s="238"/>
      <c r="M279" s="251"/>
      <c r="N279" s="252"/>
    </row>
    <row r="280" spans="1:26" ht="24" customHeight="1">
      <c r="B280" s="250"/>
      <c r="C280" s="250"/>
      <c r="D280" s="250"/>
      <c r="E280" s="250"/>
      <c r="F280" s="250"/>
      <c r="H280" s="241"/>
      <c r="I280" s="139"/>
      <c r="J280" s="139"/>
      <c r="K280" s="139"/>
      <c r="L280" s="238"/>
      <c r="M280" s="251"/>
      <c r="N280" s="252"/>
    </row>
    <row r="281" spans="1:26" ht="24" customHeight="1">
      <c r="B281" s="250"/>
      <c r="C281" s="250"/>
      <c r="D281" s="250"/>
      <c r="E281" s="250"/>
      <c r="F281" s="250"/>
      <c r="H281" s="241"/>
      <c r="I281" s="139"/>
      <c r="J281" s="139"/>
      <c r="K281" s="139"/>
      <c r="L281" s="238"/>
      <c r="M281" s="251"/>
      <c r="N281" s="252"/>
    </row>
    <row r="282" spans="1:26" ht="24" customHeight="1">
      <c r="B282" s="250"/>
      <c r="C282" s="250"/>
      <c r="D282" s="250"/>
      <c r="E282" s="250"/>
      <c r="F282" s="250"/>
      <c r="H282" s="241"/>
      <c r="I282" s="139"/>
      <c r="J282" s="139"/>
      <c r="K282" s="139"/>
      <c r="L282" s="238"/>
      <c r="M282" s="251"/>
      <c r="N282" s="252"/>
    </row>
    <row r="283" spans="1:26" ht="24" customHeight="1">
      <c r="B283" s="250"/>
      <c r="C283" s="250"/>
      <c r="D283" s="250"/>
      <c r="E283" s="250"/>
      <c r="F283" s="250"/>
      <c r="H283" s="241"/>
      <c r="I283" s="139"/>
      <c r="J283" s="139"/>
      <c r="K283" s="139"/>
      <c r="L283" s="238"/>
      <c r="M283" s="251"/>
      <c r="N283" s="252"/>
    </row>
    <row r="284" spans="1:26" ht="24" customHeight="1">
      <c r="B284" s="250"/>
      <c r="C284" s="250"/>
      <c r="D284" s="250"/>
      <c r="E284" s="250"/>
      <c r="F284" s="250"/>
      <c r="H284" s="241"/>
      <c r="I284" s="139"/>
      <c r="J284" s="139"/>
      <c r="K284" s="139"/>
      <c r="L284" s="238"/>
      <c r="M284" s="251"/>
      <c r="N284" s="252"/>
    </row>
    <row r="285" spans="1:26" ht="24" customHeight="1">
      <c r="B285" s="250"/>
      <c r="C285" s="250"/>
      <c r="D285" s="250"/>
      <c r="E285" s="250"/>
      <c r="F285" s="250"/>
      <c r="H285" s="241"/>
      <c r="I285" s="139"/>
      <c r="J285" s="139"/>
      <c r="K285" s="139"/>
      <c r="L285" s="238"/>
      <c r="M285" s="251"/>
      <c r="N285" s="252"/>
    </row>
    <row r="286" spans="1:26" ht="24" customHeight="1">
      <c r="B286" s="250"/>
      <c r="C286" s="250"/>
      <c r="D286" s="250"/>
      <c r="E286" s="250"/>
      <c r="F286" s="250"/>
      <c r="H286" s="241"/>
      <c r="I286" s="139"/>
      <c r="J286" s="139"/>
      <c r="K286" s="139"/>
      <c r="L286" s="238"/>
      <c r="M286" s="251"/>
      <c r="N286" s="252"/>
    </row>
    <row r="287" spans="1:26" ht="24" customHeight="1">
      <c r="B287" s="250"/>
      <c r="C287" s="250"/>
      <c r="D287" s="250"/>
      <c r="E287" s="250"/>
      <c r="F287" s="250"/>
      <c r="H287" s="241"/>
      <c r="I287" s="139"/>
      <c r="J287" s="139"/>
      <c r="K287" s="139"/>
      <c r="L287" s="238"/>
      <c r="M287" s="251"/>
      <c r="N287" s="252"/>
    </row>
    <row r="288" spans="1:26" ht="24" customHeight="1">
      <c r="B288" s="250"/>
      <c r="C288" s="250"/>
      <c r="D288" s="250"/>
      <c r="E288" s="250"/>
      <c r="F288" s="250"/>
      <c r="H288" s="241"/>
      <c r="I288" s="139"/>
      <c r="J288" s="139"/>
      <c r="K288" s="139"/>
      <c r="L288" s="238"/>
      <c r="M288" s="251"/>
      <c r="N288" s="252"/>
    </row>
    <row r="289" spans="2:14" ht="24" customHeight="1">
      <c r="B289" s="250"/>
      <c r="C289" s="250"/>
      <c r="D289" s="250"/>
      <c r="E289" s="250"/>
      <c r="F289" s="250"/>
      <c r="H289" s="241"/>
      <c r="I289" s="139"/>
      <c r="J289" s="139"/>
      <c r="K289" s="139"/>
      <c r="L289" s="238"/>
      <c r="M289" s="251"/>
      <c r="N289" s="252"/>
    </row>
    <row r="290" spans="2:14" ht="24" customHeight="1">
      <c r="B290" s="250"/>
      <c r="C290" s="250"/>
      <c r="D290" s="250"/>
      <c r="E290" s="250"/>
      <c r="F290" s="250"/>
      <c r="H290" s="241"/>
      <c r="I290" s="139"/>
      <c r="J290" s="139"/>
      <c r="K290" s="139"/>
      <c r="L290" s="238"/>
      <c r="M290" s="251"/>
      <c r="N290" s="252"/>
    </row>
    <row r="291" spans="2:14" ht="24" customHeight="1">
      <c r="B291" s="250"/>
      <c r="C291" s="250"/>
      <c r="D291" s="250"/>
      <c r="E291" s="250"/>
      <c r="F291" s="250"/>
      <c r="H291" s="241"/>
      <c r="I291" s="139"/>
      <c r="J291" s="139"/>
      <c r="K291" s="139"/>
      <c r="L291" s="238"/>
      <c r="M291" s="251"/>
      <c r="N291" s="252"/>
    </row>
    <row r="292" spans="2:14" ht="24" customHeight="1">
      <c r="B292" s="250"/>
      <c r="C292" s="250"/>
      <c r="D292" s="250"/>
      <c r="E292" s="250"/>
      <c r="F292" s="250"/>
      <c r="H292" s="241"/>
      <c r="I292" s="139"/>
      <c r="J292" s="139"/>
      <c r="K292" s="139"/>
      <c r="L292" s="238"/>
      <c r="M292" s="251"/>
      <c r="N292" s="252"/>
    </row>
    <row r="293" spans="2:14" ht="24" customHeight="1">
      <c r="B293" s="250"/>
      <c r="C293" s="250"/>
      <c r="D293" s="250"/>
      <c r="E293" s="250"/>
      <c r="F293" s="250"/>
      <c r="H293" s="241"/>
      <c r="I293" s="139"/>
      <c r="J293" s="139"/>
      <c r="K293" s="139"/>
      <c r="L293" s="238"/>
      <c r="M293" s="251"/>
      <c r="N293" s="252"/>
    </row>
    <row r="294" spans="2:14" ht="24" customHeight="1">
      <c r="B294" s="250"/>
      <c r="C294" s="250"/>
      <c r="D294" s="250"/>
      <c r="E294" s="250"/>
      <c r="F294" s="250"/>
      <c r="H294" s="241"/>
      <c r="I294" s="139"/>
      <c r="J294" s="139"/>
      <c r="K294" s="139"/>
      <c r="L294" s="238"/>
      <c r="M294" s="251"/>
      <c r="N294" s="252"/>
    </row>
    <row r="295" spans="2:14" ht="24" customHeight="1">
      <c r="B295" s="250"/>
      <c r="C295" s="250"/>
      <c r="D295" s="250"/>
      <c r="E295" s="250"/>
      <c r="F295" s="250"/>
      <c r="H295" s="241"/>
      <c r="I295" s="139"/>
      <c r="J295" s="139"/>
      <c r="K295" s="139"/>
      <c r="L295" s="238"/>
      <c r="M295" s="251"/>
      <c r="N295" s="252"/>
    </row>
    <row r="296" spans="2:14" ht="24" customHeight="1">
      <c r="B296" s="250"/>
      <c r="C296" s="250"/>
      <c r="D296" s="250"/>
      <c r="E296" s="250"/>
      <c r="F296" s="250"/>
      <c r="H296" s="241"/>
      <c r="I296" s="139"/>
      <c r="J296" s="139"/>
      <c r="K296" s="139"/>
      <c r="L296" s="238"/>
      <c r="M296" s="251"/>
      <c r="N296" s="252"/>
    </row>
    <row r="297" spans="2:14" ht="24" customHeight="1">
      <c r="B297" s="250"/>
      <c r="C297" s="250"/>
      <c r="D297" s="250"/>
      <c r="E297" s="250"/>
      <c r="F297" s="250"/>
      <c r="H297" s="241"/>
      <c r="I297" s="139"/>
      <c r="J297" s="139"/>
      <c r="K297" s="139"/>
      <c r="L297" s="238"/>
      <c r="M297" s="251"/>
      <c r="N297" s="252"/>
    </row>
    <row r="298" spans="2:14" ht="24" customHeight="1">
      <c r="B298" s="250"/>
      <c r="C298" s="250"/>
      <c r="D298" s="250"/>
      <c r="E298" s="250"/>
      <c r="F298" s="250"/>
      <c r="H298" s="241"/>
      <c r="I298" s="139"/>
      <c r="J298" s="139"/>
      <c r="K298" s="139"/>
      <c r="L298" s="238"/>
      <c r="M298" s="251"/>
      <c r="N298" s="252"/>
    </row>
    <row r="299" spans="2:14" ht="24" customHeight="1">
      <c r="B299" s="250"/>
      <c r="C299" s="250"/>
      <c r="D299" s="250"/>
      <c r="E299" s="250"/>
      <c r="F299" s="250"/>
      <c r="H299" s="241"/>
      <c r="I299" s="139"/>
      <c r="J299" s="139"/>
      <c r="K299" s="139"/>
      <c r="L299" s="238"/>
      <c r="M299" s="251"/>
      <c r="N299" s="252"/>
    </row>
    <row r="300" spans="2:14" ht="24" customHeight="1">
      <c r="B300" s="250"/>
      <c r="C300" s="250"/>
      <c r="D300" s="250"/>
      <c r="E300" s="250"/>
      <c r="F300" s="250"/>
      <c r="H300" s="241"/>
      <c r="I300" s="139"/>
      <c r="J300" s="139"/>
      <c r="K300" s="139"/>
      <c r="L300" s="238"/>
      <c r="M300" s="251"/>
      <c r="N300" s="252"/>
    </row>
    <row r="301" spans="2:14" ht="24" customHeight="1">
      <c r="B301" s="250"/>
      <c r="C301" s="250"/>
      <c r="D301" s="250"/>
      <c r="E301" s="250"/>
      <c r="F301" s="250"/>
      <c r="H301" s="241"/>
      <c r="I301" s="139"/>
      <c r="J301" s="139"/>
      <c r="K301" s="139"/>
      <c r="L301" s="238"/>
      <c r="M301" s="251"/>
      <c r="N301" s="252"/>
    </row>
    <row r="302" spans="2:14" ht="24" customHeight="1">
      <c r="B302" s="250"/>
      <c r="C302" s="250"/>
      <c r="D302" s="250"/>
      <c r="E302" s="250"/>
      <c r="F302" s="250"/>
      <c r="H302" s="241"/>
      <c r="I302" s="139"/>
      <c r="J302" s="139"/>
      <c r="K302" s="139"/>
      <c r="L302" s="238"/>
      <c r="M302" s="251"/>
      <c r="N302" s="252"/>
    </row>
    <row r="303" spans="2:14" ht="24" customHeight="1">
      <c r="B303" s="250"/>
      <c r="C303" s="250"/>
      <c r="D303" s="250"/>
      <c r="E303" s="250"/>
      <c r="F303" s="250"/>
      <c r="H303" s="241"/>
      <c r="I303" s="139"/>
      <c r="J303" s="139"/>
      <c r="K303" s="139"/>
      <c r="L303" s="238"/>
      <c r="M303" s="251"/>
      <c r="N303" s="252"/>
    </row>
    <row r="304" spans="2:14" ht="24" customHeight="1">
      <c r="B304" s="250"/>
      <c r="C304" s="250"/>
      <c r="D304" s="250"/>
      <c r="E304" s="250"/>
      <c r="F304" s="250"/>
      <c r="H304" s="241"/>
      <c r="I304" s="139"/>
      <c r="J304" s="139"/>
      <c r="K304" s="139"/>
      <c r="L304" s="238"/>
      <c r="M304" s="251"/>
      <c r="N304" s="252"/>
    </row>
    <row r="305" spans="2:14" ht="24" customHeight="1">
      <c r="B305" s="250"/>
      <c r="C305" s="250"/>
      <c r="D305" s="250"/>
      <c r="E305" s="250"/>
      <c r="F305" s="250"/>
      <c r="H305" s="241"/>
      <c r="I305" s="139"/>
      <c r="J305" s="139"/>
      <c r="K305" s="139"/>
      <c r="L305" s="238"/>
      <c r="M305" s="251"/>
      <c r="N305" s="252"/>
    </row>
    <row r="306" spans="2:14" ht="24" customHeight="1">
      <c r="B306" s="250"/>
      <c r="C306" s="250"/>
      <c r="D306" s="250"/>
      <c r="E306" s="250"/>
      <c r="F306" s="250"/>
      <c r="H306" s="241"/>
      <c r="I306" s="139"/>
      <c r="J306" s="139"/>
      <c r="K306" s="139"/>
      <c r="L306" s="238"/>
      <c r="M306" s="251"/>
      <c r="N306" s="252"/>
    </row>
    <row r="307" spans="2:14" ht="24" customHeight="1">
      <c r="B307" s="250"/>
      <c r="C307" s="250"/>
      <c r="D307" s="250"/>
      <c r="E307" s="250"/>
      <c r="F307" s="250"/>
      <c r="H307" s="241"/>
      <c r="I307" s="139"/>
      <c r="J307" s="139"/>
      <c r="K307" s="139"/>
      <c r="L307" s="238"/>
      <c r="M307" s="251"/>
      <c r="N307" s="252"/>
    </row>
    <row r="308" spans="2:14" ht="24" customHeight="1">
      <c r="B308" s="250"/>
      <c r="C308" s="250"/>
      <c r="D308" s="250"/>
      <c r="E308" s="250"/>
      <c r="F308" s="250"/>
      <c r="H308" s="241"/>
      <c r="I308" s="139"/>
      <c r="J308" s="139"/>
      <c r="K308" s="139"/>
      <c r="L308" s="238"/>
      <c r="M308" s="251"/>
      <c r="N308" s="252"/>
    </row>
    <row r="309" spans="2:14" ht="24" customHeight="1">
      <c r="B309" s="250"/>
      <c r="C309" s="250"/>
      <c r="D309" s="250"/>
      <c r="E309" s="250"/>
      <c r="F309" s="250"/>
      <c r="H309" s="241"/>
      <c r="I309" s="139"/>
      <c r="J309" s="139"/>
      <c r="K309" s="139"/>
      <c r="L309" s="238"/>
      <c r="M309" s="251"/>
      <c r="N309" s="252"/>
    </row>
    <row r="310" spans="2:14" ht="24" customHeight="1">
      <c r="B310" s="250"/>
      <c r="C310" s="250"/>
      <c r="D310" s="250"/>
      <c r="E310" s="250"/>
      <c r="F310" s="250"/>
      <c r="H310" s="241"/>
      <c r="I310" s="139"/>
      <c r="J310" s="139"/>
      <c r="K310" s="139"/>
      <c r="L310" s="238"/>
      <c r="M310" s="251"/>
      <c r="N310" s="252"/>
    </row>
    <row r="311" spans="2:14" ht="24" customHeight="1">
      <c r="B311" s="250"/>
      <c r="C311" s="250"/>
      <c r="D311" s="250"/>
      <c r="E311" s="250"/>
      <c r="F311" s="250"/>
      <c r="H311" s="241"/>
      <c r="I311" s="139"/>
      <c r="J311" s="139"/>
      <c r="K311" s="139"/>
      <c r="L311" s="238"/>
      <c r="M311" s="251"/>
      <c r="N311" s="252"/>
    </row>
    <row r="312" spans="2:14" ht="24" customHeight="1">
      <c r="B312" s="250"/>
      <c r="C312" s="250"/>
      <c r="D312" s="250"/>
      <c r="E312" s="250"/>
      <c r="F312" s="250"/>
      <c r="H312" s="241"/>
      <c r="I312" s="139"/>
      <c r="J312" s="139"/>
      <c r="K312" s="139"/>
      <c r="L312" s="238"/>
      <c r="M312" s="251"/>
      <c r="N312" s="252"/>
    </row>
    <row r="313" spans="2:14" ht="24" customHeight="1">
      <c r="B313" s="250"/>
      <c r="C313" s="250"/>
      <c r="D313" s="250"/>
      <c r="E313" s="250"/>
      <c r="F313" s="250"/>
      <c r="H313" s="241"/>
      <c r="I313" s="139"/>
      <c r="J313" s="139"/>
      <c r="K313" s="139"/>
      <c r="L313" s="238"/>
      <c r="M313" s="251"/>
      <c r="N313" s="252"/>
    </row>
    <row r="314" spans="2:14" ht="24" customHeight="1">
      <c r="B314" s="250"/>
      <c r="C314" s="250"/>
      <c r="D314" s="250"/>
      <c r="E314" s="250"/>
      <c r="F314" s="250"/>
      <c r="H314" s="241"/>
      <c r="I314" s="139"/>
      <c r="J314" s="139"/>
      <c r="K314" s="139"/>
      <c r="L314" s="238"/>
      <c r="M314" s="251"/>
      <c r="N314" s="252"/>
    </row>
    <row r="315" spans="2:14" ht="24" customHeight="1">
      <c r="B315" s="250"/>
      <c r="C315" s="250"/>
      <c r="D315" s="250"/>
      <c r="E315" s="250"/>
      <c r="F315" s="250"/>
      <c r="H315" s="241"/>
      <c r="I315" s="139"/>
      <c r="J315" s="139"/>
      <c r="K315" s="139"/>
      <c r="L315" s="238"/>
      <c r="M315" s="251"/>
      <c r="N315" s="252"/>
    </row>
    <row r="316" spans="2:14" ht="24" customHeight="1">
      <c r="B316" s="250"/>
      <c r="C316" s="250"/>
      <c r="D316" s="250"/>
      <c r="E316" s="250"/>
      <c r="F316" s="250"/>
      <c r="H316" s="241"/>
      <c r="I316" s="139"/>
      <c r="J316" s="139"/>
      <c r="K316" s="139"/>
      <c r="L316" s="238"/>
      <c r="M316" s="251"/>
      <c r="N316" s="252"/>
    </row>
    <row r="317" spans="2:14" ht="24" customHeight="1">
      <c r="B317" s="250"/>
      <c r="C317" s="250"/>
      <c r="D317" s="250"/>
      <c r="E317" s="250"/>
      <c r="F317" s="250"/>
      <c r="H317" s="241"/>
      <c r="I317" s="139"/>
      <c r="J317" s="139"/>
      <c r="K317" s="139"/>
      <c r="L317" s="238"/>
      <c r="M317" s="251"/>
      <c r="N317" s="252"/>
    </row>
    <row r="318" spans="2:14" ht="24" customHeight="1">
      <c r="B318" s="250"/>
      <c r="C318" s="250"/>
      <c r="D318" s="250"/>
      <c r="E318" s="250"/>
      <c r="F318" s="250"/>
      <c r="H318" s="241"/>
      <c r="I318" s="139"/>
      <c r="J318" s="139"/>
      <c r="K318" s="139"/>
      <c r="L318" s="238"/>
      <c r="M318" s="251"/>
      <c r="N318" s="252"/>
    </row>
    <row r="319" spans="2:14" ht="24" customHeight="1">
      <c r="B319" s="250"/>
      <c r="C319" s="250"/>
      <c r="D319" s="250"/>
      <c r="E319" s="250"/>
      <c r="F319" s="250"/>
      <c r="H319" s="241"/>
      <c r="I319" s="139"/>
      <c r="J319" s="139"/>
      <c r="K319" s="139"/>
      <c r="L319" s="238"/>
      <c r="M319" s="251"/>
      <c r="N319" s="252"/>
    </row>
    <row r="320" spans="2:14" ht="24" customHeight="1">
      <c r="B320" s="250"/>
      <c r="C320" s="250"/>
      <c r="D320" s="250"/>
      <c r="E320" s="250"/>
      <c r="F320" s="250"/>
      <c r="H320" s="241"/>
      <c r="I320" s="139"/>
      <c r="J320" s="139"/>
      <c r="K320" s="139"/>
      <c r="L320" s="238"/>
      <c r="M320" s="251"/>
      <c r="N320" s="252"/>
    </row>
    <row r="321" spans="2:14" ht="24" customHeight="1">
      <c r="B321" s="250"/>
      <c r="C321" s="250"/>
      <c r="D321" s="250"/>
      <c r="E321" s="250"/>
      <c r="F321" s="250"/>
      <c r="H321" s="241"/>
      <c r="I321" s="139"/>
      <c r="J321" s="139"/>
      <c r="K321" s="139"/>
      <c r="L321" s="238"/>
      <c r="M321" s="251"/>
      <c r="N321" s="252"/>
    </row>
    <row r="322" spans="2:14" ht="24" customHeight="1">
      <c r="B322" s="250"/>
      <c r="C322" s="250"/>
      <c r="D322" s="250"/>
      <c r="E322" s="250"/>
      <c r="F322" s="250"/>
      <c r="H322" s="241"/>
      <c r="I322" s="139"/>
      <c r="J322" s="139"/>
      <c r="K322" s="139"/>
      <c r="L322" s="238"/>
      <c r="M322" s="251"/>
      <c r="N322" s="252"/>
    </row>
    <row r="323" spans="2:14" ht="24" customHeight="1">
      <c r="B323" s="250"/>
      <c r="C323" s="250"/>
      <c r="D323" s="250"/>
      <c r="E323" s="250"/>
      <c r="F323" s="250"/>
      <c r="H323" s="241"/>
      <c r="I323" s="139"/>
      <c r="J323" s="139"/>
      <c r="K323" s="139"/>
      <c r="L323" s="238"/>
      <c r="M323" s="251"/>
      <c r="N323" s="252"/>
    </row>
    <row r="324" spans="2:14" ht="24" customHeight="1">
      <c r="B324" s="250"/>
      <c r="C324" s="250"/>
      <c r="D324" s="250"/>
      <c r="E324" s="250"/>
      <c r="F324" s="250"/>
      <c r="H324" s="241"/>
      <c r="I324" s="139"/>
      <c r="J324" s="139"/>
      <c r="K324" s="139"/>
      <c r="L324" s="238"/>
      <c r="M324" s="251"/>
      <c r="N324" s="252"/>
    </row>
    <row r="325" spans="2:14" ht="24" customHeight="1">
      <c r="B325" s="250"/>
      <c r="C325" s="250"/>
      <c r="D325" s="250"/>
      <c r="E325" s="250"/>
      <c r="F325" s="250"/>
      <c r="H325" s="241"/>
      <c r="I325" s="139"/>
      <c r="J325" s="139"/>
      <c r="K325" s="139"/>
      <c r="L325" s="238"/>
      <c r="M325" s="251"/>
      <c r="N325" s="252"/>
    </row>
    <row r="326" spans="2:14" ht="24" customHeight="1">
      <c r="B326" s="250"/>
      <c r="C326" s="250"/>
      <c r="D326" s="250"/>
      <c r="E326" s="250"/>
      <c r="F326" s="250"/>
      <c r="H326" s="241"/>
      <c r="I326" s="139"/>
      <c r="J326" s="139"/>
      <c r="K326" s="139"/>
      <c r="L326" s="238"/>
      <c r="M326" s="251"/>
      <c r="N326" s="252"/>
    </row>
    <row r="327" spans="2:14" ht="24" customHeight="1">
      <c r="B327" s="250"/>
      <c r="C327" s="250"/>
      <c r="D327" s="250"/>
      <c r="E327" s="250"/>
      <c r="F327" s="250"/>
      <c r="H327" s="241"/>
      <c r="I327" s="139"/>
      <c r="J327" s="139"/>
      <c r="K327" s="139"/>
      <c r="L327" s="238"/>
      <c r="M327" s="251"/>
      <c r="N327" s="252"/>
    </row>
    <row r="328" spans="2:14" ht="24" customHeight="1">
      <c r="B328" s="250"/>
      <c r="C328" s="250"/>
      <c r="D328" s="250"/>
      <c r="E328" s="250"/>
      <c r="F328" s="250"/>
      <c r="H328" s="241"/>
      <c r="I328" s="139"/>
      <c r="J328" s="139"/>
      <c r="K328" s="139"/>
      <c r="L328" s="238"/>
      <c r="M328" s="251"/>
      <c r="N328" s="252"/>
    </row>
    <row r="329" spans="2:14" ht="24" customHeight="1">
      <c r="B329" s="250"/>
      <c r="C329" s="250"/>
      <c r="D329" s="250"/>
      <c r="E329" s="250"/>
      <c r="F329" s="250"/>
      <c r="H329" s="241"/>
      <c r="I329" s="139"/>
      <c r="J329" s="139"/>
      <c r="K329" s="139"/>
      <c r="L329" s="238"/>
      <c r="M329" s="251"/>
      <c r="N329" s="252"/>
    </row>
    <row r="330" spans="2:14" ht="24" customHeight="1">
      <c r="B330" s="250"/>
      <c r="C330" s="250"/>
      <c r="D330" s="250"/>
      <c r="E330" s="250"/>
      <c r="F330" s="250"/>
      <c r="H330" s="241"/>
      <c r="I330" s="139"/>
      <c r="J330" s="139"/>
      <c r="K330" s="139"/>
      <c r="L330" s="238"/>
      <c r="M330" s="251"/>
      <c r="N330" s="252"/>
    </row>
    <row r="331" spans="2:14" ht="24" customHeight="1">
      <c r="B331" s="250"/>
      <c r="C331" s="250"/>
      <c r="D331" s="250"/>
      <c r="E331" s="250"/>
      <c r="F331" s="250"/>
      <c r="H331" s="241"/>
      <c r="I331" s="139"/>
      <c r="J331" s="139"/>
      <c r="K331" s="139"/>
      <c r="L331" s="238"/>
      <c r="M331" s="251"/>
      <c r="N331" s="252"/>
    </row>
    <row r="332" spans="2:14" ht="24" customHeight="1">
      <c r="B332" s="250"/>
      <c r="C332" s="250"/>
      <c r="D332" s="250"/>
      <c r="E332" s="250"/>
      <c r="F332" s="250"/>
      <c r="H332" s="241"/>
      <c r="I332" s="139"/>
      <c r="J332" s="139"/>
      <c r="K332" s="139"/>
      <c r="L332" s="238"/>
      <c r="M332" s="251"/>
      <c r="N332" s="252"/>
    </row>
    <row r="333" spans="2:14" ht="24" customHeight="1">
      <c r="B333" s="250"/>
      <c r="C333" s="250"/>
      <c r="D333" s="250"/>
      <c r="E333" s="250"/>
      <c r="F333" s="250"/>
      <c r="H333" s="241"/>
      <c r="I333" s="139"/>
      <c r="J333" s="139"/>
      <c r="K333" s="139"/>
      <c r="L333" s="238"/>
      <c r="M333" s="251"/>
      <c r="N333" s="252"/>
    </row>
    <row r="334" spans="2:14" ht="24" customHeight="1">
      <c r="B334" s="250"/>
      <c r="C334" s="250"/>
      <c r="D334" s="250"/>
      <c r="E334" s="250"/>
      <c r="F334" s="250"/>
      <c r="H334" s="241"/>
      <c r="I334" s="139"/>
      <c r="J334" s="139"/>
      <c r="K334" s="139"/>
      <c r="L334" s="238"/>
      <c r="M334" s="251"/>
      <c r="N334" s="252"/>
    </row>
    <row r="335" spans="2:14" ht="24" customHeight="1">
      <c r="B335" s="250"/>
      <c r="C335" s="250"/>
      <c r="D335" s="250"/>
      <c r="E335" s="250"/>
      <c r="F335" s="250"/>
      <c r="H335" s="241"/>
      <c r="I335" s="139"/>
      <c r="J335" s="139"/>
      <c r="K335" s="139"/>
      <c r="L335" s="238"/>
      <c r="M335" s="251"/>
      <c r="N335" s="252"/>
    </row>
    <row r="336" spans="2:14" ht="24" customHeight="1">
      <c r="B336" s="250"/>
      <c r="C336" s="250"/>
      <c r="D336" s="250"/>
      <c r="E336" s="250"/>
      <c r="F336" s="250"/>
      <c r="H336" s="241"/>
      <c r="I336" s="139"/>
      <c r="J336" s="139"/>
      <c r="K336" s="139"/>
      <c r="L336" s="238"/>
      <c r="M336" s="251"/>
      <c r="N336" s="252"/>
    </row>
    <row r="337" spans="2:14" ht="24" customHeight="1">
      <c r="B337" s="250"/>
      <c r="C337" s="250"/>
      <c r="D337" s="250"/>
      <c r="E337" s="250"/>
      <c r="F337" s="250"/>
      <c r="H337" s="241"/>
      <c r="I337" s="139"/>
      <c r="J337" s="139"/>
      <c r="K337" s="139"/>
      <c r="L337" s="238"/>
      <c r="M337" s="251"/>
      <c r="N337" s="252"/>
    </row>
    <row r="338" spans="2:14" ht="24" customHeight="1">
      <c r="B338" s="250"/>
      <c r="C338" s="250"/>
      <c r="D338" s="250"/>
      <c r="E338" s="250"/>
      <c r="F338" s="250"/>
      <c r="H338" s="241"/>
      <c r="I338" s="139"/>
      <c r="J338" s="139"/>
      <c r="K338" s="139"/>
      <c r="L338" s="238"/>
      <c r="M338" s="251"/>
      <c r="N338" s="252"/>
    </row>
    <row r="339" spans="2:14" ht="24" customHeight="1">
      <c r="B339" s="250"/>
      <c r="C339" s="250"/>
      <c r="D339" s="250"/>
      <c r="E339" s="250"/>
      <c r="F339" s="250"/>
      <c r="H339" s="241"/>
      <c r="I339" s="139"/>
      <c r="J339" s="139"/>
      <c r="K339" s="139"/>
      <c r="L339" s="238"/>
      <c r="M339" s="251"/>
      <c r="N339" s="252"/>
    </row>
    <row r="340" spans="2:14" ht="24" customHeight="1">
      <c r="B340" s="250"/>
      <c r="C340" s="250"/>
      <c r="D340" s="250"/>
      <c r="E340" s="250"/>
      <c r="F340" s="250"/>
      <c r="H340" s="241"/>
      <c r="I340" s="139"/>
      <c r="J340" s="139"/>
      <c r="K340" s="139"/>
      <c r="L340" s="238"/>
      <c r="M340" s="251"/>
      <c r="N340" s="252"/>
    </row>
    <row r="341" spans="2:14" ht="24" customHeight="1">
      <c r="B341" s="250"/>
      <c r="C341" s="250"/>
      <c r="D341" s="250"/>
      <c r="E341" s="250"/>
      <c r="F341" s="250"/>
      <c r="H341" s="241"/>
      <c r="I341" s="139"/>
      <c r="J341" s="139"/>
      <c r="K341" s="139"/>
      <c r="L341" s="238"/>
      <c r="M341" s="251"/>
      <c r="N341" s="252"/>
    </row>
    <row r="342" spans="2:14" ht="24" customHeight="1">
      <c r="B342" s="250"/>
      <c r="C342" s="250"/>
      <c r="D342" s="250"/>
      <c r="E342" s="250"/>
      <c r="F342" s="250"/>
      <c r="H342" s="241"/>
      <c r="I342" s="139"/>
      <c r="J342" s="139"/>
      <c r="K342" s="139"/>
      <c r="L342" s="238"/>
      <c r="M342" s="251"/>
      <c r="N342" s="252"/>
    </row>
    <row r="343" spans="2:14" ht="24" customHeight="1">
      <c r="B343" s="250"/>
      <c r="C343" s="250"/>
      <c r="D343" s="250"/>
      <c r="E343" s="250"/>
      <c r="F343" s="250"/>
      <c r="H343" s="241"/>
      <c r="I343" s="139"/>
      <c r="J343" s="139"/>
      <c r="K343" s="139"/>
      <c r="L343" s="238"/>
      <c r="M343" s="251"/>
      <c r="N343" s="252"/>
    </row>
    <row r="344" spans="2:14" ht="24" customHeight="1">
      <c r="B344" s="250"/>
      <c r="C344" s="250"/>
      <c r="D344" s="250"/>
      <c r="E344" s="250"/>
      <c r="F344" s="250"/>
      <c r="H344" s="241"/>
      <c r="I344" s="139"/>
      <c r="J344" s="139"/>
      <c r="K344" s="139"/>
      <c r="L344" s="238"/>
      <c r="M344" s="251"/>
      <c r="N344" s="252"/>
    </row>
    <row r="345" spans="2:14" ht="24" customHeight="1">
      <c r="B345" s="250"/>
      <c r="C345" s="250"/>
      <c r="D345" s="250"/>
      <c r="E345" s="250"/>
      <c r="F345" s="250"/>
      <c r="H345" s="241"/>
      <c r="I345" s="139"/>
      <c r="J345" s="139"/>
      <c r="K345" s="139"/>
      <c r="L345" s="238"/>
      <c r="M345" s="251"/>
      <c r="N345" s="252"/>
    </row>
    <row r="346" spans="2:14" ht="24" customHeight="1">
      <c r="B346" s="250"/>
      <c r="C346" s="250"/>
      <c r="D346" s="250"/>
      <c r="E346" s="250"/>
      <c r="F346" s="250"/>
      <c r="H346" s="241"/>
      <c r="I346" s="139"/>
      <c r="J346" s="139"/>
      <c r="K346" s="139"/>
      <c r="L346" s="238"/>
      <c r="M346" s="251"/>
      <c r="N346" s="252"/>
    </row>
    <row r="347" spans="2:14" ht="24" customHeight="1">
      <c r="B347" s="250"/>
      <c r="C347" s="250"/>
      <c r="D347" s="250"/>
      <c r="E347" s="250"/>
      <c r="F347" s="250"/>
      <c r="H347" s="241"/>
      <c r="I347" s="139"/>
      <c r="J347" s="139"/>
      <c r="K347" s="139"/>
      <c r="L347" s="238"/>
      <c r="M347" s="251"/>
      <c r="N347" s="252"/>
    </row>
    <row r="348" spans="2:14" ht="24" customHeight="1">
      <c r="B348" s="250"/>
      <c r="C348" s="250"/>
      <c r="D348" s="250"/>
      <c r="E348" s="250"/>
      <c r="F348" s="250"/>
      <c r="H348" s="241"/>
      <c r="I348" s="139"/>
      <c r="J348" s="139"/>
      <c r="K348" s="139"/>
      <c r="L348" s="238"/>
      <c r="M348" s="251"/>
      <c r="N348" s="252"/>
    </row>
    <row r="349" spans="2:14" ht="24" customHeight="1">
      <c r="B349" s="250"/>
      <c r="C349" s="250"/>
      <c r="D349" s="250"/>
      <c r="E349" s="250"/>
      <c r="F349" s="250"/>
      <c r="H349" s="241"/>
      <c r="I349" s="139"/>
      <c r="J349" s="139"/>
      <c r="K349" s="139"/>
      <c r="L349" s="238"/>
      <c r="M349" s="251"/>
      <c r="N349" s="252"/>
    </row>
    <row r="350" spans="2:14" ht="24" customHeight="1">
      <c r="B350" s="250"/>
      <c r="C350" s="250"/>
      <c r="D350" s="250"/>
      <c r="E350" s="250"/>
      <c r="F350" s="250"/>
      <c r="H350" s="241"/>
      <c r="I350" s="139"/>
      <c r="J350" s="139"/>
      <c r="K350" s="139"/>
      <c r="L350" s="238"/>
      <c r="M350" s="251"/>
      <c r="N350" s="252"/>
    </row>
    <row r="351" spans="2:14" ht="24" customHeight="1">
      <c r="B351" s="250"/>
      <c r="C351" s="250"/>
      <c r="D351" s="250"/>
      <c r="E351" s="250"/>
      <c r="F351" s="250"/>
      <c r="H351" s="241"/>
      <c r="I351" s="139"/>
      <c r="J351" s="139"/>
      <c r="K351" s="139"/>
      <c r="L351" s="238"/>
      <c r="M351" s="251"/>
      <c r="N351" s="252"/>
    </row>
    <row r="352" spans="2:14" ht="24" customHeight="1">
      <c r="B352" s="250"/>
      <c r="C352" s="250"/>
      <c r="D352" s="250"/>
      <c r="E352" s="250"/>
      <c r="F352" s="250"/>
      <c r="H352" s="241"/>
      <c r="I352" s="139"/>
      <c r="J352" s="139"/>
      <c r="K352" s="139"/>
      <c r="L352" s="238"/>
      <c r="M352" s="251"/>
      <c r="N352" s="252"/>
    </row>
    <row r="353" spans="2:14" ht="24" customHeight="1">
      <c r="B353" s="250"/>
      <c r="C353" s="250"/>
      <c r="D353" s="250"/>
      <c r="E353" s="250"/>
      <c r="F353" s="250"/>
      <c r="H353" s="241"/>
      <c r="I353" s="139"/>
      <c r="J353" s="139"/>
      <c r="K353" s="139"/>
      <c r="L353" s="238"/>
      <c r="M353" s="251"/>
      <c r="N353" s="252"/>
    </row>
    <row r="354" spans="2:14" ht="24" customHeight="1">
      <c r="B354" s="250"/>
      <c r="C354" s="250"/>
      <c r="D354" s="250"/>
      <c r="E354" s="250"/>
      <c r="F354" s="250"/>
      <c r="H354" s="241"/>
      <c r="I354" s="139"/>
      <c r="J354" s="139"/>
      <c r="K354" s="139"/>
      <c r="L354" s="238"/>
      <c r="M354" s="251"/>
      <c r="N354" s="252"/>
    </row>
    <row r="355" spans="2:14" ht="24" customHeight="1">
      <c r="B355" s="250"/>
      <c r="C355" s="250"/>
      <c r="D355" s="250"/>
      <c r="E355" s="250"/>
      <c r="F355" s="250"/>
      <c r="H355" s="241"/>
      <c r="I355" s="139"/>
      <c r="J355" s="139"/>
      <c r="K355" s="139"/>
      <c r="L355" s="238"/>
      <c r="M355" s="251"/>
      <c r="N355" s="252"/>
    </row>
    <row r="356" spans="2:14" ht="24" customHeight="1">
      <c r="B356" s="250"/>
      <c r="C356" s="250"/>
      <c r="D356" s="250"/>
      <c r="E356" s="250"/>
      <c r="F356" s="250"/>
      <c r="H356" s="241"/>
      <c r="I356" s="139"/>
      <c r="J356" s="139"/>
      <c r="K356" s="139"/>
      <c r="L356" s="238"/>
      <c r="M356" s="251"/>
      <c r="N356" s="252"/>
    </row>
    <row r="357" spans="2:14" ht="24" customHeight="1">
      <c r="B357" s="250"/>
      <c r="C357" s="250"/>
      <c r="D357" s="250"/>
      <c r="E357" s="250"/>
      <c r="F357" s="250"/>
      <c r="H357" s="241"/>
      <c r="I357" s="139"/>
      <c r="J357" s="139"/>
      <c r="K357" s="139"/>
      <c r="L357" s="238"/>
      <c r="M357" s="251"/>
      <c r="N357" s="252"/>
    </row>
    <row r="358" spans="2:14" ht="24" customHeight="1">
      <c r="B358" s="250"/>
      <c r="C358" s="250"/>
      <c r="D358" s="250"/>
      <c r="E358" s="250"/>
      <c r="F358" s="250"/>
      <c r="H358" s="241"/>
      <c r="I358" s="139"/>
      <c r="J358" s="139"/>
      <c r="K358" s="139"/>
      <c r="L358" s="238"/>
      <c r="M358" s="251"/>
      <c r="N358" s="252"/>
    </row>
    <row r="359" spans="2:14" ht="24" customHeight="1">
      <c r="B359" s="250"/>
      <c r="C359" s="250"/>
      <c r="D359" s="250"/>
      <c r="E359" s="250"/>
      <c r="F359" s="250"/>
      <c r="H359" s="241"/>
      <c r="I359" s="139"/>
      <c r="J359" s="139"/>
      <c r="K359" s="139"/>
      <c r="L359" s="238"/>
      <c r="M359" s="251"/>
      <c r="N359" s="252"/>
    </row>
    <row r="360" spans="2:14" ht="24" customHeight="1">
      <c r="B360" s="250"/>
      <c r="C360" s="250"/>
      <c r="D360" s="250"/>
      <c r="E360" s="250"/>
      <c r="F360" s="250"/>
      <c r="H360" s="241"/>
      <c r="I360" s="139"/>
      <c r="J360" s="139"/>
      <c r="K360" s="139"/>
      <c r="L360" s="238"/>
      <c r="M360" s="251"/>
      <c r="N360" s="252"/>
    </row>
    <row r="361" spans="2:14" ht="24" customHeight="1">
      <c r="B361" s="250"/>
      <c r="C361" s="250"/>
      <c r="D361" s="250"/>
      <c r="E361" s="250"/>
      <c r="F361" s="250"/>
      <c r="H361" s="241"/>
      <c r="I361" s="139"/>
      <c r="J361" s="139"/>
      <c r="K361" s="139"/>
      <c r="L361" s="238"/>
      <c r="M361" s="251"/>
      <c r="N361" s="252"/>
    </row>
    <row r="362" spans="2:14" ht="24" customHeight="1">
      <c r="B362" s="250"/>
      <c r="C362" s="250"/>
      <c r="D362" s="250"/>
      <c r="E362" s="250"/>
      <c r="F362" s="250"/>
      <c r="H362" s="241"/>
      <c r="I362" s="139"/>
      <c r="J362" s="139"/>
      <c r="K362" s="139"/>
      <c r="L362" s="238"/>
      <c r="M362" s="251"/>
      <c r="N362" s="252"/>
    </row>
    <row r="363" spans="2:14" ht="24" customHeight="1">
      <c r="B363" s="250"/>
      <c r="C363" s="250"/>
      <c r="D363" s="250"/>
      <c r="E363" s="250"/>
      <c r="F363" s="250"/>
      <c r="H363" s="241"/>
      <c r="I363" s="139"/>
      <c r="J363" s="139"/>
      <c r="K363" s="139"/>
      <c r="L363" s="238"/>
      <c r="M363" s="251"/>
      <c r="N363" s="252"/>
    </row>
    <row r="364" spans="2:14" ht="24" customHeight="1">
      <c r="B364" s="250"/>
      <c r="C364" s="250"/>
      <c r="D364" s="250"/>
      <c r="E364" s="250"/>
      <c r="F364" s="250"/>
      <c r="H364" s="241"/>
      <c r="I364" s="139"/>
      <c r="J364" s="139"/>
      <c r="K364" s="139"/>
      <c r="L364" s="238"/>
      <c r="M364" s="251"/>
      <c r="N364" s="252"/>
    </row>
    <row r="365" spans="2:14" ht="24" customHeight="1">
      <c r="B365" s="250"/>
      <c r="C365" s="250"/>
      <c r="D365" s="250"/>
      <c r="E365" s="250"/>
      <c r="F365" s="250"/>
      <c r="H365" s="241"/>
      <c r="I365" s="139"/>
      <c r="J365" s="139"/>
      <c r="K365" s="139"/>
      <c r="L365" s="238"/>
      <c r="M365" s="251"/>
      <c r="N365" s="252"/>
    </row>
    <row r="366" spans="2:14" ht="24" customHeight="1">
      <c r="B366" s="250"/>
      <c r="C366" s="250"/>
      <c r="D366" s="250"/>
      <c r="E366" s="250"/>
      <c r="F366" s="250"/>
      <c r="H366" s="241"/>
      <c r="I366" s="139"/>
      <c r="J366" s="139"/>
      <c r="K366" s="139"/>
      <c r="L366" s="238"/>
      <c r="M366" s="251"/>
      <c r="N366" s="252"/>
    </row>
    <row r="367" spans="2:14" ht="24" customHeight="1">
      <c r="B367" s="250"/>
      <c r="C367" s="250"/>
      <c r="D367" s="250"/>
      <c r="E367" s="250"/>
      <c r="F367" s="250"/>
      <c r="H367" s="241"/>
      <c r="I367" s="139"/>
      <c r="J367" s="139"/>
      <c r="K367" s="139"/>
      <c r="L367" s="238"/>
      <c r="M367" s="251"/>
      <c r="N367" s="252"/>
    </row>
    <row r="368" spans="2:14" ht="24" customHeight="1">
      <c r="B368" s="250"/>
      <c r="C368" s="250"/>
      <c r="D368" s="250"/>
      <c r="E368" s="250"/>
      <c r="F368" s="250"/>
      <c r="H368" s="241"/>
      <c r="I368" s="139"/>
      <c r="J368" s="139"/>
      <c r="K368" s="139"/>
      <c r="L368" s="238"/>
      <c r="M368" s="251"/>
      <c r="N368" s="252"/>
    </row>
    <row r="369" spans="2:14" ht="24" customHeight="1">
      <c r="B369" s="250"/>
      <c r="C369" s="250"/>
      <c r="D369" s="250"/>
      <c r="E369" s="250"/>
      <c r="F369" s="250"/>
      <c r="H369" s="241"/>
      <c r="I369" s="139"/>
      <c r="J369" s="139"/>
      <c r="K369" s="139"/>
      <c r="L369" s="238"/>
      <c r="M369" s="251"/>
      <c r="N369" s="252"/>
    </row>
    <row r="370" spans="2:14" ht="24" customHeight="1">
      <c r="B370" s="250"/>
      <c r="C370" s="250"/>
      <c r="D370" s="250"/>
      <c r="E370" s="250"/>
      <c r="F370" s="250"/>
      <c r="H370" s="241"/>
      <c r="I370" s="139"/>
      <c r="J370" s="139"/>
      <c r="K370" s="139"/>
      <c r="L370" s="238"/>
      <c r="M370" s="251"/>
      <c r="N370" s="252"/>
    </row>
    <row r="371" spans="2:14" ht="24" customHeight="1">
      <c r="B371" s="250"/>
      <c r="C371" s="250"/>
      <c r="D371" s="250"/>
      <c r="E371" s="250"/>
      <c r="F371" s="250"/>
      <c r="H371" s="241"/>
      <c r="I371" s="139"/>
      <c r="J371" s="139"/>
      <c r="K371" s="139"/>
      <c r="L371" s="238"/>
      <c r="M371" s="251"/>
      <c r="N371" s="252"/>
    </row>
    <row r="372" spans="2:14" ht="24" customHeight="1">
      <c r="B372" s="250"/>
      <c r="C372" s="250"/>
      <c r="D372" s="250"/>
      <c r="E372" s="250"/>
      <c r="F372" s="250"/>
      <c r="H372" s="241"/>
      <c r="I372" s="139"/>
      <c r="J372" s="139"/>
      <c r="K372" s="139"/>
      <c r="L372" s="238"/>
      <c r="M372" s="251"/>
      <c r="N372" s="252"/>
    </row>
    <row r="373" spans="2:14" ht="24" customHeight="1">
      <c r="B373" s="250"/>
      <c r="C373" s="250"/>
      <c r="D373" s="250"/>
      <c r="E373" s="250"/>
      <c r="F373" s="250"/>
      <c r="H373" s="241"/>
      <c r="I373" s="139"/>
      <c r="J373" s="139"/>
      <c r="K373" s="139"/>
      <c r="L373" s="238"/>
      <c r="M373" s="251"/>
      <c r="N373" s="252"/>
    </row>
    <row r="374" spans="2:14" ht="24" customHeight="1">
      <c r="B374" s="250"/>
      <c r="C374" s="250"/>
      <c r="D374" s="250"/>
      <c r="E374" s="250"/>
      <c r="F374" s="250"/>
      <c r="H374" s="241"/>
      <c r="I374" s="139"/>
      <c r="J374" s="139"/>
      <c r="K374" s="139"/>
      <c r="L374" s="238"/>
      <c r="M374" s="251"/>
      <c r="N374" s="252"/>
    </row>
    <row r="375" spans="2:14" ht="24" customHeight="1">
      <c r="B375" s="250"/>
      <c r="C375" s="250"/>
      <c r="D375" s="250"/>
      <c r="E375" s="250"/>
      <c r="F375" s="250"/>
      <c r="H375" s="241"/>
      <c r="I375" s="139"/>
      <c r="J375" s="139"/>
      <c r="K375" s="139"/>
      <c r="L375" s="238"/>
      <c r="M375" s="251"/>
      <c r="N375" s="252"/>
    </row>
    <row r="376" spans="2:14" ht="24" customHeight="1">
      <c r="B376" s="250"/>
      <c r="C376" s="250"/>
      <c r="D376" s="250"/>
      <c r="E376" s="250"/>
      <c r="F376" s="250"/>
      <c r="H376" s="241"/>
      <c r="I376" s="139"/>
      <c r="J376" s="139"/>
      <c r="K376" s="139"/>
      <c r="L376" s="238"/>
      <c r="M376" s="251"/>
      <c r="N376" s="252"/>
    </row>
    <row r="377" spans="2:14" ht="24" customHeight="1">
      <c r="B377" s="250"/>
      <c r="C377" s="250"/>
      <c r="D377" s="250"/>
      <c r="E377" s="250"/>
      <c r="F377" s="250"/>
      <c r="H377" s="241"/>
      <c r="I377" s="139"/>
      <c r="J377" s="139"/>
      <c r="K377" s="139"/>
      <c r="L377" s="238"/>
      <c r="M377" s="251"/>
      <c r="N377" s="252"/>
    </row>
    <row r="378" spans="2:14" ht="24" customHeight="1">
      <c r="B378" s="250"/>
      <c r="C378" s="250"/>
      <c r="D378" s="250"/>
      <c r="E378" s="250"/>
      <c r="F378" s="250"/>
      <c r="H378" s="241"/>
      <c r="I378" s="139"/>
      <c r="J378" s="139"/>
      <c r="K378" s="139"/>
      <c r="L378" s="238"/>
      <c r="M378" s="251"/>
      <c r="N378" s="252"/>
    </row>
    <row r="379" spans="2:14" ht="24" customHeight="1">
      <c r="B379" s="250"/>
      <c r="C379" s="250"/>
      <c r="D379" s="250"/>
      <c r="E379" s="250"/>
      <c r="F379" s="250"/>
      <c r="H379" s="241"/>
      <c r="I379" s="139"/>
      <c r="J379" s="139"/>
      <c r="K379" s="139"/>
      <c r="L379" s="238"/>
      <c r="M379" s="251"/>
      <c r="N379" s="252"/>
    </row>
    <row r="380" spans="2:14" ht="24" customHeight="1">
      <c r="B380" s="250"/>
      <c r="C380" s="250"/>
      <c r="D380" s="250"/>
      <c r="E380" s="250"/>
      <c r="F380" s="250"/>
      <c r="H380" s="241"/>
      <c r="I380" s="139"/>
      <c r="J380" s="139"/>
      <c r="K380" s="139"/>
      <c r="L380" s="238"/>
      <c r="M380" s="251"/>
      <c r="N380" s="252"/>
    </row>
    <row r="381" spans="2:14" ht="24" customHeight="1">
      <c r="B381" s="250"/>
      <c r="C381" s="250"/>
      <c r="D381" s="250"/>
      <c r="E381" s="250"/>
      <c r="F381" s="250"/>
      <c r="H381" s="241"/>
      <c r="I381" s="139"/>
      <c r="J381" s="139"/>
      <c r="K381" s="139"/>
      <c r="L381" s="238"/>
      <c r="M381" s="251"/>
      <c r="N381" s="252"/>
    </row>
    <row r="382" spans="2:14" ht="24" customHeight="1">
      <c r="B382" s="250"/>
      <c r="C382" s="250"/>
      <c r="D382" s="250"/>
      <c r="E382" s="250"/>
      <c r="F382" s="250"/>
      <c r="H382" s="241"/>
      <c r="I382" s="139"/>
      <c r="J382" s="139"/>
      <c r="K382" s="139"/>
      <c r="L382" s="238"/>
      <c r="M382" s="251"/>
      <c r="N382" s="252"/>
    </row>
    <row r="383" spans="2:14" ht="24" customHeight="1">
      <c r="B383" s="250"/>
      <c r="C383" s="250"/>
      <c r="D383" s="250"/>
      <c r="E383" s="250"/>
      <c r="F383" s="250"/>
      <c r="H383" s="241"/>
      <c r="I383" s="139"/>
      <c r="J383" s="139"/>
      <c r="K383" s="139"/>
      <c r="L383" s="238"/>
      <c r="M383" s="251"/>
      <c r="N383" s="252"/>
    </row>
    <row r="384" spans="2:14" ht="24" customHeight="1">
      <c r="B384" s="250"/>
      <c r="C384" s="250"/>
      <c r="D384" s="250"/>
      <c r="E384" s="250"/>
      <c r="F384" s="250"/>
      <c r="H384" s="241"/>
      <c r="I384" s="139"/>
      <c r="J384" s="139"/>
      <c r="K384" s="139"/>
      <c r="L384" s="238"/>
      <c r="M384" s="251"/>
      <c r="N384" s="252"/>
    </row>
    <row r="385" spans="2:14" ht="24" customHeight="1">
      <c r="B385" s="250"/>
      <c r="C385" s="250"/>
      <c r="D385" s="250"/>
      <c r="E385" s="250"/>
      <c r="F385" s="250"/>
      <c r="H385" s="241"/>
      <c r="I385" s="139"/>
      <c r="J385" s="139"/>
      <c r="K385" s="139"/>
      <c r="L385" s="238"/>
      <c r="M385" s="251"/>
      <c r="N385" s="252"/>
    </row>
    <row r="386" spans="2:14" ht="24" customHeight="1">
      <c r="B386" s="250"/>
      <c r="C386" s="250"/>
      <c r="D386" s="250"/>
      <c r="E386" s="250"/>
      <c r="F386" s="250"/>
      <c r="H386" s="241"/>
      <c r="I386" s="139"/>
      <c r="J386" s="139"/>
      <c r="K386" s="139"/>
      <c r="L386" s="238"/>
      <c r="M386" s="251"/>
      <c r="N386" s="252"/>
    </row>
    <row r="387" spans="2:14" ht="24" customHeight="1">
      <c r="B387" s="250"/>
      <c r="C387" s="250"/>
      <c r="D387" s="250"/>
      <c r="E387" s="250"/>
      <c r="F387" s="250"/>
      <c r="H387" s="241"/>
      <c r="I387" s="139"/>
      <c r="J387" s="139"/>
      <c r="K387" s="139"/>
      <c r="L387" s="238"/>
      <c r="M387" s="251"/>
      <c r="N387" s="252"/>
    </row>
    <row r="388" spans="2:14" ht="24" customHeight="1">
      <c r="B388" s="250"/>
      <c r="C388" s="250"/>
      <c r="D388" s="250"/>
      <c r="E388" s="250"/>
      <c r="F388" s="250"/>
      <c r="H388" s="241"/>
      <c r="I388" s="139"/>
      <c r="J388" s="139"/>
      <c r="K388" s="139"/>
      <c r="L388" s="238"/>
      <c r="M388" s="251"/>
      <c r="N388" s="252"/>
    </row>
    <row r="389" spans="2:14" ht="24" customHeight="1">
      <c r="B389" s="250"/>
      <c r="C389" s="250"/>
      <c r="D389" s="250"/>
      <c r="E389" s="250"/>
      <c r="F389" s="250"/>
      <c r="H389" s="241"/>
      <c r="I389" s="139"/>
      <c r="J389" s="139"/>
      <c r="K389" s="139"/>
      <c r="L389" s="238"/>
      <c r="M389" s="251"/>
      <c r="N389" s="252"/>
    </row>
    <row r="390" spans="2:14" ht="24" customHeight="1">
      <c r="B390" s="250"/>
      <c r="C390" s="250"/>
      <c r="D390" s="250"/>
      <c r="E390" s="250"/>
      <c r="F390" s="250"/>
      <c r="H390" s="241"/>
      <c r="I390" s="139"/>
      <c r="J390" s="139"/>
      <c r="K390" s="139"/>
      <c r="L390" s="238"/>
      <c r="M390" s="251"/>
      <c r="N390" s="252"/>
    </row>
    <row r="391" spans="2:14" ht="24" customHeight="1">
      <c r="B391" s="250"/>
      <c r="C391" s="250"/>
      <c r="D391" s="250"/>
      <c r="E391" s="250"/>
      <c r="F391" s="250"/>
      <c r="H391" s="241"/>
      <c r="I391" s="139"/>
      <c r="J391" s="139"/>
      <c r="K391" s="139"/>
      <c r="L391" s="238"/>
      <c r="M391" s="251"/>
      <c r="N391" s="252"/>
    </row>
    <row r="392" spans="2:14" ht="24" customHeight="1">
      <c r="B392" s="250"/>
      <c r="C392" s="250"/>
      <c r="D392" s="250"/>
      <c r="E392" s="250"/>
      <c r="F392" s="250"/>
      <c r="H392" s="241"/>
      <c r="I392" s="139"/>
      <c r="J392" s="139"/>
      <c r="K392" s="139"/>
      <c r="L392" s="238"/>
      <c r="M392" s="251"/>
      <c r="N392" s="252"/>
    </row>
    <row r="393" spans="2:14" ht="24" customHeight="1">
      <c r="B393" s="250"/>
      <c r="C393" s="250"/>
      <c r="D393" s="250"/>
      <c r="E393" s="250"/>
      <c r="F393" s="250"/>
      <c r="H393" s="241"/>
      <c r="I393" s="139"/>
      <c r="J393" s="139"/>
      <c r="K393" s="139"/>
      <c r="L393" s="238"/>
      <c r="M393" s="251"/>
      <c r="N393" s="252"/>
    </row>
    <row r="394" spans="2:14" ht="24" customHeight="1">
      <c r="B394" s="250"/>
      <c r="C394" s="250"/>
      <c r="D394" s="250"/>
      <c r="E394" s="250"/>
      <c r="F394" s="250"/>
      <c r="H394" s="241"/>
      <c r="I394" s="139"/>
      <c r="J394" s="139"/>
      <c r="K394" s="139"/>
      <c r="L394" s="238"/>
      <c r="M394" s="251"/>
      <c r="N394" s="252"/>
    </row>
    <row r="395" spans="2:14" ht="24" customHeight="1">
      <c r="B395" s="250"/>
      <c r="C395" s="250"/>
      <c r="D395" s="250"/>
      <c r="E395" s="250"/>
      <c r="F395" s="250"/>
      <c r="H395" s="241"/>
      <c r="I395" s="139"/>
      <c r="J395" s="139"/>
      <c r="K395" s="139"/>
      <c r="L395" s="238"/>
      <c r="M395" s="251"/>
      <c r="N395" s="252"/>
    </row>
    <row r="396" spans="2:14" ht="24" customHeight="1">
      <c r="B396" s="250"/>
      <c r="C396" s="250"/>
      <c r="D396" s="250"/>
      <c r="E396" s="250"/>
      <c r="F396" s="250"/>
      <c r="H396" s="241"/>
      <c r="I396" s="139"/>
      <c r="J396" s="139"/>
      <c r="K396" s="139"/>
      <c r="L396" s="238"/>
      <c r="M396" s="251"/>
      <c r="N396" s="252"/>
    </row>
    <row r="397" spans="2:14" ht="24" customHeight="1">
      <c r="B397" s="250"/>
      <c r="C397" s="250"/>
      <c r="D397" s="250"/>
      <c r="E397" s="250"/>
      <c r="F397" s="250"/>
      <c r="H397" s="241"/>
      <c r="I397" s="139"/>
      <c r="J397" s="139"/>
      <c r="K397" s="139"/>
      <c r="L397" s="238"/>
      <c r="M397" s="251"/>
      <c r="N397" s="252"/>
    </row>
    <row r="398" spans="2:14" ht="24" customHeight="1">
      <c r="B398" s="250"/>
      <c r="C398" s="250"/>
      <c r="D398" s="250"/>
      <c r="E398" s="250"/>
      <c r="F398" s="250"/>
      <c r="H398" s="241"/>
      <c r="I398" s="139"/>
      <c r="J398" s="139"/>
      <c r="K398" s="139"/>
      <c r="L398" s="238"/>
      <c r="M398" s="251"/>
      <c r="N398" s="252"/>
    </row>
    <row r="399" spans="2:14" ht="24" customHeight="1">
      <c r="B399" s="250"/>
      <c r="C399" s="250"/>
      <c r="D399" s="250"/>
      <c r="E399" s="250"/>
      <c r="F399" s="250"/>
      <c r="H399" s="241"/>
      <c r="I399" s="139"/>
      <c r="J399" s="139"/>
      <c r="K399" s="139"/>
      <c r="L399" s="238"/>
      <c r="M399" s="251"/>
      <c r="N399" s="252"/>
    </row>
    <row r="400" spans="2:14" ht="24" customHeight="1">
      <c r="B400" s="250"/>
      <c r="C400" s="250"/>
      <c r="D400" s="250"/>
      <c r="E400" s="250"/>
      <c r="F400" s="250"/>
      <c r="H400" s="241"/>
      <c r="I400" s="139"/>
      <c r="J400" s="139"/>
      <c r="K400" s="139"/>
      <c r="L400" s="238"/>
      <c r="M400" s="251"/>
      <c r="N400" s="252"/>
    </row>
    <row r="401" spans="2:14" ht="24" customHeight="1">
      <c r="B401" s="250"/>
      <c r="C401" s="250"/>
      <c r="D401" s="250"/>
      <c r="E401" s="250"/>
      <c r="F401" s="250"/>
      <c r="H401" s="241"/>
      <c r="I401" s="139"/>
      <c r="J401" s="139"/>
      <c r="K401" s="139"/>
      <c r="L401" s="238"/>
      <c r="M401" s="251"/>
      <c r="N401" s="252"/>
    </row>
    <row r="402" spans="2:14" ht="24" customHeight="1">
      <c r="B402" s="250"/>
      <c r="C402" s="250"/>
      <c r="D402" s="250"/>
      <c r="E402" s="250"/>
      <c r="F402" s="250"/>
      <c r="H402" s="241"/>
      <c r="I402" s="139"/>
      <c r="J402" s="139"/>
      <c r="K402" s="139"/>
      <c r="L402" s="238"/>
      <c r="M402" s="251"/>
      <c r="N402" s="252"/>
    </row>
    <row r="403" spans="2:14" ht="24" customHeight="1">
      <c r="B403" s="250"/>
      <c r="C403" s="250"/>
      <c r="D403" s="250"/>
      <c r="E403" s="250"/>
      <c r="F403" s="250"/>
      <c r="H403" s="241"/>
      <c r="I403" s="139"/>
      <c r="J403" s="139"/>
      <c r="K403" s="139"/>
      <c r="L403" s="238"/>
      <c r="M403" s="251"/>
      <c r="N403" s="252"/>
    </row>
    <row r="404" spans="2:14" ht="24" customHeight="1">
      <c r="B404" s="250"/>
      <c r="C404" s="250"/>
      <c r="D404" s="250"/>
      <c r="E404" s="250"/>
      <c r="F404" s="250"/>
      <c r="H404" s="241"/>
      <c r="I404" s="139"/>
      <c r="J404" s="139"/>
      <c r="K404" s="139"/>
      <c r="L404" s="238"/>
      <c r="M404" s="251"/>
      <c r="N404" s="252"/>
    </row>
    <row r="405" spans="2:14" ht="24" customHeight="1">
      <c r="B405" s="250"/>
      <c r="C405" s="250"/>
      <c r="D405" s="250"/>
      <c r="E405" s="250"/>
      <c r="F405" s="250"/>
      <c r="H405" s="241"/>
      <c r="I405" s="139"/>
      <c r="J405" s="139"/>
      <c r="K405" s="139"/>
      <c r="L405" s="238"/>
      <c r="M405" s="251"/>
      <c r="N405" s="252"/>
    </row>
    <row r="406" spans="2:14" ht="24" customHeight="1">
      <c r="B406" s="250"/>
      <c r="C406" s="250"/>
      <c r="D406" s="250"/>
      <c r="E406" s="250"/>
      <c r="F406" s="250"/>
      <c r="H406" s="241"/>
      <c r="I406" s="139"/>
      <c r="J406" s="139"/>
      <c r="K406" s="139"/>
      <c r="L406" s="238"/>
      <c r="M406" s="251"/>
      <c r="N406" s="252"/>
    </row>
    <row r="407" spans="2:14" ht="24" customHeight="1">
      <c r="B407" s="250"/>
      <c r="C407" s="250"/>
      <c r="D407" s="250"/>
      <c r="E407" s="250"/>
      <c r="F407" s="250"/>
      <c r="H407" s="241"/>
      <c r="I407" s="139"/>
      <c r="J407" s="139"/>
      <c r="K407" s="139"/>
      <c r="L407" s="238"/>
      <c r="M407" s="251"/>
      <c r="N407" s="252"/>
    </row>
    <row r="408" spans="2:14" ht="24" customHeight="1">
      <c r="B408" s="250"/>
      <c r="C408" s="250"/>
      <c r="D408" s="250"/>
      <c r="E408" s="250"/>
      <c r="F408" s="250"/>
      <c r="H408" s="241"/>
      <c r="I408" s="139"/>
      <c r="J408" s="139"/>
      <c r="K408" s="139"/>
      <c r="L408" s="238"/>
      <c r="M408" s="251"/>
      <c r="N408" s="252"/>
    </row>
    <row r="409" spans="2:14" ht="24" customHeight="1">
      <c r="B409" s="250"/>
      <c r="C409" s="250"/>
      <c r="D409" s="250"/>
      <c r="E409" s="250"/>
      <c r="F409" s="250"/>
      <c r="H409" s="241"/>
      <c r="I409" s="139"/>
      <c r="J409" s="139"/>
      <c r="K409" s="139"/>
      <c r="L409" s="238"/>
      <c r="M409" s="251"/>
      <c r="N409" s="252"/>
    </row>
    <row r="410" spans="2:14" ht="24" customHeight="1">
      <c r="B410" s="250"/>
      <c r="C410" s="250"/>
      <c r="D410" s="250"/>
      <c r="E410" s="250"/>
      <c r="F410" s="250"/>
      <c r="H410" s="241"/>
      <c r="I410" s="139"/>
      <c r="J410" s="139"/>
      <c r="K410" s="139"/>
      <c r="L410" s="238"/>
      <c r="M410" s="251"/>
      <c r="N410" s="252"/>
    </row>
    <row r="411" spans="2:14" ht="24" customHeight="1">
      <c r="B411" s="250"/>
      <c r="C411" s="250"/>
      <c r="D411" s="250"/>
      <c r="E411" s="250"/>
      <c r="F411" s="250"/>
      <c r="H411" s="241"/>
      <c r="I411" s="139"/>
      <c r="J411" s="139"/>
      <c r="K411" s="139"/>
      <c r="L411" s="238"/>
      <c r="M411" s="251"/>
      <c r="N411" s="252"/>
    </row>
    <row r="412" spans="2:14" ht="24" customHeight="1">
      <c r="B412" s="250"/>
      <c r="C412" s="250"/>
      <c r="D412" s="250"/>
      <c r="E412" s="250"/>
      <c r="F412" s="250"/>
      <c r="H412" s="241"/>
      <c r="I412" s="139"/>
      <c r="J412" s="139"/>
      <c r="K412" s="139"/>
      <c r="L412" s="238"/>
      <c r="M412" s="251"/>
      <c r="N412" s="252"/>
    </row>
    <row r="413" spans="2:14" ht="24" customHeight="1">
      <c r="B413" s="250"/>
      <c r="C413" s="250"/>
      <c r="D413" s="250"/>
      <c r="E413" s="250"/>
      <c r="F413" s="250"/>
      <c r="H413" s="241"/>
      <c r="I413" s="139"/>
      <c r="J413" s="139"/>
      <c r="K413" s="139"/>
      <c r="L413" s="238"/>
      <c r="M413" s="251"/>
      <c r="N413" s="252"/>
    </row>
    <row r="414" spans="2:14" ht="24" customHeight="1">
      <c r="B414" s="250"/>
      <c r="C414" s="250"/>
      <c r="D414" s="250"/>
      <c r="E414" s="250"/>
      <c r="F414" s="250"/>
      <c r="H414" s="241"/>
      <c r="I414" s="139"/>
      <c r="J414" s="139"/>
      <c r="K414" s="139"/>
      <c r="L414" s="238"/>
      <c r="M414" s="251"/>
      <c r="N414" s="252"/>
    </row>
    <row r="415" spans="2:14" ht="24" customHeight="1">
      <c r="B415" s="250"/>
      <c r="C415" s="250"/>
      <c r="D415" s="250"/>
      <c r="E415" s="250"/>
      <c r="F415" s="250"/>
      <c r="H415" s="241"/>
      <c r="I415" s="139"/>
      <c r="J415" s="139"/>
      <c r="K415" s="139"/>
      <c r="L415" s="238"/>
      <c r="M415" s="251"/>
      <c r="N415" s="252"/>
    </row>
    <row r="416" spans="2:14" ht="24" customHeight="1">
      <c r="B416" s="250"/>
      <c r="C416" s="250"/>
      <c r="D416" s="250"/>
      <c r="E416" s="250"/>
      <c r="F416" s="250"/>
      <c r="H416" s="241"/>
      <c r="I416" s="139"/>
      <c r="J416" s="139"/>
      <c r="K416" s="139"/>
      <c r="L416" s="238"/>
      <c r="M416" s="251"/>
      <c r="N416" s="252"/>
    </row>
    <row r="417" spans="2:14" ht="24" customHeight="1">
      <c r="B417" s="250"/>
      <c r="C417" s="250"/>
      <c r="D417" s="250"/>
      <c r="E417" s="250"/>
      <c r="F417" s="250"/>
      <c r="H417" s="241"/>
      <c r="I417" s="139"/>
      <c r="J417" s="139"/>
      <c r="K417" s="139"/>
      <c r="L417" s="238"/>
      <c r="M417" s="251"/>
      <c r="N417" s="252"/>
    </row>
    <row r="418" spans="2:14" ht="24" customHeight="1">
      <c r="B418" s="250"/>
      <c r="C418" s="250"/>
      <c r="D418" s="250"/>
      <c r="E418" s="250"/>
      <c r="F418" s="250"/>
      <c r="H418" s="241"/>
      <c r="I418" s="139"/>
      <c r="J418" s="139"/>
      <c r="K418" s="139"/>
      <c r="L418" s="238"/>
      <c r="M418" s="251"/>
      <c r="N418" s="252"/>
    </row>
    <row r="419" spans="2:14" ht="24" customHeight="1">
      <c r="B419" s="250"/>
      <c r="C419" s="250"/>
      <c r="D419" s="250"/>
      <c r="E419" s="250"/>
      <c r="F419" s="250"/>
      <c r="H419" s="241"/>
      <c r="I419" s="139"/>
      <c r="J419" s="139"/>
      <c r="K419" s="139"/>
      <c r="L419" s="238"/>
      <c r="M419" s="251"/>
      <c r="N419" s="252"/>
    </row>
    <row r="420" spans="2:14" ht="24" customHeight="1">
      <c r="B420" s="250"/>
      <c r="C420" s="250"/>
      <c r="D420" s="250"/>
      <c r="E420" s="250"/>
      <c r="F420" s="250"/>
      <c r="H420" s="241"/>
      <c r="I420" s="139"/>
      <c r="J420" s="139"/>
      <c r="K420" s="139"/>
      <c r="L420" s="238"/>
      <c r="M420" s="251"/>
      <c r="N420" s="252"/>
    </row>
    <row r="421" spans="2:14" ht="24" customHeight="1">
      <c r="B421" s="250"/>
      <c r="C421" s="250"/>
      <c r="D421" s="250"/>
      <c r="E421" s="250"/>
      <c r="F421" s="250"/>
      <c r="H421" s="241"/>
      <c r="I421" s="139"/>
      <c r="J421" s="139"/>
      <c r="K421" s="139"/>
      <c r="L421" s="238"/>
      <c r="M421" s="251"/>
      <c r="N421" s="252"/>
    </row>
    <row r="422" spans="2:14" ht="24" customHeight="1">
      <c r="B422" s="250"/>
      <c r="C422" s="250"/>
      <c r="D422" s="250"/>
      <c r="E422" s="250"/>
      <c r="F422" s="250"/>
      <c r="H422" s="241"/>
      <c r="I422" s="139"/>
      <c r="J422" s="139"/>
      <c r="K422" s="139"/>
      <c r="L422" s="238"/>
      <c r="M422" s="251"/>
      <c r="N422" s="252"/>
    </row>
    <row r="423" spans="2:14" ht="24" customHeight="1">
      <c r="B423" s="250"/>
      <c r="C423" s="250"/>
      <c r="D423" s="250"/>
      <c r="E423" s="250"/>
      <c r="F423" s="250"/>
      <c r="H423" s="241"/>
      <c r="I423" s="139"/>
      <c r="J423" s="139"/>
      <c r="K423" s="139"/>
      <c r="L423" s="238"/>
      <c r="M423" s="251"/>
      <c r="N423" s="252"/>
    </row>
    <row r="424" spans="2:14" ht="24" customHeight="1">
      <c r="B424" s="250"/>
      <c r="C424" s="250"/>
      <c r="D424" s="250"/>
      <c r="E424" s="250"/>
      <c r="F424" s="250"/>
      <c r="H424" s="241"/>
      <c r="I424" s="139"/>
      <c r="J424" s="139"/>
      <c r="K424" s="139"/>
      <c r="L424" s="238"/>
      <c r="M424" s="251"/>
      <c r="N424" s="252"/>
    </row>
    <row r="425" spans="2:14" ht="24" customHeight="1">
      <c r="B425" s="250"/>
      <c r="C425" s="250"/>
      <c r="D425" s="250"/>
      <c r="E425" s="250"/>
      <c r="F425" s="250"/>
      <c r="H425" s="241"/>
      <c r="I425" s="139"/>
      <c r="J425" s="139"/>
      <c r="K425" s="139"/>
      <c r="L425" s="238"/>
      <c r="M425" s="251"/>
      <c r="N425" s="252"/>
    </row>
    <row r="426" spans="2:14" ht="24" customHeight="1">
      <c r="B426" s="250"/>
      <c r="C426" s="250"/>
      <c r="D426" s="250"/>
      <c r="E426" s="250"/>
      <c r="F426" s="250"/>
      <c r="H426" s="241"/>
      <c r="I426" s="139"/>
      <c r="J426" s="139"/>
      <c r="K426" s="139"/>
      <c r="L426" s="238"/>
      <c r="M426" s="251"/>
      <c r="N426" s="252"/>
    </row>
    <row r="427" spans="2:14" ht="24" customHeight="1">
      <c r="B427" s="250"/>
      <c r="C427" s="250"/>
      <c r="D427" s="250"/>
      <c r="E427" s="250"/>
      <c r="F427" s="250"/>
      <c r="H427" s="241"/>
      <c r="I427" s="139"/>
      <c r="J427" s="139"/>
      <c r="K427" s="139"/>
      <c r="L427" s="238"/>
      <c r="M427" s="251"/>
      <c r="N427" s="252"/>
    </row>
    <row r="428" spans="2:14" ht="24" customHeight="1">
      <c r="B428" s="250"/>
      <c r="C428" s="250"/>
      <c r="D428" s="250"/>
      <c r="E428" s="250"/>
      <c r="F428" s="250"/>
      <c r="H428" s="241"/>
      <c r="I428" s="139"/>
      <c r="J428" s="139"/>
      <c r="K428" s="139"/>
      <c r="L428" s="238"/>
      <c r="M428" s="251"/>
      <c r="N428" s="252"/>
    </row>
    <row r="429" spans="2:14" ht="24" customHeight="1">
      <c r="B429" s="250"/>
      <c r="C429" s="250"/>
      <c r="D429" s="250"/>
      <c r="E429" s="250"/>
      <c r="F429" s="250"/>
      <c r="H429" s="241"/>
      <c r="I429" s="139"/>
      <c r="J429" s="139"/>
      <c r="K429" s="139"/>
      <c r="L429" s="238"/>
      <c r="M429" s="251"/>
      <c r="N429" s="252"/>
    </row>
    <row r="430" spans="2:14" ht="24" customHeight="1">
      <c r="B430" s="250"/>
      <c r="C430" s="250"/>
      <c r="D430" s="250"/>
      <c r="E430" s="250"/>
      <c r="F430" s="250"/>
      <c r="H430" s="241"/>
      <c r="I430" s="139"/>
      <c r="J430" s="139"/>
      <c r="K430" s="139"/>
      <c r="L430" s="238"/>
      <c r="M430" s="251"/>
      <c r="N430" s="252"/>
    </row>
    <row r="431" spans="2:14" ht="24" customHeight="1">
      <c r="B431" s="250"/>
      <c r="C431" s="250"/>
      <c r="D431" s="250"/>
      <c r="E431" s="250"/>
      <c r="F431" s="250"/>
      <c r="H431" s="241"/>
      <c r="I431" s="139"/>
      <c r="J431" s="139"/>
      <c r="K431" s="139"/>
      <c r="L431" s="238"/>
      <c r="M431" s="251"/>
      <c r="N431" s="252"/>
    </row>
    <row r="432" spans="2:14" ht="24" customHeight="1">
      <c r="B432" s="250"/>
      <c r="C432" s="250"/>
      <c r="D432" s="250"/>
      <c r="E432" s="250"/>
      <c r="F432" s="250"/>
      <c r="H432" s="241"/>
      <c r="I432" s="139"/>
      <c r="J432" s="139"/>
      <c r="K432" s="139"/>
      <c r="L432" s="238"/>
      <c r="M432" s="251"/>
      <c r="N432" s="252"/>
    </row>
    <row r="433" spans="2:14" ht="24" customHeight="1">
      <c r="B433" s="250"/>
      <c r="C433" s="250"/>
      <c r="D433" s="250"/>
      <c r="E433" s="250"/>
      <c r="F433" s="250"/>
      <c r="H433" s="241"/>
      <c r="I433" s="139"/>
      <c r="J433" s="139"/>
      <c r="K433" s="139"/>
      <c r="L433" s="238"/>
      <c r="M433" s="251"/>
      <c r="N433" s="252"/>
    </row>
    <row r="434" spans="2:14" ht="24" customHeight="1">
      <c r="B434" s="250"/>
      <c r="C434" s="250"/>
      <c r="D434" s="250"/>
      <c r="E434" s="250"/>
      <c r="F434" s="250"/>
      <c r="H434" s="241"/>
      <c r="I434" s="139"/>
      <c r="J434" s="139"/>
      <c r="K434" s="139"/>
      <c r="L434" s="238"/>
      <c r="M434" s="251"/>
      <c r="N434" s="252"/>
    </row>
    <row r="435" spans="2:14" ht="24" customHeight="1">
      <c r="B435" s="250"/>
      <c r="C435" s="250"/>
      <c r="D435" s="250"/>
      <c r="E435" s="250"/>
      <c r="F435" s="250"/>
      <c r="H435" s="241"/>
      <c r="I435" s="139"/>
      <c r="J435" s="139"/>
      <c r="K435" s="139"/>
      <c r="L435" s="238"/>
      <c r="M435" s="251"/>
      <c r="N435" s="252"/>
    </row>
    <row r="436" spans="2:14" ht="24" customHeight="1">
      <c r="B436" s="250"/>
      <c r="C436" s="250"/>
      <c r="D436" s="250"/>
      <c r="E436" s="250"/>
      <c r="F436" s="250"/>
      <c r="H436" s="241"/>
      <c r="I436" s="139"/>
      <c r="J436" s="139"/>
      <c r="K436" s="139"/>
      <c r="L436" s="238"/>
      <c r="M436" s="251"/>
      <c r="N436" s="252"/>
    </row>
    <row r="437" spans="2:14" ht="24" customHeight="1">
      <c r="B437" s="250"/>
      <c r="C437" s="250"/>
      <c r="D437" s="250"/>
      <c r="E437" s="250"/>
      <c r="F437" s="250"/>
      <c r="H437" s="241"/>
      <c r="I437" s="139"/>
      <c r="J437" s="139"/>
      <c r="K437" s="139"/>
      <c r="L437" s="238"/>
      <c r="M437" s="251"/>
      <c r="N437" s="252"/>
    </row>
    <row r="438" spans="2:14" ht="24" customHeight="1">
      <c r="B438" s="250"/>
      <c r="C438" s="250"/>
      <c r="D438" s="250"/>
      <c r="E438" s="250"/>
      <c r="F438" s="250"/>
      <c r="H438" s="241"/>
      <c r="I438" s="139"/>
      <c r="J438" s="139"/>
      <c r="K438" s="139"/>
      <c r="L438" s="238"/>
      <c r="M438" s="251"/>
      <c r="N438" s="252"/>
    </row>
    <row r="439" spans="2:14" ht="24" customHeight="1">
      <c r="B439" s="250"/>
      <c r="C439" s="250"/>
      <c r="D439" s="250"/>
      <c r="E439" s="250"/>
      <c r="F439" s="250"/>
      <c r="H439" s="241"/>
      <c r="I439" s="139"/>
      <c r="J439" s="139"/>
      <c r="K439" s="139"/>
      <c r="L439" s="238"/>
      <c r="M439" s="251"/>
      <c r="N439" s="252"/>
    </row>
    <row r="440" spans="2:14" ht="24" customHeight="1">
      <c r="B440" s="250"/>
      <c r="C440" s="250"/>
      <c r="D440" s="250"/>
      <c r="E440" s="250"/>
      <c r="F440" s="250"/>
      <c r="H440" s="241"/>
      <c r="I440" s="139"/>
      <c r="J440" s="139"/>
      <c r="K440" s="139"/>
      <c r="L440" s="238"/>
      <c r="M440" s="251"/>
      <c r="N440" s="252"/>
    </row>
    <row r="441" spans="2:14" ht="24" customHeight="1">
      <c r="B441" s="250"/>
      <c r="C441" s="250"/>
      <c r="D441" s="250"/>
      <c r="E441" s="250"/>
      <c r="F441" s="250"/>
      <c r="H441" s="241"/>
      <c r="I441" s="139"/>
      <c r="J441" s="139"/>
      <c r="K441" s="139"/>
      <c r="L441" s="238"/>
      <c r="M441" s="251"/>
      <c r="N441" s="252"/>
    </row>
    <row r="442" spans="2:14" ht="24" customHeight="1">
      <c r="B442" s="250"/>
      <c r="C442" s="250"/>
      <c r="D442" s="250"/>
      <c r="E442" s="250"/>
      <c r="F442" s="250"/>
      <c r="H442" s="241"/>
      <c r="I442" s="139"/>
      <c r="J442" s="139"/>
      <c r="K442" s="139"/>
      <c r="L442" s="238"/>
      <c r="M442" s="251"/>
      <c r="N442" s="252"/>
    </row>
    <row r="443" spans="2:14" ht="24" customHeight="1">
      <c r="B443" s="250"/>
      <c r="C443" s="250"/>
      <c r="D443" s="250"/>
      <c r="E443" s="250"/>
      <c r="F443" s="250"/>
      <c r="H443" s="241"/>
      <c r="I443" s="139"/>
      <c r="J443" s="139"/>
      <c r="K443" s="139"/>
      <c r="L443" s="238"/>
      <c r="M443" s="251"/>
      <c r="N443" s="252"/>
    </row>
    <row r="444" spans="2:14" ht="24" customHeight="1">
      <c r="B444" s="250"/>
      <c r="C444" s="250"/>
      <c r="D444" s="250"/>
      <c r="E444" s="250"/>
      <c r="F444" s="250"/>
      <c r="H444" s="241"/>
      <c r="I444" s="139"/>
      <c r="J444" s="139"/>
      <c r="K444" s="139"/>
      <c r="L444" s="238"/>
      <c r="M444" s="251"/>
      <c r="N444" s="252"/>
    </row>
    <row r="445" spans="2:14" ht="24" customHeight="1">
      <c r="B445" s="250"/>
      <c r="C445" s="250"/>
      <c r="D445" s="250"/>
      <c r="E445" s="250"/>
      <c r="F445" s="250"/>
      <c r="H445" s="241"/>
      <c r="I445" s="139"/>
      <c r="J445" s="139"/>
      <c r="K445" s="139"/>
      <c r="L445" s="238"/>
      <c r="M445" s="251"/>
      <c r="N445" s="252"/>
    </row>
    <row r="446" spans="2:14" ht="24" customHeight="1">
      <c r="B446" s="250"/>
      <c r="C446" s="250"/>
      <c r="D446" s="250"/>
      <c r="E446" s="250"/>
      <c r="F446" s="250"/>
      <c r="H446" s="241"/>
      <c r="I446" s="139"/>
      <c r="J446" s="139"/>
      <c r="K446" s="139"/>
      <c r="L446" s="238"/>
      <c r="M446" s="251"/>
      <c r="N446" s="252"/>
    </row>
    <row r="447" spans="2:14" ht="24" customHeight="1">
      <c r="B447" s="250"/>
      <c r="C447" s="250"/>
      <c r="D447" s="250"/>
      <c r="E447" s="250"/>
      <c r="F447" s="250"/>
      <c r="H447" s="241"/>
      <c r="I447" s="139"/>
      <c r="J447" s="139"/>
      <c r="K447" s="139"/>
      <c r="L447" s="238"/>
      <c r="M447" s="251"/>
      <c r="N447" s="252"/>
    </row>
    <row r="448" spans="2:14" ht="24" customHeight="1">
      <c r="B448" s="250"/>
      <c r="C448" s="250"/>
      <c r="D448" s="250"/>
      <c r="E448" s="250"/>
      <c r="F448" s="250"/>
      <c r="H448" s="241"/>
      <c r="I448" s="139"/>
      <c r="J448" s="139"/>
      <c r="K448" s="139"/>
      <c r="L448" s="238"/>
      <c r="M448" s="251"/>
      <c r="N448" s="252"/>
    </row>
    <row r="449" spans="2:14" ht="24" customHeight="1">
      <c r="B449" s="250"/>
      <c r="C449" s="250"/>
      <c r="D449" s="250"/>
      <c r="E449" s="250"/>
      <c r="F449" s="250"/>
      <c r="H449" s="241"/>
      <c r="I449" s="139"/>
      <c r="J449" s="139"/>
      <c r="K449" s="139"/>
      <c r="L449" s="238"/>
      <c r="M449" s="251"/>
      <c r="N449" s="252"/>
    </row>
    <row r="450" spans="2:14" ht="24" customHeight="1">
      <c r="B450" s="250"/>
      <c r="C450" s="250"/>
      <c r="D450" s="250"/>
      <c r="E450" s="250"/>
      <c r="F450" s="250"/>
      <c r="H450" s="241"/>
      <c r="I450" s="139"/>
      <c r="J450" s="139"/>
      <c r="K450" s="139"/>
      <c r="L450" s="238"/>
      <c r="M450" s="251"/>
      <c r="N450" s="252"/>
    </row>
    <row r="451" spans="2:14" ht="24" customHeight="1">
      <c r="B451" s="250"/>
      <c r="C451" s="250"/>
      <c r="D451" s="250"/>
      <c r="E451" s="250"/>
      <c r="F451" s="250"/>
      <c r="H451" s="241"/>
      <c r="I451" s="139"/>
      <c r="J451" s="139"/>
      <c r="K451" s="139"/>
      <c r="L451" s="238"/>
      <c r="M451" s="251"/>
      <c r="N451" s="252"/>
    </row>
    <row r="452" spans="2:14" ht="24" customHeight="1">
      <c r="B452" s="250"/>
      <c r="C452" s="250"/>
      <c r="D452" s="250"/>
      <c r="E452" s="250"/>
      <c r="F452" s="250"/>
      <c r="H452" s="241"/>
      <c r="I452" s="139"/>
      <c r="J452" s="139"/>
      <c r="K452" s="139"/>
      <c r="L452" s="238"/>
      <c r="M452" s="251"/>
      <c r="N452" s="252"/>
    </row>
    <row r="453" spans="2:14" ht="24" customHeight="1">
      <c r="B453" s="250"/>
      <c r="C453" s="250"/>
      <c r="D453" s="250"/>
      <c r="E453" s="250"/>
      <c r="F453" s="250"/>
      <c r="H453" s="241"/>
      <c r="I453" s="139"/>
      <c r="J453" s="139"/>
      <c r="K453" s="139"/>
      <c r="L453" s="238"/>
      <c r="M453" s="251"/>
      <c r="N453" s="252"/>
    </row>
    <row r="454" spans="2:14" ht="24" customHeight="1">
      <c r="B454" s="250"/>
      <c r="C454" s="250"/>
      <c r="D454" s="250"/>
      <c r="E454" s="250"/>
      <c r="F454" s="250"/>
      <c r="H454" s="241"/>
      <c r="I454" s="139"/>
      <c r="J454" s="139"/>
      <c r="K454" s="139"/>
      <c r="L454" s="238"/>
      <c r="M454" s="251"/>
      <c r="N454" s="252"/>
    </row>
    <row r="455" spans="2:14" ht="24" customHeight="1">
      <c r="B455" s="250"/>
      <c r="C455" s="250"/>
      <c r="D455" s="250"/>
      <c r="E455" s="250"/>
      <c r="F455" s="250"/>
      <c r="H455" s="241"/>
      <c r="I455" s="139"/>
      <c r="J455" s="139"/>
      <c r="K455" s="139"/>
      <c r="L455" s="238"/>
      <c r="M455" s="251"/>
      <c r="N455" s="252"/>
    </row>
    <row r="456" spans="2:14" ht="24" customHeight="1">
      <c r="B456" s="250"/>
      <c r="C456" s="250"/>
      <c r="D456" s="250"/>
      <c r="E456" s="250"/>
      <c r="F456" s="250"/>
      <c r="H456" s="241"/>
      <c r="I456" s="139"/>
      <c r="J456" s="139"/>
      <c r="K456" s="139"/>
      <c r="L456" s="238"/>
      <c r="M456" s="251"/>
      <c r="N456" s="252"/>
    </row>
    <row r="457" spans="2:14" ht="24" customHeight="1">
      <c r="B457" s="250"/>
      <c r="C457" s="250"/>
      <c r="D457" s="250"/>
      <c r="E457" s="250"/>
      <c r="F457" s="250"/>
      <c r="H457" s="241"/>
      <c r="I457" s="139"/>
      <c r="J457" s="139"/>
      <c r="K457" s="139"/>
      <c r="L457" s="238"/>
      <c r="M457" s="251"/>
      <c r="N457" s="252"/>
    </row>
    <row r="458" spans="2:14" ht="24" customHeight="1">
      <c r="B458" s="250"/>
      <c r="C458" s="250"/>
      <c r="D458" s="250"/>
      <c r="E458" s="250"/>
      <c r="F458" s="250"/>
      <c r="H458" s="241"/>
      <c r="I458" s="139"/>
      <c r="J458" s="139"/>
      <c r="K458" s="139"/>
      <c r="L458" s="238"/>
      <c r="M458" s="251"/>
      <c r="N458" s="252"/>
    </row>
    <row r="459" spans="2:14" ht="24" customHeight="1">
      <c r="B459" s="250"/>
      <c r="C459" s="250"/>
      <c r="D459" s="250"/>
      <c r="E459" s="250"/>
      <c r="F459" s="250"/>
      <c r="H459" s="241"/>
      <c r="I459" s="139"/>
      <c r="J459" s="139"/>
      <c r="K459" s="139"/>
      <c r="L459" s="238"/>
      <c r="M459" s="251"/>
      <c r="N459" s="252"/>
    </row>
    <row r="460" spans="2:14" ht="24" customHeight="1">
      <c r="B460" s="250"/>
      <c r="C460" s="250"/>
      <c r="D460" s="250"/>
      <c r="E460" s="250"/>
      <c r="F460" s="250"/>
      <c r="H460" s="241"/>
      <c r="I460" s="139"/>
      <c r="J460" s="139"/>
      <c r="K460" s="139"/>
      <c r="L460" s="238"/>
      <c r="M460" s="251"/>
      <c r="N460" s="252"/>
    </row>
    <row r="461" spans="2:14" ht="24" customHeight="1">
      <c r="B461" s="250"/>
      <c r="C461" s="250"/>
      <c r="D461" s="250"/>
      <c r="E461" s="250"/>
      <c r="F461" s="250"/>
      <c r="H461" s="241"/>
      <c r="I461" s="139"/>
      <c r="J461" s="139"/>
      <c r="K461" s="139"/>
      <c r="L461" s="238"/>
      <c r="M461" s="251"/>
      <c r="N461" s="252"/>
    </row>
    <row r="462" spans="2:14" ht="24" customHeight="1">
      <c r="B462" s="250"/>
      <c r="C462" s="250"/>
      <c r="D462" s="250"/>
      <c r="E462" s="250"/>
      <c r="F462" s="250"/>
      <c r="H462" s="241"/>
      <c r="I462" s="139"/>
      <c r="J462" s="139"/>
      <c r="K462" s="139"/>
      <c r="L462" s="238"/>
      <c r="M462" s="251"/>
      <c r="N462" s="252"/>
    </row>
    <row r="463" spans="2:14" ht="24" customHeight="1">
      <c r="B463" s="250"/>
      <c r="C463" s="250"/>
      <c r="D463" s="250"/>
      <c r="E463" s="250"/>
      <c r="F463" s="250"/>
      <c r="H463" s="241"/>
      <c r="I463" s="139"/>
      <c r="J463" s="139"/>
      <c r="K463" s="139"/>
      <c r="L463" s="238"/>
      <c r="M463" s="251"/>
      <c r="N463" s="252"/>
    </row>
    <row r="464" spans="2:14" ht="24" customHeight="1">
      <c r="B464" s="250"/>
      <c r="C464" s="250"/>
      <c r="D464" s="250"/>
      <c r="E464" s="250"/>
      <c r="F464" s="250"/>
      <c r="H464" s="241"/>
      <c r="I464" s="139"/>
      <c r="J464" s="139"/>
      <c r="K464" s="139"/>
      <c r="L464" s="238"/>
      <c r="M464" s="251"/>
      <c r="N464" s="252"/>
    </row>
    <row r="465" spans="2:14" ht="24" customHeight="1">
      <c r="B465" s="250"/>
      <c r="C465" s="250"/>
      <c r="D465" s="250"/>
      <c r="E465" s="250"/>
      <c r="F465" s="250"/>
      <c r="H465" s="241"/>
      <c r="I465" s="139"/>
      <c r="J465" s="139"/>
      <c r="K465" s="139"/>
      <c r="L465" s="238"/>
      <c r="M465" s="251"/>
      <c r="N465" s="252"/>
    </row>
    <row r="466" spans="2:14" ht="24" customHeight="1">
      <c r="B466" s="250"/>
      <c r="C466" s="250"/>
      <c r="D466" s="250"/>
      <c r="E466" s="250"/>
      <c r="F466" s="250"/>
      <c r="H466" s="241"/>
      <c r="I466" s="139"/>
      <c r="J466" s="139"/>
      <c r="K466" s="139"/>
      <c r="L466" s="238"/>
      <c r="M466" s="251"/>
      <c r="N466" s="252"/>
    </row>
    <row r="467" spans="2:14" ht="24" customHeight="1">
      <c r="B467" s="250"/>
      <c r="C467" s="250"/>
      <c r="D467" s="250"/>
      <c r="E467" s="250"/>
      <c r="F467" s="250"/>
      <c r="H467" s="241"/>
      <c r="I467" s="139"/>
      <c r="J467" s="139"/>
      <c r="K467" s="139"/>
      <c r="L467" s="238"/>
      <c r="M467" s="251"/>
      <c r="N467" s="252"/>
    </row>
    <row r="468" spans="2:14" ht="24" customHeight="1">
      <c r="B468" s="250"/>
      <c r="C468" s="250"/>
      <c r="D468" s="250"/>
      <c r="E468" s="250"/>
      <c r="F468" s="250"/>
      <c r="H468" s="241"/>
      <c r="I468" s="139"/>
      <c r="J468" s="139"/>
      <c r="K468" s="139"/>
      <c r="L468" s="238"/>
      <c r="M468" s="251"/>
      <c r="N468" s="252"/>
    </row>
    <row r="469" spans="2:14" ht="24" customHeight="1">
      <c r="B469" s="250"/>
      <c r="C469" s="250"/>
      <c r="D469" s="250"/>
      <c r="E469" s="250"/>
      <c r="F469" s="250"/>
      <c r="H469" s="241"/>
      <c r="I469" s="139"/>
      <c r="J469" s="139"/>
      <c r="K469" s="139"/>
      <c r="L469" s="238"/>
      <c r="M469" s="251"/>
      <c r="N469" s="252"/>
    </row>
    <row r="470" spans="2:14" ht="24" customHeight="1">
      <c r="B470" s="250"/>
      <c r="C470" s="250"/>
      <c r="D470" s="250"/>
      <c r="E470" s="250"/>
      <c r="F470" s="250"/>
      <c r="H470" s="241"/>
      <c r="I470" s="139"/>
      <c r="J470" s="139"/>
      <c r="K470" s="139"/>
      <c r="L470" s="238"/>
      <c r="M470" s="251"/>
      <c r="N470" s="252"/>
    </row>
    <row r="471" spans="2:14" ht="24" customHeight="1">
      <c r="B471" s="250"/>
      <c r="C471" s="250"/>
      <c r="D471" s="250"/>
      <c r="E471" s="250"/>
      <c r="F471" s="250"/>
      <c r="H471" s="241"/>
      <c r="I471" s="139"/>
      <c r="J471" s="139"/>
      <c r="K471" s="139"/>
      <c r="L471" s="238"/>
      <c r="M471" s="251"/>
      <c r="N471" s="252"/>
    </row>
    <row r="472" spans="2:14" ht="24" customHeight="1">
      <c r="B472" s="250"/>
      <c r="C472" s="250"/>
      <c r="D472" s="250"/>
      <c r="E472" s="250"/>
      <c r="F472" s="250"/>
      <c r="H472" s="241"/>
      <c r="I472" s="139"/>
      <c r="J472" s="139"/>
      <c r="K472" s="139"/>
      <c r="L472" s="238"/>
      <c r="M472" s="251"/>
      <c r="N472" s="252"/>
    </row>
    <row r="473" spans="2:14" ht="24" customHeight="1">
      <c r="B473" s="250"/>
      <c r="C473" s="250"/>
      <c r="D473" s="250"/>
      <c r="E473" s="250"/>
      <c r="F473" s="250"/>
      <c r="H473" s="241"/>
      <c r="I473" s="139"/>
      <c r="J473" s="139"/>
      <c r="K473" s="139"/>
      <c r="L473" s="238"/>
      <c r="M473" s="251"/>
      <c r="N473" s="252"/>
    </row>
    <row r="474" spans="2:14" ht="24" customHeight="1">
      <c r="B474" s="250"/>
      <c r="C474" s="250"/>
      <c r="D474" s="250"/>
      <c r="E474" s="250"/>
      <c r="F474" s="250"/>
      <c r="H474" s="241"/>
      <c r="I474" s="139"/>
      <c r="J474" s="139"/>
      <c r="K474" s="139"/>
      <c r="L474" s="238"/>
      <c r="M474" s="251"/>
      <c r="N474" s="252"/>
    </row>
    <row r="475" spans="2:14" ht="24" customHeight="1">
      <c r="B475" s="250"/>
      <c r="C475" s="250"/>
      <c r="D475" s="250"/>
      <c r="E475" s="250"/>
      <c r="F475" s="250"/>
      <c r="H475" s="241"/>
      <c r="I475" s="139"/>
      <c r="J475" s="139"/>
      <c r="K475" s="139"/>
      <c r="L475" s="238"/>
      <c r="M475" s="251"/>
      <c r="N475" s="252"/>
    </row>
    <row r="476" spans="2:14" ht="24" customHeight="1">
      <c r="B476" s="250"/>
      <c r="C476" s="250"/>
      <c r="D476" s="250"/>
      <c r="E476" s="250"/>
      <c r="F476" s="250"/>
      <c r="H476" s="241"/>
      <c r="I476" s="139"/>
      <c r="J476" s="139"/>
      <c r="K476" s="139"/>
      <c r="L476" s="238"/>
      <c r="M476" s="251"/>
      <c r="N476" s="252"/>
    </row>
    <row r="477" spans="2:14" ht="24" customHeight="1">
      <c r="B477" s="250"/>
      <c r="C477" s="250"/>
      <c r="D477" s="250"/>
      <c r="E477" s="250"/>
      <c r="F477" s="250"/>
      <c r="H477" s="241"/>
      <c r="I477" s="139"/>
      <c r="J477" s="139"/>
      <c r="K477" s="139"/>
      <c r="L477" s="238"/>
      <c r="M477" s="251"/>
      <c r="N477" s="252"/>
    </row>
    <row r="478" spans="2:14" ht="24" customHeight="1">
      <c r="B478" s="250"/>
      <c r="C478" s="250"/>
      <c r="D478" s="250"/>
      <c r="E478" s="250"/>
      <c r="F478" s="250"/>
      <c r="H478" s="241"/>
      <c r="I478" s="139"/>
      <c r="J478" s="139"/>
      <c r="K478" s="139"/>
      <c r="L478" s="238"/>
      <c r="M478" s="251"/>
      <c r="N478" s="252"/>
    </row>
    <row r="479" spans="2:14" ht="24" customHeight="1">
      <c r="B479" s="250"/>
      <c r="C479" s="250"/>
      <c r="D479" s="250"/>
      <c r="E479" s="250"/>
      <c r="F479" s="250"/>
      <c r="H479" s="241"/>
      <c r="I479" s="139"/>
      <c r="J479" s="139"/>
      <c r="K479" s="139"/>
      <c r="L479" s="238"/>
      <c r="M479" s="251"/>
      <c r="N479" s="252"/>
    </row>
    <row r="480" spans="2:14" ht="24" customHeight="1">
      <c r="B480" s="250"/>
      <c r="C480" s="250"/>
      <c r="D480" s="250"/>
      <c r="E480" s="250"/>
      <c r="F480" s="250"/>
      <c r="H480" s="241"/>
      <c r="I480" s="139"/>
      <c r="J480" s="139"/>
      <c r="K480" s="139"/>
      <c r="L480" s="238"/>
      <c r="M480" s="251"/>
      <c r="N480" s="252"/>
    </row>
    <row r="481" spans="2:14" ht="24" customHeight="1">
      <c r="B481" s="250"/>
      <c r="C481" s="250"/>
      <c r="D481" s="250"/>
      <c r="E481" s="250"/>
      <c r="F481" s="250"/>
      <c r="H481" s="241"/>
      <c r="I481" s="139"/>
      <c r="J481" s="139"/>
      <c r="K481" s="139"/>
      <c r="L481" s="238"/>
      <c r="M481" s="251"/>
      <c r="N481" s="252"/>
    </row>
    <row r="482" spans="2:14" ht="24" customHeight="1">
      <c r="B482" s="250"/>
      <c r="C482" s="250"/>
      <c r="D482" s="250"/>
      <c r="E482" s="250"/>
      <c r="F482" s="250"/>
      <c r="H482" s="241"/>
      <c r="I482" s="139"/>
      <c r="J482" s="139"/>
      <c r="K482" s="139"/>
      <c r="L482" s="238"/>
      <c r="M482" s="251"/>
      <c r="N482" s="252"/>
    </row>
    <row r="483" spans="2:14" ht="24" customHeight="1">
      <c r="B483" s="250"/>
      <c r="C483" s="250"/>
      <c r="D483" s="250"/>
      <c r="E483" s="250"/>
      <c r="F483" s="250"/>
      <c r="H483" s="241"/>
      <c r="I483" s="139"/>
      <c r="J483" s="139"/>
      <c r="K483" s="139"/>
      <c r="L483" s="238"/>
      <c r="M483" s="251"/>
      <c r="N483" s="252"/>
    </row>
    <row r="484" spans="2:14" ht="24" customHeight="1">
      <c r="B484" s="250"/>
      <c r="C484" s="250"/>
      <c r="D484" s="250"/>
      <c r="E484" s="250"/>
      <c r="F484" s="250"/>
      <c r="H484" s="241"/>
      <c r="I484" s="139"/>
      <c r="J484" s="139"/>
      <c r="K484" s="139"/>
      <c r="L484" s="238"/>
      <c r="M484" s="251"/>
      <c r="N484" s="252"/>
    </row>
    <row r="485" spans="2:14" ht="24" customHeight="1">
      <c r="B485" s="250"/>
      <c r="C485" s="250"/>
      <c r="D485" s="250"/>
      <c r="E485" s="250"/>
      <c r="F485" s="250"/>
      <c r="H485" s="241"/>
      <c r="I485" s="139"/>
      <c r="J485" s="139"/>
      <c r="K485" s="139"/>
      <c r="L485" s="238"/>
      <c r="M485" s="251"/>
      <c r="N485" s="252"/>
    </row>
    <row r="486" spans="2:14" ht="24" customHeight="1">
      <c r="B486" s="250"/>
      <c r="C486" s="250"/>
      <c r="D486" s="250"/>
      <c r="E486" s="250"/>
      <c r="F486" s="250"/>
      <c r="H486" s="241"/>
      <c r="I486" s="139"/>
      <c r="J486" s="139"/>
      <c r="K486" s="139"/>
      <c r="L486" s="238"/>
      <c r="M486" s="251"/>
      <c r="N486" s="252"/>
    </row>
    <row r="487" spans="2:14" ht="24" customHeight="1">
      <c r="B487" s="250"/>
      <c r="C487" s="250"/>
      <c r="D487" s="250"/>
      <c r="E487" s="250"/>
      <c r="F487" s="250"/>
      <c r="H487" s="241"/>
      <c r="I487" s="139"/>
      <c r="J487" s="139"/>
      <c r="K487" s="139"/>
      <c r="L487" s="238"/>
      <c r="M487" s="251"/>
      <c r="N487" s="252"/>
    </row>
    <row r="488" spans="2:14" ht="24" customHeight="1">
      <c r="B488" s="250"/>
      <c r="C488" s="250"/>
      <c r="D488" s="250"/>
      <c r="E488" s="250"/>
      <c r="F488" s="250"/>
      <c r="H488" s="241"/>
      <c r="I488" s="139"/>
      <c r="J488" s="139"/>
      <c r="K488" s="139"/>
      <c r="L488" s="238"/>
      <c r="M488" s="251"/>
      <c r="N488" s="252"/>
    </row>
    <row r="489" spans="2:14" ht="24" customHeight="1">
      <c r="B489" s="250"/>
      <c r="C489" s="250"/>
      <c r="D489" s="250"/>
      <c r="E489" s="250"/>
      <c r="F489" s="250"/>
      <c r="H489" s="241"/>
      <c r="I489" s="139"/>
      <c r="J489" s="139"/>
      <c r="K489" s="139"/>
      <c r="L489" s="238"/>
      <c r="M489" s="251"/>
      <c r="N489" s="252"/>
    </row>
    <row r="490" spans="2:14" ht="24" customHeight="1">
      <c r="B490" s="250"/>
      <c r="C490" s="250"/>
      <c r="D490" s="250"/>
      <c r="E490" s="250"/>
      <c r="F490" s="250"/>
      <c r="H490" s="241"/>
      <c r="I490" s="139"/>
      <c r="J490" s="139"/>
      <c r="K490" s="139"/>
      <c r="L490" s="238"/>
      <c r="M490" s="251"/>
      <c r="N490" s="252"/>
    </row>
    <row r="491" spans="2:14" ht="24" customHeight="1">
      <c r="B491" s="250"/>
      <c r="C491" s="250"/>
      <c r="D491" s="250"/>
      <c r="E491" s="250"/>
      <c r="F491" s="250"/>
      <c r="H491" s="241"/>
      <c r="I491" s="139"/>
      <c r="J491" s="139"/>
      <c r="K491" s="139"/>
      <c r="L491" s="238"/>
      <c r="M491" s="251"/>
      <c r="N491" s="252"/>
    </row>
    <row r="492" spans="2:14" ht="24" customHeight="1">
      <c r="B492" s="250"/>
      <c r="C492" s="250"/>
      <c r="D492" s="250"/>
      <c r="E492" s="250"/>
      <c r="F492" s="250"/>
      <c r="H492" s="241"/>
      <c r="I492" s="139"/>
      <c r="J492" s="139"/>
      <c r="K492" s="139"/>
      <c r="L492" s="238"/>
      <c r="M492" s="251"/>
      <c r="N492" s="252"/>
    </row>
    <row r="493" spans="2:14" ht="24" customHeight="1">
      <c r="B493" s="250"/>
      <c r="C493" s="250"/>
      <c r="D493" s="250"/>
      <c r="E493" s="250"/>
      <c r="F493" s="250"/>
      <c r="H493" s="241"/>
      <c r="I493" s="139"/>
      <c r="J493" s="139"/>
      <c r="K493" s="139"/>
      <c r="L493" s="238"/>
      <c r="M493" s="251"/>
      <c r="N493" s="252"/>
    </row>
    <row r="494" spans="2:14" ht="24" customHeight="1">
      <c r="B494" s="250"/>
      <c r="C494" s="250"/>
      <c r="D494" s="250"/>
      <c r="E494" s="250"/>
      <c r="F494" s="250"/>
      <c r="H494" s="241"/>
      <c r="I494" s="139"/>
      <c r="J494" s="139"/>
      <c r="K494" s="139"/>
      <c r="L494" s="238"/>
      <c r="M494" s="251"/>
      <c r="N494" s="252"/>
    </row>
    <row r="495" spans="2:14" ht="24" customHeight="1">
      <c r="B495" s="250"/>
      <c r="C495" s="250"/>
      <c r="D495" s="250"/>
      <c r="E495" s="250"/>
      <c r="F495" s="250"/>
      <c r="H495" s="241"/>
      <c r="I495" s="139"/>
      <c r="J495" s="139"/>
      <c r="K495" s="139"/>
      <c r="L495" s="238"/>
      <c r="M495" s="251"/>
      <c r="N495" s="252"/>
    </row>
    <row r="496" spans="2:14" ht="24" customHeight="1">
      <c r="B496" s="250"/>
      <c r="C496" s="250"/>
      <c r="D496" s="250"/>
      <c r="E496" s="250"/>
      <c r="F496" s="250"/>
      <c r="H496" s="241"/>
      <c r="I496" s="139"/>
      <c r="J496" s="139"/>
      <c r="K496" s="139"/>
      <c r="L496" s="238"/>
      <c r="M496" s="251"/>
      <c r="N496" s="252"/>
    </row>
    <row r="497" spans="2:14" ht="24" customHeight="1">
      <c r="B497" s="250"/>
      <c r="C497" s="250"/>
      <c r="D497" s="250"/>
      <c r="E497" s="250"/>
      <c r="F497" s="250"/>
      <c r="H497" s="241"/>
      <c r="I497" s="139"/>
      <c r="J497" s="139"/>
      <c r="K497" s="139"/>
      <c r="L497" s="238"/>
      <c r="M497" s="251"/>
      <c r="N497" s="252"/>
    </row>
    <row r="498" spans="2:14" ht="24" customHeight="1">
      <c r="B498" s="250"/>
      <c r="C498" s="250"/>
      <c r="D498" s="250"/>
      <c r="E498" s="250"/>
      <c r="F498" s="250"/>
      <c r="H498" s="241"/>
      <c r="I498" s="139"/>
      <c r="J498" s="139"/>
      <c r="K498" s="139"/>
      <c r="L498" s="238"/>
      <c r="M498" s="251"/>
      <c r="N498" s="252"/>
    </row>
    <row r="499" spans="2:14" ht="24" customHeight="1">
      <c r="B499" s="250"/>
      <c r="C499" s="250"/>
      <c r="D499" s="250"/>
      <c r="E499" s="250"/>
      <c r="F499" s="250"/>
      <c r="H499" s="241"/>
      <c r="I499" s="139"/>
      <c r="J499" s="139"/>
      <c r="K499" s="139"/>
      <c r="L499" s="238"/>
      <c r="M499" s="251"/>
      <c r="N499" s="252"/>
    </row>
    <row r="500" spans="2:14" ht="24" customHeight="1">
      <c r="B500" s="250"/>
      <c r="C500" s="250"/>
      <c r="D500" s="250"/>
      <c r="E500" s="250"/>
      <c r="F500" s="250"/>
      <c r="H500" s="241"/>
      <c r="I500" s="139"/>
      <c r="J500" s="139"/>
      <c r="K500" s="139"/>
      <c r="L500" s="238"/>
      <c r="M500" s="251"/>
      <c r="N500" s="252"/>
    </row>
    <row r="501" spans="2:14" ht="24" customHeight="1">
      <c r="B501" s="250"/>
      <c r="C501" s="250"/>
      <c r="D501" s="250"/>
      <c r="E501" s="250"/>
      <c r="F501" s="250"/>
      <c r="H501" s="241"/>
      <c r="I501" s="139"/>
      <c r="J501" s="139"/>
      <c r="K501" s="139"/>
      <c r="L501" s="238"/>
      <c r="M501" s="251"/>
      <c r="N501" s="252"/>
    </row>
    <row r="502" spans="2:14" ht="24" customHeight="1">
      <c r="B502" s="250"/>
      <c r="C502" s="250"/>
      <c r="D502" s="250"/>
      <c r="E502" s="250"/>
      <c r="F502" s="250"/>
      <c r="H502" s="241"/>
      <c r="I502" s="139"/>
      <c r="J502" s="139"/>
      <c r="K502" s="139"/>
      <c r="L502" s="238"/>
      <c r="M502" s="251"/>
      <c r="N502" s="252"/>
    </row>
    <row r="503" spans="2:14" ht="24" customHeight="1">
      <c r="B503" s="250"/>
      <c r="C503" s="250"/>
      <c r="D503" s="250"/>
      <c r="E503" s="250"/>
      <c r="F503" s="250"/>
      <c r="H503" s="241"/>
      <c r="I503" s="139"/>
      <c r="J503" s="139"/>
      <c r="K503" s="139"/>
      <c r="L503" s="238"/>
      <c r="M503" s="251"/>
      <c r="N503" s="252"/>
    </row>
    <row r="504" spans="2:14" ht="24" customHeight="1">
      <c r="B504" s="250"/>
      <c r="C504" s="250"/>
      <c r="D504" s="250"/>
      <c r="E504" s="250"/>
      <c r="F504" s="250"/>
      <c r="H504" s="241"/>
      <c r="I504" s="139"/>
      <c r="J504" s="139"/>
      <c r="K504" s="139"/>
      <c r="L504" s="238"/>
      <c r="M504" s="251"/>
      <c r="N504" s="252"/>
    </row>
    <row r="505" spans="2:14" ht="24" customHeight="1">
      <c r="B505" s="250"/>
      <c r="C505" s="250"/>
      <c r="D505" s="250"/>
      <c r="E505" s="250"/>
      <c r="F505" s="250"/>
      <c r="H505" s="241"/>
      <c r="I505" s="139"/>
      <c r="J505" s="139"/>
      <c r="K505" s="139"/>
      <c r="L505" s="238"/>
      <c r="M505" s="251"/>
      <c r="N505" s="252"/>
    </row>
    <row r="506" spans="2:14" ht="24" customHeight="1">
      <c r="B506" s="250"/>
      <c r="C506" s="250"/>
      <c r="D506" s="250"/>
      <c r="E506" s="250"/>
      <c r="F506" s="250"/>
      <c r="H506" s="241"/>
      <c r="I506" s="139"/>
      <c r="J506" s="139"/>
      <c r="K506" s="139"/>
      <c r="L506" s="238"/>
      <c r="M506" s="251"/>
      <c r="N506" s="252"/>
    </row>
    <row r="507" spans="2:14" ht="24" customHeight="1">
      <c r="B507" s="250"/>
      <c r="C507" s="250"/>
      <c r="D507" s="250"/>
      <c r="E507" s="250"/>
      <c r="F507" s="250"/>
      <c r="H507" s="241"/>
      <c r="I507" s="139"/>
      <c r="J507" s="139"/>
      <c r="K507" s="139"/>
      <c r="L507" s="238"/>
      <c r="M507" s="251"/>
      <c r="N507" s="252"/>
    </row>
    <row r="508" spans="2:14" ht="24" customHeight="1">
      <c r="B508" s="250"/>
      <c r="C508" s="250"/>
      <c r="D508" s="250"/>
      <c r="E508" s="250"/>
      <c r="F508" s="250"/>
      <c r="H508" s="241"/>
      <c r="I508" s="139"/>
      <c r="J508" s="139"/>
      <c r="K508" s="139"/>
      <c r="L508" s="238"/>
      <c r="M508" s="251"/>
      <c r="N508" s="252"/>
    </row>
    <row r="509" spans="2:14" ht="24" customHeight="1">
      <c r="B509" s="250"/>
      <c r="C509" s="250"/>
      <c r="D509" s="250"/>
      <c r="E509" s="250"/>
      <c r="F509" s="250"/>
      <c r="H509" s="241"/>
      <c r="I509" s="139"/>
      <c r="J509" s="139"/>
      <c r="K509" s="139"/>
      <c r="L509" s="238"/>
      <c r="M509" s="251"/>
      <c r="N509" s="252"/>
    </row>
    <row r="510" spans="2:14" ht="24" customHeight="1">
      <c r="B510" s="250"/>
      <c r="C510" s="250"/>
      <c r="D510" s="250"/>
      <c r="E510" s="250"/>
      <c r="F510" s="250"/>
      <c r="H510" s="241"/>
      <c r="I510" s="139"/>
      <c r="J510" s="139"/>
      <c r="K510" s="139"/>
      <c r="L510" s="238"/>
      <c r="M510" s="251"/>
      <c r="N510" s="252"/>
    </row>
    <row r="511" spans="2:14" ht="24" customHeight="1">
      <c r="B511" s="250"/>
      <c r="C511" s="250"/>
      <c r="D511" s="250"/>
      <c r="E511" s="250"/>
      <c r="F511" s="250"/>
      <c r="H511" s="241"/>
      <c r="I511" s="139"/>
      <c r="J511" s="139"/>
      <c r="K511" s="139"/>
      <c r="L511" s="238"/>
      <c r="M511" s="251"/>
      <c r="N511" s="252"/>
    </row>
    <row r="512" spans="2:14" ht="24" customHeight="1">
      <c r="B512" s="250"/>
      <c r="C512" s="250"/>
      <c r="D512" s="250"/>
      <c r="E512" s="250"/>
      <c r="F512" s="250"/>
      <c r="H512" s="241"/>
      <c r="I512" s="139"/>
      <c r="J512" s="139"/>
      <c r="K512" s="139"/>
      <c r="L512" s="238"/>
      <c r="M512" s="251"/>
      <c r="N512" s="252"/>
    </row>
    <row r="513" spans="2:14" ht="24" customHeight="1">
      <c r="B513" s="250"/>
      <c r="C513" s="250"/>
      <c r="D513" s="250"/>
      <c r="E513" s="250"/>
      <c r="F513" s="250"/>
      <c r="H513" s="241"/>
      <c r="I513" s="139"/>
      <c r="J513" s="139"/>
      <c r="K513" s="139"/>
      <c r="L513" s="238"/>
      <c r="M513" s="251"/>
      <c r="N513" s="252"/>
    </row>
    <row r="514" spans="2:14" ht="24" customHeight="1">
      <c r="B514" s="250"/>
      <c r="C514" s="250"/>
      <c r="D514" s="250"/>
      <c r="E514" s="250"/>
      <c r="F514" s="250"/>
      <c r="H514" s="241"/>
      <c r="I514" s="139"/>
      <c r="J514" s="139"/>
      <c r="K514" s="139"/>
      <c r="L514" s="238"/>
      <c r="M514" s="251"/>
      <c r="N514" s="252"/>
    </row>
    <row r="515" spans="2:14" ht="24" customHeight="1">
      <c r="B515" s="250"/>
      <c r="C515" s="250"/>
      <c r="D515" s="250"/>
      <c r="E515" s="250"/>
      <c r="F515" s="250"/>
      <c r="H515" s="241"/>
      <c r="I515" s="139"/>
      <c r="J515" s="139"/>
      <c r="K515" s="139"/>
      <c r="L515" s="238"/>
      <c r="M515" s="251"/>
      <c r="N515" s="252"/>
    </row>
    <row r="516" spans="2:14" ht="24" customHeight="1">
      <c r="B516" s="250"/>
      <c r="C516" s="250"/>
      <c r="D516" s="250"/>
      <c r="E516" s="250"/>
      <c r="F516" s="250"/>
      <c r="H516" s="241"/>
      <c r="I516" s="139"/>
      <c r="J516" s="139"/>
      <c r="K516" s="139"/>
      <c r="L516" s="238"/>
      <c r="M516" s="251"/>
      <c r="N516" s="252"/>
    </row>
    <row r="517" spans="2:14" ht="24" customHeight="1">
      <c r="B517" s="250"/>
      <c r="C517" s="250"/>
      <c r="D517" s="250"/>
      <c r="E517" s="250"/>
      <c r="F517" s="250"/>
      <c r="H517" s="241"/>
      <c r="I517" s="139"/>
      <c r="J517" s="139"/>
      <c r="K517" s="139"/>
      <c r="L517" s="238"/>
      <c r="M517" s="251"/>
      <c r="N517" s="252"/>
    </row>
    <row r="518" spans="2:14" ht="24" customHeight="1">
      <c r="B518" s="250"/>
      <c r="C518" s="250"/>
      <c r="D518" s="250"/>
      <c r="E518" s="250"/>
      <c r="F518" s="250"/>
      <c r="H518" s="241"/>
      <c r="I518" s="139"/>
      <c r="J518" s="139"/>
      <c r="K518" s="139"/>
      <c r="L518" s="238"/>
      <c r="M518" s="251"/>
      <c r="N518" s="252"/>
    </row>
    <row r="519" spans="2:14" ht="24" customHeight="1">
      <c r="B519" s="250"/>
      <c r="C519" s="250"/>
      <c r="D519" s="250"/>
      <c r="E519" s="250"/>
      <c r="F519" s="250"/>
      <c r="H519" s="241"/>
      <c r="I519" s="139"/>
      <c r="J519" s="139"/>
      <c r="K519" s="139"/>
      <c r="L519" s="238"/>
      <c r="M519" s="251"/>
      <c r="N519" s="252"/>
    </row>
    <row r="520" spans="2:14" ht="24" customHeight="1">
      <c r="B520" s="250"/>
      <c r="C520" s="250"/>
      <c r="D520" s="250"/>
      <c r="E520" s="250"/>
      <c r="F520" s="250"/>
      <c r="H520" s="241"/>
      <c r="I520" s="139"/>
      <c r="J520" s="139"/>
      <c r="K520" s="139"/>
      <c r="L520" s="238"/>
      <c r="M520" s="251"/>
      <c r="N520" s="252"/>
    </row>
    <row r="521" spans="2:14" ht="24" customHeight="1">
      <c r="B521" s="250"/>
      <c r="C521" s="250"/>
      <c r="D521" s="250"/>
      <c r="E521" s="250"/>
      <c r="F521" s="250"/>
      <c r="H521" s="241"/>
      <c r="I521" s="139"/>
      <c r="J521" s="139"/>
      <c r="K521" s="139"/>
      <c r="L521" s="238"/>
      <c r="M521" s="251"/>
      <c r="N521" s="252"/>
    </row>
    <row r="522" spans="2:14" ht="24" customHeight="1">
      <c r="B522" s="250"/>
      <c r="C522" s="250"/>
      <c r="D522" s="250"/>
      <c r="E522" s="250"/>
      <c r="F522" s="250"/>
      <c r="H522" s="241"/>
      <c r="I522" s="139"/>
      <c r="J522" s="139"/>
      <c r="K522" s="139"/>
      <c r="L522" s="238"/>
      <c r="M522" s="251"/>
      <c r="N522" s="252"/>
    </row>
    <row r="523" spans="2:14" ht="24" customHeight="1">
      <c r="B523" s="250"/>
      <c r="C523" s="250"/>
      <c r="D523" s="250"/>
      <c r="E523" s="250"/>
      <c r="F523" s="250"/>
      <c r="H523" s="241"/>
      <c r="I523" s="139"/>
      <c r="J523" s="139"/>
      <c r="K523" s="139"/>
      <c r="L523" s="238"/>
      <c r="M523" s="251"/>
      <c r="N523" s="252"/>
    </row>
    <row r="524" spans="2:14" ht="24" customHeight="1">
      <c r="B524" s="250"/>
      <c r="C524" s="250"/>
      <c r="D524" s="250"/>
      <c r="E524" s="250"/>
      <c r="F524" s="250"/>
      <c r="H524" s="241"/>
      <c r="I524" s="139"/>
      <c r="J524" s="139"/>
      <c r="K524" s="139"/>
      <c r="L524" s="238"/>
      <c r="M524" s="251"/>
      <c r="N524" s="252"/>
    </row>
    <row r="525" spans="2:14" ht="24" customHeight="1">
      <c r="B525" s="250"/>
      <c r="C525" s="250"/>
      <c r="D525" s="250"/>
      <c r="E525" s="250"/>
      <c r="F525" s="250"/>
      <c r="H525" s="241"/>
      <c r="I525" s="139"/>
      <c r="J525" s="139"/>
      <c r="K525" s="139"/>
      <c r="L525" s="238"/>
      <c r="M525" s="251"/>
      <c r="N525" s="252"/>
    </row>
    <row r="526" spans="2:14" ht="24" customHeight="1">
      <c r="B526" s="250"/>
      <c r="C526" s="250"/>
      <c r="D526" s="250"/>
      <c r="E526" s="250"/>
      <c r="F526" s="250"/>
      <c r="H526" s="241"/>
      <c r="I526" s="139"/>
      <c r="J526" s="139"/>
      <c r="K526" s="139"/>
      <c r="L526" s="238"/>
      <c r="M526" s="251"/>
      <c r="N526" s="252"/>
    </row>
    <row r="527" spans="2:14" ht="24" customHeight="1">
      <c r="B527" s="250"/>
      <c r="C527" s="250"/>
      <c r="D527" s="250"/>
      <c r="E527" s="250"/>
      <c r="F527" s="250"/>
      <c r="H527" s="241"/>
      <c r="I527" s="139"/>
      <c r="J527" s="139"/>
      <c r="K527" s="139"/>
      <c r="L527" s="238"/>
      <c r="M527" s="251"/>
      <c r="N527" s="252"/>
    </row>
    <row r="528" spans="2:14" ht="24" customHeight="1">
      <c r="B528" s="250"/>
      <c r="C528" s="250"/>
      <c r="D528" s="250"/>
      <c r="E528" s="250"/>
      <c r="F528" s="250"/>
      <c r="H528" s="241"/>
      <c r="I528" s="139"/>
      <c r="J528" s="139"/>
      <c r="K528" s="139"/>
      <c r="L528" s="238"/>
      <c r="M528" s="251"/>
      <c r="N528" s="252"/>
    </row>
    <row r="529" spans="2:14" ht="24" customHeight="1">
      <c r="B529" s="250"/>
      <c r="C529" s="250"/>
      <c r="D529" s="250"/>
      <c r="E529" s="250"/>
      <c r="F529" s="250"/>
      <c r="H529" s="241"/>
      <c r="I529" s="139"/>
      <c r="J529" s="139"/>
      <c r="K529" s="139"/>
      <c r="L529" s="238"/>
      <c r="M529" s="251"/>
      <c r="N529" s="252"/>
    </row>
    <row r="530" spans="2:14" ht="24" customHeight="1">
      <c r="B530" s="250"/>
      <c r="C530" s="250"/>
      <c r="D530" s="250"/>
      <c r="E530" s="250"/>
      <c r="F530" s="250"/>
      <c r="H530" s="241"/>
      <c r="I530" s="139"/>
      <c r="J530" s="139"/>
      <c r="K530" s="139"/>
      <c r="L530" s="238"/>
      <c r="M530" s="251"/>
      <c r="N530" s="252"/>
    </row>
    <row r="531" spans="2:14" ht="24" customHeight="1">
      <c r="B531" s="250"/>
      <c r="C531" s="250"/>
      <c r="D531" s="250"/>
      <c r="E531" s="250"/>
      <c r="F531" s="250"/>
      <c r="H531" s="241"/>
      <c r="I531" s="139"/>
      <c r="J531" s="139"/>
      <c r="K531" s="139"/>
      <c r="L531" s="238"/>
      <c r="M531" s="251"/>
      <c r="N531" s="252"/>
    </row>
    <row r="532" spans="2:14" ht="24" customHeight="1">
      <c r="B532" s="250"/>
      <c r="C532" s="250"/>
      <c r="D532" s="250"/>
      <c r="E532" s="250"/>
      <c r="F532" s="250"/>
      <c r="H532" s="241"/>
      <c r="I532" s="139"/>
      <c r="J532" s="139"/>
      <c r="K532" s="139"/>
      <c r="L532" s="238"/>
      <c r="M532" s="251"/>
      <c r="N532" s="252"/>
    </row>
    <row r="533" spans="2:14" ht="24" customHeight="1">
      <c r="B533" s="250"/>
      <c r="C533" s="250"/>
      <c r="D533" s="250"/>
      <c r="E533" s="250"/>
      <c r="F533" s="250"/>
      <c r="H533" s="241"/>
      <c r="I533" s="139"/>
      <c r="J533" s="139"/>
      <c r="K533" s="139"/>
      <c r="L533" s="238"/>
      <c r="M533" s="251"/>
      <c r="N533" s="252"/>
    </row>
    <row r="534" spans="2:14" ht="24" customHeight="1">
      <c r="B534" s="250"/>
      <c r="C534" s="250"/>
      <c r="D534" s="250"/>
      <c r="E534" s="250"/>
      <c r="F534" s="250"/>
      <c r="H534" s="241"/>
      <c r="I534" s="139"/>
      <c r="J534" s="139"/>
      <c r="K534" s="139"/>
      <c r="L534" s="238"/>
      <c r="M534" s="251"/>
      <c r="N534" s="252"/>
    </row>
    <row r="535" spans="2:14" ht="24" customHeight="1">
      <c r="B535" s="250"/>
      <c r="C535" s="250"/>
      <c r="D535" s="250"/>
      <c r="E535" s="250"/>
      <c r="F535" s="250"/>
      <c r="H535" s="241"/>
      <c r="I535" s="139"/>
      <c r="J535" s="139"/>
      <c r="K535" s="139"/>
      <c r="L535" s="238"/>
      <c r="M535" s="251"/>
      <c r="N535" s="252"/>
    </row>
    <row r="536" spans="2:14" ht="24" customHeight="1">
      <c r="B536" s="250"/>
      <c r="C536" s="250"/>
      <c r="D536" s="250"/>
      <c r="E536" s="250"/>
      <c r="F536" s="250"/>
      <c r="H536" s="241"/>
      <c r="I536" s="139"/>
      <c r="J536" s="139"/>
      <c r="K536" s="139"/>
      <c r="L536" s="238"/>
      <c r="M536" s="251"/>
      <c r="N536" s="252"/>
    </row>
    <row r="537" spans="2:14" ht="24" customHeight="1">
      <c r="B537" s="250"/>
      <c r="C537" s="250"/>
      <c r="D537" s="250"/>
      <c r="E537" s="250"/>
      <c r="F537" s="250"/>
      <c r="H537" s="241"/>
      <c r="I537" s="139"/>
      <c r="J537" s="139"/>
      <c r="K537" s="139"/>
      <c r="L537" s="238"/>
      <c r="M537" s="251"/>
      <c r="N537" s="252"/>
    </row>
    <row r="538" spans="2:14" ht="24" customHeight="1">
      <c r="B538" s="250"/>
      <c r="C538" s="250"/>
      <c r="D538" s="250"/>
      <c r="E538" s="250"/>
      <c r="F538" s="250"/>
      <c r="H538" s="241"/>
      <c r="I538" s="139"/>
      <c r="J538" s="139"/>
      <c r="K538" s="139"/>
      <c r="L538" s="238"/>
      <c r="M538" s="251"/>
      <c r="N538" s="252"/>
    </row>
    <row r="539" spans="2:14" ht="24" customHeight="1">
      <c r="B539" s="250"/>
      <c r="C539" s="250"/>
      <c r="D539" s="250"/>
      <c r="E539" s="250"/>
      <c r="F539" s="250"/>
      <c r="H539" s="241"/>
      <c r="I539" s="139"/>
      <c r="J539" s="139"/>
      <c r="K539" s="139"/>
      <c r="L539" s="238"/>
      <c r="M539" s="251"/>
      <c r="N539" s="252"/>
    </row>
    <row r="540" spans="2:14" ht="24" customHeight="1">
      <c r="B540" s="250"/>
      <c r="C540" s="250"/>
      <c r="D540" s="250"/>
      <c r="E540" s="250"/>
      <c r="F540" s="250"/>
      <c r="H540" s="241"/>
      <c r="I540" s="139"/>
      <c r="J540" s="139"/>
      <c r="K540" s="139"/>
      <c r="L540" s="238"/>
      <c r="M540" s="251"/>
      <c r="N540" s="252"/>
    </row>
    <row r="541" spans="2:14" ht="24" customHeight="1">
      <c r="B541" s="250"/>
      <c r="C541" s="250"/>
      <c r="D541" s="250"/>
      <c r="E541" s="250"/>
      <c r="F541" s="250"/>
      <c r="H541" s="241"/>
      <c r="I541" s="139"/>
      <c r="J541" s="139"/>
      <c r="K541" s="139"/>
      <c r="L541" s="238"/>
      <c r="M541" s="251"/>
      <c r="N541" s="252"/>
    </row>
    <row r="542" spans="2:14" ht="24" customHeight="1">
      <c r="B542" s="250"/>
      <c r="C542" s="250"/>
      <c r="D542" s="250"/>
      <c r="E542" s="250"/>
      <c r="F542" s="250"/>
      <c r="H542" s="241"/>
      <c r="I542" s="139"/>
      <c r="J542" s="139"/>
      <c r="K542" s="139"/>
      <c r="L542" s="238"/>
      <c r="M542" s="251"/>
      <c r="N542" s="252"/>
    </row>
    <row r="543" spans="2:14" ht="24" customHeight="1">
      <c r="B543" s="250"/>
      <c r="C543" s="250"/>
      <c r="D543" s="250"/>
      <c r="E543" s="250"/>
      <c r="F543" s="250"/>
      <c r="H543" s="241"/>
      <c r="I543" s="139"/>
      <c r="J543" s="139"/>
      <c r="K543" s="139"/>
      <c r="L543" s="238"/>
      <c r="M543" s="251"/>
      <c r="N543" s="252"/>
    </row>
    <row r="544" spans="2:14" ht="24" customHeight="1">
      <c r="B544" s="250"/>
      <c r="C544" s="250"/>
      <c r="D544" s="250"/>
      <c r="E544" s="250"/>
      <c r="F544" s="250"/>
      <c r="H544" s="241"/>
      <c r="I544" s="139"/>
      <c r="J544" s="139"/>
      <c r="K544" s="139"/>
      <c r="L544" s="238"/>
      <c r="M544" s="251"/>
      <c r="N544" s="252"/>
    </row>
    <row r="545" spans="2:14" ht="24" customHeight="1">
      <c r="B545" s="250"/>
      <c r="C545" s="250"/>
      <c r="D545" s="250"/>
      <c r="E545" s="250"/>
      <c r="F545" s="250"/>
      <c r="H545" s="241"/>
      <c r="I545" s="139"/>
      <c r="J545" s="139"/>
      <c r="K545" s="139"/>
      <c r="L545" s="238"/>
      <c r="M545" s="251"/>
      <c r="N545" s="252"/>
    </row>
    <row r="546" spans="2:14" ht="24" customHeight="1">
      <c r="B546" s="250"/>
      <c r="C546" s="250"/>
      <c r="D546" s="250"/>
      <c r="E546" s="250"/>
      <c r="F546" s="250"/>
      <c r="H546" s="241"/>
      <c r="I546" s="139"/>
      <c r="J546" s="139"/>
      <c r="K546" s="139"/>
      <c r="L546" s="238"/>
      <c r="M546" s="251"/>
      <c r="N546" s="252"/>
    </row>
    <row r="547" spans="2:14" ht="24" customHeight="1">
      <c r="B547" s="250"/>
      <c r="C547" s="250"/>
      <c r="D547" s="250"/>
      <c r="E547" s="250"/>
      <c r="F547" s="250"/>
      <c r="H547" s="241"/>
      <c r="I547" s="139"/>
      <c r="J547" s="139"/>
      <c r="K547" s="139"/>
      <c r="L547" s="238"/>
      <c r="M547" s="251"/>
      <c r="N547" s="252"/>
    </row>
    <row r="548" spans="2:14" ht="24" customHeight="1">
      <c r="B548" s="250"/>
      <c r="C548" s="250"/>
      <c r="D548" s="250"/>
      <c r="E548" s="250"/>
      <c r="F548" s="250"/>
      <c r="H548" s="241"/>
      <c r="I548" s="139"/>
      <c r="J548" s="139"/>
      <c r="K548" s="139"/>
      <c r="L548" s="238"/>
      <c r="M548" s="251"/>
      <c r="N548" s="252"/>
    </row>
    <row r="549" spans="2:14" ht="24" customHeight="1">
      <c r="B549" s="250"/>
      <c r="C549" s="250"/>
      <c r="D549" s="250"/>
      <c r="E549" s="250"/>
      <c r="F549" s="250"/>
      <c r="H549" s="241"/>
      <c r="I549" s="139"/>
      <c r="J549" s="139"/>
      <c r="K549" s="139"/>
      <c r="L549" s="238"/>
      <c r="M549" s="251"/>
      <c r="N549" s="252"/>
    </row>
    <row r="550" spans="2:14" ht="24" customHeight="1">
      <c r="B550" s="250"/>
      <c r="C550" s="250"/>
      <c r="D550" s="250"/>
      <c r="E550" s="250"/>
      <c r="F550" s="250"/>
      <c r="H550" s="241"/>
      <c r="I550" s="139"/>
      <c r="J550" s="139"/>
      <c r="K550" s="139"/>
      <c r="L550" s="238"/>
      <c r="M550" s="251"/>
      <c r="N550" s="252"/>
    </row>
    <row r="551" spans="2:14" ht="24" customHeight="1">
      <c r="B551" s="250"/>
      <c r="C551" s="250"/>
      <c r="D551" s="250"/>
      <c r="E551" s="250"/>
      <c r="F551" s="250"/>
      <c r="H551" s="241"/>
      <c r="I551" s="139"/>
      <c r="J551" s="139"/>
      <c r="K551" s="139"/>
      <c r="L551" s="238"/>
      <c r="M551" s="251"/>
      <c r="N551" s="252"/>
    </row>
    <row r="552" spans="2:14" ht="24" customHeight="1">
      <c r="B552" s="250"/>
      <c r="C552" s="250"/>
      <c r="D552" s="250"/>
      <c r="E552" s="250"/>
      <c r="F552" s="250"/>
      <c r="H552" s="241"/>
      <c r="I552" s="139"/>
      <c r="J552" s="139"/>
      <c r="K552" s="139"/>
      <c r="L552" s="238"/>
      <c r="M552" s="251"/>
      <c r="N552" s="252"/>
    </row>
    <row r="553" spans="2:14" ht="24" customHeight="1">
      <c r="B553" s="250"/>
      <c r="C553" s="250"/>
      <c r="D553" s="250"/>
      <c r="E553" s="250"/>
      <c r="F553" s="250"/>
      <c r="H553" s="241"/>
      <c r="I553" s="139"/>
      <c r="J553" s="139"/>
      <c r="K553" s="139"/>
      <c r="L553" s="238"/>
      <c r="M553" s="251"/>
      <c r="N553" s="252"/>
    </row>
    <row r="554" spans="2:14" ht="24" customHeight="1">
      <c r="B554" s="250"/>
      <c r="C554" s="250"/>
      <c r="D554" s="250"/>
      <c r="E554" s="250"/>
      <c r="F554" s="250"/>
      <c r="H554" s="241"/>
      <c r="I554" s="139"/>
      <c r="J554" s="139"/>
      <c r="K554" s="139"/>
      <c r="L554" s="238"/>
      <c r="M554" s="251"/>
      <c r="N554" s="252"/>
    </row>
    <row r="555" spans="2:14" ht="24" customHeight="1">
      <c r="B555" s="250"/>
      <c r="C555" s="250"/>
      <c r="D555" s="250"/>
      <c r="E555" s="250"/>
      <c r="F555" s="250"/>
      <c r="H555" s="241"/>
      <c r="I555" s="139"/>
      <c r="J555" s="139"/>
      <c r="K555" s="139"/>
      <c r="L555" s="238"/>
      <c r="M555" s="251"/>
      <c r="N555" s="252"/>
    </row>
    <row r="556" spans="2:14" ht="24" customHeight="1">
      <c r="B556" s="250"/>
      <c r="C556" s="250"/>
      <c r="D556" s="250"/>
      <c r="E556" s="250"/>
      <c r="F556" s="250"/>
      <c r="H556" s="241"/>
      <c r="I556" s="139"/>
      <c r="J556" s="139"/>
      <c r="K556" s="139"/>
      <c r="L556" s="238"/>
      <c r="M556" s="251"/>
      <c r="N556" s="252"/>
    </row>
    <row r="557" spans="2:14" ht="24" customHeight="1">
      <c r="B557" s="250"/>
      <c r="C557" s="250"/>
      <c r="D557" s="250"/>
      <c r="E557" s="250"/>
      <c r="F557" s="250"/>
      <c r="H557" s="241"/>
      <c r="I557" s="139"/>
      <c r="J557" s="139"/>
      <c r="K557" s="139"/>
      <c r="L557" s="238"/>
      <c r="M557" s="251"/>
      <c r="N557" s="252"/>
    </row>
    <row r="558" spans="2:14" ht="24" customHeight="1">
      <c r="B558" s="250"/>
      <c r="C558" s="250"/>
      <c r="D558" s="250"/>
      <c r="E558" s="250"/>
      <c r="F558" s="250"/>
      <c r="H558" s="241"/>
      <c r="I558" s="139"/>
      <c r="J558" s="139"/>
      <c r="K558" s="139"/>
      <c r="L558" s="238"/>
      <c r="M558" s="251"/>
      <c r="N558" s="252"/>
    </row>
    <row r="559" spans="2:14" ht="24" customHeight="1">
      <c r="B559" s="250"/>
      <c r="C559" s="250"/>
      <c r="D559" s="250"/>
      <c r="E559" s="250"/>
      <c r="F559" s="250"/>
      <c r="H559" s="241"/>
      <c r="I559" s="139"/>
      <c r="J559" s="139"/>
      <c r="K559" s="139"/>
      <c r="L559" s="238"/>
      <c r="M559" s="251"/>
      <c r="N559" s="252"/>
    </row>
    <row r="560" spans="2:14" ht="24" customHeight="1">
      <c r="B560" s="250"/>
      <c r="C560" s="250"/>
      <c r="D560" s="250"/>
      <c r="E560" s="250"/>
      <c r="F560" s="250"/>
      <c r="H560" s="241"/>
      <c r="I560" s="139"/>
      <c r="J560" s="139"/>
      <c r="K560" s="139"/>
      <c r="L560" s="238"/>
      <c r="M560" s="251"/>
      <c r="N560" s="252"/>
    </row>
    <row r="561" spans="2:14" ht="24" customHeight="1">
      <c r="B561" s="250"/>
      <c r="C561" s="250"/>
      <c r="D561" s="250"/>
      <c r="E561" s="250"/>
      <c r="F561" s="250"/>
      <c r="H561" s="241"/>
      <c r="I561" s="139"/>
      <c r="J561" s="139"/>
      <c r="K561" s="139"/>
      <c r="L561" s="238"/>
      <c r="M561" s="251"/>
      <c r="N561" s="252"/>
    </row>
    <row r="562" spans="2:14" ht="24" customHeight="1">
      <c r="B562" s="250"/>
      <c r="C562" s="250"/>
      <c r="D562" s="250"/>
      <c r="E562" s="250"/>
      <c r="F562" s="250"/>
      <c r="H562" s="241"/>
      <c r="I562" s="139"/>
      <c r="J562" s="139"/>
      <c r="K562" s="139"/>
      <c r="L562" s="238"/>
      <c r="M562" s="251"/>
      <c r="N562" s="252"/>
    </row>
    <row r="563" spans="2:14" ht="24" customHeight="1">
      <c r="B563" s="250"/>
      <c r="C563" s="250"/>
      <c r="D563" s="250"/>
      <c r="E563" s="250"/>
      <c r="F563" s="250"/>
      <c r="H563" s="241"/>
      <c r="I563" s="139"/>
      <c r="J563" s="139"/>
      <c r="K563" s="139"/>
      <c r="L563" s="238"/>
      <c r="M563" s="251"/>
      <c r="N563" s="252"/>
    </row>
    <row r="564" spans="2:14" ht="24" customHeight="1">
      <c r="B564" s="250"/>
      <c r="C564" s="250"/>
      <c r="D564" s="250"/>
      <c r="E564" s="250"/>
      <c r="F564" s="250"/>
      <c r="H564" s="241"/>
      <c r="I564" s="139"/>
      <c r="J564" s="139"/>
      <c r="K564" s="139"/>
      <c r="L564" s="238"/>
      <c r="M564" s="251"/>
      <c r="N564" s="252"/>
    </row>
    <row r="565" spans="2:14" ht="24" customHeight="1">
      <c r="B565" s="250"/>
      <c r="C565" s="250"/>
      <c r="D565" s="250"/>
      <c r="E565" s="250"/>
      <c r="F565" s="250"/>
      <c r="H565" s="241"/>
      <c r="I565" s="139"/>
      <c r="J565" s="139"/>
      <c r="K565" s="139"/>
      <c r="L565" s="238"/>
      <c r="M565" s="251"/>
      <c r="N565" s="252"/>
    </row>
    <row r="566" spans="2:14" ht="24" customHeight="1">
      <c r="B566" s="250"/>
      <c r="C566" s="250"/>
      <c r="D566" s="250"/>
      <c r="E566" s="250"/>
      <c r="F566" s="250"/>
      <c r="H566" s="241"/>
      <c r="I566" s="139"/>
      <c r="J566" s="139"/>
      <c r="K566" s="139"/>
      <c r="L566" s="238"/>
      <c r="M566" s="251"/>
      <c r="N566" s="252"/>
    </row>
    <row r="567" spans="2:14" ht="24" customHeight="1">
      <c r="B567" s="250"/>
      <c r="C567" s="250"/>
      <c r="D567" s="250"/>
      <c r="E567" s="250"/>
      <c r="F567" s="250"/>
      <c r="H567" s="241"/>
      <c r="I567" s="139"/>
      <c r="J567" s="139"/>
      <c r="K567" s="139"/>
      <c r="L567" s="238"/>
      <c r="M567" s="251"/>
      <c r="N567" s="252"/>
    </row>
    <row r="568" spans="2:14" ht="24" customHeight="1">
      <c r="B568" s="250"/>
      <c r="C568" s="250"/>
      <c r="D568" s="250"/>
      <c r="E568" s="250"/>
      <c r="F568" s="250"/>
      <c r="H568" s="241"/>
      <c r="I568" s="139"/>
      <c r="J568" s="139"/>
      <c r="K568" s="139"/>
      <c r="L568" s="238"/>
      <c r="M568" s="251"/>
      <c r="N568" s="252"/>
    </row>
    <row r="569" spans="2:14" ht="24" customHeight="1">
      <c r="B569" s="250"/>
      <c r="C569" s="250"/>
      <c r="D569" s="250"/>
      <c r="E569" s="250"/>
      <c r="F569" s="250"/>
      <c r="H569" s="241"/>
      <c r="I569" s="139"/>
      <c r="J569" s="139"/>
      <c r="K569" s="139"/>
      <c r="L569" s="238"/>
      <c r="M569" s="251"/>
      <c r="N569" s="252"/>
    </row>
    <row r="570" spans="2:14" ht="24" customHeight="1">
      <c r="B570" s="250"/>
      <c r="C570" s="250"/>
      <c r="D570" s="250"/>
      <c r="E570" s="250"/>
      <c r="F570" s="250"/>
      <c r="H570" s="241"/>
      <c r="I570" s="139"/>
      <c r="J570" s="139"/>
      <c r="K570" s="139"/>
      <c r="L570" s="238"/>
      <c r="M570" s="251"/>
      <c r="N570" s="252"/>
    </row>
    <row r="571" spans="2:14" ht="24" customHeight="1">
      <c r="B571" s="250"/>
      <c r="C571" s="250"/>
      <c r="D571" s="250"/>
      <c r="E571" s="250"/>
      <c r="F571" s="250"/>
      <c r="H571" s="241"/>
      <c r="I571" s="139"/>
      <c r="J571" s="139"/>
      <c r="K571" s="139"/>
      <c r="L571" s="238"/>
      <c r="M571" s="251"/>
      <c r="N571" s="252"/>
    </row>
    <row r="572" spans="2:14" ht="24" customHeight="1">
      <c r="B572" s="250"/>
      <c r="C572" s="250"/>
      <c r="D572" s="250"/>
      <c r="E572" s="250"/>
      <c r="F572" s="250"/>
      <c r="H572" s="241"/>
      <c r="I572" s="139"/>
      <c r="J572" s="139"/>
      <c r="K572" s="139"/>
      <c r="L572" s="238"/>
      <c r="M572" s="251"/>
      <c r="N572" s="252"/>
    </row>
    <row r="573" spans="2:14" ht="24" customHeight="1">
      <c r="B573" s="250"/>
      <c r="C573" s="250"/>
      <c r="D573" s="250"/>
      <c r="E573" s="250"/>
      <c r="F573" s="250"/>
      <c r="H573" s="241"/>
      <c r="I573" s="139"/>
      <c r="J573" s="139"/>
      <c r="K573" s="139"/>
      <c r="L573" s="238"/>
      <c r="M573" s="251"/>
      <c r="N573" s="252"/>
    </row>
    <row r="574" spans="2:14" ht="24" customHeight="1">
      <c r="B574" s="250"/>
      <c r="C574" s="250"/>
      <c r="D574" s="250"/>
      <c r="E574" s="250"/>
      <c r="F574" s="250"/>
      <c r="H574" s="241"/>
      <c r="I574" s="139"/>
      <c r="J574" s="139"/>
      <c r="K574" s="139"/>
      <c r="L574" s="238"/>
      <c r="M574" s="251"/>
      <c r="N574" s="252"/>
    </row>
    <row r="575" spans="2:14" ht="24" customHeight="1">
      <c r="B575" s="250"/>
      <c r="C575" s="250"/>
      <c r="D575" s="250"/>
      <c r="E575" s="250"/>
      <c r="F575" s="250"/>
      <c r="H575" s="241"/>
      <c r="I575" s="139"/>
      <c r="J575" s="139"/>
      <c r="K575" s="139"/>
      <c r="L575" s="238"/>
      <c r="M575" s="251"/>
      <c r="N575" s="252"/>
    </row>
    <row r="576" spans="2:14" ht="24" customHeight="1">
      <c r="B576" s="250"/>
      <c r="C576" s="250"/>
      <c r="D576" s="250"/>
      <c r="E576" s="250"/>
      <c r="F576" s="250"/>
      <c r="H576" s="241"/>
      <c r="I576" s="139"/>
      <c r="J576" s="139"/>
      <c r="K576" s="139"/>
      <c r="L576" s="238"/>
      <c r="M576" s="251"/>
      <c r="N576" s="252"/>
    </row>
    <row r="577" spans="2:14" ht="24" customHeight="1">
      <c r="B577" s="250"/>
      <c r="C577" s="250"/>
      <c r="D577" s="250"/>
      <c r="E577" s="250"/>
      <c r="F577" s="250"/>
      <c r="H577" s="241"/>
      <c r="I577" s="139"/>
      <c r="J577" s="139"/>
      <c r="K577" s="139"/>
      <c r="L577" s="238"/>
      <c r="M577" s="251"/>
      <c r="N577" s="252"/>
    </row>
    <row r="578" spans="2:14" ht="24" customHeight="1">
      <c r="B578" s="250"/>
      <c r="C578" s="250"/>
      <c r="D578" s="250"/>
      <c r="E578" s="250"/>
      <c r="F578" s="250"/>
      <c r="H578" s="241"/>
      <c r="I578" s="139"/>
      <c r="J578" s="139"/>
      <c r="K578" s="139"/>
      <c r="L578" s="238"/>
      <c r="M578" s="251"/>
      <c r="N578" s="252"/>
    </row>
    <row r="579" spans="2:14" ht="24" customHeight="1">
      <c r="B579" s="250"/>
      <c r="C579" s="250"/>
      <c r="D579" s="250"/>
      <c r="E579" s="250"/>
      <c r="F579" s="250"/>
      <c r="H579" s="241"/>
      <c r="I579" s="139"/>
      <c r="J579" s="139"/>
      <c r="K579" s="139"/>
      <c r="L579" s="238"/>
      <c r="M579" s="251"/>
      <c r="N579" s="252"/>
    </row>
    <row r="580" spans="2:14" ht="24" customHeight="1">
      <c r="B580" s="250"/>
      <c r="C580" s="250"/>
      <c r="D580" s="250"/>
      <c r="E580" s="250"/>
      <c r="F580" s="250"/>
      <c r="H580" s="241"/>
      <c r="I580" s="139"/>
      <c r="J580" s="139"/>
      <c r="K580" s="139"/>
      <c r="L580" s="238"/>
      <c r="M580" s="251"/>
      <c r="N580" s="252"/>
    </row>
    <row r="581" spans="2:14" ht="24" customHeight="1">
      <c r="B581" s="250"/>
      <c r="C581" s="250"/>
      <c r="D581" s="250"/>
      <c r="E581" s="250"/>
      <c r="F581" s="250"/>
      <c r="H581" s="241"/>
      <c r="I581" s="139"/>
      <c r="J581" s="139"/>
      <c r="K581" s="139"/>
      <c r="L581" s="238"/>
      <c r="M581" s="251"/>
      <c r="N581" s="252"/>
    </row>
    <row r="582" spans="2:14" ht="24" customHeight="1">
      <c r="B582" s="250"/>
      <c r="C582" s="250"/>
      <c r="D582" s="250"/>
      <c r="E582" s="250"/>
      <c r="F582" s="250"/>
      <c r="H582" s="241"/>
      <c r="I582" s="139"/>
      <c r="J582" s="139"/>
      <c r="K582" s="139"/>
      <c r="L582" s="238"/>
      <c r="M582" s="251"/>
      <c r="N582" s="252"/>
    </row>
    <row r="583" spans="2:14" ht="24" customHeight="1">
      <c r="B583" s="250"/>
      <c r="C583" s="250"/>
      <c r="D583" s="250"/>
      <c r="E583" s="250"/>
      <c r="F583" s="250"/>
      <c r="H583" s="241"/>
      <c r="I583" s="139"/>
      <c r="J583" s="139"/>
      <c r="K583" s="139"/>
      <c r="L583" s="238"/>
      <c r="M583" s="251"/>
      <c r="N583" s="252"/>
    </row>
    <row r="584" spans="2:14" ht="24" customHeight="1">
      <c r="B584" s="250"/>
      <c r="C584" s="250"/>
      <c r="D584" s="250"/>
      <c r="E584" s="250"/>
      <c r="F584" s="250"/>
      <c r="H584" s="241"/>
      <c r="I584" s="139"/>
      <c r="J584" s="139"/>
      <c r="K584" s="139"/>
      <c r="L584" s="238"/>
      <c r="M584" s="251"/>
      <c r="N584" s="252"/>
    </row>
    <row r="585" spans="2:14" ht="24" customHeight="1">
      <c r="B585" s="250"/>
      <c r="C585" s="250"/>
      <c r="D585" s="250"/>
      <c r="E585" s="250"/>
      <c r="F585" s="250"/>
      <c r="H585" s="241"/>
      <c r="I585" s="139"/>
      <c r="J585" s="139"/>
      <c r="K585" s="139"/>
      <c r="L585" s="238"/>
      <c r="M585" s="251"/>
      <c r="N585" s="252"/>
    </row>
    <row r="586" spans="2:14" ht="24" customHeight="1">
      <c r="B586" s="250"/>
      <c r="C586" s="250"/>
      <c r="D586" s="250"/>
      <c r="E586" s="250"/>
      <c r="F586" s="250"/>
      <c r="H586" s="241"/>
      <c r="I586" s="139"/>
      <c r="J586" s="139"/>
      <c r="K586" s="139"/>
      <c r="L586" s="238"/>
      <c r="M586" s="251"/>
      <c r="N586" s="252"/>
    </row>
    <row r="587" spans="2:14" ht="24" customHeight="1">
      <c r="B587" s="250"/>
      <c r="C587" s="250"/>
      <c r="D587" s="250"/>
      <c r="E587" s="250"/>
      <c r="F587" s="250"/>
      <c r="H587" s="241"/>
      <c r="I587" s="139"/>
      <c r="J587" s="139"/>
      <c r="K587" s="139"/>
      <c r="L587" s="238"/>
      <c r="M587" s="251"/>
      <c r="N587" s="252"/>
    </row>
    <row r="588" spans="2:14" ht="24" customHeight="1">
      <c r="B588" s="250"/>
      <c r="C588" s="250"/>
      <c r="D588" s="250"/>
      <c r="E588" s="250"/>
      <c r="F588" s="250"/>
      <c r="H588" s="241"/>
      <c r="I588" s="139"/>
      <c r="J588" s="139"/>
      <c r="K588" s="139"/>
      <c r="L588" s="238"/>
      <c r="M588" s="251"/>
      <c r="N588" s="252"/>
    </row>
    <row r="589" spans="2:14" ht="24" customHeight="1">
      <c r="B589" s="250"/>
      <c r="C589" s="250"/>
      <c r="D589" s="250"/>
      <c r="E589" s="250"/>
      <c r="F589" s="250"/>
      <c r="H589" s="241"/>
      <c r="I589" s="139"/>
      <c r="J589" s="139"/>
      <c r="K589" s="139"/>
      <c r="L589" s="238"/>
      <c r="M589" s="251"/>
      <c r="N589" s="252"/>
    </row>
    <row r="590" spans="2:14" ht="24" customHeight="1">
      <c r="B590" s="250"/>
      <c r="C590" s="250"/>
      <c r="D590" s="250"/>
      <c r="E590" s="250"/>
      <c r="F590" s="250"/>
      <c r="H590" s="241"/>
      <c r="I590" s="139"/>
      <c r="J590" s="139"/>
      <c r="K590" s="139"/>
      <c r="L590" s="238"/>
      <c r="M590" s="251"/>
      <c r="N590" s="252"/>
    </row>
    <row r="591" spans="2:14" ht="24" customHeight="1">
      <c r="B591" s="250"/>
      <c r="C591" s="250"/>
      <c r="D591" s="250"/>
      <c r="E591" s="250"/>
      <c r="F591" s="250"/>
      <c r="H591" s="241"/>
      <c r="I591" s="139"/>
      <c r="J591" s="139"/>
      <c r="K591" s="139"/>
      <c r="L591" s="238"/>
      <c r="M591" s="251"/>
      <c r="N591" s="252"/>
    </row>
    <row r="592" spans="2:14" ht="24" customHeight="1">
      <c r="B592" s="250"/>
      <c r="C592" s="250"/>
      <c r="D592" s="250"/>
      <c r="E592" s="250"/>
      <c r="F592" s="250"/>
      <c r="H592" s="241"/>
      <c r="I592" s="139"/>
      <c r="J592" s="139"/>
      <c r="K592" s="139"/>
      <c r="L592" s="238"/>
      <c r="M592" s="251"/>
      <c r="N592" s="252"/>
    </row>
    <row r="593" spans="2:14" ht="24" customHeight="1">
      <c r="B593" s="250"/>
      <c r="C593" s="250"/>
      <c r="D593" s="250"/>
      <c r="E593" s="250"/>
      <c r="F593" s="250"/>
      <c r="H593" s="241"/>
      <c r="I593" s="139"/>
      <c r="J593" s="139"/>
      <c r="K593" s="139"/>
      <c r="L593" s="238"/>
      <c r="M593" s="251"/>
      <c r="N593" s="252"/>
    </row>
    <row r="594" spans="2:14" ht="24" customHeight="1">
      <c r="B594" s="250"/>
      <c r="C594" s="250"/>
      <c r="D594" s="250"/>
      <c r="E594" s="250"/>
      <c r="F594" s="250"/>
      <c r="H594" s="241"/>
      <c r="I594" s="139"/>
      <c r="J594" s="139"/>
      <c r="K594" s="139"/>
      <c r="L594" s="238"/>
      <c r="M594" s="251"/>
      <c r="N594" s="252"/>
    </row>
    <row r="595" spans="2:14" ht="24" customHeight="1">
      <c r="B595" s="250"/>
      <c r="C595" s="250"/>
      <c r="D595" s="250"/>
      <c r="E595" s="250"/>
      <c r="F595" s="250"/>
      <c r="H595" s="241"/>
      <c r="I595" s="139"/>
      <c r="J595" s="139"/>
      <c r="K595" s="139"/>
      <c r="L595" s="238"/>
      <c r="M595" s="251"/>
      <c r="N595" s="252"/>
    </row>
    <row r="596" spans="2:14" ht="24" customHeight="1">
      <c r="B596" s="250"/>
      <c r="C596" s="250"/>
      <c r="D596" s="250"/>
      <c r="E596" s="250"/>
      <c r="F596" s="250"/>
      <c r="H596" s="241"/>
      <c r="I596" s="139"/>
      <c r="J596" s="139"/>
      <c r="K596" s="139"/>
      <c r="L596" s="238"/>
      <c r="M596" s="251"/>
      <c r="N596" s="252"/>
    </row>
    <row r="597" spans="2:14" ht="24" customHeight="1">
      <c r="B597" s="250"/>
      <c r="C597" s="250"/>
      <c r="D597" s="250"/>
      <c r="E597" s="250"/>
      <c r="F597" s="250"/>
      <c r="H597" s="241"/>
      <c r="I597" s="139"/>
      <c r="J597" s="139"/>
      <c r="K597" s="139"/>
      <c r="L597" s="238"/>
      <c r="M597" s="251"/>
      <c r="N597" s="252"/>
    </row>
    <row r="598" spans="2:14" ht="24" customHeight="1">
      <c r="B598" s="250"/>
      <c r="C598" s="250"/>
      <c r="D598" s="250"/>
      <c r="E598" s="250"/>
      <c r="F598" s="250"/>
      <c r="H598" s="241"/>
      <c r="I598" s="139"/>
      <c r="J598" s="139"/>
      <c r="K598" s="139"/>
      <c r="L598" s="238"/>
      <c r="M598" s="251"/>
      <c r="N598" s="252"/>
    </row>
    <row r="599" spans="2:14" ht="24" customHeight="1">
      <c r="B599" s="250"/>
      <c r="C599" s="250"/>
      <c r="D599" s="250"/>
      <c r="E599" s="250"/>
      <c r="F599" s="250"/>
      <c r="H599" s="241"/>
      <c r="I599" s="139"/>
      <c r="J599" s="139"/>
      <c r="K599" s="139"/>
      <c r="L599" s="238"/>
      <c r="M599" s="251"/>
      <c r="N599" s="252"/>
    </row>
    <row r="600" spans="2:14" ht="24" customHeight="1">
      <c r="B600" s="250"/>
      <c r="C600" s="250"/>
      <c r="D600" s="250"/>
      <c r="E600" s="250"/>
      <c r="F600" s="250"/>
      <c r="H600" s="241"/>
      <c r="I600" s="139"/>
      <c r="J600" s="139"/>
      <c r="K600" s="139"/>
      <c r="L600" s="238"/>
      <c r="M600" s="251"/>
      <c r="N600" s="252"/>
    </row>
    <row r="601" spans="2:14" ht="24" customHeight="1">
      <c r="B601" s="250"/>
      <c r="C601" s="250"/>
      <c r="D601" s="250"/>
      <c r="E601" s="250"/>
      <c r="F601" s="250"/>
      <c r="H601" s="241"/>
      <c r="I601" s="139"/>
      <c r="J601" s="139"/>
      <c r="K601" s="139"/>
      <c r="L601" s="238"/>
      <c r="M601" s="251"/>
      <c r="N601" s="252"/>
    </row>
    <row r="602" spans="2:14" ht="24" customHeight="1">
      <c r="B602" s="250"/>
      <c r="C602" s="250"/>
      <c r="D602" s="250"/>
      <c r="E602" s="250"/>
      <c r="F602" s="250"/>
      <c r="H602" s="241"/>
      <c r="I602" s="139"/>
      <c r="J602" s="139"/>
      <c r="K602" s="139"/>
      <c r="L602" s="238"/>
      <c r="M602" s="251"/>
      <c r="N602" s="252"/>
    </row>
    <row r="603" spans="2:14" ht="24" customHeight="1">
      <c r="B603" s="250"/>
      <c r="C603" s="250"/>
      <c r="D603" s="250"/>
      <c r="E603" s="250"/>
      <c r="F603" s="250"/>
      <c r="H603" s="241"/>
      <c r="I603" s="139"/>
      <c r="J603" s="139"/>
      <c r="K603" s="139"/>
      <c r="L603" s="238"/>
      <c r="M603" s="251"/>
      <c r="N603" s="252"/>
    </row>
    <row r="604" spans="2:14" ht="24" customHeight="1">
      <c r="B604" s="250"/>
      <c r="C604" s="250"/>
      <c r="D604" s="250"/>
      <c r="E604" s="250"/>
      <c r="F604" s="250"/>
      <c r="H604" s="241"/>
      <c r="I604" s="139"/>
      <c r="J604" s="139"/>
      <c r="K604" s="139"/>
      <c r="L604" s="238"/>
      <c r="M604" s="251"/>
      <c r="N604" s="252"/>
    </row>
    <row r="605" spans="2:14" ht="24" customHeight="1">
      <c r="B605" s="250"/>
      <c r="C605" s="250"/>
      <c r="D605" s="250"/>
      <c r="E605" s="250"/>
      <c r="F605" s="250"/>
      <c r="H605" s="241"/>
      <c r="I605" s="139"/>
      <c r="J605" s="139"/>
      <c r="K605" s="139"/>
      <c r="L605" s="238"/>
      <c r="M605" s="251"/>
      <c r="N605" s="252"/>
    </row>
    <row r="606" spans="2:14" ht="24" customHeight="1">
      <c r="B606" s="250"/>
      <c r="C606" s="250"/>
      <c r="D606" s="250"/>
      <c r="E606" s="250"/>
      <c r="F606" s="250"/>
      <c r="H606" s="241"/>
      <c r="I606" s="139"/>
      <c r="J606" s="139"/>
      <c r="K606" s="139"/>
      <c r="L606" s="238"/>
      <c r="M606" s="251"/>
      <c r="N606" s="252"/>
    </row>
    <row r="607" spans="2:14" ht="24" customHeight="1">
      <c r="B607" s="250"/>
      <c r="C607" s="250"/>
      <c r="D607" s="250"/>
      <c r="E607" s="250"/>
      <c r="F607" s="250"/>
      <c r="H607" s="241"/>
      <c r="I607" s="139"/>
      <c r="J607" s="139"/>
      <c r="K607" s="139"/>
      <c r="L607" s="238"/>
      <c r="M607" s="251"/>
      <c r="N607" s="252"/>
    </row>
    <row r="608" spans="2:14" ht="24" customHeight="1">
      <c r="B608" s="250"/>
      <c r="C608" s="250"/>
      <c r="D608" s="250"/>
      <c r="E608" s="250"/>
      <c r="F608" s="250"/>
      <c r="H608" s="241"/>
      <c r="I608" s="139"/>
      <c r="J608" s="139"/>
      <c r="K608" s="139"/>
      <c r="L608" s="238"/>
      <c r="M608" s="251"/>
      <c r="N608" s="252"/>
    </row>
    <row r="609" spans="2:14" ht="24" customHeight="1">
      <c r="B609" s="250"/>
      <c r="C609" s="250"/>
      <c r="D609" s="250"/>
      <c r="E609" s="250"/>
      <c r="F609" s="250"/>
      <c r="H609" s="241"/>
      <c r="I609" s="139"/>
      <c r="J609" s="139"/>
      <c r="K609" s="139"/>
      <c r="L609" s="238"/>
      <c r="M609" s="251"/>
      <c r="N609" s="252"/>
    </row>
    <row r="610" spans="2:14" ht="24" customHeight="1">
      <c r="B610" s="250"/>
      <c r="C610" s="250"/>
      <c r="D610" s="250"/>
      <c r="E610" s="250"/>
      <c r="F610" s="250"/>
      <c r="H610" s="241"/>
      <c r="I610" s="139"/>
      <c r="J610" s="139"/>
      <c r="K610" s="139"/>
      <c r="L610" s="238"/>
      <c r="M610" s="251"/>
      <c r="N610" s="252"/>
    </row>
    <row r="611" spans="2:14" ht="24" customHeight="1">
      <c r="B611" s="250"/>
      <c r="C611" s="250"/>
      <c r="D611" s="250"/>
      <c r="E611" s="250"/>
      <c r="F611" s="250"/>
      <c r="H611" s="241"/>
      <c r="I611" s="139"/>
      <c r="J611" s="139"/>
      <c r="K611" s="139"/>
      <c r="L611" s="238"/>
      <c r="M611" s="251"/>
      <c r="N611" s="252"/>
    </row>
    <row r="612" spans="2:14" ht="24" customHeight="1">
      <c r="B612" s="250"/>
      <c r="C612" s="250"/>
      <c r="D612" s="250"/>
      <c r="E612" s="250"/>
      <c r="F612" s="250"/>
      <c r="H612" s="241"/>
      <c r="I612" s="139"/>
      <c r="J612" s="139"/>
      <c r="K612" s="139"/>
      <c r="L612" s="238"/>
      <c r="M612" s="251"/>
      <c r="N612" s="252"/>
    </row>
    <row r="613" spans="2:14" ht="24" customHeight="1">
      <c r="B613" s="250"/>
      <c r="C613" s="250"/>
      <c r="D613" s="250"/>
      <c r="E613" s="250"/>
      <c r="F613" s="250"/>
      <c r="H613" s="241"/>
      <c r="I613" s="139"/>
      <c r="J613" s="139"/>
      <c r="K613" s="139"/>
      <c r="L613" s="238"/>
      <c r="M613" s="251"/>
      <c r="N613" s="252"/>
    </row>
    <row r="614" spans="2:14" ht="24" customHeight="1">
      <c r="B614" s="250"/>
      <c r="C614" s="250"/>
      <c r="D614" s="250"/>
      <c r="E614" s="250"/>
      <c r="F614" s="250"/>
      <c r="H614" s="241"/>
      <c r="I614" s="139"/>
      <c r="J614" s="139"/>
      <c r="K614" s="139"/>
      <c r="L614" s="238"/>
      <c r="M614" s="251"/>
      <c r="N614" s="252"/>
    </row>
    <row r="615" spans="2:14" ht="24" customHeight="1">
      <c r="B615" s="250"/>
      <c r="C615" s="250"/>
      <c r="D615" s="250"/>
      <c r="E615" s="250"/>
      <c r="F615" s="250"/>
      <c r="H615" s="241"/>
      <c r="I615" s="139"/>
      <c r="J615" s="139"/>
      <c r="K615" s="139"/>
      <c r="L615" s="238"/>
      <c r="M615" s="251"/>
      <c r="N615" s="252"/>
    </row>
    <row r="616" spans="2:14" ht="24" customHeight="1">
      <c r="B616" s="250"/>
      <c r="C616" s="250"/>
      <c r="D616" s="250"/>
      <c r="E616" s="250"/>
      <c r="F616" s="250"/>
      <c r="H616" s="241"/>
      <c r="I616" s="139"/>
      <c r="J616" s="139"/>
      <c r="K616" s="139"/>
      <c r="L616" s="238"/>
      <c r="M616" s="251"/>
      <c r="N616" s="252"/>
    </row>
    <row r="617" spans="2:14" ht="24" customHeight="1">
      <c r="B617" s="250"/>
      <c r="C617" s="250"/>
      <c r="D617" s="250"/>
      <c r="E617" s="250"/>
      <c r="F617" s="250"/>
      <c r="H617" s="241"/>
      <c r="I617" s="139"/>
      <c r="J617" s="139"/>
      <c r="K617" s="139"/>
      <c r="L617" s="238"/>
      <c r="M617" s="251"/>
      <c r="N617" s="252"/>
    </row>
    <row r="618" spans="2:14" ht="24" customHeight="1">
      <c r="B618" s="250"/>
      <c r="C618" s="250"/>
      <c r="D618" s="250"/>
      <c r="E618" s="250"/>
      <c r="F618" s="250"/>
      <c r="H618" s="241"/>
      <c r="I618" s="139"/>
      <c r="J618" s="139"/>
      <c r="K618" s="139"/>
      <c r="L618" s="238"/>
      <c r="M618" s="251"/>
      <c r="N618" s="252"/>
    </row>
    <row r="619" spans="2:14" ht="24" customHeight="1">
      <c r="B619" s="250"/>
      <c r="C619" s="250"/>
      <c r="D619" s="250"/>
      <c r="E619" s="250"/>
      <c r="F619" s="250"/>
      <c r="H619" s="241"/>
      <c r="I619" s="139"/>
      <c r="J619" s="139"/>
      <c r="K619" s="139"/>
      <c r="L619" s="238"/>
      <c r="M619" s="251"/>
      <c r="N619" s="252"/>
    </row>
    <row r="620" spans="2:14" ht="24" customHeight="1">
      <c r="B620" s="250"/>
      <c r="C620" s="250"/>
      <c r="D620" s="250"/>
      <c r="E620" s="250"/>
      <c r="F620" s="250"/>
      <c r="H620" s="241"/>
      <c r="I620" s="139"/>
      <c r="J620" s="139"/>
      <c r="K620" s="139"/>
      <c r="L620" s="238"/>
      <c r="M620" s="251"/>
      <c r="N620" s="252"/>
    </row>
    <row r="621" spans="2:14" ht="24" customHeight="1">
      <c r="B621" s="250"/>
      <c r="C621" s="250"/>
      <c r="D621" s="250"/>
      <c r="E621" s="250"/>
      <c r="F621" s="250"/>
      <c r="H621" s="241"/>
      <c r="I621" s="139"/>
      <c r="J621" s="139"/>
      <c r="K621" s="139"/>
      <c r="L621" s="238"/>
      <c r="M621" s="251"/>
      <c r="N621" s="252"/>
    </row>
    <row r="622" spans="2:14" ht="24" customHeight="1">
      <c r="B622" s="250"/>
      <c r="C622" s="250"/>
      <c r="D622" s="250"/>
      <c r="E622" s="250"/>
      <c r="F622" s="250"/>
      <c r="H622" s="241"/>
      <c r="I622" s="139"/>
      <c r="J622" s="139"/>
      <c r="K622" s="139"/>
      <c r="L622" s="238"/>
      <c r="M622" s="251"/>
      <c r="N622" s="252"/>
    </row>
    <row r="623" spans="2:14" ht="24" customHeight="1">
      <c r="B623" s="250"/>
      <c r="C623" s="250"/>
      <c r="D623" s="250"/>
      <c r="E623" s="250"/>
      <c r="F623" s="250"/>
      <c r="H623" s="241"/>
      <c r="I623" s="139"/>
      <c r="J623" s="139"/>
      <c r="K623" s="139"/>
      <c r="L623" s="238"/>
      <c r="M623" s="251"/>
      <c r="N623" s="252"/>
    </row>
    <row r="624" spans="2:14" ht="24" customHeight="1">
      <c r="B624" s="250"/>
      <c r="C624" s="250"/>
      <c r="D624" s="250"/>
      <c r="E624" s="250"/>
      <c r="F624" s="250"/>
      <c r="H624" s="241"/>
      <c r="I624" s="139"/>
      <c r="J624" s="139"/>
      <c r="K624" s="139"/>
      <c r="L624" s="238"/>
      <c r="M624" s="251"/>
      <c r="N624" s="252"/>
    </row>
    <row r="625" spans="2:14" ht="24" customHeight="1">
      <c r="B625" s="250"/>
      <c r="C625" s="250"/>
      <c r="D625" s="250"/>
      <c r="E625" s="250"/>
      <c r="F625" s="250"/>
      <c r="H625" s="241"/>
      <c r="I625" s="139"/>
      <c r="J625" s="139"/>
      <c r="K625" s="139"/>
      <c r="L625" s="238"/>
      <c r="M625" s="251"/>
      <c r="N625" s="252"/>
    </row>
    <row r="626" spans="2:14" ht="24" customHeight="1">
      <c r="B626" s="250"/>
      <c r="C626" s="250"/>
      <c r="D626" s="250"/>
      <c r="E626" s="250"/>
      <c r="F626" s="250"/>
      <c r="H626" s="241"/>
      <c r="I626" s="139"/>
      <c r="J626" s="139"/>
      <c r="K626" s="139"/>
      <c r="L626" s="238"/>
      <c r="M626" s="251"/>
      <c r="N626" s="252"/>
    </row>
    <row r="627" spans="2:14" ht="24" customHeight="1">
      <c r="B627" s="250"/>
      <c r="C627" s="250"/>
      <c r="D627" s="250"/>
      <c r="E627" s="250"/>
      <c r="F627" s="250"/>
      <c r="H627" s="241"/>
      <c r="I627" s="139"/>
      <c r="J627" s="139"/>
      <c r="K627" s="139"/>
      <c r="L627" s="238"/>
      <c r="M627" s="251"/>
      <c r="N627" s="252"/>
    </row>
    <row r="628" spans="2:14" ht="24" customHeight="1">
      <c r="B628" s="250"/>
      <c r="C628" s="250"/>
      <c r="D628" s="250"/>
      <c r="E628" s="250"/>
      <c r="F628" s="250"/>
      <c r="H628" s="241"/>
      <c r="I628" s="139"/>
      <c r="J628" s="139"/>
      <c r="K628" s="139"/>
      <c r="L628" s="238"/>
      <c r="M628" s="251"/>
      <c r="N628" s="252"/>
    </row>
    <row r="629" spans="2:14" ht="24" customHeight="1">
      <c r="B629" s="250"/>
      <c r="C629" s="250"/>
      <c r="D629" s="250"/>
      <c r="E629" s="250"/>
      <c r="F629" s="250"/>
      <c r="H629" s="241"/>
      <c r="I629" s="139"/>
      <c r="J629" s="139"/>
      <c r="K629" s="139"/>
      <c r="L629" s="238"/>
      <c r="M629" s="251"/>
      <c r="N629" s="252"/>
    </row>
    <row r="630" spans="2:14" ht="24" customHeight="1">
      <c r="B630" s="250"/>
      <c r="C630" s="250"/>
      <c r="D630" s="250"/>
      <c r="E630" s="250"/>
      <c r="F630" s="250"/>
      <c r="H630" s="241"/>
      <c r="I630" s="139"/>
      <c r="J630" s="139"/>
      <c r="K630" s="139"/>
      <c r="L630" s="238"/>
      <c r="M630" s="251"/>
      <c r="N630" s="252"/>
    </row>
    <row r="631" spans="2:14" ht="24" customHeight="1">
      <c r="B631" s="250"/>
      <c r="C631" s="250"/>
      <c r="D631" s="250"/>
      <c r="E631" s="250"/>
      <c r="F631" s="250"/>
      <c r="H631" s="241"/>
      <c r="I631" s="139"/>
      <c r="J631" s="139"/>
      <c r="K631" s="139"/>
      <c r="L631" s="238"/>
      <c r="M631" s="251"/>
      <c r="N631" s="252"/>
    </row>
    <row r="632" spans="2:14" ht="24" customHeight="1">
      <c r="B632" s="250"/>
      <c r="C632" s="250"/>
      <c r="D632" s="250"/>
      <c r="E632" s="250"/>
      <c r="F632" s="250"/>
      <c r="H632" s="241"/>
      <c r="I632" s="139"/>
      <c r="J632" s="139"/>
      <c r="K632" s="139"/>
      <c r="L632" s="238"/>
      <c r="M632" s="251"/>
      <c r="N632" s="252"/>
    </row>
    <row r="633" spans="2:14" ht="24" customHeight="1">
      <c r="B633" s="250"/>
      <c r="C633" s="250"/>
      <c r="D633" s="250"/>
      <c r="E633" s="250"/>
      <c r="F633" s="250"/>
      <c r="H633" s="241"/>
      <c r="I633" s="139"/>
      <c r="J633" s="139"/>
      <c r="K633" s="139"/>
      <c r="L633" s="238"/>
      <c r="M633" s="251"/>
      <c r="N633" s="252"/>
    </row>
    <row r="634" spans="2:14" ht="24" customHeight="1">
      <c r="B634" s="250"/>
      <c r="C634" s="250"/>
      <c r="D634" s="250"/>
      <c r="E634" s="250"/>
      <c r="F634" s="250"/>
      <c r="H634" s="241"/>
      <c r="I634" s="139"/>
      <c r="J634" s="139"/>
      <c r="K634" s="139"/>
      <c r="L634" s="238"/>
      <c r="M634" s="251"/>
      <c r="N634" s="252"/>
    </row>
    <row r="635" spans="2:14" ht="24" customHeight="1">
      <c r="B635" s="250"/>
      <c r="C635" s="250"/>
      <c r="D635" s="250"/>
      <c r="E635" s="250"/>
      <c r="F635" s="250"/>
      <c r="H635" s="241"/>
      <c r="I635" s="139"/>
      <c r="J635" s="139"/>
      <c r="K635" s="139"/>
      <c r="L635" s="238"/>
      <c r="M635" s="251"/>
      <c r="N635" s="252"/>
    </row>
    <row r="636" spans="2:14" ht="24" customHeight="1">
      <c r="B636" s="250"/>
      <c r="C636" s="250"/>
      <c r="D636" s="250"/>
      <c r="E636" s="250"/>
      <c r="F636" s="250"/>
      <c r="H636" s="241"/>
      <c r="I636" s="139"/>
      <c r="J636" s="139"/>
      <c r="K636" s="139"/>
      <c r="L636" s="238"/>
      <c r="M636" s="251"/>
      <c r="N636" s="252"/>
    </row>
    <row r="637" spans="2:14" ht="24" customHeight="1">
      <c r="B637" s="250"/>
      <c r="C637" s="250"/>
      <c r="D637" s="250"/>
      <c r="E637" s="250"/>
      <c r="F637" s="250"/>
      <c r="H637" s="241"/>
      <c r="I637" s="139"/>
      <c r="J637" s="139"/>
      <c r="K637" s="139"/>
      <c r="L637" s="238"/>
      <c r="M637" s="251"/>
      <c r="N637" s="252"/>
    </row>
    <row r="638" spans="2:14" ht="24" customHeight="1">
      <c r="B638" s="250"/>
      <c r="C638" s="250"/>
      <c r="D638" s="250"/>
      <c r="E638" s="250"/>
      <c r="F638" s="250"/>
      <c r="H638" s="241"/>
      <c r="I638" s="139"/>
      <c r="J638" s="139"/>
      <c r="K638" s="139"/>
      <c r="L638" s="238"/>
      <c r="M638" s="251"/>
      <c r="N638" s="252"/>
    </row>
    <row r="639" spans="2:14" ht="24" customHeight="1">
      <c r="B639" s="250"/>
      <c r="C639" s="250"/>
      <c r="D639" s="250"/>
      <c r="E639" s="250"/>
      <c r="F639" s="250"/>
      <c r="H639" s="241"/>
      <c r="I639" s="139"/>
      <c r="J639" s="139"/>
      <c r="K639" s="139"/>
      <c r="L639" s="238"/>
      <c r="M639" s="251"/>
      <c r="N639" s="252"/>
    </row>
    <row r="640" spans="2:14" ht="24" customHeight="1">
      <c r="B640" s="250"/>
      <c r="C640" s="250"/>
      <c r="D640" s="250"/>
      <c r="E640" s="250"/>
      <c r="F640" s="250"/>
      <c r="H640" s="241"/>
      <c r="I640" s="139"/>
      <c r="J640" s="139"/>
      <c r="K640" s="139"/>
      <c r="L640" s="238"/>
      <c r="M640" s="251"/>
      <c r="N640" s="252"/>
    </row>
    <row r="641" spans="2:14" ht="24" customHeight="1">
      <c r="B641" s="250"/>
      <c r="C641" s="250"/>
      <c r="D641" s="250"/>
      <c r="E641" s="250"/>
      <c r="F641" s="250"/>
      <c r="H641" s="241"/>
      <c r="I641" s="139"/>
      <c r="J641" s="139"/>
      <c r="K641" s="139"/>
      <c r="L641" s="238"/>
      <c r="M641" s="251"/>
      <c r="N641" s="252"/>
    </row>
    <row r="642" spans="2:14" ht="24" customHeight="1">
      <c r="B642" s="250"/>
      <c r="C642" s="250"/>
      <c r="D642" s="250"/>
      <c r="E642" s="250"/>
      <c r="F642" s="250"/>
      <c r="H642" s="241"/>
      <c r="I642" s="139"/>
      <c r="J642" s="139"/>
      <c r="K642" s="139"/>
      <c r="L642" s="238"/>
      <c r="M642" s="251"/>
      <c r="N642" s="252"/>
    </row>
    <row r="643" spans="2:14" ht="24" customHeight="1">
      <c r="B643" s="250"/>
      <c r="C643" s="250"/>
      <c r="D643" s="250"/>
      <c r="E643" s="250"/>
      <c r="F643" s="250"/>
      <c r="H643" s="241"/>
      <c r="I643" s="139"/>
      <c r="J643" s="139"/>
      <c r="K643" s="139"/>
      <c r="L643" s="238"/>
      <c r="M643" s="251"/>
      <c r="N643" s="252"/>
    </row>
    <row r="644" spans="2:14" ht="24" customHeight="1">
      <c r="B644" s="250"/>
      <c r="C644" s="250"/>
      <c r="D644" s="250"/>
      <c r="E644" s="250"/>
      <c r="F644" s="250"/>
      <c r="H644" s="241"/>
      <c r="I644" s="139"/>
      <c r="J644" s="139"/>
      <c r="K644" s="139"/>
      <c r="L644" s="238"/>
      <c r="M644" s="251"/>
      <c r="N644" s="252"/>
    </row>
    <row r="645" spans="2:14" ht="24" customHeight="1">
      <c r="B645" s="250"/>
      <c r="C645" s="250"/>
      <c r="D645" s="250"/>
      <c r="E645" s="250"/>
      <c r="F645" s="250"/>
      <c r="H645" s="241"/>
      <c r="I645" s="139"/>
      <c r="J645" s="139"/>
      <c r="K645" s="139"/>
      <c r="L645" s="238"/>
      <c r="M645" s="251"/>
      <c r="N645" s="252"/>
    </row>
    <row r="646" spans="2:14" ht="24" customHeight="1">
      <c r="B646" s="250"/>
      <c r="C646" s="250"/>
      <c r="D646" s="250"/>
      <c r="E646" s="250"/>
      <c r="F646" s="250"/>
      <c r="H646" s="241"/>
      <c r="I646" s="139"/>
      <c r="J646" s="139"/>
      <c r="K646" s="139"/>
      <c r="L646" s="238"/>
      <c r="M646" s="251"/>
      <c r="N646" s="252"/>
    </row>
    <row r="647" spans="2:14" ht="24" customHeight="1">
      <c r="B647" s="250"/>
      <c r="C647" s="250"/>
      <c r="D647" s="250"/>
      <c r="E647" s="250"/>
      <c r="F647" s="250"/>
      <c r="H647" s="241"/>
      <c r="I647" s="139"/>
      <c r="J647" s="139"/>
      <c r="K647" s="139"/>
      <c r="L647" s="238"/>
      <c r="M647" s="251"/>
      <c r="N647" s="252"/>
    </row>
    <row r="648" spans="2:14" ht="24" customHeight="1">
      <c r="B648" s="250"/>
      <c r="C648" s="250"/>
      <c r="D648" s="250"/>
      <c r="E648" s="250"/>
      <c r="F648" s="250"/>
      <c r="H648" s="241"/>
      <c r="I648" s="139"/>
      <c r="J648" s="139"/>
      <c r="K648" s="139"/>
      <c r="L648" s="238"/>
      <c r="M648" s="251"/>
      <c r="N648" s="252"/>
    </row>
    <row r="649" spans="2:14" ht="24" customHeight="1">
      <c r="B649" s="250"/>
      <c r="C649" s="250"/>
      <c r="D649" s="250"/>
      <c r="E649" s="250"/>
      <c r="F649" s="250"/>
      <c r="H649" s="241"/>
      <c r="I649" s="139"/>
      <c r="J649" s="139"/>
      <c r="K649" s="139"/>
      <c r="L649" s="238"/>
      <c r="M649" s="251"/>
      <c r="N649" s="252"/>
    </row>
    <row r="650" spans="2:14" ht="24" customHeight="1">
      <c r="B650" s="250"/>
      <c r="C650" s="250"/>
      <c r="D650" s="250"/>
      <c r="E650" s="250"/>
      <c r="F650" s="250"/>
      <c r="H650" s="241"/>
      <c r="I650" s="139"/>
      <c r="J650" s="139"/>
      <c r="K650" s="139"/>
      <c r="L650" s="238"/>
      <c r="M650" s="251"/>
      <c r="N650" s="252"/>
    </row>
    <row r="651" spans="2:14" ht="24" customHeight="1">
      <c r="B651" s="250"/>
      <c r="C651" s="250"/>
      <c r="D651" s="250"/>
      <c r="E651" s="250"/>
      <c r="F651" s="250"/>
      <c r="H651" s="241"/>
      <c r="I651" s="139"/>
      <c r="J651" s="139"/>
      <c r="K651" s="139"/>
      <c r="L651" s="238"/>
      <c r="M651" s="251"/>
      <c r="N651" s="252"/>
    </row>
    <row r="652" spans="2:14" ht="24" customHeight="1">
      <c r="B652" s="250"/>
      <c r="C652" s="250"/>
      <c r="D652" s="250"/>
      <c r="E652" s="250"/>
      <c r="F652" s="250"/>
      <c r="H652" s="241"/>
      <c r="I652" s="139"/>
      <c r="J652" s="139"/>
      <c r="K652" s="139"/>
      <c r="L652" s="238"/>
      <c r="M652" s="251"/>
      <c r="N652" s="252"/>
    </row>
    <row r="653" spans="2:14" ht="24" customHeight="1">
      <c r="B653" s="250"/>
      <c r="C653" s="250"/>
      <c r="D653" s="250"/>
      <c r="E653" s="250"/>
      <c r="F653" s="250"/>
      <c r="H653" s="241"/>
      <c r="I653" s="139"/>
      <c r="J653" s="139"/>
      <c r="K653" s="139"/>
      <c r="L653" s="238"/>
      <c r="M653" s="251"/>
      <c r="N653" s="252"/>
    </row>
    <row r="654" spans="2:14" ht="24" customHeight="1">
      <c r="B654" s="250"/>
      <c r="C654" s="250"/>
      <c r="D654" s="250"/>
      <c r="E654" s="250"/>
      <c r="F654" s="250"/>
      <c r="H654" s="241"/>
      <c r="I654" s="139"/>
      <c r="J654" s="139"/>
      <c r="K654" s="139"/>
      <c r="L654" s="238"/>
      <c r="M654" s="251"/>
      <c r="N654" s="252"/>
    </row>
    <row r="655" spans="2:14" ht="24" customHeight="1">
      <c r="B655" s="250"/>
      <c r="C655" s="250"/>
      <c r="D655" s="250"/>
      <c r="E655" s="250"/>
      <c r="F655" s="250"/>
      <c r="H655" s="241"/>
      <c r="I655" s="139"/>
      <c r="J655" s="139"/>
      <c r="K655" s="139"/>
      <c r="L655" s="238"/>
      <c r="M655" s="251"/>
      <c r="N655" s="252"/>
    </row>
    <row r="656" spans="2:14" ht="24" customHeight="1">
      <c r="B656" s="250"/>
      <c r="C656" s="250"/>
      <c r="D656" s="250"/>
      <c r="E656" s="250"/>
      <c r="F656" s="250"/>
      <c r="H656" s="241"/>
      <c r="I656" s="139"/>
      <c r="J656" s="139"/>
      <c r="K656" s="139"/>
      <c r="L656" s="238"/>
      <c r="M656" s="251"/>
      <c r="N656" s="252"/>
    </row>
    <row r="657" spans="2:14" ht="24" customHeight="1">
      <c r="B657" s="250"/>
      <c r="C657" s="250"/>
      <c r="D657" s="250"/>
      <c r="E657" s="250"/>
      <c r="F657" s="250"/>
      <c r="H657" s="241"/>
      <c r="I657" s="139"/>
      <c r="J657" s="139"/>
      <c r="K657" s="139"/>
      <c r="L657" s="238"/>
      <c r="M657" s="251"/>
      <c r="N657" s="252"/>
    </row>
    <row r="658" spans="2:14" ht="24" customHeight="1">
      <c r="B658" s="250"/>
      <c r="C658" s="250"/>
      <c r="D658" s="250"/>
      <c r="E658" s="250"/>
      <c r="F658" s="250"/>
      <c r="H658" s="241"/>
      <c r="I658" s="139"/>
      <c r="J658" s="139"/>
      <c r="K658" s="139"/>
      <c r="L658" s="238"/>
      <c r="M658" s="251"/>
      <c r="N658" s="252"/>
    </row>
    <row r="659" spans="2:14" ht="24" customHeight="1">
      <c r="B659" s="250"/>
      <c r="C659" s="250"/>
      <c r="D659" s="250"/>
      <c r="E659" s="250"/>
      <c r="F659" s="250"/>
      <c r="H659" s="241"/>
      <c r="I659" s="139"/>
      <c r="J659" s="139"/>
      <c r="K659" s="139"/>
      <c r="L659" s="238"/>
      <c r="M659" s="251"/>
      <c r="N659" s="252"/>
    </row>
    <row r="660" spans="2:14" ht="24" customHeight="1">
      <c r="B660" s="250"/>
      <c r="C660" s="250"/>
      <c r="D660" s="250"/>
      <c r="E660" s="250"/>
      <c r="F660" s="250"/>
      <c r="H660" s="241"/>
      <c r="I660" s="139"/>
      <c r="J660" s="139"/>
      <c r="K660" s="139"/>
      <c r="L660" s="238"/>
      <c r="M660" s="251"/>
      <c r="N660" s="252"/>
    </row>
    <row r="661" spans="2:14" ht="24" customHeight="1">
      <c r="B661" s="250"/>
      <c r="C661" s="250"/>
      <c r="D661" s="250"/>
      <c r="E661" s="250"/>
      <c r="F661" s="250"/>
      <c r="H661" s="241"/>
      <c r="I661" s="139"/>
      <c r="J661" s="139"/>
      <c r="K661" s="139"/>
      <c r="L661" s="238"/>
      <c r="M661" s="251"/>
      <c r="N661" s="252"/>
    </row>
    <row r="662" spans="2:14" ht="24" customHeight="1">
      <c r="B662" s="250"/>
      <c r="C662" s="250"/>
      <c r="D662" s="250"/>
      <c r="E662" s="250"/>
      <c r="F662" s="250"/>
      <c r="H662" s="241"/>
      <c r="I662" s="139"/>
      <c r="J662" s="139"/>
      <c r="K662" s="139"/>
      <c r="L662" s="238"/>
      <c r="M662" s="251"/>
      <c r="N662" s="252"/>
    </row>
    <row r="663" spans="2:14" ht="24" customHeight="1">
      <c r="B663" s="250"/>
      <c r="C663" s="250"/>
      <c r="D663" s="250"/>
      <c r="E663" s="250"/>
      <c r="F663" s="250"/>
      <c r="H663" s="241"/>
      <c r="I663" s="139"/>
      <c r="J663" s="139"/>
      <c r="K663" s="139"/>
      <c r="L663" s="238"/>
      <c r="M663" s="251"/>
      <c r="N663" s="252"/>
    </row>
    <row r="664" spans="2:14" ht="24" customHeight="1">
      <c r="B664" s="250"/>
      <c r="C664" s="250"/>
      <c r="D664" s="250"/>
      <c r="E664" s="250"/>
      <c r="F664" s="250"/>
      <c r="H664" s="241"/>
      <c r="I664" s="139"/>
      <c r="J664" s="139"/>
      <c r="K664" s="139"/>
      <c r="L664" s="238"/>
      <c r="M664" s="251"/>
      <c r="N664" s="252"/>
    </row>
    <row r="665" spans="2:14" ht="24" customHeight="1">
      <c r="B665" s="250"/>
      <c r="C665" s="250"/>
      <c r="D665" s="250"/>
      <c r="E665" s="250"/>
      <c r="F665" s="250"/>
      <c r="H665" s="241"/>
      <c r="I665" s="139"/>
      <c r="J665" s="139"/>
      <c r="K665" s="139"/>
      <c r="L665" s="238"/>
      <c r="M665" s="251"/>
      <c r="N665" s="252"/>
    </row>
    <row r="666" spans="2:14" ht="24" customHeight="1">
      <c r="B666" s="250"/>
      <c r="C666" s="250"/>
      <c r="D666" s="250"/>
      <c r="E666" s="250"/>
      <c r="F666" s="250"/>
      <c r="H666" s="241"/>
      <c r="I666" s="139"/>
      <c r="J666" s="139"/>
      <c r="K666" s="139"/>
      <c r="L666" s="238"/>
      <c r="M666" s="251"/>
      <c r="N666" s="252"/>
    </row>
    <row r="667" spans="2:14" ht="24" customHeight="1">
      <c r="B667" s="250"/>
      <c r="C667" s="250"/>
      <c r="D667" s="250"/>
      <c r="E667" s="250"/>
      <c r="F667" s="250"/>
      <c r="H667" s="241"/>
      <c r="I667" s="139"/>
      <c r="J667" s="139"/>
      <c r="K667" s="139"/>
      <c r="L667" s="238"/>
      <c r="M667" s="251"/>
      <c r="N667" s="252"/>
    </row>
    <row r="668" spans="2:14" ht="24" customHeight="1">
      <c r="B668" s="250"/>
      <c r="C668" s="250"/>
      <c r="D668" s="250"/>
      <c r="E668" s="250"/>
      <c r="F668" s="250"/>
      <c r="H668" s="241"/>
      <c r="I668" s="139"/>
      <c r="J668" s="139"/>
      <c r="K668" s="139"/>
      <c r="L668" s="238"/>
      <c r="M668" s="251"/>
      <c r="N668" s="252"/>
    </row>
    <row r="669" spans="2:14" ht="24" customHeight="1">
      <c r="B669" s="250"/>
      <c r="C669" s="250"/>
      <c r="D669" s="250"/>
      <c r="E669" s="250"/>
      <c r="F669" s="250"/>
      <c r="H669" s="241"/>
      <c r="I669" s="139"/>
      <c r="J669" s="139"/>
      <c r="K669" s="139"/>
      <c r="L669" s="238"/>
      <c r="M669" s="251"/>
      <c r="N669" s="252"/>
    </row>
    <row r="670" spans="2:14" ht="24" customHeight="1">
      <c r="B670" s="250"/>
      <c r="C670" s="250"/>
      <c r="D670" s="250"/>
      <c r="E670" s="250"/>
      <c r="F670" s="250"/>
      <c r="H670" s="241"/>
      <c r="I670" s="139"/>
      <c r="J670" s="139"/>
      <c r="K670" s="139"/>
      <c r="L670" s="238"/>
      <c r="M670" s="251"/>
      <c r="N670" s="252"/>
    </row>
    <row r="671" spans="2:14" ht="24" customHeight="1">
      <c r="B671" s="250"/>
      <c r="C671" s="250"/>
      <c r="D671" s="250"/>
      <c r="E671" s="250"/>
      <c r="F671" s="250"/>
      <c r="H671" s="241"/>
      <c r="I671" s="139"/>
      <c r="J671" s="139"/>
      <c r="K671" s="139"/>
      <c r="L671" s="238"/>
      <c r="M671" s="251"/>
      <c r="N671" s="252"/>
    </row>
    <row r="672" spans="2:14" ht="24" customHeight="1">
      <c r="B672" s="250"/>
      <c r="C672" s="250"/>
      <c r="D672" s="250"/>
      <c r="E672" s="250"/>
      <c r="F672" s="250"/>
      <c r="H672" s="241"/>
      <c r="I672" s="139"/>
      <c r="J672" s="139"/>
      <c r="K672" s="139"/>
      <c r="L672" s="238"/>
      <c r="M672" s="251"/>
      <c r="N672" s="252"/>
    </row>
    <row r="673" spans="2:14" ht="24" customHeight="1">
      <c r="B673" s="250"/>
      <c r="C673" s="250"/>
      <c r="D673" s="250"/>
      <c r="E673" s="250"/>
      <c r="F673" s="250"/>
      <c r="H673" s="241"/>
      <c r="I673" s="139"/>
      <c r="J673" s="139"/>
      <c r="K673" s="139"/>
      <c r="L673" s="238"/>
      <c r="M673" s="251"/>
      <c r="N673" s="252"/>
    </row>
    <row r="674" spans="2:14" ht="24" customHeight="1">
      <c r="B674" s="250"/>
      <c r="C674" s="250"/>
      <c r="D674" s="250"/>
      <c r="E674" s="250"/>
      <c r="F674" s="250"/>
      <c r="H674" s="241"/>
      <c r="I674" s="139"/>
      <c r="J674" s="139"/>
      <c r="K674" s="139"/>
      <c r="L674" s="238"/>
      <c r="M674" s="251"/>
      <c r="N674" s="252"/>
    </row>
    <row r="675" spans="2:14" ht="24" customHeight="1">
      <c r="B675" s="250"/>
      <c r="C675" s="250"/>
      <c r="D675" s="250"/>
      <c r="E675" s="250"/>
      <c r="F675" s="250"/>
      <c r="H675" s="241"/>
      <c r="I675" s="139"/>
      <c r="J675" s="139"/>
      <c r="K675" s="139"/>
      <c r="L675" s="238"/>
      <c r="M675" s="251"/>
      <c r="N675" s="252"/>
    </row>
    <row r="676" spans="2:14" ht="24" customHeight="1">
      <c r="B676" s="250"/>
      <c r="C676" s="250"/>
      <c r="D676" s="250"/>
      <c r="E676" s="250"/>
      <c r="F676" s="250"/>
      <c r="H676" s="241"/>
      <c r="I676" s="139"/>
      <c r="J676" s="139"/>
      <c r="K676" s="139"/>
      <c r="L676" s="238"/>
      <c r="M676" s="251"/>
      <c r="N676" s="252"/>
    </row>
    <row r="677" spans="2:14" ht="24" customHeight="1">
      <c r="B677" s="250"/>
      <c r="C677" s="250"/>
      <c r="D677" s="250"/>
      <c r="E677" s="250"/>
      <c r="F677" s="250"/>
      <c r="H677" s="241"/>
      <c r="I677" s="139"/>
      <c r="J677" s="139"/>
      <c r="K677" s="139"/>
      <c r="L677" s="238"/>
      <c r="M677" s="251"/>
      <c r="N677" s="252"/>
    </row>
    <row r="678" spans="2:14" ht="24" customHeight="1">
      <c r="B678" s="250"/>
      <c r="C678" s="250"/>
      <c r="D678" s="250"/>
      <c r="E678" s="250"/>
      <c r="F678" s="250"/>
      <c r="H678" s="241"/>
      <c r="I678" s="139"/>
      <c r="J678" s="139"/>
      <c r="K678" s="139"/>
      <c r="L678" s="238"/>
      <c r="M678" s="251"/>
      <c r="N678" s="252"/>
    </row>
    <row r="679" spans="2:14" ht="24" customHeight="1">
      <c r="B679" s="250"/>
      <c r="C679" s="250"/>
      <c r="D679" s="250"/>
      <c r="E679" s="250"/>
      <c r="F679" s="250"/>
      <c r="H679" s="241"/>
      <c r="I679" s="139"/>
      <c r="J679" s="139"/>
      <c r="K679" s="139"/>
      <c r="L679" s="238"/>
      <c r="M679" s="251"/>
      <c r="N679" s="252"/>
    </row>
    <row r="680" spans="2:14" ht="24" customHeight="1">
      <c r="B680" s="250"/>
      <c r="C680" s="250"/>
      <c r="D680" s="250"/>
      <c r="E680" s="250"/>
      <c r="F680" s="250"/>
      <c r="H680" s="241"/>
      <c r="I680" s="139"/>
      <c r="J680" s="139"/>
      <c r="K680" s="139"/>
      <c r="L680" s="238"/>
      <c r="M680" s="251"/>
      <c r="N680" s="252"/>
    </row>
    <row r="681" spans="2:14" ht="24" customHeight="1">
      <c r="B681" s="250"/>
      <c r="C681" s="250"/>
      <c r="D681" s="250"/>
      <c r="E681" s="250"/>
      <c r="F681" s="250"/>
      <c r="H681" s="241"/>
      <c r="I681" s="139"/>
      <c r="J681" s="139"/>
      <c r="K681" s="139"/>
      <c r="L681" s="238"/>
      <c r="M681" s="251"/>
      <c r="N681" s="252"/>
    </row>
    <row r="682" spans="2:14" ht="24" customHeight="1">
      <c r="B682" s="250"/>
      <c r="C682" s="250"/>
      <c r="D682" s="250"/>
      <c r="E682" s="250"/>
      <c r="F682" s="250"/>
      <c r="H682" s="241"/>
      <c r="I682" s="139"/>
      <c r="J682" s="139"/>
      <c r="K682" s="139"/>
      <c r="L682" s="238"/>
      <c r="M682" s="251"/>
      <c r="N682" s="252"/>
    </row>
    <row r="683" spans="2:14" ht="24" customHeight="1">
      <c r="B683" s="250"/>
      <c r="C683" s="250"/>
      <c r="D683" s="250"/>
      <c r="E683" s="250"/>
      <c r="F683" s="250"/>
      <c r="H683" s="241"/>
      <c r="I683" s="139"/>
      <c r="J683" s="139"/>
      <c r="K683" s="139"/>
      <c r="L683" s="238"/>
      <c r="M683" s="251"/>
      <c r="N683" s="252"/>
    </row>
    <row r="684" spans="2:14" ht="24" customHeight="1">
      <c r="B684" s="250"/>
      <c r="C684" s="250"/>
      <c r="D684" s="250"/>
      <c r="E684" s="250"/>
      <c r="F684" s="250"/>
      <c r="H684" s="241"/>
      <c r="I684" s="139"/>
      <c r="J684" s="139"/>
      <c r="K684" s="139"/>
      <c r="L684" s="238"/>
      <c r="M684" s="251"/>
      <c r="N684" s="252"/>
    </row>
    <row r="685" spans="2:14" ht="24" customHeight="1">
      <c r="B685" s="250"/>
      <c r="C685" s="250"/>
      <c r="D685" s="250"/>
      <c r="E685" s="250"/>
      <c r="F685" s="250"/>
      <c r="H685" s="241"/>
      <c r="I685" s="139"/>
      <c r="J685" s="139"/>
      <c r="K685" s="139"/>
      <c r="L685" s="238"/>
      <c r="M685" s="251"/>
      <c r="N685" s="252"/>
    </row>
    <row r="686" spans="2:14" ht="24" customHeight="1">
      <c r="B686" s="250"/>
      <c r="C686" s="250"/>
      <c r="D686" s="250"/>
      <c r="E686" s="250"/>
      <c r="F686" s="250"/>
      <c r="H686" s="241"/>
      <c r="I686" s="139"/>
      <c r="J686" s="139"/>
      <c r="K686" s="139"/>
      <c r="L686" s="238"/>
      <c r="M686" s="251"/>
      <c r="N686" s="252"/>
    </row>
    <row r="687" spans="2:14" ht="24" customHeight="1">
      <c r="B687" s="250"/>
      <c r="C687" s="250"/>
      <c r="D687" s="250"/>
      <c r="E687" s="250"/>
      <c r="F687" s="250"/>
      <c r="H687" s="241"/>
      <c r="I687" s="139"/>
      <c r="J687" s="139"/>
      <c r="K687" s="139"/>
      <c r="L687" s="238"/>
      <c r="M687" s="251"/>
      <c r="N687" s="252"/>
    </row>
    <row r="688" spans="2:14" ht="24" customHeight="1">
      <c r="B688" s="250"/>
      <c r="C688" s="250"/>
      <c r="D688" s="250"/>
      <c r="E688" s="250"/>
      <c r="F688" s="250"/>
      <c r="H688" s="241"/>
      <c r="I688" s="139"/>
      <c r="J688" s="139"/>
      <c r="K688" s="139"/>
      <c r="L688" s="238"/>
      <c r="M688" s="251"/>
      <c r="N688" s="252"/>
    </row>
    <row r="689" spans="2:14" ht="24" customHeight="1">
      <c r="B689" s="250"/>
      <c r="C689" s="250"/>
      <c r="D689" s="250"/>
      <c r="E689" s="250"/>
      <c r="F689" s="250"/>
      <c r="H689" s="241"/>
      <c r="I689" s="139"/>
      <c r="J689" s="139"/>
      <c r="K689" s="139"/>
      <c r="L689" s="238"/>
      <c r="M689" s="251"/>
      <c r="N689" s="252"/>
    </row>
    <row r="690" spans="2:14" ht="24" customHeight="1">
      <c r="B690" s="250"/>
      <c r="C690" s="250"/>
      <c r="D690" s="250"/>
      <c r="E690" s="250"/>
      <c r="F690" s="250"/>
      <c r="H690" s="241"/>
      <c r="I690" s="139"/>
      <c r="J690" s="139"/>
      <c r="K690" s="139"/>
      <c r="L690" s="238"/>
      <c r="M690" s="251"/>
      <c r="N690" s="252"/>
    </row>
    <row r="691" spans="2:14" ht="24" customHeight="1">
      <c r="B691" s="250"/>
      <c r="C691" s="250"/>
      <c r="D691" s="250"/>
      <c r="E691" s="250"/>
      <c r="F691" s="250"/>
      <c r="H691" s="241"/>
      <c r="I691" s="139"/>
      <c r="J691" s="139"/>
      <c r="K691" s="139"/>
      <c r="L691" s="238"/>
      <c r="M691" s="251"/>
      <c r="N691" s="252"/>
    </row>
    <row r="692" spans="2:14" ht="24" customHeight="1">
      <c r="B692" s="250"/>
      <c r="C692" s="250"/>
      <c r="D692" s="250"/>
      <c r="E692" s="250"/>
      <c r="F692" s="250"/>
      <c r="H692" s="241"/>
      <c r="I692" s="139"/>
      <c r="J692" s="139"/>
      <c r="K692" s="139"/>
      <c r="L692" s="238"/>
      <c r="M692" s="251"/>
      <c r="N692" s="252"/>
    </row>
    <row r="693" spans="2:14" ht="24" customHeight="1">
      <c r="B693" s="250"/>
      <c r="C693" s="250"/>
      <c r="D693" s="250"/>
      <c r="E693" s="250"/>
      <c r="F693" s="250"/>
      <c r="H693" s="241"/>
      <c r="I693" s="139"/>
      <c r="J693" s="139"/>
      <c r="K693" s="139"/>
      <c r="L693" s="238"/>
      <c r="M693" s="251"/>
      <c r="N693" s="252"/>
    </row>
    <row r="694" spans="2:14" ht="24" customHeight="1">
      <c r="B694" s="250"/>
      <c r="C694" s="250"/>
      <c r="D694" s="250"/>
      <c r="E694" s="250"/>
      <c r="F694" s="250"/>
      <c r="H694" s="241"/>
      <c r="I694" s="139"/>
      <c r="J694" s="139"/>
      <c r="K694" s="139"/>
      <c r="L694" s="238"/>
      <c r="M694" s="251"/>
      <c r="N694" s="252"/>
    </row>
    <row r="695" spans="2:14" ht="24" customHeight="1">
      <c r="B695" s="250"/>
      <c r="C695" s="250"/>
      <c r="D695" s="250"/>
      <c r="E695" s="250"/>
      <c r="F695" s="250"/>
      <c r="H695" s="241"/>
      <c r="I695" s="139"/>
      <c r="J695" s="139"/>
      <c r="K695" s="139"/>
      <c r="L695" s="238"/>
      <c r="M695" s="251"/>
      <c r="N695" s="252"/>
    </row>
    <row r="696" spans="2:14" ht="24" customHeight="1">
      <c r="B696" s="250"/>
      <c r="C696" s="250"/>
      <c r="D696" s="250"/>
      <c r="E696" s="250"/>
      <c r="F696" s="250"/>
      <c r="H696" s="241"/>
      <c r="I696" s="139"/>
      <c r="J696" s="139"/>
      <c r="K696" s="139"/>
      <c r="L696" s="238"/>
      <c r="M696" s="251"/>
      <c r="N696" s="252"/>
    </row>
    <row r="697" spans="2:14" ht="24" customHeight="1">
      <c r="B697" s="250"/>
      <c r="C697" s="250"/>
      <c r="D697" s="250"/>
      <c r="E697" s="250"/>
      <c r="F697" s="250"/>
      <c r="H697" s="241"/>
      <c r="I697" s="139"/>
      <c r="J697" s="139"/>
      <c r="K697" s="139"/>
      <c r="L697" s="238"/>
      <c r="M697" s="251"/>
      <c r="N697" s="252"/>
    </row>
    <row r="698" spans="2:14" ht="24" customHeight="1">
      <c r="B698" s="250"/>
      <c r="C698" s="250"/>
      <c r="D698" s="250"/>
      <c r="E698" s="250"/>
      <c r="F698" s="250"/>
      <c r="H698" s="241"/>
      <c r="I698" s="139"/>
      <c r="J698" s="139"/>
      <c r="K698" s="139"/>
      <c r="L698" s="238"/>
      <c r="M698" s="251"/>
      <c r="N698" s="252"/>
    </row>
    <row r="699" spans="2:14" ht="24" customHeight="1">
      <c r="B699" s="250"/>
      <c r="C699" s="250"/>
      <c r="D699" s="250"/>
      <c r="E699" s="250"/>
      <c r="F699" s="250"/>
      <c r="H699" s="241"/>
      <c r="I699" s="139"/>
      <c r="J699" s="139"/>
      <c r="K699" s="139"/>
      <c r="L699" s="238"/>
      <c r="M699" s="251"/>
      <c r="N699" s="252"/>
    </row>
    <row r="700" spans="2:14" ht="24" customHeight="1">
      <c r="B700" s="250"/>
      <c r="C700" s="250"/>
      <c r="D700" s="250"/>
      <c r="E700" s="250"/>
      <c r="F700" s="250"/>
      <c r="H700" s="241"/>
      <c r="I700" s="139"/>
      <c r="J700" s="139"/>
      <c r="K700" s="139"/>
      <c r="L700" s="238"/>
      <c r="M700" s="251"/>
      <c r="N700" s="252"/>
    </row>
    <row r="701" spans="2:14" ht="24" customHeight="1">
      <c r="B701" s="250"/>
      <c r="C701" s="250"/>
      <c r="D701" s="250"/>
      <c r="E701" s="250"/>
      <c r="F701" s="250"/>
      <c r="H701" s="241"/>
      <c r="I701" s="139"/>
      <c r="J701" s="139"/>
      <c r="K701" s="139"/>
      <c r="L701" s="238"/>
      <c r="M701" s="251"/>
      <c r="N701" s="252"/>
    </row>
    <row r="702" spans="2:14" ht="24" customHeight="1">
      <c r="B702" s="250"/>
      <c r="C702" s="250"/>
      <c r="D702" s="250"/>
      <c r="E702" s="250"/>
      <c r="F702" s="250"/>
      <c r="H702" s="241"/>
      <c r="I702" s="139"/>
      <c r="J702" s="139"/>
      <c r="K702" s="139"/>
      <c r="L702" s="238"/>
      <c r="M702" s="251"/>
      <c r="N702" s="252"/>
    </row>
    <row r="703" spans="2:14" ht="24" customHeight="1">
      <c r="B703" s="250"/>
      <c r="C703" s="250"/>
      <c r="D703" s="250"/>
      <c r="E703" s="250"/>
      <c r="F703" s="250"/>
      <c r="H703" s="241"/>
      <c r="I703" s="139"/>
      <c r="J703" s="139"/>
      <c r="K703" s="139"/>
      <c r="L703" s="238"/>
      <c r="M703" s="251"/>
      <c r="N703" s="252"/>
    </row>
    <row r="704" spans="2:14" ht="24" customHeight="1">
      <c r="B704" s="250"/>
      <c r="C704" s="250"/>
      <c r="D704" s="250"/>
      <c r="E704" s="250"/>
      <c r="F704" s="250"/>
      <c r="H704" s="241"/>
      <c r="I704" s="139"/>
      <c r="J704" s="139"/>
      <c r="K704" s="139"/>
      <c r="L704" s="238"/>
      <c r="M704" s="251"/>
      <c r="N704" s="252"/>
    </row>
    <row r="705" spans="2:14" ht="24" customHeight="1">
      <c r="B705" s="250"/>
      <c r="C705" s="250"/>
      <c r="D705" s="250"/>
      <c r="E705" s="250"/>
      <c r="F705" s="250"/>
      <c r="H705" s="241"/>
      <c r="I705" s="139"/>
      <c r="J705" s="139"/>
      <c r="K705" s="139"/>
      <c r="L705" s="238"/>
      <c r="M705" s="251"/>
      <c r="N705" s="252"/>
    </row>
    <row r="706" spans="2:14" ht="24" customHeight="1">
      <c r="B706" s="250"/>
      <c r="C706" s="250"/>
      <c r="D706" s="250"/>
      <c r="E706" s="250"/>
      <c r="F706" s="250"/>
      <c r="H706" s="241"/>
      <c r="I706" s="139"/>
      <c r="J706" s="139"/>
      <c r="K706" s="139"/>
      <c r="L706" s="238"/>
      <c r="M706" s="251"/>
      <c r="N706" s="252"/>
    </row>
    <row r="707" spans="2:14" ht="24" customHeight="1">
      <c r="B707" s="250"/>
      <c r="C707" s="250"/>
      <c r="D707" s="250"/>
      <c r="E707" s="250"/>
      <c r="F707" s="250"/>
      <c r="H707" s="241"/>
      <c r="I707" s="139"/>
      <c r="J707" s="139"/>
      <c r="K707" s="139"/>
      <c r="L707" s="238"/>
      <c r="M707" s="251"/>
      <c r="N707" s="252"/>
    </row>
    <row r="708" spans="2:14" ht="24" customHeight="1">
      <c r="B708" s="250"/>
      <c r="C708" s="250"/>
      <c r="D708" s="250"/>
      <c r="E708" s="250"/>
      <c r="F708" s="250"/>
      <c r="H708" s="241"/>
      <c r="I708" s="139"/>
      <c r="J708" s="139"/>
      <c r="K708" s="139"/>
      <c r="L708" s="238"/>
      <c r="M708" s="251"/>
      <c r="N708" s="252"/>
    </row>
    <row r="709" spans="2:14" ht="24" customHeight="1">
      <c r="B709" s="250"/>
      <c r="C709" s="250"/>
      <c r="D709" s="250"/>
      <c r="E709" s="250"/>
      <c r="F709" s="250"/>
      <c r="H709" s="241"/>
      <c r="I709" s="139"/>
      <c r="J709" s="139"/>
      <c r="K709" s="139"/>
      <c r="L709" s="238"/>
      <c r="M709" s="251"/>
      <c r="N709" s="252"/>
    </row>
    <row r="710" spans="2:14" ht="24" customHeight="1">
      <c r="B710" s="250"/>
      <c r="C710" s="250"/>
      <c r="D710" s="250"/>
      <c r="E710" s="250"/>
      <c r="F710" s="250"/>
      <c r="H710" s="241"/>
      <c r="I710" s="139"/>
      <c r="J710" s="139"/>
      <c r="K710" s="139"/>
      <c r="L710" s="238"/>
      <c r="M710" s="251"/>
      <c r="N710" s="252"/>
    </row>
    <row r="711" spans="2:14" ht="24" customHeight="1">
      <c r="B711" s="250"/>
      <c r="C711" s="250"/>
      <c r="D711" s="250"/>
      <c r="E711" s="250"/>
      <c r="F711" s="250"/>
      <c r="H711" s="241"/>
      <c r="I711" s="139"/>
      <c r="J711" s="139"/>
      <c r="K711" s="139"/>
      <c r="L711" s="238"/>
      <c r="M711" s="251"/>
      <c r="N711" s="252"/>
    </row>
    <row r="712" spans="2:14" ht="24" customHeight="1">
      <c r="B712" s="250"/>
      <c r="C712" s="250"/>
      <c r="D712" s="250"/>
      <c r="E712" s="250"/>
      <c r="F712" s="250"/>
      <c r="H712" s="241"/>
      <c r="I712" s="139"/>
      <c r="J712" s="139"/>
      <c r="K712" s="139"/>
      <c r="L712" s="238"/>
      <c r="M712" s="251"/>
      <c r="N712" s="252"/>
    </row>
    <row r="713" spans="2:14" ht="24" customHeight="1">
      <c r="B713" s="250"/>
      <c r="C713" s="250"/>
      <c r="D713" s="250"/>
      <c r="E713" s="250"/>
      <c r="F713" s="250"/>
      <c r="H713" s="241"/>
      <c r="I713" s="139"/>
      <c r="J713" s="139"/>
      <c r="K713" s="139"/>
      <c r="L713" s="238"/>
      <c r="M713" s="251"/>
      <c r="N713" s="252"/>
    </row>
    <row r="714" spans="2:14" ht="24" customHeight="1">
      <c r="B714" s="250"/>
      <c r="C714" s="250"/>
      <c r="D714" s="250"/>
      <c r="E714" s="250"/>
      <c r="F714" s="250"/>
      <c r="H714" s="241"/>
      <c r="I714" s="139"/>
      <c r="J714" s="139"/>
      <c r="K714" s="139"/>
      <c r="L714" s="238"/>
      <c r="M714" s="251"/>
      <c r="N714" s="252"/>
    </row>
    <row r="715" spans="2:14" ht="24" customHeight="1">
      <c r="B715" s="250"/>
      <c r="C715" s="250"/>
      <c r="D715" s="250"/>
      <c r="E715" s="250"/>
      <c r="F715" s="250"/>
      <c r="H715" s="241"/>
      <c r="I715" s="139"/>
      <c r="J715" s="139"/>
      <c r="K715" s="139"/>
      <c r="L715" s="238"/>
      <c r="M715" s="251"/>
      <c r="N715" s="252"/>
    </row>
    <row r="716" spans="2:14" ht="24" customHeight="1">
      <c r="B716" s="250"/>
      <c r="C716" s="250"/>
      <c r="D716" s="250"/>
      <c r="E716" s="250"/>
      <c r="F716" s="250"/>
      <c r="H716" s="241"/>
      <c r="I716" s="139"/>
      <c r="J716" s="139"/>
      <c r="K716" s="139"/>
      <c r="L716" s="238"/>
      <c r="M716" s="251"/>
      <c r="N716" s="252"/>
    </row>
    <row r="717" spans="2:14" ht="24" customHeight="1">
      <c r="B717" s="250"/>
      <c r="C717" s="250"/>
      <c r="D717" s="250"/>
      <c r="E717" s="250"/>
      <c r="F717" s="250"/>
      <c r="H717" s="241"/>
      <c r="I717" s="139"/>
      <c r="J717" s="139"/>
      <c r="K717" s="139"/>
      <c r="L717" s="238"/>
      <c r="M717" s="251"/>
      <c r="N717" s="252"/>
    </row>
    <row r="718" spans="2:14" ht="24" customHeight="1">
      <c r="B718" s="250"/>
      <c r="C718" s="250"/>
      <c r="D718" s="250"/>
      <c r="E718" s="250"/>
      <c r="F718" s="250"/>
      <c r="H718" s="241"/>
      <c r="I718" s="139"/>
      <c r="J718" s="139"/>
      <c r="K718" s="139"/>
      <c r="L718" s="238"/>
      <c r="M718" s="251"/>
      <c r="N718" s="252"/>
    </row>
    <row r="719" spans="2:14" ht="24" customHeight="1">
      <c r="B719" s="250"/>
      <c r="C719" s="250"/>
      <c r="D719" s="250"/>
      <c r="E719" s="250"/>
      <c r="F719" s="250"/>
      <c r="H719" s="241"/>
      <c r="I719" s="139"/>
      <c r="J719" s="139"/>
      <c r="K719" s="139"/>
      <c r="L719" s="238"/>
      <c r="M719" s="251"/>
      <c r="N719" s="252"/>
    </row>
    <row r="720" spans="2:14" ht="24" customHeight="1">
      <c r="B720" s="250"/>
      <c r="C720" s="250"/>
      <c r="D720" s="250"/>
      <c r="E720" s="250"/>
      <c r="F720" s="250"/>
      <c r="H720" s="241"/>
      <c r="I720" s="139"/>
      <c r="J720" s="139"/>
      <c r="K720" s="139"/>
      <c r="L720" s="238"/>
      <c r="M720" s="251"/>
      <c r="N720" s="252"/>
    </row>
    <row r="721" spans="2:14" ht="24" customHeight="1">
      <c r="B721" s="250"/>
      <c r="C721" s="250"/>
      <c r="D721" s="250"/>
      <c r="E721" s="250"/>
      <c r="F721" s="250"/>
      <c r="H721" s="241"/>
      <c r="I721" s="139"/>
      <c r="J721" s="139"/>
      <c r="K721" s="139"/>
      <c r="L721" s="238"/>
      <c r="M721" s="251"/>
      <c r="N721" s="252"/>
    </row>
    <row r="722" spans="2:14" ht="24" customHeight="1">
      <c r="B722" s="250"/>
      <c r="C722" s="250"/>
      <c r="D722" s="250"/>
      <c r="E722" s="250"/>
      <c r="F722" s="250"/>
      <c r="H722" s="241"/>
      <c r="I722" s="139"/>
      <c r="J722" s="139"/>
      <c r="K722" s="139"/>
      <c r="L722" s="238"/>
      <c r="M722" s="251"/>
      <c r="N722" s="252"/>
    </row>
    <row r="723" spans="2:14" ht="24" customHeight="1">
      <c r="B723" s="250"/>
      <c r="C723" s="250"/>
      <c r="D723" s="250"/>
      <c r="E723" s="250"/>
      <c r="F723" s="250"/>
      <c r="H723" s="241"/>
      <c r="I723" s="139"/>
      <c r="J723" s="139"/>
      <c r="K723" s="139"/>
      <c r="L723" s="238"/>
      <c r="M723" s="251"/>
      <c r="N723" s="252"/>
    </row>
    <row r="724" spans="2:14" ht="24" customHeight="1">
      <c r="B724" s="250"/>
      <c r="C724" s="250"/>
      <c r="D724" s="250"/>
      <c r="E724" s="250"/>
      <c r="F724" s="250"/>
      <c r="H724" s="241"/>
      <c r="I724" s="139"/>
      <c r="J724" s="139"/>
      <c r="K724" s="139"/>
      <c r="L724" s="238"/>
      <c r="M724" s="251"/>
      <c r="N724" s="252"/>
    </row>
    <row r="725" spans="2:14" ht="24" customHeight="1">
      <c r="B725" s="250"/>
      <c r="C725" s="250"/>
      <c r="D725" s="250"/>
      <c r="E725" s="250"/>
      <c r="F725" s="250"/>
      <c r="H725" s="241"/>
      <c r="I725" s="139"/>
      <c r="J725" s="139"/>
      <c r="K725" s="139"/>
      <c r="L725" s="238"/>
      <c r="M725" s="251"/>
      <c r="N725" s="252"/>
    </row>
    <row r="726" spans="2:14" ht="24" customHeight="1">
      <c r="B726" s="250"/>
      <c r="C726" s="250"/>
      <c r="D726" s="250"/>
      <c r="E726" s="250"/>
      <c r="F726" s="250"/>
      <c r="H726" s="241"/>
      <c r="I726" s="139"/>
      <c r="J726" s="139"/>
      <c r="K726" s="139"/>
      <c r="L726" s="238"/>
      <c r="M726" s="251"/>
      <c r="N726" s="252"/>
    </row>
    <row r="727" spans="2:14" ht="24" customHeight="1">
      <c r="B727" s="250"/>
      <c r="C727" s="250"/>
      <c r="D727" s="250"/>
      <c r="E727" s="250"/>
      <c r="F727" s="250"/>
      <c r="H727" s="241"/>
      <c r="I727" s="139"/>
      <c r="J727" s="139"/>
      <c r="K727" s="139"/>
      <c r="L727" s="238"/>
      <c r="M727" s="251"/>
      <c r="N727" s="252"/>
    </row>
    <row r="728" spans="2:14" ht="24" customHeight="1">
      <c r="B728" s="250"/>
      <c r="C728" s="250"/>
      <c r="D728" s="250"/>
      <c r="E728" s="250"/>
      <c r="F728" s="250"/>
      <c r="H728" s="241"/>
      <c r="I728" s="139"/>
      <c r="J728" s="139"/>
      <c r="K728" s="139"/>
      <c r="L728" s="238"/>
      <c r="M728" s="251"/>
      <c r="N728" s="252"/>
    </row>
    <row r="729" spans="2:14" ht="24" customHeight="1">
      <c r="B729" s="250"/>
      <c r="C729" s="250"/>
      <c r="D729" s="250"/>
      <c r="E729" s="250"/>
      <c r="F729" s="250"/>
      <c r="H729" s="241"/>
      <c r="I729" s="139"/>
      <c r="J729" s="139"/>
      <c r="K729" s="139"/>
      <c r="L729" s="238"/>
      <c r="M729" s="251"/>
      <c r="N729" s="252"/>
    </row>
    <row r="730" spans="2:14" ht="24" customHeight="1">
      <c r="B730" s="250"/>
      <c r="C730" s="250"/>
      <c r="D730" s="250"/>
      <c r="E730" s="250"/>
      <c r="F730" s="250"/>
      <c r="H730" s="241"/>
      <c r="I730" s="139"/>
      <c r="J730" s="139"/>
      <c r="K730" s="139"/>
      <c r="L730" s="238"/>
      <c r="M730" s="251"/>
      <c r="N730" s="252"/>
    </row>
    <row r="731" spans="2:14" ht="24" customHeight="1">
      <c r="B731" s="250"/>
      <c r="C731" s="250"/>
      <c r="D731" s="250"/>
      <c r="E731" s="250"/>
      <c r="F731" s="250"/>
      <c r="H731" s="241"/>
      <c r="I731" s="139"/>
      <c r="J731" s="139"/>
      <c r="K731" s="139"/>
      <c r="L731" s="238"/>
      <c r="M731" s="251"/>
      <c r="N731" s="252"/>
    </row>
    <row r="732" spans="2:14" ht="24" customHeight="1">
      <c r="B732" s="250"/>
      <c r="C732" s="250"/>
      <c r="D732" s="250"/>
      <c r="E732" s="250"/>
      <c r="F732" s="250"/>
      <c r="H732" s="241"/>
      <c r="I732" s="139"/>
      <c r="J732" s="139"/>
      <c r="K732" s="139"/>
      <c r="L732" s="238"/>
      <c r="M732" s="251"/>
      <c r="N732" s="252"/>
    </row>
    <row r="733" spans="2:14" ht="24" customHeight="1">
      <c r="B733" s="250"/>
      <c r="C733" s="250"/>
      <c r="D733" s="250"/>
      <c r="E733" s="250"/>
      <c r="F733" s="250"/>
      <c r="H733" s="241"/>
      <c r="I733" s="139"/>
      <c r="J733" s="139"/>
      <c r="K733" s="139"/>
      <c r="L733" s="238"/>
      <c r="M733" s="251"/>
      <c r="N733" s="252"/>
    </row>
    <row r="734" spans="2:14" ht="24" customHeight="1">
      <c r="B734" s="250"/>
      <c r="C734" s="250"/>
      <c r="D734" s="250"/>
      <c r="E734" s="250"/>
      <c r="F734" s="250"/>
      <c r="H734" s="241"/>
      <c r="I734" s="139"/>
      <c r="J734" s="139"/>
      <c r="K734" s="139"/>
      <c r="L734" s="238"/>
      <c r="M734" s="251"/>
      <c r="N734" s="252"/>
    </row>
    <row r="735" spans="2:14" ht="24" customHeight="1">
      <c r="B735" s="250"/>
      <c r="C735" s="250"/>
      <c r="D735" s="250"/>
      <c r="E735" s="250"/>
      <c r="F735" s="250"/>
      <c r="H735" s="241"/>
      <c r="I735" s="139"/>
      <c r="J735" s="139"/>
      <c r="K735" s="139"/>
      <c r="L735" s="238"/>
      <c r="M735" s="251"/>
      <c r="N735" s="252"/>
    </row>
    <row r="736" spans="2:14" ht="24" customHeight="1">
      <c r="B736" s="250"/>
      <c r="C736" s="250"/>
      <c r="D736" s="250"/>
      <c r="E736" s="250"/>
      <c r="F736" s="250"/>
      <c r="H736" s="241"/>
      <c r="I736" s="139"/>
      <c r="J736" s="139"/>
      <c r="K736" s="139"/>
      <c r="L736" s="238"/>
      <c r="M736" s="251"/>
      <c r="N736" s="252"/>
    </row>
    <row r="737" spans="2:14" ht="24" customHeight="1">
      <c r="B737" s="250"/>
      <c r="C737" s="250"/>
      <c r="D737" s="250"/>
      <c r="E737" s="250"/>
      <c r="F737" s="250"/>
      <c r="H737" s="241"/>
      <c r="I737" s="139"/>
      <c r="J737" s="139"/>
      <c r="K737" s="139"/>
      <c r="L737" s="238"/>
      <c r="M737" s="251"/>
      <c r="N737" s="252"/>
    </row>
    <row r="738" spans="2:14" ht="24" customHeight="1">
      <c r="B738" s="250"/>
      <c r="C738" s="250"/>
      <c r="D738" s="250"/>
      <c r="E738" s="250"/>
      <c r="F738" s="250"/>
      <c r="H738" s="241"/>
      <c r="I738" s="139"/>
      <c r="J738" s="139"/>
      <c r="K738" s="139"/>
      <c r="L738" s="238"/>
      <c r="M738" s="251"/>
      <c r="N738" s="252"/>
    </row>
    <row r="739" spans="2:14" ht="24" customHeight="1">
      <c r="B739" s="250"/>
      <c r="C739" s="250"/>
      <c r="D739" s="250"/>
      <c r="E739" s="250"/>
      <c r="F739" s="250"/>
      <c r="H739" s="241"/>
      <c r="I739" s="139"/>
      <c r="J739" s="139"/>
      <c r="K739" s="139"/>
      <c r="L739" s="238"/>
      <c r="M739" s="251"/>
      <c r="N739" s="252"/>
    </row>
    <row r="740" spans="2:14" ht="24" customHeight="1">
      <c r="B740" s="250"/>
      <c r="C740" s="250"/>
      <c r="D740" s="250"/>
      <c r="E740" s="250"/>
      <c r="F740" s="250"/>
      <c r="H740" s="241"/>
      <c r="I740" s="139"/>
      <c r="J740" s="139"/>
      <c r="K740" s="139"/>
      <c r="L740" s="238"/>
      <c r="M740" s="251"/>
      <c r="N740" s="252"/>
    </row>
    <row r="741" spans="2:14" ht="24" customHeight="1">
      <c r="B741" s="250"/>
      <c r="C741" s="250"/>
      <c r="D741" s="250"/>
      <c r="E741" s="250"/>
      <c r="F741" s="250"/>
      <c r="H741" s="241"/>
      <c r="I741" s="139"/>
      <c r="J741" s="139"/>
      <c r="K741" s="139"/>
      <c r="L741" s="238"/>
      <c r="M741" s="251"/>
      <c r="N741" s="252"/>
    </row>
    <row r="742" spans="2:14" ht="24" customHeight="1">
      <c r="B742" s="250"/>
      <c r="C742" s="250"/>
      <c r="D742" s="250"/>
      <c r="E742" s="250"/>
      <c r="F742" s="250"/>
      <c r="H742" s="241"/>
      <c r="I742" s="139"/>
      <c r="J742" s="139"/>
      <c r="K742" s="139"/>
      <c r="L742" s="238"/>
      <c r="M742" s="251"/>
      <c r="N742" s="252"/>
    </row>
    <row r="743" spans="2:14" ht="24" customHeight="1">
      <c r="B743" s="250"/>
      <c r="C743" s="250"/>
      <c r="D743" s="250"/>
      <c r="E743" s="250"/>
      <c r="F743" s="250"/>
      <c r="H743" s="241"/>
      <c r="I743" s="139"/>
      <c r="J743" s="139"/>
      <c r="K743" s="139"/>
      <c r="L743" s="238"/>
      <c r="M743" s="251"/>
      <c r="N743" s="252"/>
    </row>
    <row r="744" spans="2:14" ht="24" customHeight="1">
      <c r="B744" s="250"/>
      <c r="C744" s="250"/>
      <c r="D744" s="250"/>
      <c r="E744" s="250"/>
      <c r="F744" s="250"/>
      <c r="H744" s="241"/>
      <c r="I744" s="139"/>
      <c r="J744" s="139"/>
      <c r="K744" s="139"/>
      <c r="L744" s="238"/>
      <c r="M744" s="251"/>
      <c r="N744" s="252"/>
    </row>
    <row r="745" spans="2:14" ht="24" customHeight="1">
      <c r="B745" s="250"/>
      <c r="C745" s="250"/>
      <c r="D745" s="250"/>
      <c r="E745" s="250"/>
      <c r="F745" s="250"/>
      <c r="H745" s="241"/>
      <c r="I745" s="139"/>
      <c r="J745" s="139"/>
      <c r="K745" s="139"/>
      <c r="L745" s="238"/>
      <c r="M745" s="251"/>
      <c r="N745" s="252"/>
    </row>
    <row r="746" spans="2:14" ht="24" customHeight="1">
      <c r="B746" s="250"/>
      <c r="C746" s="250"/>
      <c r="D746" s="250"/>
      <c r="E746" s="250"/>
      <c r="F746" s="250"/>
      <c r="H746" s="241"/>
      <c r="I746" s="139"/>
      <c r="J746" s="139"/>
      <c r="K746" s="139"/>
      <c r="L746" s="238"/>
      <c r="M746" s="251"/>
      <c r="N746" s="252"/>
    </row>
    <row r="747" spans="2:14" ht="24" customHeight="1">
      <c r="B747" s="250"/>
      <c r="C747" s="250"/>
      <c r="D747" s="250"/>
      <c r="E747" s="250"/>
      <c r="F747" s="250"/>
      <c r="H747" s="241"/>
      <c r="I747" s="139"/>
      <c r="J747" s="139"/>
      <c r="K747" s="139"/>
      <c r="L747" s="238"/>
      <c r="M747" s="251"/>
      <c r="N747" s="252"/>
    </row>
    <row r="748" spans="2:14" ht="24" customHeight="1">
      <c r="B748" s="250"/>
      <c r="C748" s="250"/>
      <c r="D748" s="250"/>
      <c r="E748" s="250"/>
      <c r="F748" s="250"/>
      <c r="H748" s="241"/>
      <c r="I748" s="139"/>
      <c r="J748" s="139"/>
      <c r="K748" s="139"/>
      <c r="L748" s="238"/>
      <c r="M748" s="251"/>
      <c r="N748" s="252"/>
    </row>
    <row r="749" spans="2:14" ht="24" customHeight="1">
      <c r="B749" s="250"/>
      <c r="C749" s="250"/>
      <c r="D749" s="250"/>
      <c r="E749" s="250"/>
      <c r="F749" s="250"/>
      <c r="H749" s="241"/>
      <c r="I749" s="139"/>
      <c r="J749" s="139"/>
      <c r="K749" s="139"/>
      <c r="L749" s="238"/>
      <c r="M749" s="251"/>
      <c r="N749" s="252"/>
    </row>
    <row r="750" spans="2:14" ht="24" customHeight="1">
      <c r="B750" s="250"/>
      <c r="C750" s="250"/>
      <c r="D750" s="250"/>
      <c r="E750" s="250"/>
      <c r="F750" s="250"/>
      <c r="H750" s="241"/>
      <c r="I750" s="139"/>
      <c r="J750" s="139"/>
      <c r="K750" s="139"/>
      <c r="L750" s="238"/>
      <c r="M750" s="251"/>
      <c r="N750" s="252"/>
    </row>
    <row r="751" spans="2:14" ht="24" customHeight="1">
      <c r="B751" s="250"/>
      <c r="C751" s="250"/>
      <c r="D751" s="250"/>
      <c r="E751" s="250"/>
      <c r="F751" s="250"/>
      <c r="H751" s="241"/>
      <c r="I751" s="139"/>
      <c r="J751" s="139"/>
      <c r="K751" s="139"/>
      <c r="L751" s="238"/>
      <c r="M751" s="251"/>
      <c r="N751" s="252"/>
    </row>
    <row r="752" spans="2:14" ht="24" customHeight="1">
      <c r="B752" s="250"/>
      <c r="C752" s="250"/>
      <c r="D752" s="250"/>
      <c r="E752" s="250"/>
      <c r="F752" s="250"/>
      <c r="H752" s="241"/>
      <c r="I752" s="139"/>
      <c r="J752" s="139"/>
      <c r="K752" s="139"/>
      <c r="L752" s="238"/>
      <c r="M752" s="251"/>
      <c r="N752" s="252"/>
    </row>
    <row r="753" spans="2:14" ht="24" customHeight="1">
      <c r="B753" s="250"/>
      <c r="C753" s="250"/>
      <c r="D753" s="250"/>
      <c r="E753" s="250"/>
      <c r="F753" s="250"/>
      <c r="H753" s="241"/>
      <c r="I753" s="139"/>
      <c r="J753" s="139"/>
      <c r="K753" s="139"/>
      <c r="L753" s="238"/>
      <c r="M753" s="251"/>
      <c r="N753" s="252"/>
    </row>
    <row r="754" spans="2:14" ht="24" customHeight="1">
      <c r="B754" s="250"/>
      <c r="C754" s="250"/>
      <c r="D754" s="250"/>
      <c r="E754" s="250"/>
      <c r="F754" s="250"/>
      <c r="H754" s="241"/>
      <c r="I754" s="139"/>
      <c r="J754" s="139"/>
      <c r="K754" s="139"/>
      <c r="L754" s="238"/>
      <c r="M754" s="251"/>
      <c r="N754" s="252"/>
    </row>
    <row r="755" spans="2:14" ht="24" customHeight="1">
      <c r="B755" s="250"/>
      <c r="C755" s="250"/>
      <c r="D755" s="250"/>
      <c r="E755" s="250"/>
      <c r="F755" s="250"/>
      <c r="H755" s="241"/>
      <c r="I755" s="139"/>
      <c r="J755" s="139"/>
      <c r="K755" s="139"/>
      <c r="L755" s="238"/>
      <c r="M755" s="251"/>
      <c r="N755" s="252"/>
    </row>
    <row r="756" spans="2:14" ht="24" customHeight="1">
      <c r="B756" s="250"/>
      <c r="C756" s="250"/>
      <c r="D756" s="250"/>
      <c r="E756" s="250"/>
      <c r="F756" s="250"/>
      <c r="H756" s="241"/>
      <c r="I756" s="139"/>
      <c r="J756" s="139"/>
      <c r="K756" s="139"/>
      <c r="L756" s="238"/>
      <c r="M756" s="251"/>
      <c r="N756" s="252"/>
    </row>
    <row r="757" spans="2:14" ht="24" customHeight="1">
      <c r="B757" s="250"/>
      <c r="C757" s="250"/>
      <c r="D757" s="250"/>
      <c r="E757" s="250"/>
      <c r="F757" s="250"/>
      <c r="H757" s="241"/>
      <c r="I757" s="139"/>
      <c r="J757" s="139"/>
      <c r="K757" s="139"/>
      <c r="L757" s="238"/>
      <c r="M757" s="251"/>
      <c r="N757" s="252"/>
    </row>
    <row r="758" spans="2:14" ht="24" customHeight="1">
      <c r="B758" s="250"/>
      <c r="C758" s="250"/>
      <c r="D758" s="250"/>
      <c r="E758" s="250"/>
      <c r="F758" s="250"/>
      <c r="H758" s="241"/>
      <c r="I758" s="139"/>
      <c r="J758" s="139"/>
      <c r="K758" s="139"/>
      <c r="L758" s="238"/>
      <c r="M758" s="251"/>
      <c r="N758" s="252"/>
    </row>
    <row r="759" spans="2:14" ht="24" customHeight="1">
      <c r="B759" s="250"/>
      <c r="C759" s="250"/>
      <c r="D759" s="250"/>
      <c r="E759" s="250"/>
      <c r="F759" s="250"/>
      <c r="H759" s="241"/>
      <c r="I759" s="139"/>
      <c r="J759" s="139"/>
      <c r="K759" s="139"/>
      <c r="L759" s="238"/>
      <c r="M759" s="251"/>
      <c r="N759" s="252"/>
    </row>
    <row r="760" spans="2:14" ht="24" customHeight="1">
      <c r="B760" s="250"/>
      <c r="C760" s="250"/>
      <c r="D760" s="250"/>
      <c r="E760" s="250"/>
      <c r="F760" s="250"/>
      <c r="H760" s="241"/>
      <c r="I760" s="139"/>
      <c r="J760" s="139"/>
      <c r="K760" s="139"/>
      <c r="L760" s="238"/>
      <c r="M760" s="251"/>
      <c r="N760" s="252"/>
    </row>
    <row r="761" spans="2:14" ht="24" customHeight="1">
      <c r="B761" s="250"/>
      <c r="C761" s="250"/>
      <c r="D761" s="250"/>
      <c r="E761" s="250"/>
      <c r="F761" s="250"/>
      <c r="H761" s="241"/>
      <c r="I761" s="139"/>
      <c r="J761" s="139"/>
      <c r="K761" s="139"/>
      <c r="L761" s="238"/>
      <c r="M761" s="251"/>
      <c r="N761" s="252"/>
    </row>
    <row r="762" spans="2:14" ht="24" customHeight="1">
      <c r="B762" s="250"/>
      <c r="C762" s="250"/>
      <c r="D762" s="250"/>
      <c r="E762" s="250"/>
      <c r="F762" s="250"/>
      <c r="H762" s="241"/>
      <c r="I762" s="139"/>
      <c r="J762" s="139"/>
      <c r="K762" s="139"/>
      <c r="L762" s="238"/>
      <c r="M762" s="251"/>
      <c r="N762" s="252"/>
    </row>
    <row r="763" spans="2:14" ht="24" customHeight="1">
      <c r="B763" s="250"/>
      <c r="C763" s="250"/>
      <c r="D763" s="250"/>
      <c r="E763" s="250"/>
      <c r="F763" s="250"/>
      <c r="H763" s="241"/>
      <c r="I763" s="139"/>
      <c r="J763" s="139"/>
      <c r="K763" s="139"/>
      <c r="L763" s="238"/>
      <c r="M763" s="251"/>
      <c r="N763" s="252"/>
    </row>
    <row r="764" spans="2:14" ht="24" customHeight="1">
      <c r="B764" s="250"/>
      <c r="C764" s="250"/>
      <c r="D764" s="250"/>
      <c r="E764" s="250"/>
      <c r="F764" s="250"/>
      <c r="H764" s="241"/>
      <c r="I764" s="139"/>
      <c r="J764" s="139"/>
      <c r="K764" s="139"/>
      <c r="L764" s="238"/>
      <c r="M764" s="251"/>
      <c r="N764" s="252"/>
    </row>
    <row r="765" spans="2:14" ht="24" customHeight="1">
      <c r="B765" s="250"/>
      <c r="C765" s="250"/>
      <c r="D765" s="250"/>
      <c r="E765" s="250"/>
      <c r="F765" s="250"/>
      <c r="H765" s="241"/>
      <c r="I765" s="139"/>
      <c r="J765" s="139"/>
      <c r="K765" s="139"/>
      <c r="L765" s="238"/>
      <c r="M765" s="251"/>
      <c r="N765" s="252"/>
    </row>
    <row r="766" spans="2:14" ht="24" customHeight="1">
      <c r="B766" s="250"/>
      <c r="C766" s="250"/>
      <c r="D766" s="250"/>
      <c r="E766" s="250"/>
      <c r="F766" s="250"/>
      <c r="H766" s="241"/>
      <c r="I766" s="139"/>
      <c r="J766" s="139"/>
      <c r="K766" s="139"/>
      <c r="L766" s="238"/>
      <c r="M766" s="251"/>
      <c r="N766" s="252"/>
    </row>
    <row r="767" spans="2:14" ht="24" customHeight="1">
      <c r="B767" s="250"/>
      <c r="C767" s="250"/>
      <c r="D767" s="250"/>
      <c r="E767" s="250"/>
      <c r="F767" s="250"/>
      <c r="H767" s="241"/>
      <c r="I767" s="139"/>
      <c r="J767" s="139"/>
      <c r="K767" s="139"/>
      <c r="L767" s="238"/>
      <c r="M767" s="251"/>
      <c r="N767" s="252"/>
    </row>
    <row r="768" spans="2:14" ht="24" customHeight="1">
      <c r="B768" s="250"/>
      <c r="C768" s="250"/>
      <c r="D768" s="250"/>
      <c r="E768" s="250"/>
      <c r="F768" s="250"/>
      <c r="H768" s="241"/>
      <c r="I768" s="139"/>
      <c r="J768" s="139"/>
      <c r="K768" s="139"/>
      <c r="L768" s="238"/>
      <c r="M768" s="251"/>
      <c r="N768" s="252"/>
    </row>
    <row r="769" spans="2:14" ht="24" customHeight="1">
      <c r="B769" s="250"/>
      <c r="C769" s="250"/>
      <c r="D769" s="250"/>
      <c r="E769" s="250"/>
      <c r="F769" s="250"/>
      <c r="H769" s="241"/>
      <c r="I769" s="139"/>
      <c r="J769" s="139"/>
      <c r="K769" s="139"/>
      <c r="L769" s="238"/>
      <c r="M769" s="251"/>
      <c r="N769" s="252"/>
    </row>
    <row r="770" spans="2:14" ht="24" customHeight="1">
      <c r="B770" s="250"/>
      <c r="C770" s="250"/>
      <c r="D770" s="250"/>
      <c r="E770" s="250"/>
      <c r="F770" s="250"/>
      <c r="H770" s="241"/>
      <c r="I770" s="139"/>
      <c r="J770" s="139"/>
      <c r="K770" s="139"/>
      <c r="L770" s="238"/>
      <c r="M770" s="251"/>
      <c r="N770" s="252"/>
    </row>
    <row r="771" spans="2:14" ht="24" customHeight="1">
      <c r="B771" s="250"/>
      <c r="C771" s="250"/>
      <c r="D771" s="250"/>
      <c r="E771" s="250"/>
      <c r="F771" s="250"/>
      <c r="H771" s="241"/>
      <c r="I771" s="139"/>
      <c r="J771" s="139"/>
      <c r="K771" s="139"/>
      <c r="L771" s="238"/>
      <c r="M771" s="251"/>
      <c r="N771" s="252"/>
    </row>
    <row r="772" spans="2:14" ht="24" customHeight="1">
      <c r="B772" s="250"/>
      <c r="C772" s="250"/>
      <c r="D772" s="250"/>
      <c r="E772" s="250"/>
      <c r="F772" s="250"/>
      <c r="H772" s="241"/>
      <c r="I772" s="139"/>
      <c r="J772" s="139"/>
      <c r="K772" s="139"/>
      <c r="L772" s="238"/>
      <c r="M772" s="251"/>
      <c r="N772" s="252"/>
    </row>
    <row r="773" spans="2:14" ht="24" customHeight="1">
      <c r="B773" s="250"/>
      <c r="C773" s="250"/>
      <c r="D773" s="250"/>
      <c r="E773" s="250"/>
      <c r="F773" s="250"/>
      <c r="H773" s="241"/>
      <c r="I773" s="139"/>
      <c r="J773" s="139"/>
      <c r="K773" s="139"/>
      <c r="L773" s="238"/>
      <c r="M773" s="251"/>
      <c r="N773" s="252"/>
    </row>
    <row r="774" spans="2:14" ht="24" customHeight="1">
      <c r="B774" s="250"/>
      <c r="C774" s="250"/>
      <c r="D774" s="250"/>
      <c r="E774" s="250"/>
      <c r="F774" s="250"/>
      <c r="H774" s="241"/>
      <c r="I774" s="139"/>
      <c r="J774" s="139"/>
      <c r="K774" s="139"/>
      <c r="L774" s="238"/>
      <c r="M774" s="251"/>
      <c r="N774" s="252"/>
    </row>
    <row r="775" spans="2:14" ht="24" customHeight="1">
      <c r="B775" s="250"/>
      <c r="C775" s="250"/>
      <c r="D775" s="250"/>
      <c r="E775" s="250"/>
      <c r="F775" s="250"/>
      <c r="H775" s="241"/>
      <c r="I775" s="139"/>
      <c r="J775" s="139"/>
      <c r="K775" s="139"/>
      <c r="L775" s="238"/>
      <c r="M775" s="251"/>
      <c r="N775" s="252"/>
    </row>
    <row r="776" spans="2:14" ht="24" customHeight="1">
      <c r="B776" s="250"/>
      <c r="C776" s="250"/>
      <c r="D776" s="250"/>
      <c r="E776" s="250"/>
      <c r="F776" s="250"/>
      <c r="H776" s="241"/>
      <c r="I776" s="139"/>
      <c r="J776" s="139"/>
      <c r="K776" s="139"/>
      <c r="L776" s="238"/>
      <c r="M776" s="251"/>
      <c r="N776" s="252"/>
    </row>
    <row r="777" spans="2:14" ht="24" customHeight="1">
      <c r="B777" s="250"/>
      <c r="C777" s="250"/>
      <c r="D777" s="250"/>
      <c r="E777" s="250"/>
      <c r="F777" s="250"/>
      <c r="H777" s="241"/>
      <c r="I777" s="139"/>
      <c r="J777" s="139"/>
      <c r="K777" s="139"/>
      <c r="L777" s="238"/>
      <c r="M777" s="251"/>
      <c r="N777" s="252"/>
    </row>
    <row r="778" spans="2:14" ht="24" customHeight="1">
      <c r="B778" s="250"/>
      <c r="C778" s="250"/>
      <c r="D778" s="250"/>
      <c r="E778" s="250"/>
      <c r="F778" s="250"/>
      <c r="H778" s="241"/>
      <c r="I778" s="139"/>
      <c r="J778" s="139"/>
      <c r="K778" s="139"/>
      <c r="L778" s="238"/>
      <c r="M778" s="251"/>
      <c r="N778" s="252"/>
    </row>
    <row r="779" spans="2:14" ht="24" customHeight="1">
      <c r="B779" s="250"/>
      <c r="C779" s="250"/>
      <c r="D779" s="250"/>
      <c r="E779" s="250"/>
      <c r="F779" s="250"/>
      <c r="H779" s="241"/>
      <c r="I779" s="139"/>
      <c r="J779" s="139"/>
      <c r="K779" s="139"/>
      <c r="L779" s="238"/>
      <c r="M779" s="251"/>
      <c r="N779" s="252"/>
    </row>
    <row r="780" spans="2:14" ht="24" customHeight="1">
      <c r="B780" s="250"/>
      <c r="C780" s="250"/>
      <c r="D780" s="250"/>
      <c r="E780" s="250"/>
      <c r="F780" s="250"/>
      <c r="H780" s="241"/>
      <c r="I780" s="139"/>
      <c r="J780" s="139"/>
      <c r="K780" s="139"/>
      <c r="L780" s="238"/>
      <c r="M780" s="251"/>
      <c r="N780" s="252"/>
    </row>
    <row r="781" spans="2:14" ht="24" customHeight="1">
      <c r="B781" s="250"/>
      <c r="C781" s="250"/>
      <c r="D781" s="250"/>
      <c r="E781" s="250"/>
      <c r="F781" s="250"/>
      <c r="H781" s="241"/>
      <c r="I781" s="139"/>
      <c r="J781" s="139"/>
      <c r="K781" s="139"/>
      <c r="L781" s="238"/>
      <c r="M781" s="251"/>
      <c r="N781" s="252"/>
    </row>
    <row r="782" spans="2:14" ht="24" customHeight="1">
      <c r="B782" s="250"/>
      <c r="C782" s="250"/>
      <c r="D782" s="250"/>
      <c r="E782" s="250"/>
      <c r="F782" s="250"/>
      <c r="H782" s="241"/>
      <c r="I782" s="139"/>
      <c r="J782" s="139"/>
      <c r="K782" s="139"/>
      <c r="L782" s="238"/>
      <c r="M782" s="251"/>
      <c r="N782" s="252"/>
    </row>
    <row r="783" spans="2:14" ht="24" customHeight="1">
      <c r="B783" s="250"/>
      <c r="C783" s="250"/>
      <c r="D783" s="250"/>
      <c r="E783" s="250"/>
      <c r="F783" s="250"/>
      <c r="H783" s="241"/>
      <c r="I783" s="139"/>
      <c r="J783" s="139"/>
      <c r="K783" s="139"/>
      <c r="L783" s="238"/>
      <c r="M783" s="251"/>
      <c r="N783" s="252"/>
    </row>
    <row r="784" spans="2:14" ht="24" customHeight="1">
      <c r="B784" s="250"/>
      <c r="C784" s="250"/>
      <c r="D784" s="250"/>
      <c r="E784" s="250"/>
      <c r="F784" s="250"/>
      <c r="H784" s="241"/>
      <c r="I784" s="139"/>
      <c r="J784" s="139"/>
      <c r="K784" s="139"/>
      <c r="L784" s="238"/>
      <c r="M784" s="251"/>
      <c r="N784" s="252"/>
    </row>
    <row r="785" spans="2:14" ht="24" customHeight="1">
      <c r="B785" s="250"/>
      <c r="C785" s="250"/>
      <c r="D785" s="250"/>
      <c r="E785" s="250"/>
      <c r="F785" s="250"/>
      <c r="H785" s="241"/>
      <c r="I785" s="139"/>
      <c r="J785" s="139"/>
      <c r="K785" s="139"/>
      <c r="L785" s="238"/>
      <c r="M785" s="251"/>
      <c r="N785" s="252"/>
    </row>
    <row r="786" spans="2:14" ht="24" customHeight="1">
      <c r="B786" s="250"/>
      <c r="C786" s="250"/>
      <c r="D786" s="250"/>
      <c r="E786" s="250"/>
      <c r="F786" s="250"/>
      <c r="H786" s="241"/>
      <c r="I786" s="139"/>
      <c r="J786" s="139"/>
      <c r="K786" s="139"/>
      <c r="L786" s="238"/>
      <c r="M786" s="251"/>
      <c r="N786" s="252"/>
    </row>
    <row r="787" spans="2:14" ht="24" customHeight="1">
      <c r="B787" s="250"/>
      <c r="C787" s="250"/>
      <c r="D787" s="250"/>
      <c r="E787" s="250"/>
      <c r="F787" s="250"/>
      <c r="H787" s="241"/>
      <c r="I787" s="139"/>
      <c r="J787" s="139"/>
      <c r="K787" s="139"/>
      <c r="L787" s="238"/>
      <c r="M787" s="251"/>
      <c r="N787" s="252"/>
    </row>
    <row r="788" spans="2:14" ht="24" customHeight="1">
      <c r="B788" s="250"/>
      <c r="C788" s="250"/>
      <c r="D788" s="250"/>
      <c r="E788" s="250"/>
      <c r="F788" s="250"/>
      <c r="H788" s="241"/>
      <c r="I788" s="139"/>
      <c r="J788" s="139"/>
      <c r="K788" s="139"/>
      <c r="L788" s="238"/>
      <c r="M788" s="251"/>
      <c r="N788" s="252"/>
    </row>
    <row r="789" spans="2:14" ht="24" customHeight="1">
      <c r="B789" s="250"/>
      <c r="C789" s="250"/>
      <c r="D789" s="250"/>
      <c r="E789" s="250"/>
      <c r="F789" s="250"/>
      <c r="H789" s="241"/>
      <c r="I789" s="139"/>
      <c r="J789" s="139"/>
      <c r="K789" s="139"/>
      <c r="L789" s="238"/>
      <c r="M789" s="251"/>
      <c r="N789" s="252"/>
    </row>
    <row r="790" spans="2:14" ht="24" customHeight="1">
      <c r="B790" s="250"/>
      <c r="C790" s="250"/>
      <c r="D790" s="250"/>
      <c r="E790" s="250"/>
      <c r="F790" s="250"/>
      <c r="H790" s="241"/>
      <c r="I790" s="139"/>
      <c r="J790" s="139"/>
      <c r="K790" s="139"/>
      <c r="L790" s="238"/>
      <c r="M790" s="251"/>
      <c r="N790" s="252"/>
    </row>
    <row r="791" spans="2:14" ht="24" customHeight="1">
      <c r="B791" s="250"/>
      <c r="C791" s="250"/>
      <c r="D791" s="250"/>
      <c r="E791" s="250"/>
      <c r="F791" s="250"/>
      <c r="H791" s="241"/>
      <c r="I791" s="139"/>
      <c r="J791" s="139"/>
      <c r="K791" s="139"/>
      <c r="L791" s="238"/>
      <c r="M791" s="251"/>
      <c r="N791" s="252"/>
    </row>
    <row r="792" spans="2:14" ht="24" customHeight="1">
      <c r="B792" s="250"/>
      <c r="C792" s="250"/>
      <c r="D792" s="250"/>
      <c r="E792" s="250"/>
      <c r="F792" s="250"/>
      <c r="H792" s="241"/>
      <c r="I792" s="139"/>
      <c r="J792" s="139"/>
      <c r="K792" s="139"/>
      <c r="L792" s="238"/>
      <c r="M792" s="251"/>
      <c r="N792" s="252"/>
    </row>
    <row r="793" spans="2:14" ht="24" customHeight="1">
      <c r="B793" s="250"/>
      <c r="C793" s="250"/>
      <c r="D793" s="250"/>
      <c r="E793" s="250"/>
      <c r="F793" s="250"/>
      <c r="H793" s="241"/>
      <c r="I793" s="139"/>
      <c r="J793" s="139"/>
      <c r="K793" s="139"/>
      <c r="L793" s="238"/>
      <c r="M793" s="251"/>
      <c r="N793" s="252"/>
    </row>
    <row r="794" spans="2:14" ht="24" customHeight="1">
      <c r="B794" s="250"/>
      <c r="C794" s="250"/>
      <c r="D794" s="250"/>
      <c r="E794" s="250"/>
      <c r="F794" s="250"/>
      <c r="H794" s="241"/>
      <c r="I794" s="139"/>
      <c r="J794" s="139"/>
      <c r="K794" s="139"/>
      <c r="L794" s="238"/>
      <c r="M794" s="251"/>
      <c r="N794" s="252"/>
    </row>
    <row r="795" spans="2:14" ht="24" customHeight="1">
      <c r="B795" s="250"/>
      <c r="C795" s="250"/>
      <c r="D795" s="250"/>
      <c r="E795" s="250"/>
      <c r="F795" s="250"/>
      <c r="H795" s="241"/>
      <c r="I795" s="139"/>
      <c r="J795" s="139"/>
      <c r="K795" s="139"/>
      <c r="L795" s="238"/>
      <c r="M795" s="251"/>
      <c r="N795" s="252"/>
    </row>
    <row r="796" spans="2:14" ht="24" customHeight="1">
      <c r="B796" s="250"/>
      <c r="C796" s="250"/>
      <c r="D796" s="250"/>
      <c r="E796" s="250"/>
      <c r="F796" s="250"/>
      <c r="H796" s="241"/>
      <c r="I796" s="139"/>
      <c r="J796" s="139"/>
      <c r="K796" s="139"/>
      <c r="L796" s="238"/>
      <c r="M796" s="251"/>
      <c r="N796" s="252"/>
    </row>
    <row r="797" spans="2:14" ht="24" customHeight="1">
      <c r="B797" s="250"/>
      <c r="C797" s="250"/>
      <c r="D797" s="250"/>
      <c r="E797" s="250"/>
      <c r="F797" s="250"/>
      <c r="H797" s="241"/>
      <c r="I797" s="139"/>
      <c r="J797" s="139"/>
      <c r="K797" s="139"/>
      <c r="L797" s="238"/>
      <c r="M797" s="251"/>
      <c r="N797" s="252"/>
    </row>
    <row r="798" spans="2:14" ht="24" customHeight="1">
      <c r="B798" s="250"/>
      <c r="C798" s="250"/>
      <c r="D798" s="250"/>
      <c r="E798" s="250"/>
      <c r="F798" s="250"/>
      <c r="H798" s="241"/>
      <c r="I798" s="139"/>
      <c r="J798" s="139"/>
      <c r="K798" s="139"/>
      <c r="L798" s="238"/>
      <c r="M798" s="251"/>
      <c r="N798" s="252"/>
    </row>
    <row r="799" spans="2:14" ht="24" customHeight="1">
      <c r="B799" s="250"/>
      <c r="C799" s="250"/>
      <c r="D799" s="250"/>
      <c r="E799" s="250"/>
      <c r="F799" s="250"/>
      <c r="H799" s="241"/>
      <c r="I799" s="139"/>
      <c r="J799" s="139"/>
      <c r="K799" s="139"/>
      <c r="L799" s="238"/>
      <c r="M799" s="251"/>
      <c r="N799" s="252"/>
    </row>
    <row r="800" spans="2:14" ht="24" customHeight="1">
      <c r="B800" s="250"/>
      <c r="C800" s="250"/>
      <c r="D800" s="250"/>
      <c r="E800" s="250"/>
      <c r="F800" s="250"/>
      <c r="H800" s="241"/>
      <c r="I800" s="139"/>
      <c r="J800" s="139"/>
      <c r="K800" s="139"/>
      <c r="L800" s="238"/>
      <c r="M800" s="251"/>
      <c r="N800" s="252"/>
    </row>
    <row r="801" spans="2:14" ht="24" customHeight="1">
      <c r="B801" s="250"/>
      <c r="C801" s="250"/>
      <c r="D801" s="250"/>
      <c r="E801" s="250"/>
      <c r="F801" s="250"/>
      <c r="H801" s="241"/>
      <c r="I801" s="139"/>
      <c r="J801" s="139"/>
      <c r="K801" s="139"/>
      <c r="L801" s="238"/>
      <c r="M801" s="251"/>
      <c r="N801" s="252"/>
    </row>
    <row r="802" spans="2:14" ht="24" customHeight="1">
      <c r="B802" s="250"/>
      <c r="C802" s="250"/>
      <c r="D802" s="250"/>
      <c r="E802" s="250"/>
      <c r="F802" s="250"/>
      <c r="H802" s="241"/>
      <c r="I802" s="139"/>
      <c r="J802" s="139"/>
      <c r="K802" s="139"/>
      <c r="L802" s="238"/>
      <c r="M802" s="251"/>
      <c r="N802" s="252"/>
    </row>
    <row r="803" spans="2:14" ht="24" customHeight="1">
      <c r="B803" s="250"/>
      <c r="C803" s="250"/>
      <c r="D803" s="250"/>
      <c r="E803" s="250"/>
      <c r="F803" s="250"/>
      <c r="H803" s="241"/>
      <c r="I803" s="139"/>
      <c r="J803" s="139"/>
      <c r="K803" s="139"/>
      <c r="L803" s="238"/>
      <c r="M803" s="251"/>
      <c r="N803" s="252"/>
    </row>
    <row r="804" spans="2:14" ht="24" customHeight="1">
      <c r="B804" s="250"/>
      <c r="C804" s="250"/>
      <c r="D804" s="250"/>
      <c r="E804" s="250"/>
      <c r="F804" s="250"/>
      <c r="H804" s="241"/>
      <c r="I804" s="139"/>
      <c r="J804" s="139"/>
      <c r="K804" s="139"/>
      <c r="L804" s="238"/>
      <c r="M804" s="251"/>
      <c r="N804" s="252"/>
    </row>
    <row r="805" spans="2:14" ht="24" customHeight="1">
      <c r="B805" s="250"/>
      <c r="C805" s="250"/>
      <c r="D805" s="250"/>
      <c r="E805" s="250"/>
      <c r="F805" s="250"/>
      <c r="H805" s="241"/>
      <c r="I805" s="139"/>
      <c r="J805" s="139"/>
      <c r="K805" s="139"/>
      <c r="L805" s="238"/>
      <c r="M805" s="251"/>
      <c r="N805" s="252"/>
    </row>
    <row r="806" spans="2:14" ht="24" customHeight="1">
      <c r="B806" s="250"/>
      <c r="C806" s="250"/>
      <c r="D806" s="250"/>
      <c r="E806" s="250"/>
      <c r="F806" s="250"/>
      <c r="H806" s="241"/>
      <c r="I806" s="139"/>
      <c r="J806" s="139"/>
      <c r="K806" s="139"/>
      <c r="L806" s="238"/>
      <c r="M806" s="251"/>
      <c r="N806" s="252"/>
    </row>
    <row r="807" spans="2:14" ht="24" customHeight="1">
      <c r="B807" s="250"/>
      <c r="C807" s="250"/>
      <c r="D807" s="250"/>
      <c r="E807" s="250"/>
      <c r="F807" s="250"/>
      <c r="H807" s="241"/>
      <c r="I807" s="139"/>
      <c r="J807" s="139"/>
      <c r="K807" s="139"/>
      <c r="L807" s="238"/>
      <c r="M807" s="251"/>
      <c r="N807" s="252"/>
    </row>
    <row r="808" spans="2:14" ht="24" customHeight="1">
      <c r="B808" s="250"/>
      <c r="C808" s="250"/>
      <c r="D808" s="250"/>
      <c r="E808" s="250"/>
      <c r="F808" s="250"/>
      <c r="H808" s="241"/>
      <c r="I808" s="139"/>
      <c r="J808" s="139"/>
      <c r="K808" s="139"/>
      <c r="L808" s="238"/>
      <c r="M808" s="251"/>
      <c r="N808" s="252"/>
    </row>
    <row r="809" spans="2:14" ht="24" customHeight="1">
      <c r="B809" s="250"/>
      <c r="C809" s="250"/>
      <c r="D809" s="250"/>
      <c r="E809" s="250"/>
      <c r="F809" s="250"/>
      <c r="H809" s="241"/>
      <c r="I809" s="139"/>
      <c r="J809" s="139"/>
      <c r="K809" s="139"/>
      <c r="L809" s="238"/>
      <c r="M809" s="251"/>
      <c r="N809" s="252"/>
    </row>
    <row r="810" spans="2:14" ht="24" customHeight="1">
      <c r="B810" s="250"/>
      <c r="C810" s="250"/>
      <c r="D810" s="250"/>
      <c r="E810" s="250"/>
      <c r="F810" s="250"/>
      <c r="H810" s="241"/>
      <c r="I810" s="139"/>
      <c r="J810" s="139"/>
      <c r="K810" s="139"/>
      <c r="L810" s="238"/>
      <c r="M810" s="251"/>
      <c r="N810" s="252"/>
    </row>
    <row r="811" spans="2:14" ht="24" customHeight="1">
      <c r="B811" s="250"/>
      <c r="C811" s="250"/>
      <c r="D811" s="250"/>
      <c r="E811" s="250"/>
      <c r="F811" s="250"/>
      <c r="H811" s="241"/>
      <c r="I811" s="139"/>
      <c r="J811" s="139"/>
      <c r="K811" s="139"/>
      <c r="L811" s="238"/>
      <c r="M811" s="251"/>
      <c r="N811" s="252"/>
    </row>
    <row r="812" spans="2:14" ht="24" customHeight="1">
      <c r="B812" s="250"/>
      <c r="C812" s="250"/>
      <c r="D812" s="250"/>
      <c r="E812" s="250"/>
      <c r="F812" s="250"/>
      <c r="H812" s="241"/>
      <c r="I812" s="139"/>
      <c r="J812" s="139"/>
      <c r="K812" s="139"/>
      <c r="L812" s="238"/>
      <c r="M812" s="251"/>
      <c r="N812" s="252"/>
    </row>
    <row r="813" spans="2:14" ht="24" customHeight="1">
      <c r="B813" s="250"/>
      <c r="C813" s="250"/>
      <c r="D813" s="250"/>
      <c r="E813" s="250"/>
      <c r="F813" s="250"/>
      <c r="H813" s="241"/>
      <c r="I813" s="139"/>
      <c r="J813" s="139"/>
      <c r="K813" s="139"/>
      <c r="L813" s="238"/>
      <c r="M813" s="251"/>
      <c r="N813" s="252"/>
    </row>
    <row r="814" spans="2:14" ht="24" customHeight="1">
      <c r="B814" s="250"/>
      <c r="C814" s="250"/>
      <c r="D814" s="250"/>
      <c r="E814" s="250"/>
      <c r="F814" s="250"/>
      <c r="H814" s="241"/>
      <c r="I814" s="139"/>
      <c r="J814" s="139"/>
      <c r="K814" s="139"/>
      <c r="L814" s="238"/>
      <c r="M814" s="251"/>
      <c r="N814" s="252"/>
    </row>
    <row r="815" spans="2:14" ht="24" customHeight="1">
      <c r="B815" s="250"/>
      <c r="C815" s="250"/>
      <c r="D815" s="250"/>
      <c r="E815" s="250"/>
      <c r="F815" s="250"/>
      <c r="H815" s="241"/>
      <c r="I815" s="139"/>
      <c r="J815" s="139"/>
      <c r="K815" s="139"/>
      <c r="L815" s="238"/>
      <c r="M815" s="251"/>
      <c r="N815" s="252"/>
    </row>
    <row r="816" spans="2:14" ht="24" customHeight="1">
      <c r="B816" s="250"/>
      <c r="C816" s="250"/>
      <c r="D816" s="250"/>
      <c r="E816" s="250"/>
      <c r="F816" s="250"/>
      <c r="H816" s="241"/>
      <c r="I816" s="139"/>
      <c r="J816" s="139"/>
      <c r="K816" s="139"/>
      <c r="L816" s="238"/>
      <c r="M816" s="251"/>
      <c r="N816" s="252"/>
    </row>
    <row r="817" spans="2:14" ht="24" customHeight="1">
      <c r="B817" s="250"/>
      <c r="C817" s="250"/>
      <c r="D817" s="250"/>
      <c r="E817" s="250"/>
      <c r="F817" s="250"/>
      <c r="H817" s="241"/>
      <c r="I817" s="139"/>
      <c r="J817" s="139"/>
      <c r="K817" s="139"/>
      <c r="L817" s="238"/>
      <c r="M817" s="251"/>
      <c r="N817" s="252"/>
    </row>
    <row r="818" spans="2:14" ht="24" customHeight="1">
      <c r="B818" s="250"/>
      <c r="C818" s="250"/>
      <c r="D818" s="250"/>
      <c r="E818" s="250"/>
      <c r="F818" s="250"/>
      <c r="H818" s="241"/>
      <c r="I818" s="139"/>
      <c r="J818" s="139"/>
      <c r="K818" s="139"/>
      <c r="L818" s="238"/>
      <c r="M818" s="251"/>
      <c r="N818" s="252"/>
    </row>
    <row r="819" spans="2:14" ht="24" customHeight="1">
      <c r="B819" s="250"/>
      <c r="C819" s="250"/>
      <c r="D819" s="250"/>
      <c r="E819" s="250"/>
      <c r="F819" s="250"/>
      <c r="H819" s="241"/>
      <c r="I819" s="139"/>
      <c r="J819" s="139"/>
      <c r="K819" s="139"/>
      <c r="L819" s="238"/>
      <c r="M819" s="251"/>
      <c r="N819" s="252"/>
    </row>
    <row r="820" spans="2:14" ht="24" customHeight="1">
      <c r="B820" s="250"/>
      <c r="C820" s="250"/>
      <c r="D820" s="250"/>
      <c r="E820" s="250"/>
      <c r="F820" s="250"/>
      <c r="H820" s="241"/>
      <c r="I820" s="139"/>
      <c r="J820" s="139"/>
      <c r="K820" s="139"/>
      <c r="L820" s="238"/>
      <c r="M820" s="251"/>
      <c r="N820" s="252"/>
    </row>
    <row r="821" spans="2:14" ht="24" customHeight="1">
      <c r="B821" s="250"/>
      <c r="C821" s="250"/>
      <c r="D821" s="250"/>
      <c r="E821" s="250"/>
      <c r="F821" s="250"/>
      <c r="H821" s="241"/>
      <c r="I821" s="139"/>
      <c r="J821" s="139"/>
      <c r="K821" s="139"/>
      <c r="L821" s="238"/>
      <c r="M821" s="251"/>
      <c r="N821" s="252"/>
    </row>
    <row r="822" spans="2:14" ht="24" customHeight="1">
      <c r="B822" s="250"/>
      <c r="C822" s="250"/>
      <c r="D822" s="250"/>
      <c r="E822" s="250"/>
      <c r="F822" s="250"/>
      <c r="H822" s="241"/>
      <c r="I822" s="139"/>
      <c r="J822" s="139"/>
      <c r="K822" s="139"/>
      <c r="L822" s="238"/>
      <c r="M822" s="251"/>
      <c r="N822" s="252"/>
    </row>
    <row r="823" spans="2:14" ht="24" customHeight="1">
      <c r="B823" s="250"/>
      <c r="C823" s="250"/>
      <c r="D823" s="250"/>
      <c r="E823" s="250"/>
      <c r="F823" s="250"/>
      <c r="H823" s="241"/>
      <c r="I823" s="139"/>
      <c r="J823" s="139"/>
      <c r="K823" s="139"/>
      <c r="L823" s="238"/>
      <c r="M823" s="251"/>
      <c r="N823" s="252"/>
    </row>
    <row r="824" spans="2:14" ht="24" customHeight="1">
      <c r="B824" s="250"/>
      <c r="C824" s="250"/>
      <c r="D824" s="250"/>
      <c r="E824" s="250"/>
      <c r="F824" s="250"/>
      <c r="H824" s="241"/>
      <c r="I824" s="139"/>
      <c r="J824" s="139"/>
      <c r="K824" s="139"/>
      <c r="L824" s="238"/>
      <c r="M824" s="251"/>
      <c r="N824" s="252"/>
    </row>
    <row r="825" spans="2:14" ht="24" customHeight="1">
      <c r="B825" s="250"/>
      <c r="C825" s="250"/>
      <c r="D825" s="250"/>
      <c r="E825" s="250"/>
      <c r="F825" s="250"/>
      <c r="H825" s="241"/>
      <c r="I825" s="139"/>
      <c r="J825" s="139"/>
      <c r="K825" s="139"/>
      <c r="L825" s="238"/>
      <c r="M825" s="251"/>
      <c r="N825" s="252"/>
    </row>
    <row r="826" spans="2:14" ht="24" customHeight="1">
      <c r="B826" s="250"/>
      <c r="C826" s="250"/>
      <c r="D826" s="250"/>
      <c r="E826" s="250"/>
      <c r="F826" s="250"/>
      <c r="H826" s="241"/>
      <c r="I826" s="139"/>
      <c r="J826" s="139"/>
      <c r="K826" s="139"/>
      <c r="L826" s="238"/>
      <c r="M826" s="251"/>
      <c r="N826" s="252"/>
    </row>
    <row r="827" spans="2:14" ht="24" customHeight="1">
      <c r="B827" s="250"/>
      <c r="C827" s="250"/>
      <c r="D827" s="250"/>
      <c r="E827" s="250"/>
      <c r="F827" s="250"/>
      <c r="H827" s="241"/>
      <c r="I827" s="139"/>
      <c r="J827" s="139"/>
      <c r="K827" s="139"/>
      <c r="L827" s="238"/>
      <c r="M827" s="251"/>
      <c r="N827" s="252"/>
    </row>
    <row r="828" spans="2:14" ht="24" customHeight="1">
      <c r="B828" s="250"/>
      <c r="C828" s="250"/>
      <c r="D828" s="250"/>
      <c r="E828" s="250"/>
      <c r="F828" s="250"/>
      <c r="H828" s="241"/>
      <c r="I828" s="139"/>
      <c r="J828" s="139"/>
      <c r="K828" s="139"/>
      <c r="L828" s="238"/>
      <c r="M828" s="251"/>
      <c r="N828" s="252"/>
    </row>
    <row r="829" spans="2:14" ht="24" customHeight="1">
      <c r="B829" s="250"/>
      <c r="C829" s="250"/>
      <c r="D829" s="250"/>
      <c r="E829" s="250"/>
      <c r="F829" s="250"/>
      <c r="H829" s="241"/>
      <c r="I829" s="139"/>
      <c r="J829" s="139"/>
      <c r="K829" s="139"/>
      <c r="L829" s="238"/>
      <c r="M829" s="251"/>
      <c r="N829" s="252"/>
    </row>
    <row r="830" spans="2:14" ht="24" customHeight="1">
      <c r="B830" s="250"/>
      <c r="C830" s="250"/>
      <c r="D830" s="250"/>
      <c r="E830" s="250"/>
      <c r="F830" s="250"/>
      <c r="H830" s="241"/>
      <c r="I830" s="139"/>
      <c r="J830" s="139"/>
      <c r="K830" s="139"/>
      <c r="L830" s="238"/>
      <c r="M830" s="251"/>
      <c r="N830" s="252"/>
    </row>
    <row r="831" spans="2:14" ht="24" customHeight="1">
      <c r="B831" s="250"/>
      <c r="C831" s="250"/>
      <c r="D831" s="250"/>
      <c r="E831" s="250"/>
      <c r="F831" s="250"/>
      <c r="H831" s="241"/>
      <c r="I831" s="139"/>
      <c r="J831" s="139"/>
      <c r="K831" s="139"/>
      <c r="L831" s="238"/>
      <c r="M831" s="251"/>
      <c r="N831" s="252"/>
    </row>
    <row r="832" spans="2:14" ht="24" customHeight="1">
      <c r="B832" s="250"/>
      <c r="C832" s="250"/>
      <c r="D832" s="250"/>
      <c r="E832" s="250"/>
      <c r="F832" s="250"/>
      <c r="H832" s="241"/>
      <c r="I832" s="139"/>
      <c r="J832" s="139"/>
      <c r="K832" s="139"/>
      <c r="L832" s="238"/>
      <c r="M832" s="251"/>
      <c r="N832" s="252"/>
    </row>
    <row r="833" spans="2:14" ht="24" customHeight="1">
      <c r="B833" s="250"/>
      <c r="C833" s="250"/>
      <c r="D833" s="250"/>
      <c r="E833" s="250"/>
      <c r="F833" s="250"/>
      <c r="H833" s="241"/>
      <c r="I833" s="139"/>
      <c r="J833" s="139"/>
      <c r="K833" s="139"/>
      <c r="L833" s="238"/>
      <c r="M833" s="251"/>
      <c r="N833" s="252"/>
    </row>
    <row r="834" spans="2:14" ht="24" customHeight="1">
      <c r="B834" s="250"/>
      <c r="C834" s="250"/>
      <c r="D834" s="250"/>
      <c r="E834" s="250"/>
      <c r="F834" s="250"/>
      <c r="H834" s="241"/>
      <c r="I834" s="139"/>
      <c r="J834" s="139"/>
      <c r="K834" s="139"/>
      <c r="L834" s="238"/>
      <c r="M834" s="251"/>
      <c r="N834" s="252"/>
    </row>
    <row r="835" spans="2:14" ht="24" customHeight="1">
      <c r="B835" s="250"/>
      <c r="C835" s="250"/>
      <c r="D835" s="250"/>
      <c r="E835" s="250"/>
      <c r="F835" s="250"/>
      <c r="H835" s="241"/>
      <c r="I835" s="139"/>
      <c r="J835" s="139"/>
      <c r="K835" s="139"/>
      <c r="L835" s="238"/>
      <c r="M835" s="251"/>
      <c r="N835" s="252"/>
    </row>
    <row r="836" spans="2:14" ht="24" customHeight="1">
      <c r="B836" s="250"/>
      <c r="C836" s="250"/>
      <c r="D836" s="250"/>
      <c r="E836" s="250"/>
      <c r="F836" s="250"/>
      <c r="H836" s="241"/>
      <c r="I836" s="139"/>
      <c r="J836" s="139"/>
      <c r="K836" s="139"/>
      <c r="L836" s="238"/>
      <c r="M836" s="251"/>
      <c r="N836" s="252"/>
    </row>
    <row r="837" spans="2:14" ht="24" customHeight="1">
      <c r="B837" s="250"/>
      <c r="C837" s="250"/>
      <c r="D837" s="250"/>
      <c r="E837" s="250"/>
      <c r="F837" s="250"/>
      <c r="H837" s="241"/>
      <c r="I837" s="139"/>
      <c r="J837" s="139"/>
      <c r="K837" s="139"/>
      <c r="L837" s="238"/>
      <c r="M837" s="251"/>
      <c r="N837" s="252"/>
    </row>
    <row r="838" spans="2:14" ht="24" customHeight="1">
      <c r="B838" s="250"/>
      <c r="C838" s="250"/>
      <c r="D838" s="250"/>
      <c r="E838" s="250"/>
      <c r="F838" s="250"/>
      <c r="H838" s="241"/>
      <c r="I838" s="139"/>
      <c r="J838" s="139"/>
      <c r="K838" s="139"/>
      <c r="L838" s="238"/>
      <c r="M838" s="251"/>
      <c r="N838" s="252"/>
    </row>
    <row r="839" spans="2:14" ht="24" customHeight="1">
      <c r="B839" s="250"/>
      <c r="C839" s="250"/>
      <c r="D839" s="250"/>
      <c r="E839" s="250"/>
      <c r="F839" s="250"/>
      <c r="H839" s="241"/>
      <c r="I839" s="139"/>
      <c r="J839" s="139"/>
      <c r="K839" s="139"/>
      <c r="L839" s="238"/>
      <c r="M839" s="251"/>
      <c r="N839" s="252"/>
    </row>
    <row r="840" spans="2:14" ht="24" customHeight="1">
      <c r="B840" s="250"/>
      <c r="C840" s="250"/>
      <c r="D840" s="250"/>
      <c r="E840" s="250"/>
      <c r="F840" s="250"/>
      <c r="H840" s="241"/>
      <c r="I840" s="139"/>
      <c r="J840" s="139"/>
      <c r="K840" s="139"/>
      <c r="L840" s="238"/>
      <c r="M840" s="251"/>
      <c r="N840" s="252"/>
    </row>
    <row r="841" spans="2:14" ht="24" customHeight="1">
      <c r="B841" s="250"/>
      <c r="C841" s="250"/>
      <c r="D841" s="250"/>
      <c r="E841" s="250"/>
      <c r="F841" s="250"/>
      <c r="H841" s="241"/>
      <c r="I841" s="139"/>
      <c r="J841" s="139"/>
      <c r="K841" s="139"/>
      <c r="L841" s="238"/>
      <c r="M841" s="251"/>
      <c r="N841" s="252"/>
    </row>
    <row r="842" spans="2:14" ht="24" customHeight="1">
      <c r="B842" s="250"/>
      <c r="C842" s="250"/>
      <c r="D842" s="250"/>
      <c r="E842" s="250"/>
      <c r="F842" s="250"/>
      <c r="H842" s="241"/>
      <c r="I842" s="139"/>
      <c r="J842" s="139"/>
      <c r="K842" s="139"/>
      <c r="L842" s="238"/>
      <c r="M842" s="251"/>
      <c r="N842" s="252"/>
    </row>
    <row r="843" spans="2:14" ht="24" customHeight="1">
      <c r="B843" s="250"/>
      <c r="C843" s="250"/>
      <c r="D843" s="250"/>
      <c r="E843" s="250"/>
      <c r="F843" s="250"/>
      <c r="H843" s="241"/>
      <c r="I843" s="139"/>
      <c r="J843" s="139"/>
      <c r="K843" s="139"/>
      <c r="L843" s="238"/>
      <c r="M843" s="251"/>
      <c r="N843" s="252"/>
    </row>
    <row r="844" spans="2:14" ht="24" customHeight="1">
      <c r="B844" s="250"/>
      <c r="C844" s="250"/>
      <c r="D844" s="250"/>
      <c r="E844" s="250"/>
      <c r="F844" s="250"/>
      <c r="H844" s="241"/>
      <c r="I844" s="139"/>
      <c r="J844" s="139"/>
      <c r="K844" s="139"/>
      <c r="L844" s="238"/>
      <c r="M844" s="251"/>
      <c r="N844" s="252"/>
    </row>
    <row r="845" spans="2:14" ht="24" customHeight="1">
      <c r="B845" s="250"/>
      <c r="C845" s="250"/>
      <c r="D845" s="250"/>
      <c r="E845" s="250"/>
      <c r="F845" s="250"/>
      <c r="H845" s="241"/>
      <c r="I845" s="139"/>
      <c r="J845" s="139"/>
      <c r="K845" s="139"/>
      <c r="L845" s="238"/>
      <c r="M845" s="251"/>
      <c r="N845" s="252"/>
    </row>
    <row r="846" spans="2:14" ht="24" customHeight="1">
      <c r="B846" s="250"/>
      <c r="C846" s="250"/>
      <c r="D846" s="250"/>
      <c r="E846" s="250"/>
      <c r="F846" s="250"/>
      <c r="H846" s="241"/>
      <c r="I846" s="139"/>
      <c r="J846" s="139"/>
      <c r="K846" s="139"/>
      <c r="L846" s="238"/>
      <c r="M846" s="251"/>
      <c r="N846" s="252"/>
    </row>
    <row r="847" spans="2:14" ht="24" customHeight="1">
      <c r="B847" s="250"/>
      <c r="C847" s="250"/>
      <c r="D847" s="250"/>
      <c r="E847" s="250"/>
      <c r="F847" s="250"/>
      <c r="H847" s="241"/>
      <c r="I847" s="139"/>
      <c r="J847" s="139"/>
      <c r="K847" s="139"/>
      <c r="L847" s="238"/>
      <c r="M847" s="251"/>
      <c r="N847" s="252"/>
    </row>
    <row r="848" spans="2:14" ht="24" customHeight="1">
      <c r="B848" s="250"/>
      <c r="C848" s="250"/>
      <c r="D848" s="250"/>
      <c r="E848" s="250"/>
      <c r="F848" s="250"/>
      <c r="H848" s="241"/>
      <c r="I848" s="139"/>
      <c r="J848" s="139"/>
      <c r="K848" s="139"/>
      <c r="L848" s="238"/>
      <c r="M848" s="251"/>
      <c r="N848" s="252"/>
    </row>
    <row r="849" spans="2:14" ht="24" customHeight="1">
      <c r="B849" s="250"/>
      <c r="C849" s="250"/>
      <c r="D849" s="250"/>
      <c r="E849" s="250"/>
      <c r="F849" s="250"/>
      <c r="H849" s="241"/>
      <c r="I849" s="139"/>
      <c r="J849" s="139"/>
      <c r="K849" s="139"/>
      <c r="L849" s="238"/>
      <c r="M849" s="251"/>
      <c r="N849" s="252"/>
    </row>
    <row r="850" spans="2:14" ht="24" customHeight="1">
      <c r="B850" s="250"/>
      <c r="C850" s="250"/>
      <c r="D850" s="250"/>
      <c r="E850" s="250"/>
      <c r="F850" s="250"/>
      <c r="H850" s="241"/>
      <c r="I850" s="139"/>
      <c r="J850" s="139"/>
      <c r="K850" s="139"/>
      <c r="L850" s="238"/>
      <c r="M850" s="251"/>
      <c r="N850" s="252"/>
    </row>
    <row r="851" spans="2:14" ht="24" customHeight="1">
      <c r="B851" s="250"/>
      <c r="C851" s="250"/>
      <c r="D851" s="250"/>
      <c r="E851" s="250"/>
      <c r="F851" s="250"/>
      <c r="H851" s="241"/>
      <c r="I851" s="139"/>
      <c r="J851" s="139"/>
      <c r="K851" s="139"/>
      <c r="L851" s="238"/>
      <c r="M851" s="251"/>
      <c r="N851" s="252"/>
    </row>
    <row r="852" spans="2:14" ht="24" customHeight="1">
      <c r="B852" s="250"/>
      <c r="C852" s="250"/>
      <c r="D852" s="250"/>
      <c r="E852" s="250"/>
      <c r="F852" s="250"/>
      <c r="H852" s="241"/>
      <c r="I852" s="139"/>
      <c r="J852" s="139"/>
      <c r="K852" s="139"/>
      <c r="L852" s="238"/>
      <c r="M852" s="251"/>
      <c r="N852" s="252"/>
    </row>
    <row r="853" spans="2:14" ht="24" customHeight="1">
      <c r="B853" s="250"/>
      <c r="C853" s="250"/>
      <c r="D853" s="250"/>
      <c r="E853" s="250"/>
      <c r="F853" s="250"/>
      <c r="H853" s="241"/>
      <c r="I853" s="139"/>
      <c r="J853" s="139"/>
      <c r="K853" s="139"/>
      <c r="L853" s="238"/>
      <c r="M853" s="251"/>
      <c r="N853" s="252"/>
    </row>
    <row r="854" spans="2:14" ht="24" customHeight="1">
      <c r="B854" s="250"/>
      <c r="C854" s="250"/>
      <c r="D854" s="250"/>
      <c r="E854" s="250"/>
      <c r="F854" s="250"/>
      <c r="H854" s="241"/>
      <c r="I854" s="139"/>
      <c r="J854" s="139"/>
      <c r="K854" s="139"/>
      <c r="L854" s="238"/>
      <c r="M854" s="251"/>
      <c r="N854" s="252"/>
    </row>
    <row r="855" spans="2:14" ht="24" customHeight="1">
      <c r="B855" s="250"/>
      <c r="C855" s="250"/>
      <c r="D855" s="250"/>
      <c r="E855" s="250"/>
      <c r="F855" s="250"/>
      <c r="H855" s="241"/>
      <c r="I855" s="139"/>
      <c r="J855" s="139"/>
      <c r="K855" s="139"/>
      <c r="L855" s="238"/>
      <c r="M855" s="251"/>
      <c r="N855" s="252"/>
    </row>
    <row r="856" spans="2:14" ht="24" customHeight="1">
      <c r="B856" s="250"/>
      <c r="C856" s="250"/>
      <c r="D856" s="250"/>
      <c r="E856" s="250"/>
      <c r="F856" s="250"/>
      <c r="H856" s="241"/>
      <c r="I856" s="139"/>
      <c r="J856" s="139"/>
      <c r="K856" s="139"/>
      <c r="L856" s="238"/>
      <c r="M856" s="251"/>
      <c r="N856" s="252"/>
    </row>
    <row r="857" spans="2:14" ht="24" customHeight="1">
      <c r="B857" s="250"/>
      <c r="C857" s="250"/>
      <c r="D857" s="250"/>
      <c r="E857" s="250"/>
      <c r="F857" s="250"/>
      <c r="H857" s="241"/>
      <c r="I857" s="139"/>
      <c r="J857" s="139"/>
      <c r="K857" s="139"/>
      <c r="L857" s="238"/>
      <c r="M857" s="251"/>
      <c r="N857" s="252"/>
    </row>
    <row r="858" spans="2:14" ht="24" customHeight="1">
      <c r="B858" s="250"/>
      <c r="C858" s="250"/>
      <c r="D858" s="250"/>
      <c r="E858" s="250"/>
      <c r="F858" s="250"/>
      <c r="H858" s="241"/>
      <c r="I858" s="139"/>
      <c r="J858" s="139"/>
      <c r="K858" s="139"/>
      <c r="L858" s="238"/>
      <c r="M858" s="251"/>
      <c r="N858" s="252"/>
    </row>
    <row r="859" spans="2:14" ht="24" customHeight="1">
      <c r="B859" s="250"/>
      <c r="C859" s="250"/>
      <c r="D859" s="250"/>
      <c r="E859" s="250"/>
      <c r="F859" s="250"/>
      <c r="H859" s="241"/>
      <c r="I859" s="139"/>
      <c r="J859" s="139"/>
      <c r="K859" s="139"/>
      <c r="L859" s="238"/>
      <c r="M859" s="251"/>
      <c r="N859" s="252"/>
    </row>
    <row r="860" spans="2:14" ht="24" customHeight="1">
      <c r="B860" s="250"/>
      <c r="C860" s="250"/>
      <c r="D860" s="250"/>
      <c r="E860" s="250"/>
      <c r="F860" s="250"/>
      <c r="H860" s="241"/>
      <c r="I860" s="139"/>
      <c r="J860" s="139"/>
      <c r="K860" s="139"/>
      <c r="L860" s="238"/>
      <c r="M860" s="251"/>
      <c r="N860" s="252"/>
    </row>
    <row r="861" spans="2:14" ht="24" customHeight="1">
      <c r="B861" s="250"/>
      <c r="C861" s="250"/>
      <c r="D861" s="250"/>
      <c r="E861" s="250"/>
      <c r="F861" s="250"/>
      <c r="H861" s="241"/>
      <c r="I861" s="139"/>
      <c r="J861" s="139"/>
      <c r="K861" s="139"/>
      <c r="L861" s="238"/>
      <c r="M861" s="251"/>
      <c r="N861" s="252"/>
    </row>
    <row r="862" spans="2:14" ht="24" customHeight="1">
      <c r="B862" s="250"/>
      <c r="C862" s="250"/>
      <c r="D862" s="250"/>
      <c r="E862" s="250"/>
      <c r="F862" s="250"/>
      <c r="H862" s="241"/>
      <c r="I862" s="139"/>
      <c r="J862" s="139"/>
      <c r="K862" s="139"/>
      <c r="L862" s="238"/>
      <c r="M862" s="251"/>
      <c r="N862" s="252"/>
    </row>
    <row r="863" spans="2:14" ht="24" customHeight="1">
      <c r="B863" s="250"/>
      <c r="C863" s="250"/>
      <c r="D863" s="250"/>
      <c r="E863" s="250"/>
      <c r="F863" s="250"/>
      <c r="H863" s="241"/>
      <c r="I863" s="139"/>
      <c r="J863" s="139"/>
      <c r="K863" s="139"/>
      <c r="L863" s="238"/>
      <c r="M863" s="251"/>
      <c r="N863" s="252"/>
    </row>
    <row r="864" spans="2:14" ht="24" customHeight="1">
      <c r="B864" s="250"/>
      <c r="C864" s="250"/>
      <c r="D864" s="250"/>
      <c r="E864" s="250"/>
      <c r="F864" s="250"/>
      <c r="H864" s="241"/>
      <c r="I864" s="139"/>
      <c r="J864" s="139"/>
      <c r="K864" s="139"/>
      <c r="L864" s="238"/>
      <c r="M864" s="251"/>
      <c r="N864" s="252"/>
    </row>
    <row r="865" spans="2:14" ht="24" customHeight="1">
      <c r="B865" s="250"/>
      <c r="C865" s="250"/>
      <c r="D865" s="250"/>
      <c r="E865" s="250"/>
      <c r="F865" s="250"/>
      <c r="H865" s="241"/>
      <c r="I865" s="139"/>
      <c r="J865" s="139"/>
      <c r="K865" s="139"/>
      <c r="L865" s="238"/>
      <c r="M865" s="251"/>
      <c r="N865" s="252"/>
    </row>
    <row r="866" spans="2:14" ht="24" customHeight="1">
      <c r="B866" s="250"/>
      <c r="C866" s="250"/>
      <c r="D866" s="250"/>
      <c r="E866" s="250"/>
      <c r="F866" s="250"/>
      <c r="H866" s="241"/>
      <c r="I866" s="139"/>
      <c r="J866" s="139"/>
      <c r="K866" s="139"/>
      <c r="L866" s="238"/>
      <c r="M866" s="251"/>
      <c r="N866" s="252"/>
    </row>
    <row r="867" spans="2:14" ht="24" customHeight="1">
      <c r="B867" s="250"/>
      <c r="C867" s="250"/>
      <c r="D867" s="250"/>
      <c r="E867" s="250"/>
      <c r="F867" s="250"/>
      <c r="H867" s="241"/>
      <c r="I867" s="139"/>
      <c r="J867" s="139"/>
      <c r="K867" s="139"/>
      <c r="L867" s="238"/>
      <c r="M867" s="251"/>
      <c r="N867" s="252"/>
    </row>
    <row r="868" spans="2:14" ht="24" customHeight="1">
      <c r="B868" s="250"/>
      <c r="C868" s="250"/>
      <c r="D868" s="250"/>
      <c r="E868" s="250"/>
      <c r="F868" s="250"/>
      <c r="H868" s="241"/>
      <c r="I868" s="139"/>
      <c r="J868" s="139"/>
      <c r="K868" s="139"/>
      <c r="L868" s="238"/>
      <c r="M868" s="251"/>
      <c r="N868" s="252"/>
    </row>
    <row r="869" spans="2:14" ht="24" customHeight="1">
      <c r="B869" s="250"/>
      <c r="C869" s="250"/>
      <c r="D869" s="250"/>
      <c r="E869" s="250"/>
      <c r="F869" s="250"/>
      <c r="H869" s="241"/>
      <c r="I869" s="139"/>
      <c r="J869" s="139"/>
      <c r="K869" s="139"/>
      <c r="L869" s="238"/>
      <c r="M869" s="251"/>
      <c r="N869" s="252"/>
    </row>
    <row r="870" spans="2:14" ht="24" customHeight="1">
      <c r="B870" s="250"/>
      <c r="C870" s="250"/>
      <c r="D870" s="250"/>
      <c r="E870" s="250"/>
      <c r="F870" s="250"/>
      <c r="H870" s="241"/>
      <c r="I870" s="139"/>
      <c r="J870" s="139"/>
      <c r="K870" s="139"/>
      <c r="L870" s="238"/>
      <c r="M870" s="251"/>
      <c r="N870" s="252"/>
    </row>
    <row r="871" spans="2:14" ht="24" customHeight="1">
      <c r="B871" s="250"/>
      <c r="C871" s="250"/>
      <c r="D871" s="250"/>
      <c r="E871" s="250"/>
      <c r="F871" s="250"/>
      <c r="H871" s="241"/>
      <c r="I871" s="139"/>
      <c r="J871" s="139"/>
      <c r="K871" s="139"/>
      <c r="L871" s="238"/>
      <c r="M871" s="251"/>
      <c r="N871" s="252"/>
    </row>
    <row r="872" spans="2:14" ht="24" customHeight="1">
      <c r="B872" s="250"/>
      <c r="C872" s="250"/>
      <c r="D872" s="250"/>
      <c r="E872" s="250"/>
      <c r="F872" s="250"/>
      <c r="H872" s="241"/>
      <c r="I872" s="139"/>
      <c r="J872" s="139"/>
      <c r="K872" s="139"/>
      <c r="L872" s="238"/>
      <c r="M872" s="251"/>
      <c r="N872" s="252"/>
    </row>
    <row r="873" spans="2:14" ht="24" customHeight="1">
      <c r="B873" s="250"/>
      <c r="C873" s="250"/>
      <c r="D873" s="250"/>
      <c r="E873" s="250"/>
      <c r="F873" s="250"/>
      <c r="H873" s="241"/>
      <c r="I873" s="139"/>
      <c r="J873" s="139"/>
      <c r="K873" s="139"/>
      <c r="L873" s="238"/>
      <c r="M873" s="251"/>
      <c r="N873" s="252"/>
    </row>
    <row r="874" spans="2:14" ht="24" customHeight="1">
      <c r="B874" s="250"/>
      <c r="C874" s="250"/>
      <c r="D874" s="250"/>
      <c r="E874" s="250"/>
      <c r="F874" s="250"/>
      <c r="H874" s="241"/>
      <c r="I874" s="139"/>
      <c r="J874" s="139"/>
      <c r="K874" s="139"/>
      <c r="L874" s="238"/>
      <c r="M874" s="251"/>
      <c r="N874" s="252"/>
    </row>
    <row r="875" spans="2:14" ht="24" customHeight="1">
      <c r="B875" s="250"/>
      <c r="C875" s="250"/>
      <c r="D875" s="250"/>
      <c r="E875" s="250"/>
      <c r="F875" s="250"/>
      <c r="H875" s="241"/>
      <c r="I875" s="139"/>
      <c r="J875" s="139"/>
      <c r="K875" s="139"/>
      <c r="L875" s="238"/>
      <c r="M875" s="251"/>
      <c r="N875" s="252"/>
    </row>
    <row r="876" spans="2:14" ht="24" customHeight="1">
      <c r="B876" s="250"/>
      <c r="C876" s="250"/>
      <c r="D876" s="250"/>
      <c r="E876" s="250"/>
      <c r="F876" s="250"/>
      <c r="H876" s="241"/>
      <c r="I876" s="139"/>
      <c r="J876" s="139"/>
      <c r="K876" s="139"/>
      <c r="L876" s="238"/>
      <c r="M876" s="251"/>
      <c r="N876" s="252"/>
    </row>
    <row r="877" spans="2:14" ht="24" customHeight="1">
      <c r="B877" s="250"/>
      <c r="C877" s="250"/>
      <c r="D877" s="250"/>
      <c r="E877" s="250"/>
      <c r="F877" s="250"/>
      <c r="H877" s="241"/>
      <c r="I877" s="139"/>
      <c r="J877" s="139"/>
      <c r="K877" s="139"/>
      <c r="L877" s="238"/>
      <c r="M877" s="251"/>
      <c r="N877" s="252"/>
    </row>
    <row r="878" spans="2:14" ht="24" customHeight="1">
      <c r="B878" s="250"/>
      <c r="C878" s="250"/>
      <c r="D878" s="250"/>
      <c r="E878" s="250"/>
      <c r="F878" s="250"/>
      <c r="H878" s="241"/>
      <c r="I878" s="139"/>
      <c r="J878" s="139"/>
      <c r="K878" s="139"/>
      <c r="L878" s="238"/>
      <c r="M878" s="251"/>
      <c r="N878" s="252"/>
    </row>
    <row r="879" spans="2:14" ht="24" customHeight="1">
      <c r="B879" s="250"/>
      <c r="C879" s="250"/>
      <c r="D879" s="250"/>
      <c r="E879" s="250"/>
      <c r="F879" s="250"/>
      <c r="H879" s="241"/>
      <c r="I879" s="139"/>
      <c r="J879" s="139"/>
      <c r="K879" s="139"/>
      <c r="L879" s="238"/>
      <c r="M879" s="251"/>
      <c r="N879" s="252"/>
    </row>
    <row r="880" spans="2:14" ht="24" customHeight="1">
      <c r="B880" s="250"/>
      <c r="C880" s="250"/>
      <c r="D880" s="250"/>
      <c r="E880" s="250"/>
      <c r="F880" s="250"/>
      <c r="H880" s="241"/>
      <c r="I880" s="139"/>
      <c r="J880" s="139"/>
      <c r="K880" s="139"/>
      <c r="L880" s="238"/>
      <c r="M880" s="251"/>
      <c r="N880" s="252"/>
    </row>
    <row r="881" spans="2:14" ht="24" customHeight="1">
      <c r="B881" s="250"/>
      <c r="C881" s="250"/>
      <c r="D881" s="250"/>
      <c r="E881" s="250"/>
      <c r="F881" s="250"/>
      <c r="H881" s="241"/>
      <c r="I881" s="139"/>
      <c r="J881" s="139"/>
      <c r="K881" s="139"/>
      <c r="L881" s="238"/>
      <c r="M881" s="251"/>
      <c r="N881" s="252"/>
    </row>
    <row r="882" spans="2:14" ht="24" customHeight="1">
      <c r="B882" s="250"/>
      <c r="C882" s="250"/>
      <c r="D882" s="250"/>
      <c r="E882" s="250"/>
      <c r="F882" s="250"/>
      <c r="H882" s="241"/>
      <c r="I882" s="139"/>
      <c r="J882" s="139"/>
      <c r="K882" s="139"/>
      <c r="L882" s="238"/>
      <c r="M882" s="251"/>
      <c r="N882" s="252"/>
    </row>
    <row r="883" spans="2:14" ht="24" customHeight="1">
      <c r="B883" s="250"/>
      <c r="C883" s="250"/>
      <c r="D883" s="250"/>
      <c r="E883" s="250"/>
      <c r="F883" s="250"/>
      <c r="H883" s="241"/>
      <c r="I883" s="139"/>
      <c r="J883" s="139"/>
      <c r="K883" s="139"/>
      <c r="L883" s="238"/>
      <c r="M883" s="251"/>
      <c r="N883" s="252"/>
    </row>
    <row r="884" spans="2:14" ht="24" customHeight="1">
      <c r="B884" s="250"/>
      <c r="C884" s="250"/>
      <c r="D884" s="250"/>
      <c r="E884" s="250"/>
      <c r="F884" s="250"/>
      <c r="H884" s="241"/>
      <c r="I884" s="139"/>
      <c r="J884" s="139"/>
      <c r="K884" s="139"/>
      <c r="L884" s="238"/>
      <c r="M884" s="251"/>
      <c r="N884" s="252"/>
    </row>
    <row r="885" spans="2:14" ht="24" customHeight="1">
      <c r="B885" s="250"/>
      <c r="C885" s="250"/>
      <c r="D885" s="250"/>
      <c r="E885" s="250"/>
      <c r="F885" s="250"/>
      <c r="H885" s="241"/>
      <c r="I885" s="139"/>
      <c r="J885" s="139"/>
      <c r="K885" s="139"/>
      <c r="L885" s="238"/>
      <c r="M885" s="251"/>
      <c r="N885" s="252"/>
    </row>
    <row r="886" spans="2:14" ht="24" customHeight="1">
      <c r="B886" s="250"/>
      <c r="C886" s="250"/>
      <c r="D886" s="250"/>
      <c r="E886" s="250"/>
      <c r="F886" s="250"/>
      <c r="H886" s="241"/>
      <c r="I886" s="139"/>
      <c r="J886" s="139"/>
      <c r="K886" s="139"/>
      <c r="L886" s="238"/>
      <c r="M886" s="251"/>
      <c r="N886" s="252"/>
    </row>
    <row r="887" spans="2:14" ht="24" customHeight="1">
      <c r="B887" s="250"/>
      <c r="C887" s="250"/>
      <c r="D887" s="250"/>
      <c r="E887" s="250"/>
      <c r="F887" s="250"/>
      <c r="H887" s="241"/>
      <c r="I887" s="139"/>
      <c r="J887" s="139"/>
      <c r="K887" s="139"/>
      <c r="L887" s="238"/>
      <c r="M887" s="251"/>
      <c r="N887" s="252"/>
    </row>
    <row r="888" spans="2:14" ht="24" customHeight="1">
      <c r="B888" s="250"/>
      <c r="C888" s="250"/>
      <c r="D888" s="250"/>
      <c r="E888" s="250"/>
      <c r="F888" s="250"/>
      <c r="H888" s="241"/>
      <c r="I888" s="139"/>
      <c r="J888" s="139"/>
      <c r="K888" s="139"/>
      <c r="L888" s="238"/>
      <c r="M888" s="251"/>
      <c r="N888" s="252"/>
    </row>
    <row r="889" spans="2:14" ht="24" customHeight="1">
      <c r="B889" s="250"/>
      <c r="C889" s="250"/>
      <c r="D889" s="250"/>
      <c r="E889" s="250"/>
      <c r="F889" s="250"/>
      <c r="H889" s="241"/>
      <c r="I889" s="139"/>
      <c r="J889" s="139"/>
      <c r="K889" s="139"/>
      <c r="L889" s="238"/>
      <c r="M889" s="251"/>
      <c r="N889" s="252"/>
    </row>
    <row r="890" spans="2:14" ht="24" customHeight="1">
      <c r="B890" s="250"/>
      <c r="C890" s="250"/>
      <c r="D890" s="250"/>
      <c r="E890" s="250"/>
      <c r="F890" s="250"/>
      <c r="H890" s="241"/>
      <c r="I890" s="139"/>
      <c r="J890" s="139"/>
      <c r="K890" s="139"/>
      <c r="L890" s="238"/>
      <c r="M890" s="251"/>
      <c r="N890" s="252"/>
    </row>
    <row r="891" spans="2:14" ht="24" customHeight="1">
      <c r="B891" s="250"/>
      <c r="C891" s="250"/>
      <c r="D891" s="250"/>
      <c r="E891" s="250"/>
      <c r="F891" s="250"/>
      <c r="H891" s="241"/>
      <c r="I891" s="139"/>
      <c r="J891" s="139"/>
      <c r="K891" s="139"/>
      <c r="L891" s="238"/>
      <c r="M891" s="251"/>
      <c r="N891" s="252"/>
    </row>
    <row r="892" spans="2:14" ht="24" customHeight="1">
      <c r="B892" s="250"/>
      <c r="C892" s="250"/>
      <c r="D892" s="250"/>
      <c r="E892" s="250"/>
      <c r="F892" s="250"/>
      <c r="H892" s="241"/>
      <c r="I892" s="139"/>
      <c r="J892" s="139"/>
      <c r="K892" s="139"/>
      <c r="L892" s="238"/>
      <c r="M892" s="251"/>
      <c r="N892" s="252"/>
    </row>
    <row r="893" spans="2:14" ht="24" customHeight="1">
      <c r="B893" s="250"/>
      <c r="C893" s="250"/>
      <c r="D893" s="250"/>
      <c r="E893" s="250"/>
      <c r="F893" s="250"/>
      <c r="H893" s="241"/>
      <c r="I893" s="139"/>
      <c r="J893" s="139"/>
      <c r="K893" s="139"/>
      <c r="L893" s="238"/>
      <c r="M893" s="251"/>
      <c r="N893" s="252"/>
    </row>
    <row r="894" spans="2:14" ht="24" customHeight="1">
      <c r="B894" s="250"/>
      <c r="C894" s="250"/>
      <c r="D894" s="250"/>
      <c r="E894" s="250"/>
      <c r="F894" s="250"/>
      <c r="H894" s="241"/>
      <c r="I894" s="139"/>
      <c r="J894" s="139"/>
      <c r="K894" s="139"/>
      <c r="L894" s="238"/>
      <c r="M894" s="251"/>
      <c r="N894" s="252"/>
    </row>
    <row r="895" spans="2:14" ht="24" customHeight="1">
      <c r="B895" s="250"/>
      <c r="C895" s="250"/>
      <c r="D895" s="250"/>
      <c r="E895" s="250"/>
      <c r="F895" s="250"/>
      <c r="H895" s="241"/>
      <c r="I895" s="139"/>
      <c r="J895" s="139"/>
      <c r="K895" s="139"/>
      <c r="L895" s="238"/>
      <c r="M895" s="251"/>
      <c r="N895" s="252"/>
    </row>
    <row r="896" spans="2:14" ht="24" customHeight="1">
      <c r="B896" s="250"/>
      <c r="C896" s="250"/>
      <c r="D896" s="250"/>
      <c r="E896" s="250"/>
      <c r="F896" s="250"/>
      <c r="H896" s="241"/>
      <c r="I896" s="139"/>
      <c r="J896" s="139"/>
      <c r="K896" s="139"/>
      <c r="L896" s="238"/>
      <c r="M896" s="251"/>
      <c r="N896" s="252"/>
    </row>
    <row r="897" spans="2:14" ht="24" customHeight="1">
      <c r="B897" s="250"/>
      <c r="C897" s="250"/>
      <c r="D897" s="250"/>
      <c r="E897" s="250"/>
      <c r="F897" s="250"/>
      <c r="H897" s="241"/>
      <c r="I897" s="139"/>
      <c r="J897" s="139"/>
      <c r="K897" s="139"/>
      <c r="L897" s="238"/>
      <c r="M897" s="251"/>
      <c r="N897" s="252"/>
    </row>
    <row r="898" spans="2:14" ht="24" customHeight="1">
      <c r="B898" s="250"/>
      <c r="C898" s="250"/>
      <c r="D898" s="250"/>
      <c r="E898" s="250"/>
      <c r="F898" s="250"/>
      <c r="H898" s="241"/>
      <c r="I898" s="139"/>
      <c r="J898" s="139"/>
      <c r="K898" s="139"/>
      <c r="L898" s="238"/>
      <c r="M898" s="251"/>
      <c r="N898" s="252"/>
    </row>
    <row r="899" spans="2:14" ht="24" customHeight="1">
      <c r="B899" s="250"/>
      <c r="C899" s="250"/>
      <c r="D899" s="250"/>
      <c r="E899" s="250"/>
      <c r="F899" s="250"/>
      <c r="H899" s="241"/>
      <c r="I899" s="139"/>
      <c r="J899" s="139"/>
      <c r="K899" s="139"/>
      <c r="L899" s="238"/>
      <c r="M899" s="251"/>
      <c r="N899" s="252"/>
    </row>
    <row r="900" spans="2:14" ht="24" customHeight="1">
      <c r="B900" s="250"/>
      <c r="C900" s="250"/>
      <c r="D900" s="250"/>
      <c r="E900" s="250"/>
      <c r="F900" s="250"/>
      <c r="H900" s="241"/>
      <c r="I900" s="139"/>
      <c r="J900" s="139"/>
      <c r="K900" s="139"/>
      <c r="L900" s="238"/>
      <c r="M900" s="251"/>
      <c r="N900" s="252"/>
    </row>
    <row r="901" spans="2:14" ht="24" customHeight="1">
      <c r="B901" s="250"/>
      <c r="C901" s="250"/>
      <c r="D901" s="250"/>
      <c r="E901" s="250"/>
      <c r="F901" s="250"/>
      <c r="H901" s="241"/>
      <c r="I901" s="139"/>
      <c r="J901" s="139"/>
      <c r="K901" s="139"/>
      <c r="L901" s="238"/>
      <c r="M901" s="251"/>
      <c r="N901" s="252"/>
    </row>
    <row r="902" spans="2:14" ht="24" customHeight="1">
      <c r="B902" s="250"/>
      <c r="C902" s="250"/>
      <c r="D902" s="250"/>
      <c r="E902" s="250"/>
      <c r="F902" s="250"/>
      <c r="H902" s="241"/>
      <c r="I902" s="139"/>
      <c r="J902" s="139"/>
      <c r="K902" s="139"/>
      <c r="L902" s="238"/>
      <c r="M902" s="251"/>
      <c r="N902" s="252"/>
    </row>
    <row r="903" spans="2:14" ht="24" customHeight="1">
      <c r="B903" s="250"/>
      <c r="C903" s="250"/>
      <c r="D903" s="250"/>
      <c r="E903" s="250"/>
      <c r="F903" s="250"/>
      <c r="H903" s="241"/>
      <c r="I903" s="139"/>
      <c r="J903" s="139"/>
      <c r="K903" s="139"/>
      <c r="L903" s="238"/>
      <c r="M903" s="251"/>
      <c r="N903" s="252"/>
    </row>
    <row r="904" spans="2:14" ht="24" customHeight="1">
      <c r="B904" s="250"/>
      <c r="C904" s="250"/>
      <c r="D904" s="250"/>
      <c r="E904" s="250"/>
      <c r="F904" s="250"/>
      <c r="H904" s="241"/>
      <c r="I904" s="139"/>
      <c r="J904" s="139"/>
      <c r="K904" s="139"/>
      <c r="L904" s="238"/>
      <c r="M904" s="251"/>
      <c r="N904" s="252"/>
    </row>
    <row r="905" spans="2:14" ht="24" customHeight="1">
      <c r="B905" s="250"/>
      <c r="C905" s="250"/>
      <c r="D905" s="250"/>
      <c r="E905" s="250"/>
      <c r="F905" s="250"/>
      <c r="H905" s="241"/>
      <c r="I905" s="139"/>
      <c r="J905" s="139"/>
      <c r="K905" s="139"/>
      <c r="L905" s="238"/>
      <c r="M905" s="251"/>
      <c r="N905" s="252"/>
    </row>
    <row r="906" spans="2:14" ht="24" customHeight="1">
      <c r="B906" s="250"/>
      <c r="C906" s="250"/>
      <c r="D906" s="250"/>
      <c r="E906" s="250"/>
      <c r="F906" s="250"/>
      <c r="H906" s="241"/>
      <c r="I906" s="139"/>
      <c r="J906" s="139"/>
      <c r="K906" s="139"/>
      <c r="L906" s="238"/>
      <c r="M906" s="251"/>
      <c r="N906" s="252"/>
    </row>
    <row r="907" spans="2:14" ht="24" customHeight="1">
      <c r="B907" s="250"/>
      <c r="C907" s="250"/>
      <c r="D907" s="250"/>
      <c r="E907" s="250"/>
      <c r="F907" s="250"/>
      <c r="H907" s="241"/>
      <c r="I907" s="139"/>
      <c r="J907" s="139"/>
      <c r="K907" s="139"/>
      <c r="L907" s="238"/>
      <c r="M907" s="251"/>
      <c r="N907" s="252"/>
    </row>
    <row r="908" spans="2:14" ht="24" customHeight="1">
      <c r="B908" s="250"/>
      <c r="C908" s="250"/>
      <c r="D908" s="250"/>
      <c r="E908" s="250"/>
      <c r="F908" s="250"/>
      <c r="H908" s="241"/>
      <c r="I908" s="139"/>
      <c r="J908" s="139"/>
      <c r="K908" s="139"/>
      <c r="L908" s="238"/>
      <c r="M908" s="251"/>
      <c r="N908" s="252"/>
    </row>
    <row r="909" spans="2:14" ht="24" customHeight="1">
      <c r="B909" s="250"/>
      <c r="C909" s="250"/>
      <c r="D909" s="250"/>
      <c r="E909" s="250"/>
      <c r="F909" s="250"/>
      <c r="H909" s="241"/>
      <c r="I909" s="139"/>
      <c r="J909" s="139"/>
      <c r="K909" s="139"/>
      <c r="L909" s="238"/>
      <c r="M909" s="251"/>
      <c r="N909" s="252"/>
    </row>
    <row r="910" spans="2:14" ht="24" customHeight="1">
      <c r="B910" s="250"/>
      <c r="C910" s="250"/>
      <c r="D910" s="250"/>
      <c r="E910" s="250"/>
      <c r="F910" s="250"/>
      <c r="H910" s="241"/>
      <c r="I910" s="139"/>
      <c r="J910" s="139"/>
      <c r="K910" s="139"/>
      <c r="L910" s="238"/>
      <c r="M910" s="251"/>
      <c r="N910" s="252"/>
    </row>
    <row r="911" spans="2:14" ht="24" customHeight="1">
      <c r="B911" s="250"/>
      <c r="C911" s="250"/>
      <c r="D911" s="250"/>
      <c r="E911" s="250"/>
      <c r="F911" s="250"/>
      <c r="H911" s="241"/>
      <c r="I911" s="139"/>
      <c r="J911" s="139"/>
      <c r="K911" s="139"/>
      <c r="L911" s="238"/>
      <c r="M911" s="251"/>
      <c r="N911" s="252"/>
    </row>
    <row r="912" spans="2:14" ht="24" customHeight="1">
      <c r="B912" s="250"/>
      <c r="C912" s="250"/>
      <c r="D912" s="250"/>
      <c r="E912" s="250"/>
      <c r="F912" s="250"/>
      <c r="H912" s="241"/>
      <c r="I912" s="139"/>
      <c r="J912" s="139"/>
      <c r="K912" s="139"/>
      <c r="L912" s="238"/>
      <c r="M912" s="251"/>
      <c r="N912" s="252"/>
    </row>
    <row r="913" spans="2:14" ht="24" customHeight="1">
      <c r="B913" s="250"/>
      <c r="C913" s="250"/>
      <c r="D913" s="250"/>
      <c r="E913" s="250"/>
      <c r="F913" s="250"/>
      <c r="H913" s="241"/>
      <c r="I913" s="139"/>
      <c r="J913" s="139"/>
      <c r="K913" s="139"/>
      <c r="L913" s="238"/>
      <c r="M913" s="251"/>
      <c r="N913" s="252"/>
    </row>
    <row r="914" spans="2:14" ht="24" customHeight="1">
      <c r="B914" s="250"/>
      <c r="C914" s="250"/>
      <c r="D914" s="250"/>
      <c r="E914" s="250"/>
      <c r="F914" s="250"/>
      <c r="H914" s="241"/>
      <c r="I914" s="139"/>
      <c r="J914" s="139"/>
      <c r="K914" s="139"/>
      <c r="L914" s="238"/>
      <c r="M914" s="251"/>
      <c r="N914" s="252"/>
    </row>
    <row r="915" spans="2:14" ht="24" customHeight="1">
      <c r="B915" s="250"/>
      <c r="C915" s="250"/>
      <c r="D915" s="250"/>
      <c r="E915" s="250"/>
      <c r="F915" s="250"/>
      <c r="H915" s="241"/>
      <c r="I915" s="139"/>
      <c r="J915" s="139"/>
      <c r="K915" s="139"/>
      <c r="L915" s="238"/>
      <c r="M915" s="251"/>
      <c r="N915" s="252"/>
    </row>
    <row r="916" spans="2:14" ht="24" customHeight="1">
      <c r="B916" s="250"/>
      <c r="C916" s="250"/>
      <c r="D916" s="250"/>
      <c r="E916" s="250"/>
      <c r="F916" s="250"/>
      <c r="H916" s="241"/>
      <c r="I916" s="139"/>
      <c r="J916" s="139"/>
      <c r="K916" s="139"/>
      <c r="L916" s="238"/>
      <c r="M916" s="251"/>
      <c r="N916" s="252"/>
    </row>
    <row r="917" spans="2:14" ht="24" customHeight="1">
      <c r="B917" s="250"/>
      <c r="C917" s="250"/>
      <c r="D917" s="250"/>
      <c r="E917" s="250"/>
      <c r="F917" s="250"/>
      <c r="H917" s="241"/>
      <c r="I917" s="139"/>
      <c r="J917" s="139"/>
      <c r="K917" s="139"/>
      <c r="L917" s="238"/>
      <c r="M917" s="251"/>
      <c r="N917" s="252"/>
    </row>
    <row r="918" spans="2:14" ht="24" customHeight="1">
      <c r="B918" s="250"/>
      <c r="C918" s="250"/>
      <c r="D918" s="250"/>
      <c r="E918" s="250"/>
      <c r="F918" s="250"/>
      <c r="H918" s="241"/>
      <c r="I918" s="139"/>
      <c r="J918" s="139"/>
      <c r="K918" s="139"/>
      <c r="L918" s="238"/>
      <c r="M918" s="251"/>
      <c r="N918" s="252"/>
    </row>
    <row r="919" spans="2:14" ht="24" customHeight="1">
      <c r="B919" s="250"/>
      <c r="C919" s="250"/>
      <c r="D919" s="250"/>
      <c r="E919" s="250"/>
      <c r="F919" s="250"/>
      <c r="H919" s="241"/>
      <c r="I919" s="139"/>
      <c r="J919" s="139"/>
      <c r="K919" s="139"/>
      <c r="L919" s="238"/>
      <c r="M919" s="251"/>
      <c r="N919" s="252"/>
    </row>
    <row r="920" spans="2:14" ht="24" customHeight="1">
      <c r="B920" s="250"/>
      <c r="C920" s="250"/>
      <c r="D920" s="250"/>
      <c r="E920" s="250"/>
      <c r="F920" s="250"/>
      <c r="H920" s="241"/>
      <c r="I920" s="139"/>
      <c r="J920" s="139"/>
      <c r="K920" s="139"/>
      <c r="L920" s="238"/>
      <c r="M920" s="251"/>
      <c r="N920" s="252"/>
    </row>
    <row r="921" spans="2:14" ht="24" customHeight="1">
      <c r="B921" s="250"/>
      <c r="C921" s="250"/>
      <c r="D921" s="250"/>
      <c r="E921" s="250"/>
      <c r="F921" s="250"/>
      <c r="H921" s="241"/>
      <c r="I921" s="139"/>
      <c r="J921" s="139"/>
      <c r="K921" s="139"/>
      <c r="L921" s="238"/>
      <c r="M921" s="251"/>
      <c r="N921" s="252"/>
    </row>
    <row r="922" spans="2:14" ht="24" customHeight="1">
      <c r="B922" s="250"/>
      <c r="C922" s="250"/>
      <c r="D922" s="250"/>
      <c r="E922" s="250"/>
      <c r="F922" s="250"/>
      <c r="H922" s="241"/>
      <c r="I922" s="139"/>
      <c r="J922" s="139"/>
      <c r="K922" s="139"/>
      <c r="L922" s="238"/>
      <c r="M922" s="251"/>
      <c r="N922" s="252"/>
    </row>
    <row r="923" spans="2:14" ht="24" customHeight="1">
      <c r="B923" s="250"/>
      <c r="C923" s="250"/>
      <c r="D923" s="250"/>
      <c r="E923" s="250"/>
      <c r="F923" s="250"/>
      <c r="H923" s="241"/>
      <c r="I923" s="139"/>
      <c r="J923" s="139"/>
      <c r="K923" s="139"/>
      <c r="L923" s="238"/>
      <c r="M923" s="251"/>
      <c r="N923" s="252"/>
    </row>
    <row r="924" spans="2:14" ht="24" customHeight="1">
      <c r="B924" s="250"/>
      <c r="C924" s="250"/>
      <c r="D924" s="250"/>
      <c r="E924" s="250"/>
      <c r="F924" s="250"/>
      <c r="H924" s="241"/>
      <c r="I924" s="139"/>
      <c r="J924" s="139"/>
      <c r="K924" s="139"/>
      <c r="L924" s="238"/>
      <c r="M924" s="251"/>
      <c r="N924" s="252"/>
    </row>
    <row r="925" spans="2:14" ht="24" customHeight="1">
      <c r="B925" s="250"/>
      <c r="C925" s="250"/>
      <c r="D925" s="250"/>
      <c r="E925" s="250"/>
      <c r="F925" s="250"/>
      <c r="H925" s="241"/>
      <c r="I925" s="139"/>
      <c r="J925" s="139"/>
      <c r="K925" s="139"/>
      <c r="L925" s="238"/>
      <c r="M925" s="251"/>
      <c r="N925" s="252"/>
    </row>
    <row r="926" spans="2:14" ht="24" customHeight="1">
      <c r="B926" s="250"/>
      <c r="C926" s="250"/>
      <c r="D926" s="250"/>
      <c r="E926" s="250"/>
      <c r="F926" s="250"/>
      <c r="H926" s="241"/>
      <c r="I926" s="139"/>
      <c r="J926" s="139"/>
      <c r="K926" s="139"/>
      <c r="L926" s="238"/>
      <c r="M926" s="251"/>
      <c r="N926" s="252"/>
    </row>
    <row r="927" spans="2:14" ht="24" customHeight="1">
      <c r="B927" s="250"/>
      <c r="C927" s="250"/>
      <c r="D927" s="250"/>
      <c r="E927" s="250"/>
      <c r="F927" s="250"/>
      <c r="H927" s="241"/>
      <c r="I927" s="139"/>
      <c r="J927" s="139"/>
      <c r="K927" s="139"/>
      <c r="L927" s="238"/>
      <c r="M927" s="251"/>
      <c r="N927" s="252"/>
    </row>
    <row r="928" spans="2:14" ht="24" customHeight="1">
      <c r="B928" s="250"/>
      <c r="C928" s="250"/>
      <c r="D928" s="250"/>
      <c r="E928" s="250"/>
      <c r="F928" s="250"/>
      <c r="H928" s="241"/>
      <c r="I928" s="139"/>
      <c r="J928" s="139"/>
      <c r="K928" s="139"/>
      <c r="L928" s="238"/>
      <c r="M928" s="251"/>
      <c r="N928" s="252"/>
    </row>
    <row r="929" spans="2:14" ht="24" customHeight="1">
      <c r="B929" s="250"/>
      <c r="C929" s="250"/>
      <c r="D929" s="250"/>
      <c r="E929" s="250"/>
      <c r="F929" s="250"/>
      <c r="H929" s="241"/>
      <c r="I929" s="139"/>
      <c r="J929" s="139"/>
      <c r="K929" s="139"/>
      <c r="L929" s="238"/>
      <c r="M929" s="251"/>
      <c r="N929" s="252"/>
    </row>
    <row r="930" spans="2:14" ht="24" customHeight="1">
      <c r="B930" s="250"/>
      <c r="C930" s="250"/>
      <c r="D930" s="250"/>
      <c r="E930" s="250"/>
      <c r="F930" s="250"/>
      <c r="H930" s="241"/>
      <c r="I930" s="139"/>
      <c r="J930" s="139"/>
      <c r="K930" s="139"/>
      <c r="L930" s="238"/>
      <c r="M930" s="251"/>
      <c r="N930" s="252"/>
    </row>
    <row r="931" spans="2:14" ht="24" customHeight="1">
      <c r="B931" s="250"/>
      <c r="C931" s="250"/>
      <c r="D931" s="250"/>
      <c r="E931" s="250"/>
      <c r="F931" s="250"/>
      <c r="H931" s="241"/>
      <c r="I931" s="139"/>
      <c r="J931" s="139"/>
      <c r="K931" s="139"/>
      <c r="L931" s="238"/>
      <c r="M931" s="251"/>
      <c r="N931" s="252"/>
    </row>
    <row r="932" spans="2:14" ht="24" customHeight="1">
      <c r="B932" s="250"/>
      <c r="C932" s="250"/>
      <c r="D932" s="250"/>
      <c r="E932" s="250"/>
      <c r="F932" s="250"/>
      <c r="H932" s="241"/>
      <c r="I932" s="139"/>
      <c r="J932" s="139"/>
      <c r="K932" s="139"/>
      <c r="L932" s="238"/>
      <c r="M932" s="251"/>
      <c r="N932" s="252"/>
    </row>
    <row r="933" spans="2:14" ht="24" customHeight="1">
      <c r="B933" s="250"/>
      <c r="C933" s="250"/>
      <c r="D933" s="250"/>
      <c r="E933" s="250"/>
      <c r="F933" s="250"/>
      <c r="H933" s="241"/>
      <c r="I933" s="139"/>
      <c r="J933" s="139"/>
      <c r="K933" s="139"/>
      <c r="L933" s="238"/>
      <c r="M933" s="251"/>
      <c r="N933" s="252"/>
    </row>
    <row r="934" spans="2:14" ht="24" customHeight="1">
      <c r="B934" s="250"/>
      <c r="C934" s="250"/>
      <c r="D934" s="250"/>
      <c r="E934" s="250"/>
      <c r="F934" s="250"/>
      <c r="H934" s="241"/>
      <c r="I934" s="139"/>
      <c r="J934" s="139"/>
      <c r="K934" s="139"/>
      <c r="L934" s="238"/>
      <c r="M934" s="251"/>
      <c r="N934" s="252"/>
    </row>
    <row r="935" spans="2:14" ht="24" customHeight="1">
      <c r="B935" s="250"/>
      <c r="C935" s="250"/>
      <c r="D935" s="250"/>
      <c r="E935" s="250"/>
      <c r="F935" s="250"/>
      <c r="H935" s="241"/>
      <c r="I935" s="139"/>
      <c r="J935" s="139"/>
      <c r="K935" s="139"/>
      <c r="L935" s="238"/>
      <c r="M935" s="251"/>
      <c r="N935" s="252"/>
    </row>
    <row r="936" spans="2:14" ht="24" customHeight="1">
      <c r="B936" s="250"/>
      <c r="C936" s="250"/>
      <c r="D936" s="250"/>
      <c r="E936" s="250"/>
      <c r="F936" s="250"/>
      <c r="H936" s="241"/>
      <c r="I936" s="139"/>
      <c r="J936" s="139"/>
      <c r="K936" s="139"/>
      <c r="L936" s="238"/>
      <c r="M936" s="251"/>
      <c r="N936" s="252"/>
    </row>
    <row r="937" spans="2:14" ht="24" customHeight="1">
      <c r="B937" s="250"/>
      <c r="C937" s="250"/>
      <c r="D937" s="250"/>
      <c r="E937" s="250"/>
      <c r="F937" s="250"/>
      <c r="H937" s="241"/>
      <c r="I937" s="139"/>
      <c r="J937" s="139"/>
      <c r="K937" s="139"/>
      <c r="L937" s="238"/>
      <c r="M937" s="251"/>
      <c r="N937" s="252"/>
    </row>
    <row r="938" spans="2:14" ht="24" customHeight="1">
      <c r="B938" s="250"/>
      <c r="C938" s="250"/>
      <c r="D938" s="250"/>
      <c r="E938" s="250"/>
      <c r="F938" s="250"/>
      <c r="H938" s="241"/>
      <c r="I938" s="139"/>
      <c r="J938" s="139"/>
      <c r="K938" s="139"/>
      <c r="L938" s="238"/>
      <c r="M938" s="251"/>
      <c r="N938" s="252"/>
    </row>
    <row r="939" spans="2:14" ht="24" customHeight="1">
      <c r="B939" s="250"/>
      <c r="C939" s="250"/>
      <c r="D939" s="250"/>
      <c r="E939" s="250"/>
      <c r="F939" s="250"/>
      <c r="H939" s="241"/>
      <c r="I939" s="139"/>
      <c r="J939" s="139"/>
      <c r="K939" s="139"/>
      <c r="L939" s="238"/>
      <c r="M939" s="251"/>
      <c r="N939" s="252"/>
    </row>
    <row r="940" spans="2:14" ht="24" customHeight="1">
      <c r="B940" s="250"/>
      <c r="C940" s="250"/>
      <c r="D940" s="250"/>
      <c r="E940" s="250"/>
      <c r="F940" s="250"/>
      <c r="H940" s="241"/>
      <c r="I940" s="139"/>
      <c r="J940" s="139"/>
      <c r="K940" s="139"/>
      <c r="L940" s="238"/>
      <c r="M940" s="251"/>
      <c r="N940" s="252"/>
    </row>
    <row r="941" spans="2:14" ht="24" customHeight="1">
      <c r="B941" s="250"/>
      <c r="C941" s="250"/>
      <c r="D941" s="250"/>
      <c r="E941" s="250"/>
      <c r="F941" s="250"/>
      <c r="H941" s="241"/>
      <c r="I941" s="139"/>
      <c r="J941" s="139"/>
      <c r="K941" s="139"/>
      <c r="L941" s="238"/>
      <c r="M941" s="251"/>
      <c r="N941" s="252"/>
    </row>
    <row r="942" spans="2:14" ht="24" customHeight="1">
      <c r="B942" s="250"/>
      <c r="C942" s="250"/>
      <c r="D942" s="250"/>
      <c r="E942" s="250"/>
      <c r="F942" s="250"/>
      <c r="H942" s="241"/>
      <c r="I942" s="139"/>
      <c r="J942" s="139"/>
      <c r="K942" s="139"/>
      <c r="L942" s="238"/>
      <c r="M942" s="251"/>
      <c r="N942" s="252"/>
    </row>
    <row r="943" spans="2:14" ht="24" customHeight="1">
      <c r="B943" s="250"/>
      <c r="C943" s="250"/>
      <c r="D943" s="250"/>
      <c r="E943" s="250"/>
      <c r="F943" s="250"/>
      <c r="H943" s="241"/>
      <c r="I943" s="139"/>
      <c r="J943" s="139"/>
      <c r="K943" s="139"/>
      <c r="L943" s="238"/>
      <c r="M943" s="251"/>
      <c r="N943" s="252"/>
    </row>
    <row r="944" spans="2:14" ht="24" customHeight="1">
      <c r="B944" s="250"/>
      <c r="C944" s="250"/>
      <c r="D944" s="250"/>
      <c r="E944" s="250"/>
      <c r="F944" s="250"/>
      <c r="H944" s="241"/>
      <c r="I944" s="139"/>
      <c r="J944" s="139"/>
      <c r="K944" s="139"/>
      <c r="L944" s="238"/>
      <c r="M944" s="251"/>
      <c r="N944" s="252"/>
    </row>
    <row r="945" spans="2:14" ht="24" customHeight="1">
      <c r="B945" s="250"/>
      <c r="C945" s="250"/>
      <c r="D945" s="250"/>
      <c r="E945" s="250"/>
      <c r="F945" s="250"/>
      <c r="H945" s="241"/>
      <c r="I945" s="139"/>
      <c r="J945" s="139"/>
      <c r="K945" s="139"/>
      <c r="L945" s="238"/>
      <c r="M945" s="251"/>
      <c r="N945" s="252"/>
    </row>
    <row r="946" spans="2:14" ht="24" customHeight="1">
      <c r="B946" s="250"/>
      <c r="C946" s="250"/>
      <c r="D946" s="250"/>
      <c r="E946" s="250"/>
      <c r="F946" s="250"/>
      <c r="H946" s="241"/>
      <c r="I946" s="139"/>
      <c r="J946" s="139"/>
      <c r="K946" s="139"/>
      <c r="L946" s="238"/>
      <c r="M946" s="251"/>
      <c r="N946" s="252"/>
    </row>
    <row r="947" spans="2:14" ht="24" customHeight="1">
      <c r="B947" s="250"/>
      <c r="C947" s="250"/>
      <c r="D947" s="250"/>
      <c r="E947" s="250"/>
      <c r="F947" s="250"/>
      <c r="H947" s="241"/>
      <c r="I947" s="139"/>
      <c r="J947" s="139"/>
      <c r="K947" s="139"/>
      <c r="L947" s="238"/>
      <c r="M947" s="251"/>
      <c r="N947" s="252"/>
    </row>
    <row r="948" spans="2:14" ht="24" customHeight="1">
      <c r="B948" s="250"/>
      <c r="C948" s="250"/>
      <c r="D948" s="250"/>
      <c r="E948" s="250"/>
      <c r="F948" s="250"/>
      <c r="H948" s="241"/>
      <c r="I948" s="139"/>
      <c r="J948" s="139"/>
      <c r="K948" s="139"/>
      <c r="L948" s="238"/>
      <c r="M948" s="251"/>
      <c r="N948" s="252"/>
    </row>
    <row r="949" spans="2:14" ht="24" customHeight="1">
      <c r="B949" s="250"/>
      <c r="C949" s="250"/>
      <c r="D949" s="250"/>
      <c r="E949" s="250"/>
      <c r="F949" s="250"/>
      <c r="H949" s="241"/>
      <c r="I949" s="139"/>
      <c r="J949" s="139"/>
      <c r="K949" s="139"/>
      <c r="L949" s="238"/>
      <c r="M949" s="251"/>
      <c r="N949" s="252"/>
    </row>
    <row r="950" spans="2:14" ht="24" customHeight="1">
      <c r="B950" s="250"/>
      <c r="C950" s="250"/>
      <c r="D950" s="250"/>
      <c r="E950" s="250"/>
      <c r="F950" s="250"/>
      <c r="H950" s="241"/>
      <c r="I950" s="139"/>
      <c r="J950" s="139"/>
      <c r="K950" s="139"/>
      <c r="L950" s="238"/>
      <c r="M950" s="251"/>
      <c r="N950" s="252"/>
    </row>
    <row r="951" spans="2:14" ht="24" customHeight="1">
      <c r="B951" s="250"/>
      <c r="C951" s="250"/>
      <c r="D951" s="250"/>
      <c r="E951" s="250"/>
      <c r="F951" s="250"/>
      <c r="H951" s="241"/>
      <c r="I951" s="139"/>
      <c r="J951" s="139"/>
      <c r="K951" s="139"/>
      <c r="L951" s="238"/>
      <c r="M951" s="251"/>
      <c r="N951" s="252"/>
    </row>
    <row r="952" spans="2:14" ht="24" customHeight="1">
      <c r="B952" s="250"/>
      <c r="C952" s="250"/>
      <c r="D952" s="250"/>
      <c r="E952" s="250"/>
      <c r="F952" s="250"/>
      <c r="H952" s="241"/>
      <c r="I952" s="139"/>
      <c r="J952" s="139"/>
      <c r="K952" s="139"/>
      <c r="L952" s="238"/>
      <c r="M952" s="251"/>
      <c r="N952" s="252"/>
    </row>
    <row r="953" spans="2:14" ht="24" customHeight="1">
      <c r="B953" s="250"/>
      <c r="C953" s="250"/>
      <c r="D953" s="250"/>
      <c r="E953" s="250"/>
      <c r="F953" s="250"/>
      <c r="H953" s="241"/>
      <c r="I953" s="139"/>
      <c r="J953" s="139"/>
      <c r="K953" s="139"/>
      <c r="L953" s="238"/>
      <c r="M953" s="251"/>
      <c r="N953" s="252"/>
    </row>
    <row r="954" spans="2:14" ht="24" customHeight="1">
      <c r="B954" s="250"/>
      <c r="C954" s="250"/>
      <c r="D954" s="250"/>
      <c r="E954" s="250"/>
      <c r="F954" s="250"/>
      <c r="H954" s="241"/>
      <c r="I954" s="139"/>
      <c r="J954" s="139"/>
      <c r="K954" s="139"/>
      <c r="L954" s="238"/>
      <c r="M954" s="251"/>
      <c r="N954" s="252"/>
    </row>
    <row r="955" spans="2:14" ht="24" customHeight="1">
      <c r="B955" s="250"/>
      <c r="C955" s="250"/>
      <c r="D955" s="250"/>
      <c r="E955" s="250"/>
      <c r="F955" s="250"/>
      <c r="H955" s="241"/>
      <c r="I955" s="139"/>
      <c r="J955" s="139"/>
      <c r="K955" s="139"/>
      <c r="L955" s="238"/>
      <c r="M955" s="251"/>
      <c r="N955" s="252"/>
    </row>
    <row r="956" spans="2:14" ht="24" customHeight="1">
      <c r="B956" s="250"/>
      <c r="C956" s="250"/>
      <c r="D956" s="250"/>
      <c r="E956" s="250"/>
      <c r="F956" s="250"/>
      <c r="H956" s="241"/>
      <c r="I956" s="139"/>
      <c r="J956" s="139"/>
      <c r="K956" s="139"/>
      <c r="L956" s="238"/>
      <c r="M956" s="251"/>
      <c r="N956" s="252"/>
    </row>
    <row r="957" spans="2:14" ht="24" customHeight="1">
      <c r="B957" s="250"/>
      <c r="C957" s="250"/>
      <c r="D957" s="250"/>
      <c r="E957" s="250"/>
      <c r="F957" s="250"/>
      <c r="H957" s="241"/>
      <c r="I957" s="139"/>
      <c r="J957" s="139"/>
      <c r="K957" s="139"/>
      <c r="L957" s="238"/>
      <c r="M957" s="251"/>
      <c r="N957" s="252"/>
    </row>
    <row r="958" spans="2:14" ht="24" customHeight="1">
      <c r="B958" s="250"/>
      <c r="C958" s="250"/>
      <c r="D958" s="250"/>
      <c r="E958" s="250"/>
      <c r="F958" s="250"/>
      <c r="H958" s="241"/>
      <c r="I958" s="139"/>
      <c r="J958" s="139"/>
      <c r="K958" s="139"/>
      <c r="L958" s="238"/>
      <c r="M958" s="251"/>
      <c r="N958" s="252"/>
    </row>
    <row r="959" spans="2:14" ht="24" customHeight="1">
      <c r="B959" s="250"/>
      <c r="C959" s="250"/>
      <c r="D959" s="250"/>
      <c r="E959" s="250"/>
      <c r="F959" s="250"/>
      <c r="H959" s="241"/>
      <c r="I959" s="139"/>
      <c r="J959" s="139"/>
      <c r="K959" s="139"/>
      <c r="L959" s="238"/>
      <c r="M959" s="251"/>
      <c r="N959" s="252"/>
    </row>
    <row r="960" spans="2:14" ht="24" customHeight="1">
      <c r="B960" s="250"/>
      <c r="C960" s="250"/>
      <c r="D960" s="250"/>
      <c r="E960" s="250"/>
      <c r="F960" s="250"/>
      <c r="H960" s="241"/>
      <c r="I960" s="139"/>
      <c r="J960" s="139"/>
      <c r="K960" s="139"/>
      <c r="L960" s="238"/>
      <c r="M960" s="251"/>
      <c r="N960" s="252"/>
    </row>
    <row r="961" spans="2:14" ht="24" customHeight="1">
      <c r="B961" s="250"/>
      <c r="C961" s="250"/>
      <c r="D961" s="250"/>
      <c r="E961" s="250"/>
      <c r="F961" s="250"/>
      <c r="H961" s="241"/>
      <c r="I961" s="139"/>
      <c r="J961" s="139"/>
      <c r="K961" s="139"/>
      <c r="L961" s="238"/>
      <c r="M961" s="251"/>
      <c r="N961" s="252"/>
    </row>
    <row r="962" spans="2:14" ht="24" customHeight="1">
      <c r="B962" s="250"/>
      <c r="C962" s="250"/>
      <c r="D962" s="250"/>
      <c r="E962" s="250"/>
      <c r="F962" s="250"/>
      <c r="H962" s="241"/>
      <c r="I962" s="139"/>
      <c r="J962" s="139"/>
      <c r="K962" s="139"/>
      <c r="L962" s="238"/>
      <c r="M962" s="251"/>
      <c r="N962" s="252"/>
    </row>
    <row r="963" spans="2:14" ht="24" customHeight="1">
      <c r="B963" s="250"/>
      <c r="C963" s="250"/>
      <c r="D963" s="250"/>
      <c r="E963" s="250"/>
      <c r="F963" s="250"/>
      <c r="H963" s="241"/>
      <c r="I963" s="139"/>
      <c r="J963" s="139"/>
      <c r="K963" s="139"/>
      <c r="L963" s="238"/>
      <c r="M963" s="251"/>
      <c r="N963" s="252"/>
    </row>
    <row r="964" spans="2:14" ht="24" customHeight="1">
      <c r="B964" s="250"/>
      <c r="C964" s="250"/>
      <c r="D964" s="250"/>
      <c r="E964" s="250"/>
      <c r="F964" s="250"/>
      <c r="H964" s="241"/>
      <c r="I964" s="139"/>
      <c r="J964" s="139"/>
      <c r="K964" s="139"/>
      <c r="L964" s="238"/>
      <c r="M964" s="251"/>
      <c r="N964" s="252"/>
    </row>
    <row r="965" spans="2:14" ht="24" customHeight="1">
      <c r="B965" s="250"/>
      <c r="C965" s="250"/>
      <c r="D965" s="250"/>
      <c r="E965" s="250"/>
      <c r="F965" s="250"/>
      <c r="H965" s="241"/>
      <c r="I965" s="139"/>
      <c r="J965" s="139"/>
      <c r="K965" s="139"/>
      <c r="L965" s="238"/>
      <c r="M965" s="251"/>
      <c r="N965" s="252"/>
    </row>
    <row r="966" spans="2:14" ht="24" customHeight="1">
      <c r="B966" s="250"/>
      <c r="C966" s="250"/>
      <c r="D966" s="250"/>
      <c r="E966" s="250"/>
      <c r="F966" s="250"/>
      <c r="H966" s="241"/>
      <c r="I966" s="139"/>
      <c r="J966" s="139"/>
      <c r="K966" s="139"/>
      <c r="L966" s="238"/>
      <c r="M966" s="251"/>
      <c r="N966" s="252"/>
    </row>
    <row r="967" spans="2:14" ht="24" customHeight="1">
      <c r="B967" s="250"/>
      <c r="C967" s="250"/>
      <c r="D967" s="250"/>
      <c r="E967" s="250"/>
      <c r="F967" s="250"/>
      <c r="H967" s="241"/>
      <c r="I967" s="139"/>
      <c r="J967" s="139"/>
      <c r="K967" s="139"/>
      <c r="L967" s="238"/>
      <c r="M967" s="251"/>
      <c r="N967" s="252"/>
    </row>
    <row r="968" spans="2:14" ht="24" customHeight="1">
      <c r="B968" s="250"/>
      <c r="C968" s="250"/>
      <c r="D968" s="250"/>
      <c r="E968" s="250"/>
      <c r="F968" s="250"/>
      <c r="H968" s="241"/>
      <c r="I968" s="139"/>
      <c r="J968" s="139"/>
      <c r="K968" s="139"/>
      <c r="L968" s="238"/>
      <c r="M968" s="251"/>
      <c r="N968" s="252"/>
    </row>
    <row r="969" spans="2:14" ht="24" customHeight="1">
      <c r="B969" s="250"/>
      <c r="C969" s="250"/>
      <c r="D969" s="250"/>
      <c r="E969" s="250"/>
      <c r="F969" s="250"/>
      <c r="H969" s="241"/>
      <c r="I969" s="139"/>
      <c r="J969" s="139"/>
      <c r="K969" s="139"/>
      <c r="L969" s="238"/>
      <c r="M969" s="251"/>
      <c r="N969" s="252"/>
    </row>
    <row r="970" spans="2:14" ht="24" customHeight="1">
      <c r="B970" s="250"/>
      <c r="C970" s="250"/>
      <c r="D970" s="250"/>
      <c r="E970" s="250"/>
      <c r="F970" s="250"/>
      <c r="H970" s="241"/>
      <c r="I970" s="139"/>
      <c r="J970" s="139"/>
      <c r="K970" s="139"/>
      <c r="L970" s="238"/>
      <c r="M970" s="251"/>
      <c r="N970" s="252"/>
    </row>
    <row r="971" spans="2:14" ht="24" customHeight="1">
      <c r="B971" s="250"/>
      <c r="C971" s="250"/>
      <c r="D971" s="250"/>
      <c r="E971" s="250"/>
      <c r="F971" s="250"/>
      <c r="H971" s="241"/>
      <c r="I971" s="139"/>
      <c r="J971" s="139"/>
      <c r="K971" s="139"/>
      <c r="L971" s="238"/>
      <c r="M971" s="251"/>
      <c r="N971" s="252"/>
    </row>
    <row r="972" spans="2:14" ht="24" customHeight="1">
      <c r="B972" s="250"/>
      <c r="C972" s="250"/>
      <c r="D972" s="250"/>
      <c r="E972" s="250"/>
      <c r="F972" s="250"/>
      <c r="H972" s="241"/>
      <c r="I972" s="139"/>
      <c r="J972" s="139"/>
      <c r="K972" s="139"/>
      <c r="L972" s="238"/>
      <c r="M972" s="251"/>
      <c r="N972" s="252"/>
    </row>
    <row r="973" spans="2:14" ht="24" customHeight="1">
      <c r="B973" s="250"/>
      <c r="C973" s="250"/>
      <c r="D973" s="250"/>
      <c r="E973" s="250"/>
      <c r="F973" s="250"/>
      <c r="H973" s="241"/>
      <c r="I973" s="139"/>
      <c r="J973" s="139"/>
      <c r="K973" s="139"/>
      <c r="L973" s="238"/>
      <c r="M973" s="251"/>
      <c r="N973" s="252"/>
    </row>
    <row r="974" spans="2:14" ht="24" customHeight="1">
      <c r="B974" s="250"/>
      <c r="C974" s="250"/>
      <c r="D974" s="250"/>
      <c r="E974" s="250"/>
      <c r="F974" s="250"/>
      <c r="H974" s="241"/>
      <c r="I974" s="139"/>
      <c r="J974" s="139"/>
      <c r="K974" s="139"/>
      <c r="L974" s="238"/>
      <c r="M974" s="251"/>
      <c r="N974" s="252"/>
    </row>
    <row r="975" spans="2:14" ht="24" customHeight="1">
      <c r="B975" s="250"/>
      <c r="C975" s="250"/>
      <c r="D975" s="250"/>
      <c r="E975" s="250"/>
      <c r="F975" s="250"/>
      <c r="H975" s="241"/>
      <c r="I975" s="139"/>
      <c r="J975" s="139"/>
      <c r="K975" s="139"/>
      <c r="L975" s="238"/>
      <c r="M975" s="251"/>
      <c r="N975" s="252"/>
    </row>
    <row r="976" spans="2:14" ht="24" customHeight="1">
      <c r="B976" s="250"/>
      <c r="C976" s="250"/>
      <c r="D976" s="250"/>
      <c r="E976" s="250"/>
      <c r="F976" s="250"/>
      <c r="H976" s="241"/>
      <c r="I976" s="139"/>
      <c r="J976" s="139"/>
      <c r="K976" s="139"/>
      <c r="L976" s="238"/>
      <c r="M976" s="251"/>
      <c r="N976" s="252"/>
    </row>
    <row r="977" spans="2:14" ht="24" customHeight="1">
      <c r="B977" s="250"/>
      <c r="C977" s="250"/>
      <c r="D977" s="250"/>
      <c r="E977" s="250"/>
      <c r="F977" s="250"/>
      <c r="H977" s="241"/>
      <c r="I977" s="139"/>
      <c r="J977" s="139"/>
      <c r="K977" s="139"/>
      <c r="L977" s="238"/>
      <c r="M977" s="251"/>
      <c r="N977" s="252"/>
    </row>
    <row r="978" spans="2:14" ht="24" customHeight="1">
      <c r="B978" s="250"/>
      <c r="C978" s="250"/>
      <c r="D978" s="250"/>
      <c r="E978" s="250"/>
      <c r="F978" s="250"/>
      <c r="H978" s="241"/>
      <c r="I978" s="139"/>
      <c r="J978" s="139"/>
      <c r="K978" s="139"/>
      <c r="L978" s="238"/>
      <c r="M978" s="251"/>
      <c r="N978" s="252"/>
    </row>
    <row r="979" spans="2:14" ht="24" customHeight="1">
      <c r="B979" s="250"/>
      <c r="C979" s="250"/>
      <c r="D979" s="250"/>
      <c r="E979" s="250"/>
      <c r="F979" s="250"/>
      <c r="H979" s="241"/>
      <c r="I979" s="139"/>
      <c r="J979" s="139"/>
      <c r="K979" s="139"/>
      <c r="L979" s="238"/>
      <c r="M979" s="251"/>
      <c r="N979" s="252"/>
    </row>
    <row r="980" spans="2:14" ht="24" customHeight="1">
      <c r="B980" s="250"/>
      <c r="C980" s="250"/>
      <c r="D980" s="250"/>
      <c r="E980" s="250"/>
      <c r="F980" s="250"/>
      <c r="H980" s="241"/>
      <c r="I980" s="139"/>
      <c r="J980" s="139"/>
      <c r="K980" s="139"/>
      <c r="L980" s="238"/>
      <c r="M980" s="251"/>
      <c r="N980" s="252"/>
    </row>
    <row r="981" spans="2:14" ht="24" customHeight="1">
      <c r="B981" s="250"/>
      <c r="C981" s="250"/>
      <c r="D981" s="250"/>
      <c r="E981" s="250"/>
      <c r="F981" s="250"/>
      <c r="H981" s="241"/>
      <c r="I981" s="139"/>
      <c r="J981" s="139"/>
      <c r="K981" s="139"/>
      <c r="L981" s="238"/>
      <c r="M981" s="251"/>
      <c r="N981" s="252"/>
    </row>
    <row r="982" spans="2:14" ht="24" customHeight="1">
      <c r="B982" s="250"/>
      <c r="C982" s="250"/>
      <c r="D982" s="250"/>
      <c r="E982" s="250"/>
      <c r="F982" s="250"/>
      <c r="H982" s="241"/>
      <c r="I982" s="139"/>
      <c r="J982" s="139"/>
      <c r="K982" s="139"/>
      <c r="L982" s="238"/>
      <c r="M982" s="251"/>
      <c r="N982" s="252"/>
    </row>
    <row r="983" spans="2:14" ht="24" customHeight="1">
      <c r="B983" s="250"/>
      <c r="C983" s="250"/>
      <c r="D983" s="250"/>
      <c r="E983" s="250"/>
      <c r="F983" s="250"/>
      <c r="H983" s="241"/>
      <c r="I983" s="139"/>
      <c r="J983" s="139"/>
      <c r="K983" s="139"/>
      <c r="L983" s="238"/>
      <c r="M983" s="251"/>
      <c r="N983" s="252"/>
    </row>
    <row r="984" spans="2:14" ht="24" customHeight="1">
      <c r="B984" s="250"/>
      <c r="C984" s="250"/>
      <c r="D984" s="250"/>
      <c r="E984" s="250"/>
      <c r="F984" s="250"/>
      <c r="H984" s="241"/>
      <c r="I984" s="139"/>
      <c r="J984" s="139"/>
      <c r="K984" s="139"/>
      <c r="L984" s="238"/>
      <c r="M984" s="251"/>
      <c r="N984" s="252"/>
    </row>
    <row r="985" spans="2:14" ht="24" customHeight="1">
      <c r="B985" s="250"/>
      <c r="C985" s="250"/>
      <c r="D985" s="250"/>
      <c r="E985" s="250"/>
      <c r="F985" s="250"/>
      <c r="H985" s="241"/>
      <c r="I985" s="139"/>
      <c r="J985" s="139"/>
      <c r="K985" s="139"/>
      <c r="L985" s="238"/>
      <c r="M985" s="251"/>
      <c r="N985" s="252"/>
    </row>
    <row r="986" spans="2:14" ht="24" customHeight="1">
      <c r="B986" s="250"/>
      <c r="C986" s="250"/>
      <c r="D986" s="250"/>
      <c r="E986" s="250"/>
      <c r="F986" s="250"/>
      <c r="H986" s="241"/>
      <c r="I986" s="139"/>
      <c r="J986" s="139"/>
      <c r="K986" s="139"/>
      <c r="L986" s="238"/>
      <c r="M986" s="251"/>
      <c r="N986" s="252"/>
    </row>
    <row r="987" spans="2:14" ht="24" customHeight="1">
      <c r="B987" s="250"/>
      <c r="C987" s="250"/>
      <c r="D987" s="250"/>
      <c r="E987" s="250"/>
      <c r="F987" s="250"/>
      <c r="H987" s="241"/>
      <c r="I987" s="139"/>
      <c r="J987" s="139"/>
      <c r="K987" s="139"/>
      <c r="L987" s="238"/>
      <c r="M987" s="251"/>
      <c r="N987" s="252"/>
    </row>
    <row r="988" spans="2:14" ht="24" customHeight="1">
      <c r="B988" s="250"/>
      <c r="C988" s="250"/>
      <c r="D988" s="250"/>
      <c r="E988" s="250"/>
      <c r="F988" s="250"/>
      <c r="H988" s="241"/>
      <c r="I988" s="139"/>
      <c r="J988" s="139"/>
      <c r="K988" s="139"/>
      <c r="L988" s="238"/>
      <c r="M988" s="251"/>
      <c r="N988" s="252"/>
    </row>
    <row r="989" spans="2:14" ht="24" customHeight="1">
      <c r="B989" s="250"/>
      <c r="C989" s="250"/>
      <c r="D989" s="250"/>
      <c r="E989" s="250"/>
      <c r="F989" s="250"/>
      <c r="H989" s="241"/>
      <c r="I989" s="139"/>
      <c r="J989" s="139"/>
      <c r="K989" s="139"/>
      <c r="L989" s="238"/>
      <c r="M989" s="251"/>
      <c r="N989" s="252"/>
    </row>
    <row r="990" spans="2:14" ht="24" customHeight="1">
      <c r="B990" s="250"/>
      <c r="C990" s="250"/>
      <c r="D990" s="250"/>
      <c r="E990" s="250"/>
      <c r="F990" s="250"/>
      <c r="H990" s="241"/>
      <c r="I990" s="139"/>
      <c r="J990" s="139"/>
      <c r="K990" s="139"/>
      <c r="L990" s="238"/>
      <c r="M990" s="251"/>
      <c r="N990" s="252"/>
    </row>
    <row r="991" spans="2:14" ht="24" customHeight="1">
      <c r="B991" s="250"/>
      <c r="C991" s="250"/>
      <c r="D991" s="250"/>
      <c r="E991" s="250"/>
      <c r="F991" s="250"/>
      <c r="H991" s="241"/>
      <c r="I991" s="139"/>
      <c r="J991" s="139"/>
      <c r="K991" s="139"/>
      <c r="L991" s="238"/>
      <c r="M991" s="251"/>
      <c r="N991" s="252"/>
    </row>
    <row r="992" spans="2:14" ht="24" customHeight="1">
      <c r="B992" s="250"/>
      <c r="C992" s="250"/>
      <c r="D992" s="250"/>
      <c r="E992" s="250"/>
      <c r="F992" s="250"/>
      <c r="H992" s="241"/>
      <c r="I992" s="139"/>
      <c r="J992" s="139"/>
      <c r="K992" s="139"/>
      <c r="L992" s="238"/>
      <c r="M992" s="251"/>
      <c r="N992" s="252"/>
    </row>
    <row r="993" spans="2:14" ht="24" customHeight="1">
      <c r="B993" s="250"/>
      <c r="C993" s="250"/>
      <c r="D993" s="250"/>
      <c r="E993" s="250"/>
      <c r="F993" s="250"/>
      <c r="H993" s="241"/>
      <c r="I993" s="139"/>
      <c r="J993" s="139"/>
      <c r="K993" s="139"/>
      <c r="L993" s="238"/>
      <c r="M993" s="251"/>
      <c r="N993" s="252"/>
    </row>
    <row r="994" spans="2:14" ht="24" customHeight="1">
      <c r="B994" s="250"/>
      <c r="C994" s="250"/>
      <c r="D994" s="250"/>
      <c r="E994" s="250"/>
      <c r="F994" s="250"/>
      <c r="H994" s="241"/>
      <c r="I994" s="139"/>
      <c r="J994" s="139"/>
      <c r="K994" s="139"/>
      <c r="L994" s="238"/>
      <c r="M994" s="251"/>
      <c r="N994" s="252"/>
    </row>
    <row r="995" spans="2:14" ht="24" customHeight="1">
      <c r="B995" s="250"/>
      <c r="C995" s="250"/>
      <c r="D995" s="250"/>
      <c r="E995" s="250"/>
      <c r="F995" s="250"/>
      <c r="H995" s="241"/>
      <c r="I995" s="139"/>
      <c r="J995" s="139"/>
      <c r="K995" s="139"/>
      <c r="L995" s="238"/>
      <c r="M995" s="251"/>
      <c r="N995" s="252"/>
    </row>
    <row r="996" spans="2:14" ht="24" customHeight="1">
      <c r="B996" s="250"/>
      <c r="C996" s="250"/>
      <c r="D996" s="250"/>
      <c r="E996" s="250"/>
      <c r="F996" s="250"/>
      <c r="H996" s="241"/>
      <c r="I996" s="139"/>
      <c r="J996" s="139"/>
      <c r="K996" s="139"/>
      <c r="L996" s="238"/>
      <c r="M996" s="251"/>
      <c r="N996" s="252"/>
    </row>
    <row r="997" spans="2:14" ht="24" customHeight="1">
      <c r="B997" s="250"/>
      <c r="C997" s="250"/>
      <c r="D997" s="250"/>
      <c r="E997" s="250"/>
      <c r="F997" s="250"/>
      <c r="H997" s="241"/>
      <c r="I997" s="139"/>
      <c r="J997" s="139"/>
      <c r="K997" s="139"/>
      <c r="L997" s="238"/>
      <c r="M997" s="251"/>
      <c r="N997" s="252"/>
    </row>
    <row r="998" spans="2:14" ht="24" customHeight="1">
      <c r="B998" s="250"/>
      <c r="C998" s="250"/>
      <c r="D998" s="250"/>
      <c r="E998" s="250"/>
      <c r="F998" s="250"/>
      <c r="H998" s="241"/>
      <c r="I998" s="139"/>
      <c r="J998" s="139"/>
      <c r="K998" s="139"/>
      <c r="L998" s="238"/>
      <c r="M998" s="251"/>
      <c r="N998" s="252"/>
    </row>
    <row r="999" spans="2:14" ht="24" customHeight="1">
      <c r="B999" s="250"/>
      <c r="C999" s="250"/>
      <c r="D999" s="250"/>
      <c r="E999" s="250"/>
      <c r="F999" s="250"/>
      <c r="H999" s="241"/>
      <c r="I999" s="139"/>
      <c r="J999" s="139"/>
      <c r="K999" s="139"/>
      <c r="L999" s="238"/>
      <c r="M999" s="251"/>
      <c r="N999" s="252"/>
    </row>
    <row r="1000" spans="2:14" ht="24" customHeight="1">
      <c r="B1000" s="250"/>
      <c r="C1000" s="250"/>
      <c r="D1000" s="250"/>
      <c r="E1000" s="250"/>
      <c r="F1000" s="250"/>
      <c r="H1000" s="241"/>
      <c r="I1000" s="139"/>
      <c r="J1000" s="139"/>
      <c r="K1000" s="139"/>
      <c r="L1000" s="238"/>
      <c r="M1000" s="251"/>
      <c r="N1000" s="252"/>
    </row>
  </sheetData>
  <autoFilter ref="A3:N63" xr:uid="{00000000-0009-0000-0000-000004000000}"/>
  <mergeCells count="2">
    <mergeCell ref="B3:F3"/>
    <mergeCell ref="I3:K3"/>
  </mergeCells>
  <conditionalFormatting sqref="H3 H5:H64 H66:H69 H72:H1000">
    <cfRule type="cellIs" dxfId="56" priority="3" operator="equal">
      <formula>"ต่ำ"</formula>
    </cfRule>
    <cfRule type="cellIs" dxfId="55" priority="4" operator="equal">
      <formula>"ปานกลาง"</formula>
    </cfRule>
    <cfRule type="cellIs" dxfId="54" priority="5" operator="equal">
      <formula>"สูง"</formula>
    </cfRule>
  </conditionalFormatting>
  <conditionalFormatting sqref="H5:H64 H67:H69 H72:H74 H77:H78">
    <cfRule type="cellIs" dxfId="53" priority="1" operator="equal">
      <formula>"Not Applicable"</formula>
    </cfRule>
    <cfRule type="cellIs" dxfId="52" priority="2" operator="equal">
      <formula>"&gt;&gt;เลือกระดับผลการประเมิน&lt;&lt;"</formula>
    </cfRule>
  </conditionalFormatting>
  <conditionalFormatting sqref="I5:I78">
    <cfRule type="expression" dxfId="51" priority="6">
      <formula>$H5="ต่ำ"</formula>
    </cfRule>
  </conditionalFormatting>
  <conditionalFormatting sqref="J5:J78">
    <cfRule type="expression" dxfId="50" priority="7">
      <formula>$H5="ปานกลาง"</formula>
    </cfRule>
  </conditionalFormatting>
  <conditionalFormatting sqref="K5:K78">
    <cfRule type="expression" dxfId="49" priority="8">
      <formula>$H5="สูง"</formula>
    </cfRule>
  </conditionalFormatting>
  <dataValidations count="1">
    <dataValidation type="list" allowBlank="1" showErrorMessage="1" sqref="H70 D77:D78" xr:uid="{00000000-0002-0000-0400-000003000000}">
      <formula1>"ต่ำ,ปานกลาง,สูง"</formula1>
    </dataValidation>
  </dataValidations>
  <pageMargins left="0.7" right="0.7" top="0.75" bottom="0.75" header="0" footer="0"/>
  <pageSetup orientation="portrait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 xr:uid="{00000000-0002-0000-0400-000000000000}">
          <x14:formula1>
            <xm:f>IF('1-Basic Info'!$I$11="Y",Sheet2!$A$1:$A$4,Sheet2!$B$1)</xm:f>
          </x14:formula1>
          <xm:sqref>H67:H69</xm:sqref>
        </x14:dataValidation>
        <x14:dataValidation type="list" allowBlank="1" showErrorMessage="1" xr:uid="{00000000-0002-0000-0400-000001000000}">
          <x14:formula1>
            <xm:f>IF('1-Basic Info'!$I$14="Y",Sheet2!$A$1:$A$4,Sheet2!$B$1)</xm:f>
          </x14:formula1>
          <xm:sqref>H77:H78</xm:sqref>
        </x14:dataValidation>
        <x14:dataValidation type="list" allowBlank="1" showErrorMessage="1" xr:uid="{00000000-0002-0000-0400-000002000000}">
          <x14:formula1>
            <xm:f>IF(OR('1-Basic Info'!$I$11="Y",'1-Basic Info'!$I$12="Y",'1-Basic Info'!$I$13="Y",'1-Basic Info'!$I$14="Y"),Sheet2!$A$1:$A$4,Sheet2!$B$1)</xm:f>
          </x14:formula1>
          <xm:sqref>H5:H64</xm:sqref>
        </x14:dataValidation>
        <x14:dataValidation type="list" allowBlank="1" showErrorMessage="1" xr:uid="{00000000-0002-0000-0400-000004000000}">
          <x14:formula1>
            <xm:f>IF(OR('1-Basic Info'!$I$12="Y",'1-Basic Info'!$I$13="Y"),Sheet2!$A$1:$A$4,Sheet2!$B$1)</xm:f>
          </x14:formula1>
          <xm:sqref>H72:H74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000"/>
  <sheetViews>
    <sheetView workbookViewId="0"/>
  </sheetViews>
  <sheetFormatPr defaultColWidth="14.44140625" defaultRowHeight="15" customHeight="1"/>
  <cols>
    <col min="1" max="1" width="28" customWidth="1"/>
    <col min="2" max="26" width="8.77734375" customWidth="1"/>
  </cols>
  <sheetData>
    <row r="1" spans="1:2" ht="14.4">
      <c r="A1" s="6" t="s">
        <v>1057</v>
      </c>
      <c r="B1" s="6" t="s">
        <v>1058</v>
      </c>
    </row>
    <row r="2" spans="1:2" ht="14.4">
      <c r="A2" s="6" t="s">
        <v>726</v>
      </c>
    </row>
    <row r="3" spans="1:2" ht="14.4">
      <c r="A3" s="6" t="s">
        <v>358</v>
      </c>
    </row>
    <row r="4" spans="1:2" ht="14.4">
      <c r="A4" s="6" t="s">
        <v>727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8EAADB"/>
  </sheetPr>
  <dimension ref="A1:Z1000"/>
  <sheetViews>
    <sheetView showGridLines="0" topLeftCell="H4" workbookViewId="0"/>
  </sheetViews>
  <sheetFormatPr defaultColWidth="14.44140625" defaultRowHeight="15" customHeight="1"/>
  <cols>
    <col min="1" max="1" width="5.77734375" customWidth="1"/>
    <col min="2" max="6" width="4" customWidth="1"/>
    <col min="7" max="7" width="14.44140625" hidden="1" customWidth="1"/>
    <col min="8" max="8" width="91.109375" customWidth="1"/>
    <col min="9" max="9" width="4.77734375" customWidth="1"/>
    <col min="10" max="11" width="5.109375" customWidth="1"/>
    <col min="12" max="12" width="3.6640625" customWidth="1"/>
    <col min="13" max="13" width="21.109375" customWidth="1"/>
    <col min="14" max="14" width="18.109375" customWidth="1"/>
    <col min="15" max="15" width="70.77734375" customWidth="1"/>
    <col min="16" max="20" width="50.77734375" customWidth="1"/>
    <col min="21" max="21" width="18.77734375" customWidth="1"/>
    <col min="22" max="25" width="8.77734375" customWidth="1"/>
    <col min="26" max="26" width="14.44140625" style="3"/>
  </cols>
  <sheetData>
    <row r="1" spans="1:25" ht="34.5" customHeight="1">
      <c r="A1" s="60" t="s">
        <v>1059</v>
      </c>
      <c r="B1" s="61"/>
      <c r="C1" s="61"/>
      <c r="D1" s="61"/>
      <c r="E1" s="61"/>
      <c r="F1" s="61"/>
      <c r="G1" s="62"/>
      <c r="H1" s="61"/>
      <c r="I1" s="63"/>
      <c r="J1" s="63"/>
      <c r="K1" s="64"/>
      <c r="L1" s="64"/>
      <c r="M1" s="62"/>
      <c r="N1" s="61"/>
      <c r="O1" s="64"/>
      <c r="P1" s="64"/>
      <c r="Q1" s="64"/>
      <c r="R1" s="64"/>
      <c r="S1" s="64"/>
      <c r="T1" s="64"/>
      <c r="U1" s="64"/>
      <c r="V1" s="3"/>
      <c r="W1" s="3"/>
      <c r="X1" s="3"/>
      <c r="Y1" s="3"/>
    </row>
    <row r="2" spans="1:25" ht="24.75" customHeight="1">
      <c r="A2" s="14"/>
      <c r="B2" s="1923" t="s">
        <v>531</v>
      </c>
      <c r="C2" s="1243"/>
      <c r="D2" s="1243"/>
      <c r="E2" s="1243"/>
      <c r="F2" s="1243"/>
      <c r="G2" s="3"/>
      <c r="H2" s="15"/>
      <c r="I2" s="1924" t="s">
        <v>1060</v>
      </c>
      <c r="J2" s="1925"/>
      <c r="K2" s="1925"/>
      <c r="L2" s="1925"/>
      <c r="M2" s="15"/>
      <c r="N2" s="15"/>
      <c r="O2" s="14"/>
      <c r="P2" s="14"/>
      <c r="Q2" s="4"/>
      <c r="R2" s="4"/>
      <c r="S2" s="4"/>
      <c r="T2" s="4"/>
      <c r="U2" s="4"/>
      <c r="V2" s="4"/>
      <c r="W2" s="4"/>
      <c r="X2" s="4"/>
      <c r="Y2" s="4"/>
    </row>
    <row r="3" spans="1:25" ht="110.25" customHeight="1">
      <c r="A3" s="16" t="s">
        <v>720</v>
      </c>
      <c r="B3" s="17" t="s">
        <v>678</v>
      </c>
      <c r="C3" s="17" t="s">
        <v>679</v>
      </c>
      <c r="D3" s="17" t="s">
        <v>680</v>
      </c>
      <c r="E3" s="17" t="s">
        <v>681</v>
      </c>
      <c r="F3" s="17" t="s">
        <v>682</v>
      </c>
      <c r="G3" s="16" t="s">
        <v>1061</v>
      </c>
      <c r="H3" s="16" t="s">
        <v>1062</v>
      </c>
      <c r="I3" s="18" t="s">
        <v>1063</v>
      </c>
      <c r="J3" s="18" t="s">
        <v>1064</v>
      </c>
      <c r="K3" s="18" t="s">
        <v>1065</v>
      </c>
      <c r="L3" s="18" t="s">
        <v>1066</v>
      </c>
      <c r="M3" s="16" t="s">
        <v>532</v>
      </c>
      <c r="N3" s="16" t="s">
        <v>1067</v>
      </c>
      <c r="O3" s="19" t="s">
        <v>1068</v>
      </c>
      <c r="P3" s="19" t="s">
        <v>1069</v>
      </c>
      <c r="Q3" s="19" t="s">
        <v>1070</v>
      </c>
      <c r="R3" s="19" t="s">
        <v>1071</v>
      </c>
      <c r="S3" s="19" t="s">
        <v>1072</v>
      </c>
      <c r="T3" s="16" t="s">
        <v>1073</v>
      </c>
      <c r="U3" s="16" t="s">
        <v>1074</v>
      </c>
      <c r="V3" s="3"/>
      <c r="W3" s="3"/>
      <c r="X3" s="3"/>
      <c r="Y3" s="3"/>
    </row>
    <row r="4" spans="1:25" ht="69.75" customHeight="1">
      <c r="A4" s="7">
        <v>1</v>
      </c>
      <c r="B4" s="20" t="s">
        <v>1049</v>
      </c>
      <c r="C4" s="21"/>
      <c r="D4" s="21"/>
      <c r="E4" s="21"/>
      <c r="F4" s="20"/>
      <c r="G4" s="9"/>
      <c r="H4" s="8" t="s">
        <v>1075</v>
      </c>
      <c r="I4" s="20" t="s">
        <v>1049</v>
      </c>
      <c r="J4" s="20" t="s">
        <v>1049</v>
      </c>
      <c r="K4" s="20" t="s">
        <v>1049</v>
      </c>
      <c r="L4" s="20" t="s">
        <v>1049</v>
      </c>
      <c r="M4" s="10" t="str">
        <f>IF(AND('1-Basic Info'!$I$11="Y",$I4="x"),"&gt;&gt;เลือกระดับผลการประเมิน&lt;&lt;",IF(AND('1-Basic Info'!$I$12="Y",$J4="x"),"&gt;&gt;เลือกระดับผลการประเมิน&lt;&lt;",IF(AND('1-Basic Info'!$I$13="Y",$K4="x"),"&gt;&gt;เลือกระดับผลการประเมิน&lt;&lt;",IF(AND('1-Basic Info'!$I$14="Y",$L4="x"),"&gt;&gt;เลือกระดับผลการประเมิน&lt;&lt;","Not Applicable"))))</f>
        <v>Not Applicable</v>
      </c>
      <c r="N4" s="20" t="e">
        <f t="array" aca="1" ref="N4" ca="1">_xludf.SWITCH(M4,"Not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4" s="9"/>
      <c r="P4" s="9"/>
      <c r="Q4" s="22"/>
      <c r="R4" s="22"/>
      <c r="S4" s="22"/>
      <c r="T4" s="22"/>
      <c r="U4" s="22"/>
      <c r="V4" s="3"/>
      <c r="W4" s="3"/>
      <c r="X4" s="3"/>
      <c r="Y4" s="3"/>
    </row>
    <row r="5" spans="1:25" ht="215.25" customHeight="1">
      <c r="A5" s="7">
        <v>2</v>
      </c>
      <c r="B5" s="20" t="s">
        <v>1049</v>
      </c>
      <c r="C5" s="20"/>
      <c r="D5" s="23"/>
      <c r="E5" s="21"/>
      <c r="F5" s="21"/>
      <c r="G5" s="9"/>
      <c r="H5" s="9" t="s">
        <v>1076</v>
      </c>
      <c r="I5" s="20" t="s">
        <v>1049</v>
      </c>
      <c r="J5" s="20" t="s">
        <v>1049</v>
      </c>
      <c r="K5" s="20" t="s">
        <v>1049</v>
      </c>
      <c r="L5" s="20" t="s">
        <v>1049</v>
      </c>
      <c r="M5" s="10" t="str">
        <f>IF(AND('1-Basic Info'!$I$11="Y",$I5="x"),"&gt;&gt;เลือกระดับผลการประเมิน&lt;&lt;",IF(AND('1-Basic Info'!$I$12="Y",$J5="x"),"&gt;&gt;เลือกระดับผลการประเมิน&lt;&lt;",IF(AND('1-Basic Info'!$I$13="Y",$K5="x"),"&gt;&gt;เลือกระดับผลการประเมิน&lt;&lt;",IF(AND('1-Basic Info'!$I$14="Y",$L5="x"),"&gt;&gt;เลือกระดับผลการประเมิน&lt;&lt;","Not Applicable"))))</f>
        <v>Not Applicable</v>
      </c>
      <c r="N5" s="20" t="e">
        <f t="array" aca="1" ref="N5" ca="1">_xludf.SWITCH(M5,"Not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5" s="9"/>
      <c r="P5" s="9"/>
      <c r="Q5" s="22"/>
      <c r="R5" s="22"/>
      <c r="S5" s="22"/>
      <c r="T5" s="22"/>
      <c r="U5" s="22"/>
      <c r="V5" s="3"/>
      <c r="W5" s="3"/>
      <c r="X5" s="3"/>
      <c r="Y5" s="3"/>
    </row>
    <row r="6" spans="1:25" ht="171.75" customHeight="1">
      <c r="A6" s="7">
        <v>3</v>
      </c>
      <c r="B6" s="20" t="s">
        <v>1049</v>
      </c>
      <c r="C6" s="20"/>
      <c r="D6" s="23"/>
      <c r="E6" s="21"/>
      <c r="F6" s="21"/>
      <c r="G6" s="9"/>
      <c r="H6" s="8" t="s">
        <v>1077</v>
      </c>
      <c r="I6" s="20" t="s">
        <v>1049</v>
      </c>
      <c r="J6" s="20" t="s">
        <v>1049</v>
      </c>
      <c r="K6" s="20" t="s">
        <v>1049</v>
      </c>
      <c r="L6" s="20" t="s">
        <v>1049</v>
      </c>
      <c r="M6" s="10" t="str">
        <f>IF(AND('1-Basic Info'!$I$11="Y",$I6="x"),"&gt;&gt;เลือกระดับผลการประเมิน&lt;&lt;",IF(AND('1-Basic Info'!$I$12="Y",$J6="x"),"&gt;&gt;เลือกระดับผลการประเมิน&lt;&lt;",IF(AND('1-Basic Info'!$I$13="Y",$K6="x"),"&gt;&gt;เลือกระดับผลการประเมิน&lt;&lt;",IF(AND('1-Basic Info'!$I$14="Y",$L6="x"),"&gt;&gt;เลือกระดับผลการประเมิน&lt;&lt;","Not Applicable"))))</f>
        <v>Not Applicable</v>
      </c>
      <c r="N6" s="20" t="e">
        <f t="array" aca="1" ref="N6" ca="1">_xludf.SWITCH(M6,"Not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6" s="9"/>
      <c r="P6" s="9"/>
      <c r="Q6" s="22"/>
      <c r="R6" s="22"/>
      <c r="S6" s="22"/>
      <c r="T6" s="22"/>
      <c r="U6" s="22"/>
      <c r="V6" s="3"/>
      <c r="W6" s="3"/>
      <c r="X6" s="3"/>
      <c r="Y6" s="3"/>
    </row>
    <row r="7" spans="1:25" ht="74.25" customHeight="1">
      <c r="A7" s="7">
        <v>4</v>
      </c>
      <c r="B7" s="20" t="s">
        <v>1049</v>
      </c>
      <c r="C7" s="20"/>
      <c r="D7" s="23"/>
      <c r="E7" s="21"/>
      <c r="F7" s="21"/>
      <c r="G7" s="9"/>
      <c r="H7" s="8" t="s">
        <v>1078</v>
      </c>
      <c r="I7" s="20"/>
      <c r="J7" s="20"/>
      <c r="K7" s="20"/>
      <c r="L7" s="20"/>
      <c r="M7" s="10" t="str">
        <f>IF(AND('1-Basic Info'!$I$11="Y",$I7="x"),"&gt;&gt;เลือกระดับผลการประเมิน&lt;&lt;",IF(AND('1-Basic Info'!$I$12="Y",$J7="x"),"&gt;&gt;เลือกระดับผลการประเมิน&lt;&lt;",IF(AND('1-Basic Info'!$I$13="Y",$K7="x"),"&gt;&gt;เลือกระดับผลการประเมิน&lt;&lt;",IF(AND('1-Basic Info'!$I$14="Y",$L7="x"),"&gt;&gt;เลือกระดับผลการประเมิน&lt;&lt;","Not Applicable"))))</f>
        <v>Not Applicable</v>
      </c>
      <c r="N7" s="20" t="e">
        <f t="array" aca="1" ref="N7" ca="1">_xludf.SWITCH(M7,"Not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7" s="9"/>
      <c r="P7" s="9"/>
      <c r="Q7" s="22"/>
      <c r="R7" s="22"/>
      <c r="S7" s="22"/>
      <c r="T7" s="22"/>
      <c r="U7" s="22"/>
      <c r="V7" s="3"/>
      <c r="W7" s="3"/>
      <c r="X7" s="3"/>
      <c r="Y7" s="3"/>
    </row>
    <row r="8" spans="1:25" ht="24" customHeight="1">
      <c r="A8" s="7">
        <v>5</v>
      </c>
      <c r="B8" s="20" t="s">
        <v>1049</v>
      </c>
      <c r="C8" s="21"/>
      <c r="D8" s="21"/>
      <c r="E8" s="21"/>
      <c r="F8" s="20"/>
      <c r="G8" s="9"/>
      <c r="H8" s="8" t="s">
        <v>1079</v>
      </c>
      <c r="I8" s="20" t="s">
        <v>1049</v>
      </c>
      <c r="J8" s="20" t="s">
        <v>1049</v>
      </c>
      <c r="K8" s="20" t="s">
        <v>1049</v>
      </c>
      <c r="L8" s="20" t="s">
        <v>1049</v>
      </c>
      <c r="M8" s="10" t="str">
        <f>IF(AND('1-Basic Info'!$I$11="Y",$I8="x"),"&gt;&gt;เลือกระดับผลการประเมิน&lt;&lt;",IF(AND('1-Basic Info'!$I$12="Y",$J8="x"),"&gt;&gt;เลือกระดับผลการประเมิน&lt;&lt;",IF(AND('1-Basic Info'!$I$13="Y",$K8="x"),"&gt;&gt;เลือกระดับผลการประเมิน&lt;&lt;",IF(AND('1-Basic Info'!$I$14="Y",$L8="x"),"&gt;&gt;เลือกระดับผลการประเมิน&lt;&lt;","Not Applicable"))))</f>
        <v>Not Applicable</v>
      </c>
      <c r="N8" s="20" t="e">
        <f t="array" aca="1" ref="N8" ca="1">_xludf.SWITCH(M8,"Not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8" s="9"/>
      <c r="P8" s="9"/>
      <c r="Q8" s="22"/>
      <c r="R8" s="22"/>
      <c r="S8" s="22"/>
      <c r="T8" s="22"/>
      <c r="U8" s="22"/>
      <c r="V8" s="3"/>
      <c r="W8" s="3"/>
      <c r="X8" s="3"/>
      <c r="Y8" s="3"/>
    </row>
    <row r="9" spans="1:25" ht="21" customHeight="1">
      <c r="A9" s="14"/>
      <c r="B9" s="14"/>
      <c r="C9" s="14"/>
      <c r="D9" s="14"/>
      <c r="E9" s="14"/>
      <c r="F9" s="14"/>
      <c r="G9" s="14"/>
      <c r="H9" s="15"/>
      <c r="I9" s="14"/>
      <c r="J9" s="14"/>
      <c r="K9" s="14"/>
      <c r="L9" s="14"/>
      <c r="M9" s="15"/>
      <c r="N9" s="15"/>
      <c r="O9" s="14"/>
      <c r="P9" s="14"/>
      <c r="Q9" s="3"/>
      <c r="R9" s="3"/>
      <c r="S9" s="3"/>
      <c r="T9" s="3"/>
      <c r="U9" s="3"/>
      <c r="V9" s="3"/>
      <c r="W9" s="3"/>
      <c r="X9" s="3"/>
      <c r="Y9" s="3"/>
    </row>
    <row r="10" spans="1:25" ht="21" customHeight="1">
      <c r="A10" s="14"/>
      <c r="B10" s="14"/>
      <c r="C10" s="14"/>
      <c r="D10" s="14"/>
      <c r="E10" s="14"/>
      <c r="F10" s="14"/>
      <c r="G10" s="14"/>
      <c r="H10" s="15"/>
      <c r="I10" s="14"/>
      <c r="J10" s="14"/>
      <c r="K10" s="14"/>
      <c r="L10" s="14"/>
      <c r="M10" s="15"/>
      <c r="N10" s="15"/>
      <c r="O10" s="14"/>
      <c r="P10" s="14"/>
      <c r="Q10" s="3"/>
      <c r="R10" s="3"/>
      <c r="S10" s="3"/>
      <c r="T10" s="3"/>
      <c r="U10" s="3"/>
      <c r="V10" s="3"/>
      <c r="W10" s="3"/>
      <c r="X10" s="3"/>
      <c r="Y10" s="3"/>
    </row>
    <row r="11" spans="1:25" ht="21" customHeight="1">
      <c r="A11" s="14"/>
      <c r="B11" s="14"/>
      <c r="C11" s="14"/>
      <c r="D11" s="14"/>
      <c r="E11" s="14"/>
      <c r="F11" s="14"/>
      <c r="G11" s="14"/>
      <c r="H11" s="15"/>
      <c r="I11" s="14"/>
      <c r="J11" s="14"/>
      <c r="K11" s="14"/>
      <c r="L11" s="14"/>
      <c r="M11" s="15"/>
      <c r="N11" s="15"/>
      <c r="O11" s="14"/>
      <c r="P11" s="14"/>
      <c r="Q11" s="3"/>
      <c r="R11" s="3"/>
      <c r="S11" s="3"/>
      <c r="T11" s="3"/>
      <c r="U11" s="3"/>
      <c r="V11" s="3"/>
      <c r="W11" s="3"/>
      <c r="X11" s="3"/>
      <c r="Y11" s="3"/>
    </row>
    <row r="12" spans="1:25" ht="21" customHeight="1">
      <c r="A12" s="14"/>
      <c r="B12" s="14"/>
      <c r="C12" s="14"/>
      <c r="D12" s="14"/>
      <c r="E12" s="14"/>
      <c r="F12" s="14"/>
      <c r="G12" s="14"/>
      <c r="H12" s="15"/>
      <c r="I12" s="14"/>
      <c r="J12" s="14"/>
      <c r="K12" s="14"/>
      <c r="L12" s="14"/>
      <c r="M12" s="15"/>
      <c r="N12" s="15"/>
      <c r="O12" s="14"/>
      <c r="P12" s="14"/>
      <c r="Q12" s="3"/>
      <c r="R12" s="3"/>
      <c r="S12" s="3"/>
      <c r="T12" s="3"/>
      <c r="U12" s="3"/>
      <c r="V12" s="3"/>
      <c r="W12" s="3"/>
      <c r="X12" s="3"/>
      <c r="Y12" s="3"/>
    </row>
    <row r="13" spans="1:25" ht="21" customHeight="1">
      <c r="A13" s="14"/>
      <c r="B13" s="14"/>
      <c r="C13" s="14"/>
      <c r="D13" s="14"/>
      <c r="E13" s="14"/>
      <c r="F13" s="14"/>
      <c r="G13" s="14"/>
      <c r="H13" s="15"/>
      <c r="I13" s="14"/>
      <c r="J13" s="14"/>
      <c r="K13" s="14"/>
      <c r="L13" s="14"/>
      <c r="M13" s="15"/>
      <c r="N13" s="15"/>
      <c r="O13" s="14"/>
      <c r="P13" s="14"/>
      <c r="Q13" s="3"/>
      <c r="R13" s="3"/>
      <c r="S13" s="3"/>
      <c r="T13" s="3"/>
      <c r="U13" s="3"/>
      <c r="V13" s="3"/>
      <c r="W13" s="3"/>
      <c r="X13" s="3"/>
      <c r="Y13" s="3"/>
    </row>
    <row r="14" spans="1:25" ht="21" customHeight="1">
      <c r="A14" s="14"/>
      <c r="B14" s="14"/>
      <c r="C14" s="14"/>
      <c r="D14" s="14"/>
      <c r="E14" s="14"/>
      <c r="F14" s="14"/>
      <c r="G14" s="14"/>
      <c r="H14" s="15"/>
      <c r="I14" s="14"/>
      <c r="J14" s="14"/>
      <c r="K14" s="14"/>
      <c r="L14" s="14"/>
      <c r="M14" s="15"/>
      <c r="N14" s="15"/>
      <c r="O14" s="14"/>
      <c r="P14" s="14"/>
      <c r="Q14" s="3"/>
      <c r="R14" s="3"/>
      <c r="S14" s="3"/>
      <c r="T14" s="3"/>
      <c r="U14" s="3"/>
      <c r="V14" s="3"/>
      <c r="W14" s="3"/>
      <c r="X14" s="3"/>
      <c r="Y14" s="3"/>
    </row>
    <row r="15" spans="1:25" ht="21" customHeight="1">
      <c r="A15" s="14"/>
      <c r="B15" s="14"/>
      <c r="C15" s="14"/>
      <c r="D15" s="14"/>
      <c r="E15" s="14"/>
      <c r="F15" s="14"/>
      <c r="G15" s="14"/>
      <c r="H15" s="15"/>
      <c r="I15" s="14"/>
      <c r="J15" s="14"/>
      <c r="K15" s="14"/>
      <c r="L15" s="14"/>
      <c r="M15" s="15"/>
      <c r="N15" s="15"/>
      <c r="O15" s="14"/>
      <c r="P15" s="14"/>
      <c r="Q15" s="3"/>
      <c r="R15" s="3"/>
      <c r="S15" s="3"/>
      <c r="T15" s="3"/>
      <c r="U15" s="3"/>
      <c r="V15" s="3"/>
      <c r="W15" s="3"/>
      <c r="X15" s="3"/>
      <c r="Y15" s="3"/>
    </row>
    <row r="16" spans="1:25" ht="21" customHeight="1">
      <c r="A16" s="14"/>
      <c r="B16" s="14"/>
      <c r="C16" s="14"/>
      <c r="D16" s="14"/>
      <c r="E16" s="14"/>
      <c r="F16" s="14"/>
      <c r="G16" s="14"/>
      <c r="H16" s="15"/>
      <c r="I16" s="14"/>
      <c r="J16" s="14"/>
      <c r="K16" s="14"/>
      <c r="L16" s="14"/>
      <c r="M16" s="15"/>
      <c r="N16" s="15"/>
      <c r="O16" s="14"/>
      <c r="P16" s="14"/>
      <c r="Q16" s="3"/>
      <c r="R16" s="3"/>
      <c r="S16" s="3"/>
      <c r="T16" s="3"/>
      <c r="U16" s="3"/>
      <c r="V16" s="3"/>
      <c r="W16" s="3"/>
      <c r="X16" s="3"/>
      <c r="Y16" s="3"/>
    </row>
    <row r="17" spans="1:25" ht="21" customHeight="1">
      <c r="A17" s="14"/>
      <c r="B17" s="14"/>
      <c r="C17" s="14"/>
      <c r="D17" s="14"/>
      <c r="E17" s="14"/>
      <c r="F17" s="14"/>
      <c r="G17" s="14"/>
      <c r="H17" s="15"/>
      <c r="I17" s="14"/>
      <c r="J17" s="14"/>
      <c r="K17" s="14"/>
      <c r="L17" s="14"/>
      <c r="M17" s="15"/>
      <c r="N17" s="15"/>
      <c r="O17" s="14"/>
      <c r="P17" s="14"/>
      <c r="Q17" s="3"/>
      <c r="R17" s="3"/>
      <c r="S17" s="3"/>
      <c r="T17" s="3"/>
      <c r="U17" s="3"/>
      <c r="V17" s="3"/>
      <c r="W17" s="3"/>
      <c r="X17" s="3"/>
      <c r="Y17" s="3"/>
    </row>
    <row r="18" spans="1:25" ht="21" customHeight="1">
      <c r="A18" s="14"/>
      <c r="B18" s="14"/>
      <c r="C18" s="14"/>
      <c r="D18" s="14"/>
      <c r="E18" s="14"/>
      <c r="F18" s="14"/>
      <c r="G18" s="14"/>
      <c r="H18" s="15"/>
      <c r="I18" s="14"/>
      <c r="J18" s="14"/>
      <c r="K18" s="14"/>
      <c r="L18" s="14"/>
      <c r="M18" s="15"/>
      <c r="N18" s="15"/>
      <c r="O18" s="14"/>
      <c r="P18" s="14"/>
      <c r="Q18" s="3"/>
      <c r="R18" s="3"/>
      <c r="S18" s="3"/>
      <c r="T18" s="3"/>
      <c r="U18" s="3"/>
      <c r="V18" s="3"/>
      <c r="W18" s="3"/>
      <c r="X18" s="3"/>
      <c r="Y18" s="3"/>
    </row>
    <row r="19" spans="1:25" ht="21" customHeight="1">
      <c r="A19" s="14"/>
      <c r="B19" s="14"/>
      <c r="C19" s="14"/>
      <c r="D19" s="14"/>
      <c r="E19" s="14"/>
      <c r="F19" s="14"/>
      <c r="G19" s="14"/>
      <c r="H19" s="15"/>
      <c r="I19" s="14"/>
      <c r="J19" s="14"/>
      <c r="K19" s="14"/>
      <c r="L19" s="14"/>
      <c r="M19" s="15"/>
      <c r="N19" s="15"/>
      <c r="O19" s="14"/>
      <c r="P19" s="14"/>
      <c r="Q19" s="3"/>
      <c r="R19" s="3"/>
      <c r="S19" s="3"/>
      <c r="T19" s="3"/>
      <c r="U19" s="3"/>
      <c r="V19" s="3"/>
      <c r="W19" s="3"/>
      <c r="X19" s="3"/>
      <c r="Y19" s="3"/>
    </row>
    <row r="20" spans="1:25" ht="21" customHeight="1">
      <c r="A20" s="14"/>
      <c r="B20" s="14"/>
      <c r="C20" s="14"/>
      <c r="D20" s="14"/>
      <c r="E20" s="14"/>
      <c r="F20" s="14"/>
      <c r="G20" s="14"/>
      <c r="H20" s="15"/>
      <c r="I20" s="14"/>
      <c r="J20" s="14"/>
      <c r="K20" s="14"/>
      <c r="L20" s="14"/>
      <c r="M20" s="15"/>
      <c r="N20" s="15"/>
      <c r="O20" s="14"/>
      <c r="P20" s="14"/>
      <c r="Q20" s="3"/>
      <c r="R20" s="3"/>
      <c r="S20" s="3"/>
      <c r="T20" s="3"/>
      <c r="U20" s="3"/>
      <c r="V20" s="3"/>
      <c r="W20" s="3"/>
      <c r="X20" s="3"/>
      <c r="Y20" s="3"/>
    </row>
    <row r="21" spans="1:25" ht="21" customHeight="1">
      <c r="A21" s="14"/>
      <c r="B21" s="14"/>
      <c r="C21" s="14"/>
      <c r="D21" s="14"/>
      <c r="E21" s="14"/>
      <c r="F21" s="14"/>
      <c r="G21" s="14"/>
      <c r="H21" s="15"/>
      <c r="I21" s="14"/>
      <c r="J21" s="14"/>
      <c r="K21" s="14"/>
      <c r="L21" s="14"/>
      <c r="M21" s="15"/>
      <c r="N21" s="15"/>
      <c r="O21" s="14"/>
      <c r="P21" s="14"/>
      <c r="Q21" s="3"/>
      <c r="R21" s="3"/>
      <c r="S21" s="3"/>
      <c r="T21" s="3"/>
      <c r="U21" s="3"/>
      <c r="V21" s="3"/>
      <c r="W21" s="3"/>
      <c r="X21" s="3"/>
      <c r="Y21" s="3"/>
    </row>
    <row r="22" spans="1:25" ht="21" customHeight="1">
      <c r="A22" s="14"/>
      <c r="B22" s="14"/>
      <c r="C22" s="14"/>
      <c r="D22" s="14"/>
      <c r="E22" s="14"/>
      <c r="F22" s="14"/>
      <c r="G22" s="14"/>
      <c r="H22" s="15"/>
      <c r="I22" s="14"/>
      <c r="J22" s="14"/>
      <c r="K22" s="14"/>
      <c r="L22" s="14"/>
      <c r="M22" s="15"/>
      <c r="N22" s="15"/>
      <c r="O22" s="14"/>
      <c r="P22" s="14"/>
      <c r="Q22" s="3"/>
      <c r="R22" s="3"/>
      <c r="S22" s="3"/>
      <c r="T22" s="3"/>
      <c r="U22" s="3"/>
      <c r="V22" s="3"/>
      <c r="W22" s="3"/>
      <c r="X22" s="3"/>
      <c r="Y22" s="3"/>
    </row>
    <row r="23" spans="1:25" ht="21" customHeight="1">
      <c r="A23" s="14"/>
      <c r="B23" s="14"/>
      <c r="C23" s="14"/>
      <c r="D23" s="14"/>
      <c r="E23" s="14"/>
      <c r="F23" s="14"/>
      <c r="G23" s="14"/>
      <c r="H23" s="15"/>
      <c r="I23" s="14"/>
      <c r="J23" s="14"/>
      <c r="K23" s="14"/>
      <c r="L23" s="14"/>
      <c r="M23" s="15"/>
      <c r="N23" s="15"/>
      <c r="O23" s="14"/>
      <c r="P23" s="14"/>
      <c r="Q23" s="3"/>
      <c r="R23" s="3"/>
      <c r="S23" s="3"/>
      <c r="T23" s="3"/>
      <c r="U23" s="3"/>
      <c r="V23" s="3"/>
      <c r="W23" s="3"/>
      <c r="X23" s="3"/>
      <c r="Y23" s="3"/>
    </row>
    <row r="24" spans="1:25" ht="21" customHeight="1">
      <c r="A24" s="14"/>
      <c r="B24" s="14"/>
      <c r="C24" s="14"/>
      <c r="D24" s="14"/>
      <c r="E24" s="14"/>
      <c r="F24" s="14"/>
      <c r="G24" s="14"/>
      <c r="H24" s="15"/>
      <c r="I24" s="14"/>
      <c r="J24" s="14"/>
      <c r="K24" s="14"/>
      <c r="L24" s="14"/>
      <c r="M24" s="15"/>
      <c r="N24" s="15"/>
      <c r="O24" s="14"/>
      <c r="P24" s="14"/>
      <c r="Q24" s="3"/>
      <c r="R24" s="3"/>
      <c r="S24" s="3"/>
      <c r="T24" s="3"/>
      <c r="U24" s="3"/>
      <c r="V24" s="3"/>
      <c r="W24" s="3"/>
      <c r="X24" s="3"/>
      <c r="Y24" s="3"/>
    </row>
    <row r="25" spans="1:25" ht="21" customHeight="1">
      <c r="A25" s="14"/>
      <c r="B25" s="14"/>
      <c r="C25" s="14"/>
      <c r="D25" s="14"/>
      <c r="E25" s="14"/>
      <c r="F25" s="14"/>
      <c r="G25" s="14"/>
      <c r="H25" s="15"/>
      <c r="I25" s="14"/>
      <c r="J25" s="14"/>
      <c r="K25" s="14"/>
      <c r="L25" s="14"/>
      <c r="M25" s="15"/>
      <c r="N25" s="15"/>
      <c r="O25" s="14"/>
      <c r="P25" s="14"/>
      <c r="Q25" s="3"/>
      <c r="R25" s="3"/>
      <c r="S25" s="3"/>
      <c r="T25" s="3"/>
      <c r="U25" s="3"/>
      <c r="V25" s="3"/>
      <c r="W25" s="3"/>
      <c r="X25" s="3"/>
      <c r="Y25" s="3"/>
    </row>
    <row r="26" spans="1:25" ht="21" customHeight="1">
      <c r="A26" s="14"/>
      <c r="B26" s="14"/>
      <c r="C26" s="14"/>
      <c r="D26" s="14"/>
      <c r="E26" s="14"/>
      <c r="F26" s="14"/>
      <c r="G26" s="14"/>
      <c r="H26" s="15"/>
      <c r="I26" s="14"/>
      <c r="J26" s="14"/>
      <c r="K26" s="14"/>
      <c r="L26" s="14"/>
      <c r="M26" s="15"/>
      <c r="N26" s="15"/>
      <c r="O26" s="14"/>
      <c r="P26" s="14"/>
      <c r="Q26" s="3"/>
      <c r="R26" s="3"/>
      <c r="S26" s="3"/>
      <c r="T26" s="3"/>
      <c r="U26" s="3"/>
      <c r="V26" s="3"/>
      <c r="W26" s="3"/>
      <c r="X26" s="3"/>
      <c r="Y26" s="3"/>
    </row>
    <row r="27" spans="1:25" ht="21" customHeight="1">
      <c r="A27" s="14"/>
      <c r="B27" s="14"/>
      <c r="C27" s="14"/>
      <c r="D27" s="14"/>
      <c r="E27" s="14"/>
      <c r="F27" s="14"/>
      <c r="G27" s="14"/>
      <c r="H27" s="15"/>
      <c r="I27" s="14"/>
      <c r="J27" s="14"/>
      <c r="K27" s="14"/>
      <c r="L27" s="14"/>
      <c r="M27" s="15"/>
      <c r="N27" s="15"/>
      <c r="O27" s="14"/>
      <c r="P27" s="14"/>
      <c r="Q27" s="3"/>
      <c r="R27" s="3"/>
      <c r="S27" s="3"/>
      <c r="T27" s="3"/>
      <c r="U27" s="3"/>
      <c r="V27" s="3"/>
      <c r="W27" s="3"/>
      <c r="X27" s="3"/>
      <c r="Y27" s="3"/>
    </row>
    <row r="28" spans="1:25" ht="21" customHeight="1">
      <c r="A28" s="14"/>
      <c r="B28" s="14"/>
      <c r="C28" s="14"/>
      <c r="D28" s="14"/>
      <c r="E28" s="14"/>
      <c r="F28" s="14"/>
      <c r="G28" s="14"/>
      <c r="H28" s="15"/>
      <c r="I28" s="14"/>
      <c r="J28" s="14"/>
      <c r="K28" s="14"/>
      <c r="L28" s="14"/>
      <c r="M28" s="15"/>
      <c r="N28" s="15"/>
      <c r="O28" s="14"/>
      <c r="P28" s="14"/>
      <c r="Q28" s="3"/>
      <c r="R28" s="3"/>
      <c r="S28" s="3"/>
      <c r="T28" s="3"/>
      <c r="U28" s="3"/>
      <c r="V28" s="3"/>
      <c r="W28" s="3"/>
      <c r="X28" s="3"/>
      <c r="Y28" s="3"/>
    </row>
    <row r="29" spans="1:25" ht="21" customHeight="1">
      <c r="A29" s="14"/>
      <c r="B29" s="14"/>
      <c r="C29" s="14"/>
      <c r="D29" s="14"/>
      <c r="E29" s="14"/>
      <c r="F29" s="14"/>
      <c r="G29" s="14"/>
      <c r="H29" s="15"/>
      <c r="I29" s="14"/>
      <c r="J29" s="14"/>
      <c r="K29" s="14"/>
      <c r="L29" s="14"/>
      <c r="M29" s="15"/>
      <c r="N29" s="15"/>
      <c r="O29" s="14"/>
      <c r="P29" s="14"/>
      <c r="Q29" s="3"/>
      <c r="R29" s="3"/>
      <c r="S29" s="3"/>
      <c r="T29" s="3"/>
      <c r="U29" s="3"/>
      <c r="V29" s="3"/>
      <c r="W29" s="3"/>
      <c r="X29" s="3"/>
      <c r="Y29" s="3"/>
    </row>
    <row r="30" spans="1:25" ht="21" customHeight="1">
      <c r="A30" s="14"/>
      <c r="B30" s="14"/>
      <c r="C30" s="14"/>
      <c r="D30" s="14"/>
      <c r="E30" s="14"/>
      <c r="F30" s="14"/>
      <c r="G30" s="14"/>
      <c r="H30" s="15"/>
      <c r="I30" s="14"/>
      <c r="J30" s="14"/>
      <c r="K30" s="14"/>
      <c r="L30" s="14"/>
      <c r="M30" s="15"/>
      <c r="N30" s="15"/>
      <c r="O30" s="14"/>
      <c r="P30" s="14"/>
      <c r="Q30" s="3"/>
      <c r="R30" s="3"/>
      <c r="S30" s="3"/>
      <c r="T30" s="3"/>
      <c r="U30" s="3"/>
      <c r="V30" s="3"/>
      <c r="W30" s="3"/>
      <c r="X30" s="3"/>
      <c r="Y30" s="3"/>
    </row>
    <row r="31" spans="1:25" ht="21" customHeight="1">
      <c r="A31" s="14"/>
      <c r="B31" s="14"/>
      <c r="C31" s="14"/>
      <c r="D31" s="14"/>
      <c r="E31" s="14"/>
      <c r="F31" s="14"/>
      <c r="G31" s="14"/>
      <c r="H31" s="15"/>
      <c r="I31" s="14"/>
      <c r="J31" s="14"/>
      <c r="K31" s="14"/>
      <c r="L31" s="14"/>
      <c r="M31" s="15"/>
      <c r="N31" s="15"/>
      <c r="O31" s="14"/>
      <c r="P31" s="14"/>
      <c r="Q31" s="3"/>
      <c r="R31" s="3"/>
      <c r="S31" s="3"/>
      <c r="T31" s="3"/>
      <c r="U31" s="3"/>
      <c r="V31" s="3"/>
      <c r="W31" s="3"/>
      <c r="X31" s="3"/>
      <c r="Y31" s="3"/>
    </row>
    <row r="32" spans="1:25" ht="21" customHeight="1">
      <c r="A32" s="14"/>
      <c r="B32" s="14"/>
      <c r="C32" s="14"/>
      <c r="D32" s="14"/>
      <c r="E32" s="14"/>
      <c r="F32" s="14"/>
      <c r="G32" s="14"/>
      <c r="H32" s="15"/>
      <c r="I32" s="14"/>
      <c r="J32" s="14"/>
      <c r="K32" s="14"/>
      <c r="L32" s="14"/>
      <c r="M32" s="15"/>
      <c r="N32" s="15"/>
      <c r="O32" s="14"/>
      <c r="P32" s="14"/>
      <c r="Q32" s="3"/>
      <c r="R32" s="3"/>
      <c r="S32" s="3"/>
      <c r="T32" s="3"/>
      <c r="U32" s="3"/>
      <c r="V32" s="3"/>
      <c r="W32" s="3"/>
      <c r="X32" s="3"/>
      <c r="Y32" s="3"/>
    </row>
    <row r="33" spans="1:25" ht="21" customHeight="1">
      <c r="A33" s="14"/>
      <c r="B33" s="14"/>
      <c r="C33" s="14"/>
      <c r="D33" s="14"/>
      <c r="E33" s="14"/>
      <c r="F33" s="14"/>
      <c r="G33" s="14"/>
      <c r="H33" s="15"/>
      <c r="I33" s="14"/>
      <c r="J33" s="14"/>
      <c r="K33" s="14"/>
      <c r="L33" s="14"/>
      <c r="M33" s="15"/>
      <c r="N33" s="15"/>
      <c r="O33" s="14"/>
      <c r="P33" s="14"/>
      <c r="Q33" s="3"/>
      <c r="R33" s="3"/>
      <c r="S33" s="3"/>
      <c r="T33" s="3"/>
      <c r="U33" s="3"/>
      <c r="V33" s="3"/>
      <c r="W33" s="3"/>
      <c r="X33" s="3"/>
      <c r="Y33" s="3"/>
    </row>
    <row r="34" spans="1:25" ht="21" customHeight="1">
      <c r="A34" s="14"/>
      <c r="B34" s="14"/>
      <c r="C34" s="14"/>
      <c r="D34" s="14"/>
      <c r="E34" s="14"/>
      <c r="F34" s="14"/>
      <c r="G34" s="14"/>
      <c r="H34" s="15"/>
      <c r="I34" s="14"/>
      <c r="J34" s="14"/>
      <c r="K34" s="14"/>
      <c r="L34" s="14"/>
      <c r="M34" s="15"/>
      <c r="N34" s="15"/>
      <c r="O34" s="14"/>
      <c r="P34" s="14"/>
      <c r="Q34" s="3"/>
      <c r="R34" s="3"/>
      <c r="S34" s="3"/>
      <c r="T34" s="3"/>
      <c r="U34" s="3"/>
      <c r="V34" s="3"/>
      <c r="W34" s="3"/>
      <c r="X34" s="3"/>
      <c r="Y34" s="3"/>
    </row>
    <row r="35" spans="1:25" ht="21" customHeight="1">
      <c r="A35" s="14"/>
      <c r="B35" s="14"/>
      <c r="C35" s="14"/>
      <c r="D35" s="14"/>
      <c r="E35" s="14"/>
      <c r="F35" s="14"/>
      <c r="G35" s="14"/>
      <c r="H35" s="15"/>
      <c r="I35" s="14"/>
      <c r="J35" s="14"/>
      <c r="K35" s="14"/>
      <c r="L35" s="14"/>
      <c r="M35" s="15"/>
      <c r="N35" s="15"/>
      <c r="O35" s="14"/>
      <c r="P35" s="14"/>
      <c r="Q35" s="3"/>
      <c r="R35" s="3"/>
      <c r="S35" s="3"/>
      <c r="T35" s="3"/>
      <c r="U35" s="3"/>
      <c r="V35" s="3"/>
      <c r="W35" s="3"/>
      <c r="X35" s="3"/>
      <c r="Y35" s="3"/>
    </row>
    <row r="36" spans="1:25" ht="21" customHeight="1">
      <c r="A36" s="14"/>
      <c r="B36" s="14"/>
      <c r="C36" s="14"/>
      <c r="D36" s="14"/>
      <c r="E36" s="14"/>
      <c r="F36" s="14"/>
      <c r="G36" s="14"/>
      <c r="H36" s="15"/>
      <c r="I36" s="14"/>
      <c r="J36" s="14"/>
      <c r="K36" s="14"/>
      <c r="L36" s="14"/>
      <c r="M36" s="15"/>
      <c r="N36" s="15"/>
      <c r="O36" s="14"/>
      <c r="P36" s="14"/>
      <c r="Q36" s="3"/>
      <c r="R36" s="3"/>
      <c r="S36" s="3"/>
      <c r="T36" s="3"/>
      <c r="U36" s="3"/>
      <c r="V36" s="3"/>
      <c r="W36" s="3"/>
      <c r="X36" s="3"/>
      <c r="Y36" s="3"/>
    </row>
    <row r="37" spans="1:25" ht="21" customHeight="1">
      <c r="A37" s="14"/>
      <c r="B37" s="14"/>
      <c r="C37" s="14"/>
      <c r="D37" s="14"/>
      <c r="E37" s="14"/>
      <c r="F37" s="14"/>
      <c r="G37" s="14"/>
      <c r="H37" s="15"/>
      <c r="I37" s="14"/>
      <c r="J37" s="14"/>
      <c r="K37" s="14"/>
      <c r="L37" s="14"/>
      <c r="M37" s="15"/>
      <c r="N37" s="15"/>
      <c r="O37" s="14"/>
      <c r="P37" s="14"/>
      <c r="Q37" s="3"/>
      <c r="R37" s="3"/>
      <c r="S37" s="3"/>
      <c r="T37" s="3"/>
      <c r="U37" s="3"/>
      <c r="V37" s="3"/>
      <c r="W37" s="3"/>
      <c r="X37" s="3"/>
      <c r="Y37" s="3"/>
    </row>
    <row r="38" spans="1:25" ht="21" customHeight="1">
      <c r="A38" s="14"/>
      <c r="B38" s="14"/>
      <c r="C38" s="14"/>
      <c r="D38" s="14"/>
      <c r="E38" s="14"/>
      <c r="F38" s="14"/>
      <c r="G38" s="14"/>
      <c r="H38" s="15"/>
      <c r="I38" s="14"/>
      <c r="J38" s="14"/>
      <c r="K38" s="14"/>
      <c r="L38" s="14"/>
      <c r="M38" s="15"/>
      <c r="N38" s="15"/>
      <c r="O38" s="14"/>
      <c r="P38" s="14"/>
      <c r="Q38" s="3"/>
      <c r="R38" s="3"/>
      <c r="S38" s="3"/>
      <c r="T38" s="3"/>
      <c r="U38" s="3"/>
      <c r="V38" s="3"/>
      <c r="W38" s="3"/>
      <c r="X38" s="3"/>
      <c r="Y38" s="3"/>
    </row>
    <row r="39" spans="1:25" ht="21" customHeight="1">
      <c r="A39" s="14"/>
      <c r="B39" s="14"/>
      <c r="C39" s="14"/>
      <c r="D39" s="14"/>
      <c r="E39" s="14"/>
      <c r="F39" s="14"/>
      <c r="G39" s="14"/>
      <c r="H39" s="15"/>
      <c r="I39" s="14"/>
      <c r="J39" s="14"/>
      <c r="K39" s="14"/>
      <c r="L39" s="14"/>
      <c r="M39" s="15"/>
      <c r="N39" s="15"/>
      <c r="O39" s="14"/>
      <c r="P39" s="14"/>
      <c r="Q39" s="3"/>
      <c r="R39" s="3"/>
      <c r="S39" s="3"/>
      <c r="T39" s="3"/>
      <c r="U39" s="3"/>
      <c r="V39" s="3"/>
      <c r="W39" s="3"/>
      <c r="X39" s="3"/>
      <c r="Y39" s="3"/>
    </row>
    <row r="40" spans="1:25" ht="21" customHeight="1">
      <c r="A40" s="14"/>
      <c r="B40" s="14"/>
      <c r="C40" s="14"/>
      <c r="D40" s="14"/>
      <c r="E40" s="14"/>
      <c r="F40" s="14"/>
      <c r="G40" s="14"/>
      <c r="H40" s="15"/>
      <c r="I40" s="14"/>
      <c r="J40" s="14"/>
      <c r="K40" s="14"/>
      <c r="L40" s="14"/>
      <c r="M40" s="15"/>
      <c r="N40" s="15"/>
      <c r="O40" s="14"/>
      <c r="P40" s="14"/>
      <c r="Q40" s="3"/>
      <c r="R40" s="3"/>
      <c r="S40" s="3"/>
      <c r="T40" s="3"/>
      <c r="U40" s="3"/>
      <c r="V40" s="3"/>
      <c r="W40" s="3"/>
      <c r="X40" s="3"/>
      <c r="Y40" s="3"/>
    </row>
    <row r="41" spans="1:25" ht="21" customHeight="1">
      <c r="A41" s="14"/>
      <c r="B41" s="14"/>
      <c r="C41" s="14"/>
      <c r="D41" s="14"/>
      <c r="E41" s="14"/>
      <c r="F41" s="14"/>
      <c r="G41" s="14"/>
      <c r="H41" s="15"/>
      <c r="I41" s="14"/>
      <c r="J41" s="14"/>
      <c r="K41" s="14"/>
      <c r="L41" s="14"/>
      <c r="M41" s="15"/>
      <c r="N41" s="15"/>
      <c r="O41" s="14"/>
      <c r="P41" s="14"/>
      <c r="Q41" s="3"/>
      <c r="R41" s="3"/>
      <c r="S41" s="3"/>
      <c r="T41" s="3"/>
      <c r="U41" s="3"/>
      <c r="V41" s="3"/>
      <c r="W41" s="3"/>
      <c r="X41" s="3"/>
      <c r="Y41" s="3"/>
    </row>
    <row r="42" spans="1:25" ht="21" customHeight="1">
      <c r="A42" s="14"/>
      <c r="B42" s="14"/>
      <c r="C42" s="14"/>
      <c r="D42" s="14"/>
      <c r="E42" s="14"/>
      <c r="F42" s="14"/>
      <c r="G42" s="14"/>
      <c r="H42" s="15"/>
      <c r="I42" s="14"/>
      <c r="J42" s="14"/>
      <c r="K42" s="14"/>
      <c r="L42" s="14"/>
      <c r="M42" s="15"/>
      <c r="N42" s="15"/>
      <c r="O42" s="14"/>
      <c r="P42" s="14"/>
      <c r="Q42" s="3"/>
      <c r="R42" s="3"/>
      <c r="S42" s="3"/>
      <c r="T42" s="3"/>
      <c r="U42" s="3"/>
      <c r="V42" s="3"/>
      <c r="W42" s="3"/>
      <c r="X42" s="3"/>
      <c r="Y42" s="3"/>
    </row>
    <row r="43" spans="1:25" ht="21" customHeight="1">
      <c r="A43" s="14"/>
      <c r="B43" s="14"/>
      <c r="C43" s="14"/>
      <c r="D43" s="14"/>
      <c r="E43" s="14"/>
      <c r="F43" s="14"/>
      <c r="G43" s="14"/>
      <c r="H43" s="15"/>
      <c r="I43" s="14"/>
      <c r="J43" s="14"/>
      <c r="K43" s="14"/>
      <c r="L43" s="14"/>
      <c r="M43" s="15"/>
      <c r="N43" s="15"/>
      <c r="O43" s="14"/>
      <c r="P43" s="14"/>
      <c r="Q43" s="3"/>
      <c r="R43" s="3"/>
      <c r="S43" s="3"/>
      <c r="T43" s="3"/>
      <c r="U43" s="3"/>
      <c r="V43" s="3"/>
      <c r="W43" s="3"/>
      <c r="X43" s="3"/>
      <c r="Y43" s="3"/>
    </row>
    <row r="44" spans="1:25" ht="21" customHeight="1">
      <c r="A44" s="14"/>
      <c r="B44" s="14"/>
      <c r="C44" s="14"/>
      <c r="D44" s="14"/>
      <c r="E44" s="14"/>
      <c r="F44" s="14"/>
      <c r="G44" s="14"/>
      <c r="H44" s="15"/>
      <c r="I44" s="14"/>
      <c r="J44" s="14"/>
      <c r="K44" s="14"/>
      <c r="L44" s="14"/>
      <c r="M44" s="15"/>
      <c r="N44" s="15"/>
      <c r="O44" s="14"/>
      <c r="P44" s="14"/>
      <c r="Q44" s="3"/>
      <c r="R44" s="3"/>
      <c r="S44" s="3"/>
      <c r="T44" s="3"/>
      <c r="U44" s="3"/>
      <c r="V44" s="3"/>
      <c r="W44" s="3"/>
      <c r="X44" s="3"/>
      <c r="Y44" s="3"/>
    </row>
    <row r="45" spans="1:25" ht="21" customHeight="1">
      <c r="A45" s="14"/>
      <c r="B45" s="14"/>
      <c r="C45" s="14"/>
      <c r="D45" s="14"/>
      <c r="E45" s="14"/>
      <c r="F45" s="14"/>
      <c r="G45" s="14"/>
      <c r="H45" s="15"/>
      <c r="I45" s="14"/>
      <c r="J45" s="14"/>
      <c r="K45" s="14"/>
      <c r="L45" s="14"/>
      <c r="M45" s="15"/>
      <c r="N45" s="15"/>
      <c r="O45" s="14"/>
      <c r="P45" s="14"/>
      <c r="Q45" s="3"/>
      <c r="R45" s="3"/>
      <c r="S45" s="3"/>
      <c r="T45" s="3"/>
      <c r="U45" s="3"/>
      <c r="V45" s="3"/>
      <c r="W45" s="3"/>
      <c r="X45" s="3"/>
      <c r="Y45" s="3"/>
    </row>
    <row r="46" spans="1:25" ht="21" customHeight="1">
      <c r="A46" s="14"/>
      <c r="B46" s="14"/>
      <c r="C46" s="14"/>
      <c r="D46" s="14"/>
      <c r="E46" s="14"/>
      <c r="F46" s="14"/>
      <c r="G46" s="14"/>
      <c r="H46" s="15"/>
      <c r="I46" s="14"/>
      <c r="J46" s="14"/>
      <c r="K46" s="14"/>
      <c r="L46" s="14"/>
      <c r="M46" s="15"/>
      <c r="N46" s="15"/>
      <c r="O46" s="14"/>
      <c r="P46" s="14"/>
      <c r="Q46" s="3"/>
      <c r="R46" s="3"/>
      <c r="S46" s="3"/>
      <c r="T46" s="3"/>
      <c r="U46" s="3"/>
      <c r="V46" s="3"/>
      <c r="W46" s="3"/>
      <c r="X46" s="3"/>
      <c r="Y46" s="3"/>
    </row>
    <row r="47" spans="1:25" ht="21" customHeight="1">
      <c r="A47" s="14"/>
      <c r="B47" s="14"/>
      <c r="C47" s="14"/>
      <c r="D47" s="14"/>
      <c r="E47" s="14"/>
      <c r="F47" s="14"/>
      <c r="G47" s="14"/>
      <c r="H47" s="15"/>
      <c r="I47" s="14"/>
      <c r="J47" s="14"/>
      <c r="K47" s="14"/>
      <c r="L47" s="14"/>
      <c r="M47" s="15"/>
      <c r="N47" s="15"/>
      <c r="O47" s="14"/>
      <c r="P47" s="14"/>
      <c r="Q47" s="3"/>
      <c r="R47" s="3"/>
      <c r="S47" s="3"/>
      <c r="T47" s="3"/>
      <c r="U47" s="3"/>
      <c r="V47" s="3"/>
      <c r="W47" s="3"/>
      <c r="X47" s="3"/>
      <c r="Y47" s="3"/>
    </row>
    <row r="48" spans="1:25" ht="21" customHeight="1">
      <c r="A48" s="14"/>
      <c r="B48" s="14"/>
      <c r="C48" s="14"/>
      <c r="D48" s="14"/>
      <c r="E48" s="14"/>
      <c r="F48" s="14"/>
      <c r="G48" s="14"/>
      <c r="H48" s="15"/>
      <c r="I48" s="14"/>
      <c r="J48" s="14"/>
      <c r="K48" s="14"/>
      <c r="L48" s="14"/>
      <c r="M48" s="15"/>
      <c r="N48" s="15"/>
      <c r="O48" s="14"/>
      <c r="P48" s="14"/>
      <c r="Q48" s="3"/>
      <c r="R48" s="3"/>
      <c r="S48" s="3"/>
      <c r="T48" s="3"/>
      <c r="U48" s="3"/>
      <c r="V48" s="3"/>
      <c r="W48" s="3"/>
      <c r="X48" s="3"/>
      <c r="Y48" s="3"/>
    </row>
    <row r="49" spans="1:25" ht="21" customHeight="1">
      <c r="A49" s="14"/>
      <c r="B49" s="14"/>
      <c r="C49" s="14"/>
      <c r="D49" s="14"/>
      <c r="E49" s="14"/>
      <c r="F49" s="14"/>
      <c r="G49" s="14"/>
      <c r="H49" s="15"/>
      <c r="I49" s="14"/>
      <c r="J49" s="14"/>
      <c r="K49" s="14"/>
      <c r="L49" s="14"/>
      <c r="M49" s="15"/>
      <c r="N49" s="15"/>
      <c r="O49" s="14"/>
      <c r="P49" s="14"/>
      <c r="Q49" s="3"/>
      <c r="R49" s="3"/>
      <c r="S49" s="3"/>
      <c r="T49" s="3"/>
      <c r="U49" s="3"/>
      <c r="V49" s="3"/>
      <c r="W49" s="3"/>
      <c r="X49" s="3"/>
      <c r="Y49" s="3"/>
    </row>
    <row r="50" spans="1:25" ht="21" customHeight="1">
      <c r="A50" s="14"/>
      <c r="B50" s="14"/>
      <c r="C50" s="14"/>
      <c r="D50" s="14"/>
      <c r="E50" s="14"/>
      <c r="F50" s="14"/>
      <c r="G50" s="14"/>
      <c r="H50" s="15"/>
      <c r="I50" s="14"/>
      <c r="J50" s="14"/>
      <c r="K50" s="14"/>
      <c r="L50" s="14"/>
      <c r="M50" s="15"/>
      <c r="N50" s="15"/>
      <c r="O50" s="14"/>
      <c r="P50" s="14"/>
      <c r="Q50" s="3"/>
      <c r="R50" s="3"/>
      <c r="S50" s="3"/>
      <c r="T50" s="3"/>
      <c r="U50" s="3"/>
      <c r="V50" s="3"/>
      <c r="W50" s="3"/>
      <c r="X50" s="3"/>
      <c r="Y50" s="3"/>
    </row>
    <row r="51" spans="1:25" ht="21" customHeight="1">
      <c r="A51" s="14"/>
      <c r="B51" s="14"/>
      <c r="C51" s="14"/>
      <c r="D51" s="14"/>
      <c r="E51" s="14"/>
      <c r="F51" s="14"/>
      <c r="G51" s="14"/>
      <c r="H51" s="15"/>
      <c r="I51" s="14"/>
      <c r="J51" s="14"/>
      <c r="K51" s="14"/>
      <c r="L51" s="14"/>
      <c r="M51" s="15"/>
      <c r="N51" s="15"/>
      <c r="O51" s="14"/>
      <c r="P51" s="14"/>
      <c r="Q51" s="3"/>
      <c r="R51" s="3"/>
      <c r="S51" s="3"/>
      <c r="T51" s="3"/>
      <c r="U51" s="3"/>
      <c r="V51" s="3"/>
      <c r="W51" s="3"/>
      <c r="X51" s="3"/>
      <c r="Y51" s="3"/>
    </row>
    <row r="52" spans="1:25" ht="21" customHeight="1">
      <c r="A52" s="14"/>
      <c r="B52" s="14"/>
      <c r="C52" s="14"/>
      <c r="D52" s="14"/>
      <c r="E52" s="14"/>
      <c r="F52" s="14"/>
      <c r="G52" s="14"/>
      <c r="H52" s="15"/>
      <c r="I52" s="14"/>
      <c r="J52" s="14"/>
      <c r="K52" s="14"/>
      <c r="L52" s="14"/>
      <c r="M52" s="15"/>
      <c r="N52" s="15"/>
      <c r="O52" s="14"/>
      <c r="P52" s="14"/>
      <c r="Q52" s="3"/>
      <c r="R52" s="3"/>
      <c r="S52" s="3"/>
      <c r="T52" s="3"/>
      <c r="U52" s="3"/>
      <c r="V52" s="3"/>
      <c r="W52" s="3"/>
      <c r="X52" s="3"/>
      <c r="Y52" s="3"/>
    </row>
    <row r="53" spans="1:25" ht="21" customHeight="1">
      <c r="A53" s="14"/>
      <c r="B53" s="14"/>
      <c r="C53" s="14"/>
      <c r="D53" s="14"/>
      <c r="E53" s="14"/>
      <c r="F53" s="14"/>
      <c r="G53" s="14"/>
      <c r="H53" s="15"/>
      <c r="I53" s="14"/>
      <c r="J53" s="14"/>
      <c r="K53" s="14"/>
      <c r="L53" s="14"/>
      <c r="M53" s="15"/>
      <c r="N53" s="15"/>
      <c r="O53" s="14"/>
      <c r="P53" s="14"/>
      <c r="Q53" s="3"/>
      <c r="R53" s="3"/>
      <c r="S53" s="3"/>
      <c r="T53" s="3"/>
      <c r="U53" s="3"/>
      <c r="V53" s="3"/>
      <c r="W53" s="3"/>
      <c r="X53" s="3"/>
      <c r="Y53" s="3"/>
    </row>
    <row r="54" spans="1:25" ht="21" customHeight="1">
      <c r="A54" s="14"/>
      <c r="B54" s="14"/>
      <c r="C54" s="14"/>
      <c r="D54" s="14"/>
      <c r="E54" s="14"/>
      <c r="F54" s="14"/>
      <c r="G54" s="14"/>
      <c r="H54" s="15"/>
      <c r="I54" s="14"/>
      <c r="J54" s="14"/>
      <c r="K54" s="14"/>
      <c r="L54" s="14"/>
      <c r="M54" s="15"/>
      <c r="N54" s="15"/>
      <c r="O54" s="14"/>
      <c r="P54" s="14"/>
      <c r="Q54" s="3"/>
      <c r="R54" s="3"/>
      <c r="S54" s="3"/>
      <c r="T54" s="3"/>
      <c r="U54" s="3"/>
      <c r="V54" s="3"/>
      <c r="W54" s="3"/>
      <c r="X54" s="3"/>
      <c r="Y54" s="3"/>
    </row>
    <row r="55" spans="1:25" ht="21" customHeight="1">
      <c r="A55" s="14"/>
      <c r="B55" s="14"/>
      <c r="C55" s="14"/>
      <c r="D55" s="14"/>
      <c r="E55" s="14"/>
      <c r="F55" s="14"/>
      <c r="G55" s="14"/>
      <c r="H55" s="15"/>
      <c r="I55" s="14"/>
      <c r="J55" s="14"/>
      <c r="K55" s="14"/>
      <c r="L55" s="14"/>
      <c r="M55" s="15"/>
      <c r="N55" s="15"/>
      <c r="O55" s="14"/>
      <c r="P55" s="14"/>
      <c r="Q55" s="3"/>
      <c r="R55" s="3"/>
      <c r="S55" s="3"/>
      <c r="T55" s="3"/>
      <c r="U55" s="3"/>
      <c r="V55" s="3"/>
      <c r="W55" s="3"/>
      <c r="X55" s="3"/>
      <c r="Y55" s="3"/>
    </row>
    <row r="56" spans="1:25" ht="21" customHeight="1">
      <c r="A56" s="14"/>
      <c r="B56" s="14"/>
      <c r="C56" s="14"/>
      <c r="D56" s="14"/>
      <c r="E56" s="14"/>
      <c r="F56" s="14"/>
      <c r="G56" s="14"/>
      <c r="H56" s="15"/>
      <c r="I56" s="14"/>
      <c r="J56" s="14"/>
      <c r="K56" s="14"/>
      <c r="L56" s="14"/>
      <c r="M56" s="15"/>
      <c r="N56" s="15"/>
      <c r="O56" s="14"/>
      <c r="P56" s="14"/>
      <c r="Q56" s="3"/>
      <c r="R56" s="3"/>
      <c r="S56" s="3"/>
      <c r="T56" s="3"/>
      <c r="U56" s="3"/>
      <c r="V56" s="3"/>
      <c r="W56" s="3"/>
      <c r="X56" s="3"/>
      <c r="Y56" s="3"/>
    </row>
    <row r="57" spans="1:25" ht="21" customHeight="1">
      <c r="A57" s="14"/>
      <c r="B57" s="14"/>
      <c r="C57" s="14"/>
      <c r="D57" s="14"/>
      <c r="E57" s="14"/>
      <c r="F57" s="14"/>
      <c r="G57" s="14"/>
      <c r="H57" s="15"/>
      <c r="I57" s="14"/>
      <c r="J57" s="14"/>
      <c r="K57" s="14"/>
      <c r="L57" s="14"/>
      <c r="M57" s="15"/>
      <c r="N57" s="15"/>
      <c r="O57" s="14"/>
      <c r="P57" s="14"/>
      <c r="Q57" s="3"/>
      <c r="R57" s="3"/>
      <c r="S57" s="3"/>
      <c r="T57" s="3"/>
      <c r="U57" s="3"/>
      <c r="V57" s="3"/>
      <c r="W57" s="3"/>
      <c r="X57" s="3"/>
      <c r="Y57" s="3"/>
    </row>
    <row r="58" spans="1:25" ht="21" customHeight="1">
      <c r="A58" s="14"/>
      <c r="B58" s="14"/>
      <c r="C58" s="14"/>
      <c r="D58" s="14"/>
      <c r="E58" s="14"/>
      <c r="F58" s="14"/>
      <c r="G58" s="14"/>
      <c r="H58" s="15"/>
      <c r="I58" s="14"/>
      <c r="J58" s="14"/>
      <c r="K58" s="14"/>
      <c r="L58" s="14"/>
      <c r="M58" s="15"/>
      <c r="N58" s="15"/>
      <c r="O58" s="14"/>
      <c r="P58" s="14"/>
      <c r="Q58" s="3"/>
      <c r="R58" s="3"/>
      <c r="S58" s="3"/>
      <c r="T58" s="3"/>
      <c r="U58" s="3"/>
      <c r="V58" s="3"/>
      <c r="W58" s="3"/>
      <c r="X58" s="3"/>
      <c r="Y58" s="3"/>
    </row>
    <row r="59" spans="1:25" ht="21" customHeight="1">
      <c r="A59" s="14"/>
      <c r="B59" s="14"/>
      <c r="C59" s="14"/>
      <c r="D59" s="14"/>
      <c r="E59" s="14"/>
      <c r="F59" s="14"/>
      <c r="G59" s="14"/>
      <c r="H59" s="15"/>
      <c r="I59" s="14"/>
      <c r="J59" s="14"/>
      <c r="K59" s="14"/>
      <c r="L59" s="14"/>
      <c r="M59" s="15"/>
      <c r="N59" s="15"/>
      <c r="O59" s="14"/>
      <c r="P59" s="14"/>
      <c r="Q59" s="3"/>
      <c r="R59" s="3"/>
      <c r="S59" s="3"/>
      <c r="T59" s="3"/>
      <c r="U59" s="3"/>
      <c r="V59" s="3"/>
      <c r="W59" s="3"/>
      <c r="X59" s="3"/>
      <c r="Y59" s="3"/>
    </row>
    <row r="60" spans="1:25" ht="21" customHeight="1">
      <c r="A60" s="14"/>
      <c r="B60" s="14"/>
      <c r="C60" s="14"/>
      <c r="D60" s="14"/>
      <c r="E60" s="14"/>
      <c r="F60" s="14"/>
      <c r="G60" s="14"/>
      <c r="H60" s="15"/>
      <c r="I60" s="14"/>
      <c r="J60" s="14"/>
      <c r="K60" s="14"/>
      <c r="L60" s="14"/>
      <c r="M60" s="15"/>
      <c r="N60" s="15"/>
      <c r="O60" s="14"/>
      <c r="P60" s="14"/>
      <c r="Q60" s="3"/>
      <c r="R60" s="3"/>
      <c r="S60" s="3"/>
      <c r="T60" s="3"/>
      <c r="U60" s="3"/>
      <c r="V60" s="3"/>
      <c r="W60" s="3"/>
      <c r="X60" s="3"/>
      <c r="Y60" s="3"/>
    </row>
    <row r="61" spans="1:25" ht="21" customHeight="1">
      <c r="A61" s="14"/>
      <c r="B61" s="14"/>
      <c r="C61" s="14"/>
      <c r="D61" s="14"/>
      <c r="E61" s="14"/>
      <c r="F61" s="14"/>
      <c r="G61" s="14"/>
      <c r="H61" s="15"/>
      <c r="I61" s="14"/>
      <c r="J61" s="14"/>
      <c r="K61" s="14"/>
      <c r="L61" s="14"/>
      <c r="M61" s="15"/>
      <c r="N61" s="15"/>
      <c r="O61" s="14"/>
      <c r="P61" s="14"/>
      <c r="Q61" s="3"/>
      <c r="R61" s="3"/>
      <c r="S61" s="3"/>
      <c r="T61" s="3"/>
      <c r="U61" s="3"/>
      <c r="V61" s="3"/>
      <c r="W61" s="3"/>
      <c r="X61" s="3"/>
      <c r="Y61" s="3"/>
    </row>
    <row r="62" spans="1:25" ht="21" customHeight="1">
      <c r="A62" s="14"/>
      <c r="B62" s="14"/>
      <c r="C62" s="14"/>
      <c r="D62" s="14"/>
      <c r="E62" s="14"/>
      <c r="F62" s="14"/>
      <c r="G62" s="14"/>
      <c r="H62" s="15"/>
      <c r="I62" s="14"/>
      <c r="J62" s="14"/>
      <c r="K62" s="14"/>
      <c r="L62" s="14"/>
      <c r="M62" s="15"/>
      <c r="N62" s="15"/>
      <c r="O62" s="14"/>
      <c r="P62" s="14"/>
      <c r="Q62" s="3"/>
      <c r="R62" s="3"/>
      <c r="S62" s="3"/>
      <c r="T62" s="3"/>
      <c r="U62" s="3"/>
      <c r="V62" s="3"/>
      <c r="W62" s="3"/>
      <c r="X62" s="3"/>
      <c r="Y62" s="3"/>
    </row>
    <row r="63" spans="1:25" ht="21" customHeight="1">
      <c r="A63" s="14"/>
      <c r="B63" s="14"/>
      <c r="C63" s="14"/>
      <c r="D63" s="14"/>
      <c r="E63" s="14"/>
      <c r="F63" s="14"/>
      <c r="G63" s="14"/>
      <c r="H63" s="15"/>
      <c r="I63" s="14"/>
      <c r="J63" s="14"/>
      <c r="K63" s="14"/>
      <c r="L63" s="14"/>
      <c r="M63" s="15"/>
      <c r="N63" s="15"/>
      <c r="O63" s="14"/>
      <c r="P63" s="14"/>
      <c r="Q63" s="3"/>
      <c r="R63" s="3"/>
      <c r="S63" s="3"/>
      <c r="T63" s="3"/>
      <c r="U63" s="3"/>
      <c r="V63" s="3"/>
      <c r="W63" s="3"/>
      <c r="X63" s="3"/>
      <c r="Y63" s="3"/>
    </row>
    <row r="64" spans="1:25" ht="21" customHeight="1">
      <c r="A64" s="14"/>
      <c r="B64" s="14"/>
      <c r="C64" s="14"/>
      <c r="D64" s="14"/>
      <c r="E64" s="14"/>
      <c r="F64" s="14"/>
      <c r="G64" s="14"/>
      <c r="H64" s="15"/>
      <c r="I64" s="14"/>
      <c r="J64" s="14"/>
      <c r="K64" s="14"/>
      <c r="L64" s="14"/>
      <c r="M64" s="15"/>
      <c r="N64" s="15"/>
      <c r="O64" s="14"/>
      <c r="P64" s="14"/>
      <c r="Q64" s="3"/>
      <c r="R64" s="3"/>
      <c r="S64" s="3"/>
      <c r="T64" s="3"/>
      <c r="U64" s="3"/>
      <c r="V64" s="3"/>
      <c r="W64" s="3"/>
      <c r="X64" s="3"/>
      <c r="Y64" s="3"/>
    </row>
    <row r="65" spans="1:25" ht="21" customHeight="1">
      <c r="A65" s="14"/>
      <c r="B65" s="14"/>
      <c r="C65" s="14"/>
      <c r="D65" s="14"/>
      <c r="E65" s="14"/>
      <c r="F65" s="14"/>
      <c r="G65" s="14"/>
      <c r="H65" s="15"/>
      <c r="I65" s="14"/>
      <c r="J65" s="14"/>
      <c r="K65" s="14"/>
      <c r="L65" s="14"/>
      <c r="M65" s="15"/>
      <c r="N65" s="15"/>
      <c r="O65" s="14"/>
      <c r="P65" s="14"/>
      <c r="Q65" s="3"/>
      <c r="R65" s="3"/>
      <c r="S65" s="3"/>
      <c r="T65" s="3"/>
      <c r="U65" s="3"/>
      <c r="V65" s="3"/>
      <c r="W65" s="3"/>
      <c r="X65" s="3"/>
      <c r="Y65" s="3"/>
    </row>
    <row r="66" spans="1:25" ht="21" customHeight="1">
      <c r="A66" s="14"/>
      <c r="B66" s="14"/>
      <c r="C66" s="14"/>
      <c r="D66" s="14"/>
      <c r="E66" s="14"/>
      <c r="F66" s="14"/>
      <c r="G66" s="14"/>
      <c r="H66" s="15"/>
      <c r="I66" s="14"/>
      <c r="J66" s="14"/>
      <c r="K66" s="14"/>
      <c r="L66" s="14"/>
      <c r="M66" s="15"/>
      <c r="N66" s="15"/>
      <c r="O66" s="14"/>
      <c r="P66" s="14"/>
      <c r="Q66" s="3"/>
      <c r="R66" s="3"/>
      <c r="S66" s="3"/>
      <c r="T66" s="3"/>
      <c r="U66" s="3"/>
      <c r="V66" s="3"/>
      <c r="W66" s="3"/>
      <c r="X66" s="3"/>
      <c r="Y66" s="3"/>
    </row>
    <row r="67" spans="1:25" ht="21" customHeight="1">
      <c r="A67" s="14"/>
      <c r="B67" s="14"/>
      <c r="C67" s="14"/>
      <c r="D67" s="14"/>
      <c r="E67" s="14"/>
      <c r="F67" s="14"/>
      <c r="G67" s="14"/>
      <c r="H67" s="15"/>
      <c r="I67" s="14"/>
      <c r="J67" s="14"/>
      <c r="K67" s="14"/>
      <c r="L67" s="14"/>
      <c r="M67" s="15"/>
      <c r="N67" s="15"/>
      <c r="O67" s="14"/>
      <c r="P67" s="14"/>
      <c r="Q67" s="3"/>
      <c r="R67" s="3"/>
      <c r="S67" s="3"/>
      <c r="T67" s="3"/>
      <c r="U67" s="3"/>
      <c r="V67" s="3"/>
      <c r="W67" s="3"/>
      <c r="X67" s="3"/>
      <c r="Y67" s="3"/>
    </row>
    <row r="68" spans="1:25" ht="21" customHeight="1">
      <c r="A68" s="14"/>
      <c r="B68" s="14"/>
      <c r="C68" s="14"/>
      <c r="D68" s="14"/>
      <c r="E68" s="14"/>
      <c r="F68" s="14"/>
      <c r="G68" s="14"/>
      <c r="H68" s="15"/>
      <c r="I68" s="14"/>
      <c r="J68" s="14"/>
      <c r="K68" s="14"/>
      <c r="L68" s="14"/>
      <c r="M68" s="15"/>
      <c r="N68" s="15"/>
      <c r="O68" s="14"/>
      <c r="P68" s="14"/>
      <c r="Q68" s="3"/>
      <c r="R68" s="3"/>
      <c r="S68" s="3"/>
      <c r="T68" s="3"/>
      <c r="U68" s="3"/>
      <c r="V68" s="3"/>
      <c r="W68" s="3"/>
      <c r="X68" s="3"/>
      <c r="Y68" s="3"/>
    </row>
    <row r="69" spans="1:25" ht="21" customHeight="1">
      <c r="A69" s="14"/>
      <c r="B69" s="14"/>
      <c r="C69" s="14"/>
      <c r="D69" s="14"/>
      <c r="E69" s="14"/>
      <c r="F69" s="14"/>
      <c r="G69" s="14"/>
      <c r="H69" s="15"/>
      <c r="I69" s="14"/>
      <c r="J69" s="14"/>
      <c r="K69" s="14"/>
      <c r="L69" s="14"/>
      <c r="M69" s="15"/>
      <c r="N69" s="15"/>
      <c r="O69" s="14"/>
      <c r="P69" s="14"/>
      <c r="Q69" s="3"/>
      <c r="R69" s="3"/>
      <c r="S69" s="3"/>
      <c r="T69" s="3"/>
      <c r="U69" s="3"/>
      <c r="V69" s="3"/>
      <c r="W69" s="3"/>
      <c r="X69" s="3"/>
      <c r="Y69" s="3"/>
    </row>
    <row r="70" spans="1:25" ht="21" customHeight="1">
      <c r="A70" s="14"/>
      <c r="B70" s="14"/>
      <c r="C70" s="14"/>
      <c r="D70" s="14"/>
      <c r="E70" s="14"/>
      <c r="F70" s="14"/>
      <c r="G70" s="14"/>
      <c r="H70" s="15"/>
      <c r="I70" s="14"/>
      <c r="J70" s="14"/>
      <c r="K70" s="14"/>
      <c r="L70" s="14"/>
      <c r="M70" s="15"/>
      <c r="N70" s="15"/>
      <c r="O70" s="14"/>
      <c r="P70" s="14"/>
      <c r="Q70" s="3"/>
      <c r="R70" s="3"/>
      <c r="S70" s="3"/>
      <c r="T70" s="3"/>
      <c r="U70" s="3"/>
      <c r="V70" s="3"/>
      <c r="W70" s="3"/>
      <c r="X70" s="3"/>
      <c r="Y70" s="3"/>
    </row>
    <row r="71" spans="1:25" ht="21" customHeight="1">
      <c r="A71" s="14"/>
      <c r="B71" s="14"/>
      <c r="C71" s="14"/>
      <c r="D71" s="14"/>
      <c r="E71" s="14"/>
      <c r="F71" s="14"/>
      <c r="G71" s="14"/>
      <c r="H71" s="15"/>
      <c r="I71" s="14"/>
      <c r="J71" s="14"/>
      <c r="K71" s="14"/>
      <c r="L71" s="14"/>
      <c r="M71" s="15"/>
      <c r="N71" s="15"/>
      <c r="O71" s="14"/>
      <c r="P71" s="14"/>
      <c r="Q71" s="3"/>
      <c r="R71" s="3"/>
      <c r="S71" s="3"/>
      <c r="T71" s="3"/>
      <c r="U71" s="3"/>
      <c r="V71" s="3"/>
      <c r="W71" s="3"/>
      <c r="X71" s="3"/>
      <c r="Y71" s="3"/>
    </row>
    <row r="72" spans="1:25" ht="21" customHeight="1">
      <c r="A72" s="14"/>
      <c r="B72" s="14"/>
      <c r="C72" s="14"/>
      <c r="D72" s="14"/>
      <c r="E72" s="14"/>
      <c r="F72" s="14"/>
      <c r="G72" s="14"/>
      <c r="H72" s="15"/>
      <c r="I72" s="14"/>
      <c r="J72" s="14"/>
      <c r="K72" s="14"/>
      <c r="L72" s="14"/>
      <c r="M72" s="15"/>
      <c r="N72" s="15"/>
      <c r="O72" s="14"/>
      <c r="P72" s="14"/>
      <c r="Q72" s="3"/>
      <c r="R72" s="3"/>
      <c r="S72" s="3"/>
      <c r="T72" s="3"/>
      <c r="U72" s="3"/>
      <c r="V72" s="3"/>
      <c r="W72" s="3"/>
      <c r="X72" s="3"/>
      <c r="Y72" s="3"/>
    </row>
    <row r="73" spans="1:25" ht="21" customHeight="1">
      <c r="A73" s="14"/>
      <c r="B73" s="14"/>
      <c r="C73" s="14"/>
      <c r="D73" s="14"/>
      <c r="E73" s="14"/>
      <c r="F73" s="14"/>
      <c r="G73" s="14"/>
      <c r="H73" s="15"/>
      <c r="I73" s="14"/>
      <c r="J73" s="14"/>
      <c r="K73" s="14"/>
      <c r="L73" s="14"/>
      <c r="M73" s="15"/>
      <c r="N73" s="15"/>
      <c r="O73" s="14"/>
      <c r="P73" s="14"/>
      <c r="Q73" s="3"/>
      <c r="R73" s="3"/>
      <c r="S73" s="3"/>
      <c r="T73" s="3"/>
      <c r="U73" s="3"/>
      <c r="V73" s="3"/>
      <c r="W73" s="3"/>
      <c r="X73" s="3"/>
      <c r="Y73" s="3"/>
    </row>
    <row r="74" spans="1:25" ht="21" customHeight="1">
      <c r="A74" s="14"/>
      <c r="B74" s="14"/>
      <c r="C74" s="14"/>
      <c r="D74" s="14"/>
      <c r="E74" s="14"/>
      <c r="F74" s="14"/>
      <c r="G74" s="14"/>
      <c r="H74" s="15"/>
      <c r="I74" s="14"/>
      <c r="J74" s="14"/>
      <c r="K74" s="14"/>
      <c r="L74" s="14"/>
      <c r="M74" s="15"/>
      <c r="N74" s="15"/>
      <c r="O74" s="14"/>
      <c r="P74" s="14"/>
      <c r="Q74" s="3"/>
      <c r="R74" s="3"/>
      <c r="S74" s="3"/>
      <c r="T74" s="3"/>
      <c r="U74" s="3"/>
      <c r="V74" s="3"/>
      <c r="W74" s="3"/>
      <c r="X74" s="3"/>
      <c r="Y74" s="3"/>
    </row>
    <row r="75" spans="1:25" ht="21" customHeight="1">
      <c r="A75" s="14"/>
      <c r="B75" s="14"/>
      <c r="C75" s="14"/>
      <c r="D75" s="14"/>
      <c r="E75" s="14"/>
      <c r="F75" s="14"/>
      <c r="G75" s="14"/>
      <c r="H75" s="15"/>
      <c r="I75" s="14"/>
      <c r="J75" s="14"/>
      <c r="K75" s="14"/>
      <c r="L75" s="14"/>
      <c r="M75" s="15"/>
      <c r="N75" s="15"/>
      <c r="O75" s="14"/>
      <c r="P75" s="14"/>
      <c r="Q75" s="3"/>
      <c r="R75" s="3"/>
      <c r="S75" s="3"/>
      <c r="T75" s="3"/>
      <c r="U75" s="3"/>
      <c r="V75" s="3"/>
      <c r="W75" s="3"/>
      <c r="X75" s="3"/>
      <c r="Y75" s="3"/>
    </row>
    <row r="76" spans="1:25" ht="21" customHeight="1">
      <c r="A76" s="14"/>
      <c r="B76" s="14"/>
      <c r="C76" s="14"/>
      <c r="D76" s="14"/>
      <c r="E76" s="14"/>
      <c r="F76" s="14"/>
      <c r="G76" s="14"/>
      <c r="H76" s="15"/>
      <c r="I76" s="14"/>
      <c r="J76" s="14"/>
      <c r="K76" s="14"/>
      <c r="L76" s="14"/>
      <c r="M76" s="15"/>
      <c r="N76" s="15"/>
      <c r="O76" s="14"/>
      <c r="P76" s="14"/>
      <c r="Q76" s="3"/>
      <c r="R76" s="3"/>
      <c r="S76" s="3"/>
      <c r="T76" s="3"/>
      <c r="U76" s="3"/>
      <c r="V76" s="3"/>
      <c r="W76" s="3"/>
      <c r="X76" s="3"/>
      <c r="Y76" s="3"/>
    </row>
    <row r="77" spans="1:25" ht="21" customHeight="1">
      <c r="A77" s="14"/>
      <c r="B77" s="14"/>
      <c r="C77" s="14"/>
      <c r="D77" s="14"/>
      <c r="E77" s="14"/>
      <c r="F77" s="14"/>
      <c r="G77" s="14"/>
      <c r="H77" s="15"/>
      <c r="I77" s="14"/>
      <c r="J77" s="14"/>
      <c r="K77" s="14"/>
      <c r="L77" s="14"/>
      <c r="M77" s="15"/>
      <c r="N77" s="15"/>
      <c r="O77" s="14"/>
      <c r="P77" s="14"/>
      <c r="Q77" s="3"/>
      <c r="R77" s="3"/>
      <c r="S77" s="3"/>
      <c r="T77" s="3"/>
      <c r="U77" s="3"/>
      <c r="V77" s="3"/>
      <c r="W77" s="3"/>
      <c r="X77" s="3"/>
      <c r="Y77" s="3"/>
    </row>
    <row r="78" spans="1:25" ht="21" customHeight="1">
      <c r="A78" s="14"/>
      <c r="B78" s="14"/>
      <c r="C78" s="14"/>
      <c r="D78" s="14"/>
      <c r="E78" s="14"/>
      <c r="F78" s="14"/>
      <c r="G78" s="14"/>
      <c r="H78" s="15"/>
      <c r="I78" s="14"/>
      <c r="J78" s="14"/>
      <c r="K78" s="14"/>
      <c r="L78" s="14"/>
      <c r="M78" s="15"/>
      <c r="N78" s="15"/>
      <c r="O78" s="14"/>
      <c r="P78" s="14"/>
      <c r="Q78" s="3"/>
      <c r="R78" s="3"/>
      <c r="S78" s="3"/>
      <c r="T78" s="3"/>
      <c r="U78" s="3"/>
      <c r="V78" s="3"/>
      <c r="W78" s="3"/>
      <c r="X78" s="3"/>
      <c r="Y78" s="3"/>
    </row>
    <row r="79" spans="1:25" ht="21" customHeight="1">
      <c r="A79" s="14"/>
      <c r="B79" s="14"/>
      <c r="C79" s="14"/>
      <c r="D79" s="14"/>
      <c r="E79" s="14"/>
      <c r="F79" s="14"/>
      <c r="G79" s="14"/>
      <c r="H79" s="15"/>
      <c r="I79" s="14"/>
      <c r="J79" s="14"/>
      <c r="K79" s="14"/>
      <c r="L79" s="14"/>
      <c r="M79" s="15"/>
      <c r="N79" s="15"/>
      <c r="O79" s="14"/>
      <c r="P79" s="14"/>
      <c r="Q79" s="3"/>
      <c r="R79" s="3"/>
      <c r="S79" s="3"/>
      <c r="T79" s="3"/>
      <c r="U79" s="3"/>
      <c r="V79" s="3"/>
      <c r="W79" s="3"/>
      <c r="X79" s="3"/>
      <c r="Y79" s="3"/>
    </row>
    <row r="80" spans="1:25" ht="21" customHeight="1">
      <c r="A80" s="14"/>
      <c r="B80" s="14"/>
      <c r="C80" s="14"/>
      <c r="D80" s="14"/>
      <c r="E80" s="14"/>
      <c r="F80" s="14"/>
      <c r="G80" s="14"/>
      <c r="H80" s="15"/>
      <c r="I80" s="14"/>
      <c r="J80" s="14"/>
      <c r="K80" s="14"/>
      <c r="L80" s="14"/>
      <c r="M80" s="15"/>
      <c r="N80" s="15"/>
      <c r="O80" s="14"/>
      <c r="P80" s="14"/>
      <c r="Q80" s="3"/>
      <c r="R80" s="3"/>
      <c r="S80" s="3"/>
      <c r="T80" s="3"/>
      <c r="U80" s="3"/>
      <c r="V80" s="3"/>
      <c r="W80" s="3"/>
      <c r="X80" s="3"/>
      <c r="Y80" s="3"/>
    </row>
    <row r="81" spans="1:25" ht="21" customHeight="1">
      <c r="A81" s="14"/>
      <c r="B81" s="14"/>
      <c r="C81" s="14"/>
      <c r="D81" s="14"/>
      <c r="E81" s="14"/>
      <c r="F81" s="14"/>
      <c r="G81" s="14"/>
      <c r="H81" s="15"/>
      <c r="I81" s="14"/>
      <c r="J81" s="14"/>
      <c r="K81" s="14"/>
      <c r="L81" s="14"/>
      <c r="M81" s="15"/>
      <c r="N81" s="15"/>
      <c r="O81" s="14"/>
      <c r="P81" s="14"/>
      <c r="Q81" s="3"/>
      <c r="R81" s="3"/>
      <c r="S81" s="3"/>
      <c r="T81" s="3"/>
      <c r="U81" s="3"/>
      <c r="V81" s="3"/>
      <c r="W81" s="3"/>
      <c r="X81" s="3"/>
      <c r="Y81" s="3"/>
    </row>
    <row r="82" spans="1:25" ht="21" customHeight="1">
      <c r="A82" s="14"/>
      <c r="B82" s="14"/>
      <c r="C82" s="14"/>
      <c r="D82" s="14"/>
      <c r="E82" s="14"/>
      <c r="F82" s="14"/>
      <c r="G82" s="14"/>
      <c r="H82" s="15"/>
      <c r="I82" s="14"/>
      <c r="J82" s="14"/>
      <c r="K82" s="14"/>
      <c r="L82" s="14"/>
      <c r="M82" s="15"/>
      <c r="N82" s="15"/>
      <c r="O82" s="14"/>
      <c r="P82" s="14"/>
      <c r="Q82" s="3"/>
      <c r="R82" s="3"/>
      <c r="S82" s="3"/>
      <c r="T82" s="3"/>
      <c r="U82" s="3"/>
      <c r="V82" s="3"/>
      <c r="W82" s="3"/>
      <c r="X82" s="3"/>
      <c r="Y82" s="3"/>
    </row>
    <row r="83" spans="1:25" ht="21" customHeight="1">
      <c r="A83" s="14"/>
      <c r="B83" s="14"/>
      <c r="C83" s="14"/>
      <c r="D83" s="14"/>
      <c r="E83" s="14"/>
      <c r="F83" s="14"/>
      <c r="G83" s="14"/>
      <c r="H83" s="15"/>
      <c r="I83" s="14"/>
      <c r="J83" s="14"/>
      <c r="K83" s="14"/>
      <c r="L83" s="14"/>
      <c r="M83" s="15"/>
      <c r="N83" s="15"/>
      <c r="O83" s="14"/>
      <c r="P83" s="14"/>
      <c r="Q83" s="3"/>
      <c r="R83" s="3"/>
      <c r="S83" s="3"/>
      <c r="T83" s="3"/>
      <c r="U83" s="3"/>
      <c r="V83" s="3"/>
      <c r="W83" s="3"/>
      <c r="X83" s="3"/>
      <c r="Y83" s="3"/>
    </row>
    <row r="84" spans="1:25" ht="21" customHeight="1">
      <c r="A84" s="14"/>
      <c r="B84" s="14"/>
      <c r="C84" s="14"/>
      <c r="D84" s="14"/>
      <c r="E84" s="14"/>
      <c r="F84" s="14"/>
      <c r="G84" s="14"/>
      <c r="H84" s="15"/>
      <c r="I84" s="14"/>
      <c r="J84" s="14"/>
      <c r="K84" s="14"/>
      <c r="L84" s="14"/>
      <c r="M84" s="15"/>
      <c r="N84" s="15"/>
      <c r="O84" s="14"/>
      <c r="P84" s="14"/>
      <c r="Q84" s="3"/>
      <c r="R84" s="3"/>
      <c r="S84" s="3"/>
      <c r="T84" s="3"/>
      <c r="U84" s="3"/>
      <c r="V84" s="3"/>
      <c r="W84" s="3"/>
      <c r="X84" s="3"/>
      <c r="Y84" s="3"/>
    </row>
    <row r="85" spans="1:25" ht="21" customHeight="1">
      <c r="A85" s="14"/>
      <c r="B85" s="14"/>
      <c r="C85" s="14"/>
      <c r="D85" s="14"/>
      <c r="E85" s="14"/>
      <c r="F85" s="14"/>
      <c r="G85" s="14"/>
      <c r="H85" s="15"/>
      <c r="I85" s="14"/>
      <c r="J85" s="14"/>
      <c r="K85" s="14"/>
      <c r="L85" s="14"/>
      <c r="M85" s="15"/>
      <c r="N85" s="15"/>
      <c r="O85" s="14"/>
      <c r="P85" s="14"/>
      <c r="Q85" s="3"/>
      <c r="R85" s="3"/>
      <c r="S85" s="3"/>
      <c r="T85" s="3"/>
      <c r="U85" s="3"/>
      <c r="V85" s="3"/>
      <c r="W85" s="3"/>
      <c r="X85" s="3"/>
      <c r="Y85" s="3"/>
    </row>
    <row r="86" spans="1:25" ht="21" customHeight="1">
      <c r="A86" s="14"/>
      <c r="B86" s="14"/>
      <c r="C86" s="14"/>
      <c r="D86" s="14"/>
      <c r="E86" s="14"/>
      <c r="F86" s="14"/>
      <c r="G86" s="14"/>
      <c r="H86" s="15"/>
      <c r="I86" s="14"/>
      <c r="J86" s="14"/>
      <c r="K86" s="14"/>
      <c r="L86" s="14"/>
      <c r="M86" s="15"/>
      <c r="N86" s="15"/>
      <c r="O86" s="14"/>
      <c r="P86" s="14"/>
      <c r="Q86" s="3"/>
      <c r="R86" s="3"/>
      <c r="S86" s="3"/>
      <c r="T86" s="3"/>
      <c r="U86" s="3"/>
      <c r="V86" s="3"/>
      <c r="W86" s="3"/>
      <c r="X86" s="3"/>
      <c r="Y86" s="3"/>
    </row>
    <row r="87" spans="1:25" ht="21" customHeight="1">
      <c r="A87" s="14"/>
      <c r="B87" s="14"/>
      <c r="C87" s="14"/>
      <c r="D87" s="14"/>
      <c r="E87" s="14"/>
      <c r="F87" s="14"/>
      <c r="G87" s="14"/>
      <c r="H87" s="15"/>
      <c r="I87" s="14"/>
      <c r="J87" s="14"/>
      <c r="K87" s="14"/>
      <c r="L87" s="14"/>
      <c r="M87" s="15"/>
      <c r="N87" s="15"/>
      <c r="O87" s="14"/>
      <c r="P87" s="14"/>
      <c r="Q87" s="3"/>
      <c r="R87" s="3"/>
      <c r="S87" s="3"/>
      <c r="T87" s="3"/>
      <c r="U87" s="3"/>
      <c r="V87" s="3"/>
      <c r="W87" s="3"/>
      <c r="X87" s="3"/>
      <c r="Y87" s="3"/>
    </row>
    <row r="88" spans="1:25" ht="21" customHeight="1">
      <c r="A88" s="14"/>
      <c r="B88" s="14"/>
      <c r="C88" s="14"/>
      <c r="D88" s="14"/>
      <c r="E88" s="14"/>
      <c r="F88" s="14"/>
      <c r="G88" s="14"/>
      <c r="H88" s="15"/>
      <c r="I88" s="14"/>
      <c r="J88" s="14"/>
      <c r="K88" s="14"/>
      <c r="L88" s="14"/>
      <c r="M88" s="15"/>
      <c r="N88" s="15"/>
      <c r="O88" s="14"/>
      <c r="P88" s="14"/>
      <c r="Q88" s="3"/>
      <c r="R88" s="3"/>
      <c r="S88" s="3"/>
      <c r="T88" s="3"/>
      <c r="U88" s="3"/>
      <c r="V88" s="3"/>
      <c r="W88" s="3"/>
      <c r="X88" s="3"/>
      <c r="Y88" s="3"/>
    </row>
    <row r="89" spans="1:25" ht="21" customHeight="1">
      <c r="A89" s="14"/>
      <c r="B89" s="14"/>
      <c r="C89" s="14"/>
      <c r="D89" s="14"/>
      <c r="E89" s="14"/>
      <c r="F89" s="14"/>
      <c r="G89" s="14"/>
      <c r="H89" s="15"/>
      <c r="I89" s="14"/>
      <c r="J89" s="14"/>
      <c r="K89" s="14"/>
      <c r="L89" s="14"/>
      <c r="M89" s="15"/>
      <c r="N89" s="15"/>
      <c r="O89" s="14"/>
      <c r="P89" s="14"/>
      <c r="Q89" s="3"/>
      <c r="R89" s="3"/>
      <c r="S89" s="3"/>
      <c r="T89" s="3"/>
      <c r="U89" s="3"/>
      <c r="V89" s="3"/>
      <c r="W89" s="3"/>
      <c r="X89" s="3"/>
      <c r="Y89" s="3"/>
    </row>
    <row r="90" spans="1:25" ht="21" customHeight="1">
      <c r="A90" s="14"/>
      <c r="B90" s="14"/>
      <c r="C90" s="14"/>
      <c r="D90" s="14"/>
      <c r="E90" s="14"/>
      <c r="F90" s="14"/>
      <c r="G90" s="14"/>
      <c r="H90" s="15"/>
      <c r="I90" s="14"/>
      <c r="J90" s="14"/>
      <c r="K90" s="14"/>
      <c r="L90" s="14"/>
      <c r="M90" s="15"/>
      <c r="N90" s="15"/>
      <c r="O90" s="14"/>
      <c r="P90" s="14"/>
      <c r="Q90" s="3"/>
      <c r="R90" s="3"/>
      <c r="S90" s="3"/>
      <c r="T90" s="3"/>
      <c r="U90" s="3"/>
      <c r="V90" s="3"/>
      <c r="W90" s="3"/>
      <c r="X90" s="3"/>
      <c r="Y90" s="3"/>
    </row>
    <row r="91" spans="1:25" ht="21" customHeight="1">
      <c r="A91" s="14"/>
      <c r="B91" s="14"/>
      <c r="C91" s="14"/>
      <c r="D91" s="14"/>
      <c r="E91" s="14"/>
      <c r="F91" s="14"/>
      <c r="G91" s="14"/>
      <c r="H91" s="15"/>
      <c r="I91" s="14"/>
      <c r="J91" s="14"/>
      <c r="K91" s="14"/>
      <c r="L91" s="14"/>
      <c r="M91" s="15"/>
      <c r="N91" s="15"/>
      <c r="O91" s="14"/>
      <c r="P91" s="14"/>
      <c r="Q91" s="3"/>
      <c r="R91" s="3"/>
      <c r="S91" s="3"/>
      <c r="T91" s="3"/>
      <c r="U91" s="3"/>
      <c r="V91" s="3"/>
      <c r="W91" s="3"/>
      <c r="X91" s="3"/>
      <c r="Y91" s="3"/>
    </row>
    <row r="92" spans="1:25" ht="21" customHeight="1">
      <c r="A92" s="14"/>
      <c r="B92" s="14"/>
      <c r="C92" s="14"/>
      <c r="D92" s="14"/>
      <c r="E92" s="14"/>
      <c r="F92" s="14"/>
      <c r="G92" s="14"/>
      <c r="H92" s="15"/>
      <c r="I92" s="14"/>
      <c r="J92" s="14"/>
      <c r="K92" s="14"/>
      <c r="L92" s="14"/>
      <c r="M92" s="15"/>
      <c r="N92" s="15"/>
      <c r="O92" s="14"/>
      <c r="P92" s="14"/>
      <c r="Q92" s="3"/>
      <c r="R92" s="3"/>
      <c r="S92" s="3"/>
      <c r="T92" s="3"/>
      <c r="U92" s="3"/>
      <c r="V92" s="3"/>
      <c r="W92" s="3"/>
      <c r="X92" s="3"/>
      <c r="Y92" s="3"/>
    </row>
    <row r="93" spans="1:25" ht="21" customHeight="1">
      <c r="A93" s="14"/>
      <c r="B93" s="14"/>
      <c r="C93" s="14"/>
      <c r="D93" s="14"/>
      <c r="E93" s="14"/>
      <c r="F93" s="14"/>
      <c r="G93" s="14"/>
      <c r="H93" s="15"/>
      <c r="I93" s="14"/>
      <c r="J93" s="14"/>
      <c r="K93" s="14"/>
      <c r="L93" s="14"/>
      <c r="M93" s="15"/>
      <c r="N93" s="15"/>
      <c r="O93" s="14"/>
      <c r="P93" s="14"/>
      <c r="Q93" s="3"/>
      <c r="R93" s="3"/>
      <c r="S93" s="3"/>
      <c r="T93" s="3"/>
      <c r="U93" s="3"/>
      <c r="V93" s="3"/>
      <c r="W93" s="3"/>
      <c r="X93" s="3"/>
      <c r="Y93" s="3"/>
    </row>
    <row r="94" spans="1:25" ht="21" customHeight="1">
      <c r="A94" s="14"/>
      <c r="B94" s="14"/>
      <c r="C94" s="14"/>
      <c r="D94" s="14"/>
      <c r="E94" s="14"/>
      <c r="F94" s="14"/>
      <c r="G94" s="14"/>
      <c r="H94" s="15"/>
      <c r="I94" s="14"/>
      <c r="J94" s="14"/>
      <c r="K94" s="14"/>
      <c r="L94" s="14"/>
      <c r="M94" s="15"/>
      <c r="N94" s="15"/>
      <c r="O94" s="14"/>
      <c r="P94" s="14"/>
      <c r="Q94" s="3"/>
      <c r="R94" s="3"/>
      <c r="S94" s="3"/>
      <c r="T94" s="3"/>
      <c r="U94" s="3"/>
      <c r="V94" s="3"/>
      <c r="W94" s="3"/>
      <c r="X94" s="3"/>
      <c r="Y94" s="3"/>
    </row>
    <row r="95" spans="1:25" ht="21" customHeight="1">
      <c r="A95" s="14"/>
      <c r="B95" s="14"/>
      <c r="C95" s="14"/>
      <c r="D95" s="14"/>
      <c r="E95" s="14"/>
      <c r="F95" s="14"/>
      <c r="G95" s="14"/>
      <c r="H95" s="15"/>
      <c r="I95" s="14"/>
      <c r="J95" s="14"/>
      <c r="K95" s="14"/>
      <c r="L95" s="14"/>
      <c r="M95" s="15"/>
      <c r="N95" s="15"/>
      <c r="O95" s="14"/>
      <c r="P95" s="14"/>
      <c r="Q95" s="3"/>
      <c r="R95" s="3"/>
      <c r="S95" s="3"/>
      <c r="T95" s="3"/>
      <c r="U95" s="3"/>
      <c r="V95" s="3"/>
      <c r="W95" s="3"/>
      <c r="X95" s="3"/>
      <c r="Y95" s="3"/>
    </row>
    <row r="96" spans="1:25" ht="21" customHeight="1">
      <c r="A96" s="14"/>
      <c r="B96" s="14"/>
      <c r="C96" s="14"/>
      <c r="D96" s="14"/>
      <c r="E96" s="14"/>
      <c r="F96" s="14"/>
      <c r="G96" s="14"/>
      <c r="H96" s="15"/>
      <c r="I96" s="14"/>
      <c r="J96" s="14"/>
      <c r="K96" s="14"/>
      <c r="L96" s="14"/>
      <c r="M96" s="15"/>
      <c r="N96" s="15"/>
      <c r="O96" s="14"/>
      <c r="P96" s="14"/>
      <c r="Q96" s="3"/>
      <c r="R96" s="3"/>
      <c r="S96" s="3"/>
      <c r="T96" s="3"/>
      <c r="U96" s="3"/>
      <c r="V96" s="3"/>
      <c r="W96" s="3"/>
      <c r="X96" s="3"/>
      <c r="Y96" s="3"/>
    </row>
    <row r="97" spans="1:25" ht="21" customHeight="1">
      <c r="A97" s="14"/>
      <c r="B97" s="14"/>
      <c r="C97" s="14"/>
      <c r="D97" s="14"/>
      <c r="E97" s="14"/>
      <c r="F97" s="14"/>
      <c r="G97" s="14"/>
      <c r="H97" s="15"/>
      <c r="I97" s="14"/>
      <c r="J97" s="14"/>
      <c r="K97" s="14"/>
      <c r="L97" s="14"/>
      <c r="M97" s="15"/>
      <c r="N97" s="15"/>
      <c r="O97" s="14"/>
      <c r="P97" s="14"/>
      <c r="Q97" s="3"/>
      <c r="R97" s="3"/>
      <c r="S97" s="3"/>
      <c r="T97" s="3"/>
      <c r="U97" s="3"/>
      <c r="V97" s="3"/>
      <c r="W97" s="3"/>
      <c r="X97" s="3"/>
      <c r="Y97" s="3"/>
    </row>
    <row r="98" spans="1:25" ht="21" customHeight="1">
      <c r="A98" s="14"/>
      <c r="B98" s="14"/>
      <c r="C98" s="14"/>
      <c r="D98" s="14"/>
      <c r="E98" s="14"/>
      <c r="F98" s="14"/>
      <c r="G98" s="14"/>
      <c r="H98" s="15"/>
      <c r="I98" s="14"/>
      <c r="J98" s="14"/>
      <c r="K98" s="14"/>
      <c r="L98" s="14"/>
      <c r="M98" s="15"/>
      <c r="N98" s="15"/>
      <c r="O98" s="14"/>
      <c r="P98" s="14"/>
      <c r="Q98" s="3"/>
      <c r="R98" s="3"/>
      <c r="S98" s="3"/>
      <c r="T98" s="3"/>
      <c r="U98" s="3"/>
      <c r="V98" s="3"/>
      <c r="W98" s="3"/>
      <c r="X98" s="3"/>
      <c r="Y98" s="3"/>
    </row>
    <row r="99" spans="1:25" ht="21" customHeight="1">
      <c r="A99" s="14"/>
      <c r="B99" s="14"/>
      <c r="C99" s="14"/>
      <c r="D99" s="14"/>
      <c r="E99" s="14"/>
      <c r="F99" s="14"/>
      <c r="G99" s="14"/>
      <c r="H99" s="15"/>
      <c r="I99" s="14"/>
      <c r="J99" s="14"/>
      <c r="K99" s="14"/>
      <c r="L99" s="14"/>
      <c r="M99" s="15"/>
      <c r="N99" s="15"/>
      <c r="O99" s="14"/>
      <c r="P99" s="14"/>
      <c r="Q99" s="3"/>
      <c r="R99" s="3"/>
      <c r="S99" s="3"/>
      <c r="T99" s="3"/>
      <c r="U99" s="3"/>
      <c r="V99" s="3"/>
      <c r="W99" s="3"/>
      <c r="X99" s="3"/>
      <c r="Y99" s="3"/>
    </row>
    <row r="100" spans="1:25" ht="21" customHeight="1">
      <c r="A100" s="14"/>
      <c r="B100" s="14"/>
      <c r="C100" s="14"/>
      <c r="D100" s="14"/>
      <c r="E100" s="14"/>
      <c r="F100" s="14"/>
      <c r="G100" s="14"/>
      <c r="H100" s="15"/>
      <c r="I100" s="14"/>
      <c r="J100" s="14"/>
      <c r="K100" s="14"/>
      <c r="L100" s="14"/>
      <c r="M100" s="15"/>
      <c r="N100" s="15"/>
      <c r="O100" s="14"/>
      <c r="P100" s="14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21" customHeight="1">
      <c r="A101" s="14"/>
      <c r="B101" s="14"/>
      <c r="C101" s="14"/>
      <c r="D101" s="14"/>
      <c r="E101" s="14"/>
      <c r="F101" s="14"/>
      <c r="G101" s="14"/>
      <c r="H101" s="15"/>
      <c r="I101" s="14"/>
      <c r="J101" s="14"/>
      <c r="K101" s="14"/>
      <c r="L101" s="14"/>
      <c r="M101" s="15"/>
      <c r="N101" s="15"/>
      <c r="O101" s="14"/>
      <c r="P101" s="14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21" customHeight="1">
      <c r="A102" s="14"/>
      <c r="B102" s="14"/>
      <c r="C102" s="14"/>
      <c r="D102" s="14"/>
      <c r="E102" s="14"/>
      <c r="F102" s="14"/>
      <c r="G102" s="14"/>
      <c r="H102" s="15"/>
      <c r="I102" s="14"/>
      <c r="J102" s="14"/>
      <c r="K102" s="14"/>
      <c r="L102" s="14"/>
      <c r="M102" s="15"/>
      <c r="N102" s="15"/>
      <c r="O102" s="14"/>
      <c r="P102" s="14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21" customHeight="1">
      <c r="A103" s="14"/>
      <c r="B103" s="14"/>
      <c r="C103" s="14"/>
      <c r="D103" s="14"/>
      <c r="E103" s="14"/>
      <c r="F103" s="14"/>
      <c r="G103" s="14"/>
      <c r="H103" s="15"/>
      <c r="I103" s="14"/>
      <c r="J103" s="14"/>
      <c r="K103" s="14"/>
      <c r="L103" s="14"/>
      <c r="M103" s="15"/>
      <c r="N103" s="15"/>
      <c r="O103" s="14"/>
      <c r="P103" s="14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21" customHeight="1">
      <c r="A104" s="14"/>
      <c r="B104" s="14"/>
      <c r="C104" s="14"/>
      <c r="D104" s="14"/>
      <c r="E104" s="14"/>
      <c r="F104" s="14"/>
      <c r="G104" s="14"/>
      <c r="H104" s="15"/>
      <c r="I104" s="14"/>
      <c r="J104" s="14"/>
      <c r="K104" s="14"/>
      <c r="L104" s="14"/>
      <c r="M104" s="15"/>
      <c r="N104" s="15"/>
      <c r="O104" s="14"/>
      <c r="P104" s="14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21" customHeight="1">
      <c r="A105" s="14"/>
      <c r="B105" s="14"/>
      <c r="C105" s="14"/>
      <c r="D105" s="14"/>
      <c r="E105" s="14"/>
      <c r="F105" s="14"/>
      <c r="G105" s="14"/>
      <c r="H105" s="15"/>
      <c r="I105" s="14"/>
      <c r="J105" s="14"/>
      <c r="K105" s="14"/>
      <c r="L105" s="14"/>
      <c r="M105" s="15"/>
      <c r="N105" s="15"/>
      <c r="O105" s="14"/>
      <c r="P105" s="14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21" customHeight="1">
      <c r="A106" s="14"/>
      <c r="B106" s="14"/>
      <c r="C106" s="14"/>
      <c r="D106" s="14"/>
      <c r="E106" s="14"/>
      <c r="F106" s="14"/>
      <c r="G106" s="14"/>
      <c r="H106" s="15"/>
      <c r="I106" s="14"/>
      <c r="J106" s="14"/>
      <c r="K106" s="14"/>
      <c r="L106" s="14"/>
      <c r="M106" s="15"/>
      <c r="N106" s="15"/>
      <c r="O106" s="14"/>
      <c r="P106" s="14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21" customHeight="1">
      <c r="A107" s="14"/>
      <c r="B107" s="14"/>
      <c r="C107" s="14"/>
      <c r="D107" s="14"/>
      <c r="E107" s="14"/>
      <c r="F107" s="14"/>
      <c r="G107" s="14"/>
      <c r="H107" s="15"/>
      <c r="I107" s="14"/>
      <c r="J107" s="14"/>
      <c r="K107" s="14"/>
      <c r="L107" s="14"/>
      <c r="M107" s="15"/>
      <c r="N107" s="15"/>
      <c r="O107" s="14"/>
      <c r="P107" s="14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21" customHeight="1">
      <c r="A108" s="14"/>
      <c r="B108" s="14"/>
      <c r="C108" s="14"/>
      <c r="D108" s="14"/>
      <c r="E108" s="14"/>
      <c r="F108" s="14"/>
      <c r="G108" s="14"/>
      <c r="H108" s="15"/>
      <c r="I108" s="14"/>
      <c r="J108" s="14"/>
      <c r="K108" s="14"/>
      <c r="L108" s="14"/>
      <c r="M108" s="15"/>
      <c r="N108" s="15"/>
      <c r="O108" s="14"/>
      <c r="P108" s="14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21" customHeight="1">
      <c r="A109" s="14"/>
      <c r="B109" s="14"/>
      <c r="C109" s="14"/>
      <c r="D109" s="14"/>
      <c r="E109" s="14"/>
      <c r="F109" s="14"/>
      <c r="G109" s="14"/>
      <c r="H109" s="15"/>
      <c r="I109" s="14"/>
      <c r="J109" s="14"/>
      <c r="K109" s="14"/>
      <c r="L109" s="14"/>
      <c r="M109" s="15"/>
      <c r="N109" s="15"/>
      <c r="O109" s="14"/>
      <c r="P109" s="14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21" customHeight="1">
      <c r="A110" s="14"/>
      <c r="B110" s="14"/>
      <c r="C110" s="14"/>
      <c r="D110" s="14"/>
      <c r="E110" s="14"/>
      <c r="F110" s="14"/>
      <c r="G110" s="14"/>
      <c r="H110" s="15"/>
      <c r="I110" s="14"/>
      <c r="J110" s="14"/>
      <c r="K110" s="14"/>
      <c r="L110" s="14"/>
      <c r="M110" s="15"/>
      <c r="N110" s="15"/>
      <c r="O110" s="14"/>
      <c r="P110" s="14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21" customHeight="1">
      <c r="A111" s="14"/>
      <c r="B111" s="14"/>
      <c r="C111" s="14"/>
      <c r="D111" s="14"/>
      <c r="E111" s="14"/>
      <c r="F111" s="14"/>
      <c r="G111" s="14"/>
      <c r="H111" s="15"/>
      <c r="I111" s="14"/>
      <c r="J111" s="14"/>
      <c r="K111" s="14"/>
      <c r="L111" s="14"/>
      <c r="M111" s="15"/>
      <c r="N111" s="15"/>
      <c r="O111" s="14"/>
      <c r="P111" s="14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21" customHeight="1">
      <c r="A112" s="14"/>
      <c r="B112" s="14"/>
      <c r="C112" s="14"/>
      <c r="D112" s="14"/>
      <c r="E112" s="14"/>
      <c r="F112" s="14"/>
      <c r="G112" s="14"/>
      <c r="H112" s="15"/>
      <c r="I112" s="14"/>
      <c r="J112" s="14"/>
      <c r="K112" s="14"/>
      <c r="L112" s="14"/>
      <c r="M112" s="15"/>
      <c r="N112" s="15"/>
      <c r="O112" s="14"/>
      <c r="P112" s="14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21" customHeight="1">
      <c r="A113" s="14"/>
      <c r="B113" s="14"/>
      <c r="C113" s="14"/>
      <c r="D113" s="14"/>
      <c r="E113" s="14"/>
      <c r="F113" s="14"/>
      <c r="G113" s="14"/>
      <c r="H113" s="15"/>
      <c r="I113" s="14"/>
      <c r="J113" s="14"/>
      <c r="K113" s="14"/>
      <c r="L113" s="14"/>
      <c r="M113" s="15"/>
      <c r="N113" s="15"/>
      <c r="O113" s="14"/>
      <c r="P113" s="14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21" customHeight="1">
      <c r="A114" s="14"/>
      <c r="B114" s="14"/>
      <c r="C114" s="14"/>
      <c r="D114" s="14"/>
      <c r="E114" s="14"/>
      <c r="F114" s="14"/>
      <c r="G114" s="14"/>
      <c r="H114" s="15"/>
      <c r="I114" s="14"/>
      <c r="J114" s="14"/>
      <c r="K114" s="14"/>
      <c r="L114" s="14"/>
      <c r="M114" s="15"/>
      <c r="N114" s="15"/>
      <c r="O114" s="14"/>
      <c r="P114" s="14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21" customHeight="1">
      <c r="A115" s="14"/>
      <c r="B115" s="14"/>
      <c r="C115" s="14"/>
      <c r="D115" s="14"/>
      <c r="E115" s="14"/>
      <c r="F115" s="14"/>
      <c r="G115" s="14"/>
      <c r="H115" s="15"/>
      <c r="I115" s="14"/>
      <c r="J115" s="14"/>
      <c r="K115" s="14"/>
      <c r="L115" s="14"/>
      <c r="M115" s="15"/>
      <c r="N115" s="15"/>
      <c r="O115" s="14"/>
      <c r="P115" s="14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21" customHeight="1">
      <c r="A116" s="14"/>
      <c r="B116" s="14"/>
      <c r="C116" s="14"/>
      <c r="D116" s="14"/>
      <c r="E116" s="14"/>
      <c r="F116" s="14"/>
      <c r="G116" s="14"/>
      <c r="H116" s="15"/>
      <c r="I116" s="14"/>
      <c r="J116" s="14"/>
      <c r="K116" s="14"/>
      <c r="L116" s="14"/>
      <c r="M116" s="15"/>
      <c r="N116" s="15"/>
      <c r="O116" s="14"/>
      <c r="P116" s="14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21" customHeight="1">
      <c r="A117" s="14"/>
      <c r="B117" s="14"/>
      <c r="C117" s="14"/>
      <c r="D117" s="14"/>
      <c r="E117" s="14"/>
      <c r="F117" s="14"/>
      <c r="G117" s="14"/>
      <c r="H117" s="15"/>
      <c r="I117" s="14"/>
      <c r="J117" s="14"/>
      <c r="K117" s="14"/>
      <c r="L117" s="14"/>
      <c r="M117" s="15"/>
      <c r="N117" s="15"/>
      <c r="O117" s="14"/>
      <c r="P117" s="14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21" customHeight="1">
      <c r="A118" s="14"/>
      <c r="B118" s="14"/>
      <c r="C118" s="14"/>
      <c r="D118" s="14"/>
      <c r="E118" s="14"/>
      <c r="F118" s="14"/>
      <c r="G118" s="14"/>
      <c r="H118" s="15"/>
      <c r="I118" s="14"/>
      <c r="J118" s="14"/>
      <c r="K118" s="14"/>
      <c r="L118" s="14"/>
      <c r="M118" s="15"/>
      <c r="N118" s="15"/>
      <c r="O118" s="14"/>
      <c r="P118" s="14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21" customHeight="1">
      <c r="A119" s="14"/>
      <c r="B119" s="14"/>
      <c r="C119" s="14"/>
      <c r="D119" s="14"/>
      <c r="E119" s="14"/>
      <c r="F119" s="14"/>
      <c r="G119" s="14"/>
      <c r="H119" s="15"/>
      <c r="I119" s="14"/>
      <c r="J119" s="14"/>
      <c r="K119" s="14"/>
      <c r="L119" s="14"/>
      <c r="M119" s="15"/>
      <c r="N119" s="15"/>
      <c r="O119" s="14"/>
      <c r="P119" s="14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21" customHeight="1">
      <c r="A120" s="14"/>
      <c r="B120" s="14"/>
      <c r="C120" s="14"/>
      <c r="D120" s="14"/>
      <c r="E120" s="14"/>
      <c r="F120" s="14"/>
      <c r="G120" s="14"/>
      <c r="H120" s="15"/>
      <c r="I120" s="14"/>
      <c r="J120" s="14"/>
      <c r="K120" s="14"/>
      <c r="L120" s="14"/>
      <c r="M120" s="15"/>
      <c r="N120" s="15"/>
      <c r="O120" s="14"/>
      <c r="P120" s="14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21" customHeight="1">
      <c r="A121" s="14"/>
      <c r="B121" s="14"/>
      <c r="C121" s="14"/>
      <c r="D121" s="14"/>
      <c r="E121" s="14"/>
      <c r="F121" s="14"/>
      <c r="G121" s="14"/>
      <c r="H121" s="15"/>
      <c r="I121" s="14"/>
      <c r="J121" s="14"/>
      <c r="K121" s="14"/>
      <c r="L121" s="14"/>
      <c r="M121" s="15"/>
      <c r="N121" s="15"/>
      <c r="O121" s="14"/>
      <c r="P121" s="14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21" customHeight="1">
      <c r="A122" s="14"/>
      <c r="B122" s="14"/>
      <c r="C122" s="14"/>
      <c r="D122" s="14"/>
      <c r="E122" s="14"/>
      <c r="F122" s="14"/>
      <c r="G122" s="14"/>
      <c r="H122" s="15"/>
      <c r="I122" s="14"/>
      <c r="J122" s="14"/>
      <c r="K122" s="14"/>
      <c r="L122" s="14"/>
      <c r="M122" s="15"/>
      <c r="N122" s="15"/>
      <c r="O122" s="14"/>
      <c r="P122" s="14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21" customHeight="1">
      <c r="A123" s="14"/>
      <c r="B123" s="14"/>
      <c r="C123" s="14"/>
      <c r="D123" s="14"/>
      <c r="E123" s="14"/>
      <c r="F123" s="14"/>
      <c r="G123" s="14"/>
      <c r="H123" s="15"/>
      <c r="I123" s="14"/>
      <c r="J123" s="14"/>
      <c r="K123" s="14"/>
      <c r="L123" s="14"/>
      <c r="M123" s="15"/>
      <c r="N123" s="15"/>
      <c r="O123" s="14"/>
      <c r="P123" s="14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21" customHeight="1">
      <c r="A124" s="14"/>
      <c r="B124" s="14"/>
      <c r="C124" s="14"/>
      <c r="D124" s="14"/>
      <c r="E124" s="14"/>
      <c r="F124" s="14"/>
      <c r="G124" s="14"/>
      <c r="H124" s="15"/>
      <c r="I124" s="14"/>
      <c r="J124" s="14"/>
      <c r="K124" s="14"/>
      <c r="L124" s="14"/>
      <c r="M124" s="15"/>
      <c r="N124" s="15"/>
      <c r="O124" s="14"/>
      <c r="P124" s="14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21" customHeight="1">
      <c r="A125" s="14"/>
      <c r="B125" s="14"/>
      <c r="C125" s="14"/>
      <c r="D125" s="14"/>
      <c r="E125" s="14"/>
      <c r="F125" s="14"/>
      <c r="G125" s="14"/>
      <c r="H125" s="15"/>
      <c r="I125" s="14"/>
      <c r="J125" s="14"/>
      <c r="K125" s="14"/>
      <c r="L125" s="14"/>
      <c r="M125" s="15"/>
      <c r="N125" s="15"/>
      <c r="O125" s="14"/>
      <c r="P125" s="14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21" customHeight="1">
      <c r="A126" s="14"/>
      <c r="B126" s="14"/>
      <c r="C126" s="14"/>
      <c r="D126" s="14"/>
      <c r="E126" s="14"/>
      <c r="F126" s="14"/>
      <c r="G126" s="14"/>
      <c r="H126" s="15"/>
      <c r="I126" s="14"/>
      <c r="J126" s="14"/>
      <c r="K126" s="14"/>
      <c r="L126" s="14"/>
      <c r="M126" s="15"/>
      <c r="N126" s="15"/>
      <c r="O126" s="14"/>
      <c r="P126" s="14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21" customHeight="1">
      <c r="A127" s="14"/>
      <c r="B127" s="14"/>
      <c r="C127" s="14"/>
      <c r="D127" s="14"/>
      <c r="E127" s="14"/>
      <c r="F127" s="14"/>
      <c r="G127" s="14"/>
      <c r="H127" s="15"/>
      <c r="I127" s="14"/>
      <c r="J127" s="14"/>
      <c r="K127" s="14"/>
      <c r="L127" s="14"/>
      <c r="M127" s="15"/>
      <c r="N127" s="15"/>
      <c r="O127" s="14"/>
      <c r="P127" s="14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21" customHeight="1">
      <c r="A128" s="14"/>
      <c r="B128" s="14"/>
      <c r="C128" s="14"/>
      <c r="D128" s="14"/>
      <c r="E128" s="14"/>
      <c r="F128" s="14"/>
      <c r="G128" s="14"/>
      <c r="H128" s="15"/>
      <c r="I128" s="14"/>
      <c r="J128" s="14"/>
      <c r="K128" s="14"/>
      <c r="L128" s="14"/>
      <c r="M128" s="15"/>
      <c r="N128" s="15"/>
      <c r="O128" s="14"/>
      <c r="P128" s="14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21" customHeight="1">
      <c r="A129" s="14"/>
      <c r="B129" s="14"/>
      <c r="C129" s="14"/>
      <c r="D129" s="14"/>
      <c r="E129" s="14"/>
      <c r="F129" s="14"/>
      <c r="G129" s="14"/>
      <c r="H129" s="15"/>
      <c r="I129" s="14"/>
      <c r="J129" s="14"/>
      <c r="K129" s="14"/>
      <c r="L129" s="14"/>
      <c r="M129" s="15"/>
      <c r="N129" s="15"/>
      <c r="O129" s="14"/>
      <c r="P129" s="14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21" customHeight="1">
      <c r="A130" s="14"/>
      <c r="B130" s="14"/>
      <c r="C130" s="14"/>
      <c r="D130" s="14"/>
      <c r="E130" s="14"/>
      <c r="F130" s="14"/>
      <c r="G130" s="14"/>
      <c r="H130" s="15"/>
      <c r="I130" s="14"/>
      <c r="J130" s="14"/>
      <c r="K130" s="14"/>
      <c r="L130" s="14"/>
      <c r="M130" s="15"/>
      <c r="N130" s="15"/>
      <c r="O130" s="14"/>
      <c r="P130" s="14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21" customHeight="1">
      <c r="A131" s="14"/>
      <c r="B131" s="14"/>
      <c r="C131" s="14"/>
      <c r="D131" s="14"/>
      <c r="E131" s="14"/>
      <c r="F131" s="14"/>
      <c r="G131" s="14"/>
      <c r="H131" s="15"/>
      <c r="I131" s="14"/>
      <c r="J131" s="14"/>
      <c r="K131" s="14"/>
      <c r="L131" s="14"/>
      <c r="M131" s="15"/>
      <c r="N131" s="15"/>
      <c r="O131" s="14"/>
      <c r="P131" s="14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21" customHeight="1">
      <c r="A132" s="14"/>
      <c r="B132" s="14"/>
      <c r="C132" s="14"/>
      <c r="D132" s="14"/>
      <c r="E132" s="14"/>
      <c r="F132" s="14"/>
      <c r="G132" s="14"/>
      <c r="H132" s="15"/>
      <c r="I132" s="14"/>
      <c r="J132" s="14"/>
      <c r="K132" s="14"/>
      <c r="L132" s="14"/>
      <c r="M132" s="15"/>
      <c r="N132" s="15"/>
      <c r="O132" s="14"/>
      <c r="P132" s="14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21" customHeight="1">
      <c r="A133" s="14"/>
      <c r="B133" s="14"/>
      <c r="C133" s="14"/>
      <c r="D133" s="14"/>
      <c r="E133" s="14"/>
      <c r="F133" s="14"/>
      <c r="G133" s="14"/>
      <c r="H133" s="15"/>
      <c r="I133" s="14"/>
      <c r="J133" s="14"/>
      <c r="K133" s="14"/>
      <c r="L133" s="14"/>
      <c r="M133" s="15"/>
      <c r="N133" s="15"/>
      <c r="O133" s="14"/>
      <c r="P133" s="14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21" customHeight="1">
      <c r="A134" s="14"/>
      <c r="B134" s="14"/>
      <c r="C134" s="14"/>
      <c r="D134" s="14"/>
      <c r="E134" s="14"/>
      <c r="F134" s="14"/>
      <c r="G134" s="14"/>
      <c r="H134" s="15"/>
      <c r="I134" s="14"/>
      <c r="J134" s="14"/>
      <c r="K134" s="14"/>
      <c r="L134" s="14"/>
      <c r="M134" s="15"/>
      <c r="N134" s="15"/>
      <c r="O134" s="14"/>
      <c r="P134" s="14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21" customHeight="1">
      <c r="A135" s="14"/>
      <c r="B135" s="14"/>
      <c r="C135" s="14"/>
      <c r="D135" s="14"/>
      <c r="E135" s="14"/>
      <c r="F135" s="14"/>
      <c r="G135" s="14"/>
      <c r="H135" s="15"/>
      <c r="I135" s="14"/>
      <c r="J135" s="14"/>
      <c r="K135" s="14"/>
      <c r="L135" s="14"/>
      <c r="M135" s="15"/>
      <c r="N135" s="15"/>
      <c r="O135" s="14"/>
      <c r="P135" s="14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21" customHeight="1">
      <c r="A136" s="14"/>
      <c r="B136" s="14"/>
      <c r="C136" s="14"/>
      <c r="D136" s="14"/>
      <c r="E136" s="14"/>
      <c r="F136" s="14"/>
      <c r="G136" s="14"/>
      <c r="H136" s="15"/>
      <c r="I136" s="14"/>
      <c r="J136" s="14"/>
      <c r="K136" s="14"/>
      <c r="L136" s="14"/>
      <c r="M136" s="15"/>
      <c r="N136" s="15"/>
      <c r="O136" s="14"/>
      <c r="P136" s="14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21" customHeight="1">
      <c r="A137" s="14"/>
      <c r="B137" s="14"/>
      <c r="C137" s="14"/>
      <c r="D137" s="14"/>
      <c r="E137" s="14"/>
      <c r="F137" s="14"/>
      <c r="G137" s="14"/>
      <c r="H137" s="15"/>
      <c r="I137" s="14"/>
      <c r="J137" s="14"/>
      <c r="K137" s="14"/>
      <c r="L137" s="14"/>
      <c r="M137" s="15"/>
      <c r="N137" s="15"/>
      <c r="O137" s="14"/>
      <c r="P137" s="14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21" customHeight="1">
      <c r="A138" s="14"/>
      <c r="B138" s="14"/>
      <c r="C138" s="14"/>
      <c r="D138" s="14"/>
      <c r="E138" s="14"/>
      <c r="F138" s="14"/>
      <c r="G138" s="14"/>
      <c r="H138" s="15"/>
      <c r="I138" s="14"/>
      <c r="J138" s="14"/>
      <c r="K138" s="14"/>
      <c r="L138" s="14"/>
      <c r="M138" s="15"/>
      <c r="N138" s="15"/>
      <c r="O138" s="14"/>
      <c r="P138" s="14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21" customHeight="1">
      <c r="A139" s="14"/>
      <c r="B139" s="14"/>
      <c r="C139" s="14"/>
      <c r="D139" s="14"/>
      <c r="E139" s="14"/>
      <c r="F139" s="14"/>
      <c r="G139" s="14"/>
      <c r="H139" s="15"/>
      <c r="I139" s="14"/>
      <c r="J139" s="14"/>
      <c r="K139" s="14"/>
      <c r="L139" s="14"/>
      <c r="M139" s="15"/>
      <c r="N139" s="15"/>
      <c r="O139" s="14"/>
      <c r="P139" s="14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21" customHeight="1">
      <c r="A140" s="14"/>
      <c r="B140" s="14"/>
      <c r="C140" s="14"/>
      <c r="D140" s="14"/>
      <c r="E140" s="14"/>
      <c r="F140" s="14"/>
      <c r="G140" s="14"/>
      <c r="H140" s="15"/>
      <c r="I140" s="14"/>
      <c r="J140" s="14"/>
      <c r="K140" s="14"/>
      <c r="L140" s="14"/>
      <c r="M140" s="15"/>
      <c r="N140" s="15"/>
      <c r="O140" s="14"/>
      <c r="P140" s="14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21" customHeight="1">
      <c r="A141" s="14"/>
      <c r="B141" s="14"/>
      <c r="C141" s="14"/>
      <c r="D141" s="14"/>
      <c r="E141" s="14"/>
      <c r="F141" s="14"/>
      <c r="G141" s="14"/>
      <c r="H141" s="15"/>
      <c r="I141" s="14"/>
      <c r="J141" s="14"/>
      <c r="K141" s="14"/>
      <c r="L141" s="14"/>
      <c r="M141" s="15"/>
      <c r="N141" s="15"/>
      <c r="O141" s="14"/>
      <c r="P141" s="14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21" customHeight="1">
      <c r="A142" s="14"/>
      <c r="B142" s="14"/>
      <c r="C142" s="14"/>
      <c r="D142" s="14"/>
      <c r="E142" s="14"/>
      <c r="F142" s="14"/>
      <c r="G142" s="14"/>
      <c r="H142" s="15"/>
      <c r="I142" s="14"/>
      <c r="J142" s="14"/>
      <c r="K142" s="14"/>
      <c r="L142" s="14"/>
      <c r="M142" s="15"/>
      <c r="N142" s="15"/>
      <c r="O142" s="14"/>
      <c r="P142" s="14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21" customHeight="1">
      <c r="A143" s="14"/>
      <c r="B143" s="14"/>
      <c r="C143" s="14"/>
      <c r="D143" s="14"/>
      <c r="E143" s="14"/>
      <c r="F143" s="14"/>
      <c r="G143" s="14"/>
      <c r="H143" s="15"/>
      <c r="I143" s="14"/>
      <c r="J143" s="14"/>
      <c r="K143" s="14"/>
      <c r="L143" s="14"/>
      <c r="M143" s="15"/>
      <c r="N143" s="15"/>
      <c r="O143" s="14"/>
      <c r="P143" s="14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21" customHeight="1">
      <c r="A144" s="14"/>
      <c r="B144" s="14"/>
      <c r="C144" s="14"/>
      <c r="D144" s="14"/>
      <c r="E144" s="14"/>
      <c r="F144" s="14"/>
      <c r="G144" s="14"/>
      <c r="H144" s="15"/>
      <c r="I144" s="14"/>
      <c r="J144" s="14"/>
      <c r="K144" s="14"/>
      <c r="L144" s="14"/>
      <c r="M144" s="15"/>
      <c r="N144" s="15"/>
      <c r="O144" s="14"/>
      <c r="P144" s="14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21" customHeight="1">
      <c r="A145" s="14"/>
      <c r="B145" s="14"/>
      <c r="C145" s="14"/>
      <c r="D145" s="14"/>
      <c r="E145" s="14"/>
      <c r="F145" s="14"/>
      <c r="G145" s="14"/>
      <c r="H145" s="15"/>
      <c r="I145" s="14"/>
      <c r="J145" s="14"/>
      <c r="K145" s="14"/>
      <c r="L145" s="14"/>
      <c r="M145" s="15"/>
      <c r="N145" s="15"/>
      <c r="O145" s="14"/>
      <c r="P145" s="14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21" customHeight="1">
      <c r="A146" s="14"/>
      <c r="B146" s="14"/>
      <c r="C146" s="14"/>
      <c r="D146" s="14"/>
      <c r="E146" s="14"/>
      <c r="F146" s="14"/>
      <c r="G146" s="14"/>
      <c r="H146" s="15"/>
      <c r="I146" s="14"/>
      <c r="J146" s="14"/>
      <c r="K146" s="14"/>
      <c r="L146" s="14"/>
      <c r="M146" s="15"/>
      <c r="N146" s="15"/>
      <c r="O146" s="14"/>
      <c r="P146" s="14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21" customHeight="1">
      <c r="A147" s="14"/>
      <c r="B147" s="14"/>
      <c r="C147" s="14"/>
      <c r="D147" s="14"/>
      <c r="E147" s="14"/>
      <c r="F147" s="14"/>
      <c r="G147" s="14"/>
      <c r="H147" s="15"/>
      <c r="I147" s="14"/>
      <c r="J147" s="14"/>
      <c r="K147" s="14"/>
      <c r="L147" s="14"/>
      <c r="M147" s="15"/>
      <c r="N147" s="15"/>
      <c r="O147" s="14"/>
      <c r="P147" s="14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21" customHeight="1">
      <c r="A148" s="14"/>
      <c r="B148" s="14"/>
      <c r="C148" s="14"/>
      <c r="D148" s="14"/>
      <c r="E148" s="14"/>
      <c r="F148" s="14"/>
      <c r="G148" s="14"/>
      <c r="H148" s="15"/>
      <c r="I148" s="14"/>
      <c r="J148" s="14"/>
      <c r="K148" s="14"/>
      <c r="L148" s="14"/>
      <c r="M148" s="15"/>
      <c r="N148" s="15"/>
      <c r="O148" s="14"/>
      <c r="P148" s="14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21" customHeight="1">
      <c r="A149" s="14"/>
      <c r="B149" s="14"/>
      <c r="C149" s="14"/>
      <c r="D149" s="14"/>
      <c r="E149" s="14"/>
      <c r="F149" s="14"/>
      <c r="G149" s="14"/>
      <c r="H149" s="15"/>
      <c r="I149" s="14"/>
      <c r="J149" s="14"/>
      <c r="K149" s="14"/>
      <c r="L149" s="14"/>
      <c r="M149" s="15"/>
      <c r="N149" s="15"/>
      <c r="O149" s="14"/>
      <c r="P149" s="14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21" customHeight="1">
      <c r="A150" s="14"/>
      <c r="B150" s="14"/>
      <c r="C150" s="14"/>
      <c r="D150" s="14"/>
      <c r="E150" s="14"/>
      <c r="F150" s="14"/>
      <c r="G150" s="14"/>
      <c r="H150" s="15"/>
      <c r="I150" s="14"/>
      <c r="J150" s="14"/>
      <c r="K150" s="14"/>
      <c r="L150" s="14"/>
      <c r="M150" s="15"/>
      <c r="N150" s="15"/>
      <c r="O150" s="14"/>
      <c r="P150" s="14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21" customHeight="1">
      <c r="A151" s="14"/>
      <c r="B151" s="14"/>
      <c r="C151" s="14"/>
      <c r="D151" s="14"/>
      <c r="E151" s="14"/>
      <c r="F151" s="14"/>
      <c r="G151" s="14"/>
      <c r="H151" s="15"/>
      <c r="I151" s="14"/>
      <c r="J151" s="14"/>
      <c r="K151" s="14"/>
      <c r="L151" s="14"/>
      <c r="M151" s="15"/>
      <c r="N151" s="15"/>
      <c r="O151" s="14"/>
      <c r="P151" s="14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21" customHeight="1">
      <c r="A152" s="14"/>
      <c r="B152" s="14"/>
      <c r="C152" s="14"/>
      <c r="D152" s="14"/>
      <c r="E152" s="14"/>
      <c r="F152" s="14"/>
      <c r="G152" s="14"/>
      <c r="H152" s="15"/>
      <c r="I152" s="14"/>
      <c r="J152" s="14"/>
      <c r="K152" s="14"/>
      <c r="L152" s="14"/>
      <c r="M152" s="15"/>
      <c r="N152" s="15"/>
      <c r="O152" s="14"/>
      <c r="P152" s="14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21" customHeight="1">
      <c r="A153" s="14"/>
      <c r="B153" s="14"/>
      <c r="C153" s="14"/>
      <c r="D153" s="14"/>
      <c r="E153" s="14"/>
      <c r="F153" s="14"/>
      <c r="G153" s="14"/>
      <c r="H153" s="15"/>
      <c r="I153" s="14"/>
      <c r="J153" s="14"/>
      <c r="K153" s="14"/>
      <c r="L153" s="14"/>
      <c r="M153" s="15"/>
      <c r="N153" s="15"/>
      <c r="O153" s="14"/>
      <c r="P153" s="14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21" customHeight="1">
      <c r="A154" s="14"/>
      <c r="B154" s="14"/>
      <c r="C154" s="14"/>
      <c r="D154" s="14"/>
      <c r="E154" s="14"/>
      <c r="F154" s="14"/>
      <c r="G154" s="14"/>
      <c r="H154" s="15"/>
      <c r="I154" s="14"/>
      <c r="J154" s="14"/>
      <c r="K154" s="14"/>
      <c r="L154" s="14"/>
      <c r="M154" s="15"/>
      <c r="N154" s="15"/>
      <c r="O154" s="14"/>
      <c r="P154" s="14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21" customHeight="1">
      <c r="A155" s="14"/>
      <c r="B155" s="14"/>
      <c r="C155" s="14"/>
      <c r="D155" s="14"/>
      <c r="E155" s="14"/>
      <c r="F155" s="14"/>
      <c r="G155" s="14"/>
      <c r="H155" s="15"/>
      <c r="I155" s="14"/>
      <c r="J155" s="14"/>
      <c r="K155" s="14"/>
      <c r="L155" s="14"/>
      <c r="M155" s="15"/>
      <c r="N155" s="15"/>
      <c r="O155" s="14"/>
      <c r="P155" s="14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21" customHeight="1">
      <c r="A156" s="14"/>
      <c r="B156" s="14"/>
      <c r="C156" s="14"/>
      <c r="D156" s="14"/>
      <c r="E156" s="14"/>
      <c r="F156" s="14"/>
      <c r="G156" s="14"/>
      <c r="H156" s="15"/>
      <c r="I156" s="14"/>
      <c r="J156" s="14"/>
      <c r="K156" s="14"/>
      <c r="L156" s="14"/>
      <c r="M156" s="15"/>
      <c r="N156" s="15"/>
      <c r="O156" s="14"/>
      <c r="P156" s="14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21" customHeight="1">
      <c r="A157" s="14"/>
      <c r="B157" s="14"/>
      <c r="C157" s="14"/>
      <c r="D157" s="14"/>
      <c r="E157" s="14"/>
      <c r="F157" s="14"/>
      <c r="G157" s="14"/>
      <c r="H157" s="15"/>
      <c r="I157" s="14"/>
      <c r="J157" s="14"/>
      <c r="K157" s="14"/>
      <c r="L157" s="14"/>
      <c r="M157" s="15"/>
      <c r="N157" s="15"/>
      <c r="O157" s="14"/>
      <c r="P157" s="14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21" customHeight="1">
      <c r="A158" s="14"/>
      <c r="B158" s="14"/>
      <c r="C158" s="14"/>
      <c r="D158" s="14"/>
      <c r="E158" s="14"/>
      <c r="F158" s="14"/>
      <c r="G158" s="14"/>
      <c r="H158" s="15"/>
      <c r="I158" s="14"/>
      <c r="J158" s="14"/>
      <c r="K158" s="14"/>
      <c r="L158" s="14"/>
      <c r="M158" s="15"/>
      <c r="N158" s="15"/>
      <c r="O158" s="14"/>
      <c r="P158" s="14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21" customHeight="1">
      <c r="A159" s="14"/>
      <c r="B159" s="14"/>
      <c r="C159" s="14"/>
      <c r="D159" s="14"/>
      <c r="E159" s="14"/>
      <c r="F159" s="14"/>
      <c r="G159" s="14"/>
      <c r="H159" s="15"/>
      <c r="I159" s="14"/>
      <c r="J159" s="14"/>
      <c r="K159" s="14"/>
      <c r="L159" s="14"/>
      <c r="M159" s="15"/>
      <c r="N159" s="15"/>
      <c r="O159" s="14"/>
      <c r="P159" s="14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21" customHeight="1">
      <c r="A160" s="14"/>
      <c r="B160" s="14"/>
      <c r="C160" s="14"/>
      <c r="D160" s="14"/>
      <c r="E160" s="14"/>
      <c r="F160" s="14"/>
      <c r="G160" s="14"/>
      <c r="H160" s="15"/>
      <c r="I160" s="14"/>
      <c r="J160" s="14"/>
      <c r="K160" s="14"/>
      <c r="L160" s="14"/>
      <c r="M160" s="15"/>
      <c r="N160" s="15"/>
      <c r="O160" s="14"/>
      <c r="P160" s="14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21" customHeight="1">
      <c r="A161" s="14"/>
      <c r="B161" s="14"/>
      <c r="C161" s="14"/>
      <c r="D161" s="14"/>
      <c r="E161" s="14"/>
      <c r="F161" s="14"/>
      <c r="G161" s="14"/>
      <c r="H161" s="15"/>
      <c r="I161" s="14"/>
      <c r="J161" s="14"/>
      <c r="K161" s="14"/>
      <c r="L161" s="14"/>
      <c r="M161" s="15"/>
      <c r="N161" s="15"/>
      <c r="O161" s="14"/>
      <c r="P161" s="14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21" customHeight="1">
      <c r="A162" s="14"/>
      <c r="B162" s="14"/>
      <c r="C162" s="14"/>
      <c r="D162" s="14"/>
      <c r="E162" s="14"/>
      <c r="F162" s="14"/>
      <c r="G162" s="14"/>
      <c r="H162" s="15"/>
      <c r="I162" s="14"/>
      <c r="J162" s="14"/>
      <c r="K162" s="14"/>
      <c r="L162" s="14"/>
      <c r="M162" s="15"/>
      <c r="N162" s="15"/>
      <c r="O162" s="14"/>
      <c r="P162" s="14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21" customHeight="1">
      <c r="A163" s="14"/>
      <c r="B163" s="14"/>
      <c r="C163" s="14"/>
      <c r="D163" s="14"/>
      <c r="E163" s="14"/>
      <c r="F163" s="14"/>
      <c r="G163" s="14"/>
      <c r="H163" s="15"/>
      <c r="I163" s="14"/>
      <c r="J163" s="14"/>
      <c r="K163" s="14"/>
      <c r="L163" s="14"/>
      <c r="M163" s="15"/>
      <c r="N163" s="15"/>
      <c r="O163" s="14"/>
      <c r="P163" s="14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21" customHeight="1">
      <c r="A164" s="14"/>
      <c r="B164" s="14"/>
      <c r="C164" s="14"/>
      <c r="D164" s="14"/>
      <c r="E164" s="14"/>
      <c r="F164" s="14"/>
      <c r="G164" s="14"/>
      <c r="H164" s="15"/>
      <c r="I164" s="14"/>
      <c r="J164" s="14"/>
      <c r="K164" s="14"/>
      <c r="L164" s="14"/>
      <c r="M164" s="15"/>
      <c r="N164" s="15"/>
      <c r="O164" s="14"/>
      <c r="P164" s="14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21" customHeight="1">
      <c r="A165" s="14"/>
      <c r="B165" s="14"/>
      <c r="C165" s="14"/>
      <c r="D165" s="14"/>
      <c r="E165" s="14"/>
      <c r="F165" s="14"/>
      <c r="G165" s="14"/>
      <c r="H165" s="15"/>
      <c r="I165" s="14"/>
      <c r="J165" s="14"/>
      <c r="K165" s="14"/>
      <c r="L165" s="14"/>
      <c r="M165" s="15"/>
      <c r="N165" s="15"/>
      <c r="O165" s="14"/>
      <c r="P165" s="14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21" customHeight="1">
      <c r="A166" s="14"/>
      <c r="B166" s="14"/>
      <c r="C166" s="14"/>
      <c r="D166" s="14"/>
      <c r="E166" s="14"/>
      <c r="F166" s="14"/>
      <c r="G166" s="14"/>
      <c r="H166" s="15"/>
      <c r="I166" s="14"/>
      <c r="J166" s="14"/>
      <c r="K166" s="14"/>
      <c r="L166" s="14"/>
      <c r="M166" s="15"/>
      <c r="N166" s="15"/>
      <c r="O166" s="14"/>
      <c r="P166" s="14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21" customHeight="1">
      <c r="A167" s="14"/>
      <c r="B167" s="14"/>
      <c r="C167" s="14"/>
      <c r="D167" s="14"/>
      <c r="E167" s="14"/>
      <c r="F167" s="14"/>
      <c r="G167" s="14"/>
      <c r="H167" s="15"/>
      <c r="I167" s="14"/>
      <c r="J167" s="14"/>
      <c r="K167" s="14"/>
      <c r="L167" s="14"/>
      <c r="M167" s="15"/>
      <c r="N167" s="15"/>
      <c r="O167" s="14"/>
      <c r="P167" s="14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21" customHeight="1">
      <c r="A168" s="14"/>
      <c r="B168" s="14"/>
      <c r="C168" s="14"/>
      <c r="D168" s="14"/>
      <c r="E168" s="14"/>
      <c r="F168" s="14"/>
      <c r="G168" s="14"/>
      <c r="H168" s="15"/>
      <c r="I168" s="14"/>
      <c r="J168" s="14"/>
      <c r="K168" s="14"/>
      <c r="L168" s="14"/>
      <c r="M168" s="15"/>
      <c r="N168" s="15"/>
      <c r="O168" s="14"/>
      <c r="P168" s="14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21" customHeight="1">
      <c r="A169" s="14"/>
      <c r="B169" s="14"/>
      <c r="C169" s="14"/>
      <c r="D169" s="14"/>
      <c r="E169" s="14"/>
      <c r="F169" s="14"/>
      <c r="G169" s="14"/>
      <c r="H169" s="15"/>
      <c r="I169" s="14"/>
      <c r="J169" s="14"/>
      <c r="K169" s="14"/>
      <c r="L169" s="14"/>
      <c r="M169" s="15"/>
      <c r="N169" s="15"/>
      <c r="O169" s="14"/>
      <c r="P169" s="14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21" customHeight="1">
      <c r="A170" s="14"/>
      <c r="B170" s="14"/>
      <c r="C170" s="14"/>
      <c r="D170" s="14"/>
      <c r="E170" s="14"/>
      <c r="F170" s="14"/>
      <c r="G170" s="14"/>
      <c r="H170" s="15"/>
      <c r="I170" s="14"/>
      <c r="J170" s="14"/>
      <c r="K170" s="14"/>
      <c r="L170" s="14"/>
      <c r="M170" s="15"/>
      <c r="N170" s="15"/>
      <c r="O170" s="14"/>
      <c r="P170" s="14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21" customHeight="1">
      <c r="A171" s="14"/>
      <c r="B171" s="14"/>
      <c r="C171" s="14"/>
      <c r="D171" s="14"/>
      <c r="E171" s="14"/>
      <c r="F171" s="14"/>
      <c r="G171" s="14"/>
      <c r="H171" s="15"/>
      <c r="I171" s="14"/>
      <c r="J171" s="14"/>
      <c r="K171" s="14"/>
      <c r="L171" s="14"/>
      <c r="M171" s="15"/>
      <c r="N171" s="15"/>
      <c r="O171" s="14"/>
      <c r="P171" s="14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21" customHeight="1">
      <c r="A172" s="14"/>
      <c r="B172" s="14"/>
      <c r="C172" s="14"/>
      <c r="D172" s="14"/>
      <c r="E172" s="14"/>
      <c r="F172" s="14"/>
      <c r="G172" s="14"/>
      <c r="H172" s="15"/>
      <c r="I172" s="14"/>
      <c r="J172" s="14"/>
      <c r="K172" s="14"/>
      <c r="L172" s="14"/>
      <c r="M172" s="15"/>
      <c r="N172" s="15"/>
      <c r="O172" s="14"/>
      <c r="P172" s="14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21" customHeight="1">
      <c r="A173" s="14"/>
      <c r="B173" s="14"/>
      <c r="C173" s="14"/>
      <c r="D173" s="14"/>
      <c r="E173" s="14"/>
      <c r="F173" s="14"/>
      <c r="G173" s="14"/>
      <c r="H173" s="15"/>
      <c r="I173" s="14"/>
      <c r="J173" s="14"/>
      <c r="K173" s="14"/>
      <c r="L173" s="14"/>
      <c r="M173" s="15"/>
      <c r="N173" s="15"/>
      <c r="O173" s="14"/>
      <c r="P173" s="14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21" customHeight="1">
      <c r="A174" s="14"/>
      <c r="B174" s="14"/>
      <c r="C174" s="14"/>
      <c r="D174" s="14"/>
      <c r="E174" s="14"/>
      <c r="F174" s="14"/>
      <c r="G174" s="14"/>
      <c r="H174" s="15"/>
      <c r="I174" s="14"/>
      <c r="J174" s="14"/>
      <c r="K174" s="14"/>
      <c r="L174" s="14"/>
      <c r="M174" s="15"/>
      <c r="N174" s="15"/>
      <c r="O174" s="14"/>
      <c r="P174" s="14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21" customHeight="1">
      <c r="A175" s="14"/>
      <c r="B175" s="14"/>
      <c r="C175" s="14"/>
      <c r="D175" s="14"/>
      <c r="E175" s="14"/>
      <c r="F175" s="14"/>
      <c r="G175" s="14"/>
      <c r="H175" s="15"/>
      <c r="I175" s="14"/>
      <c r="J175" s="14"/>
      <c r="K175" s="14"/>
      <c r="L175" s="14"/>
      <c r="M175" s="15"/>
      <c r="N175" s="15"/>
      <c r="O175" s="14"/>
      <c r="P175" s="14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21" customHeight="1">
      <c r="A176" s="14"/>
      <c r="B176" s="14"/>
      <c r="C176" s="14"/>
      <c r="D176" s="14"/>
      <c r="E176" s="14"/>
      <c r="F176" s="14"/>
      <c r="G176" s="14"/>
      <c r="H176" s="15"/>
      <c r="I176" s="14"/>
      <c r="J176" s="14"/>
      <c r="K176" s="14"/>
      <c r="L176" s="14"/>
      <c r="M176" s="15"/>
      <c r="N176" s="15"/>
      <c r="O176" s="14"/>
      <c r="P176" s="14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21" customHeight="1">
      <c r="A177" s="14"/>
      <c r="B177" s="14"/>
      <c r="C177" s="14"/>
      <c r="D177" s="14"/>
      <c r="E177" s="14"/>
      <c r="F177" s="14"/>
      <c r="G177" s="14"/>
      <c r="H177" s="15"/>
      <c r="I177" s="14"/>
      <c r="J177" s="14"/>
      <c r="K177" s="14"/>
      <c r="L177" s="14"/>
      <c r="M177" s="15"/>
      <c r="N177" s="15"/>
      <c r="O177" s="14"/>
      <c r="P177" s="14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21" customHeight="1">
      <c r="A178" s="14"/>
      <c r="B178" s="14"/>
      <c r="C178" s="14"/>
      <c r="D178" s="14"/>
      <c r="E178" s="14"/>
      <c r="F178" s="14"/>
      <c r="G178" s="14"/>
      <c r="H178" s="15"/>
      <c r="I178" s="14"/>
      <c r="J178" s="14"/>
      <c r="K178" s="14"/>
      <c r="L178" s="14"/>
      <c r="M178" s="15"/>
      <c r="N178" s="15"/>
      <c r="O178" s="14"/>
      <c r="P178" s="14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21" customHeight="1">
      <c r="A179" s="14"/>
      <c r="B179" s="14"/>
      <c r="C179" s="14"/>
      <c r="D179" s="14"/>
      <c r="E179" s="14"/>
      <c r="F179" s="14"/>
      <c r="G179" s="14"/>
      <c r="H179" s="15"/>
      <c r="I179" s="14"/>
      <c r="J179" s="14"/>
      <c r="K179" s="14"/>
      <c r="L179" s="14"/>
      <c r="M179" s="15"/>
      <c r="N179" s="15"/>
      <c r="O179" s="14"/>
      <c r="P179" s="14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21" customHeight="1">
      <c r="A180" s="14"/>
      <c r="B180" s="14"/>
      <c r="C180" s="14"/>
      <c r="D180" s="14"/>
      <c r="E180" s="14"/>
      <c r="F180" s="14"/>
      <c r="G180" s="14"/>
      <c r="H180" s="15"/>
      <c r="I180" s="14"/>
      <c r="J180" s="14"/>
      <c r="K180" s="14"/>
      <c r="L180" s="14"/>
      <c r="M180" s="15"/>
      <c r="N180" s="15"/>
      <c r="O180" s="14"/>
      <c r="P180" s="14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21" customHeight="1">
      <c r="A181" s="14"/>
      <c r="B181" s="14"/>
      <c r="C181" s="14"/>
      <c r="D181" s="14"/>
      <c r="E181" s="14"/>
      <c r="F181" s="14"/>
      <c r="G181" s="14"/>
      <c r="H181" s="15"/>
      <c r="I181" s="14"/>
      <c r="J181" s="14"/>
      <c r="K181" s="14"/>
      <c r="L181" s="14"/>
      <c r="M181" s="15"/>
      <c r="N181" s="15"/>
      <c r="O181" s="14"/>
      <c r="P181" s="14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21" customHeight="1">
      <c r="A182" s="14"/>
      <c r="B182" s="14"/>
      <c r="C182" s="14"/>
      <c r="D182" s="14"/>
      <c r="E182" s="14"/>
      <c r="F182" s="14"/>
      <c r="G182" s="14"/>
      <c r="H182" s="15"/>
      <c r="I182" s="14"/>
      <c r="J182" s="14"/>
      <c r="K182" s="14"/>
      <c r="L182" s="14"/>
      <c r="M182" s="15"/>
      <c r="N182" s="15"/>
      <c r="O182" s="14"/>
      <c r="P182" s="14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21" customHeight="1">
      <c r="A183" s="14"/>
      <c r="B183" s="14"/>
      <c r="C183" s="14"/>
      <c r="D183" s="14"/>
      <c r="E183" s="14"/>
      <c r="F183" s="14"/>
      <c r="G183" s="14"/>
      <c r="H183" s="15"/>
      <c r="I183" s="14"/>
      <c r="J183" s="14"/>
      <c r="K183" s="14"/>
      <c r="L183" s="14"/>
      <c r="M183" s="15"/>
      <c r="N183" s="15"/>
      <c r="O183" s="14"/>
      <c r="P183" s="14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21" customHeight="1">
      <c r="A184" s="14"/>
      <c r="B184" s="14"/>
      <c r="C184" s="14"/>
      <c r="D184" s="14"/>
      <c r="E184" s="14"/>
      <c r="F184" s="14"/>
      <c r="G184" s="14"/>
      <c r="H184" s="15"/>
      <c r="I184" s="14"/>
      <c r="J184" s="14"/>
      <c r="K184" s="14"/>
      <c r="L184" s="14"/>
      <c r="M184" s="15"/>
      <c r="N184" s="15"/>
      <c r="O184" s="14"/>
      <c r="P184" s="14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21" customHeight="1">
      <c r="A185" s="14"/>
      <c r="B185" s="14"/>
      <c r="C185" s="14"/>
      <c r="D185" s="14"/>
      <c r="E185" s="14"/>
      <c r="F185" s="14"/>
      <c r="G185" s="14"/>
      <c r="H185" s="15"/>
      <c r="I185" s="14"/>
      <c r="J185" s="14"/>
      <c r="K185" s="14"/>
      <c r="L185" s="14"/>
      <c r="M185" s="15"/>
      <c r="N185" s="15"/>
      <c r="O185" s="14"/>
      <c r="P185" s="14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21" customHeight="1">
      <c r="A186" s="14"/>
      <c r="B186" s="14"/>
      <c r="C186" s="14"/>
      <c r="D186" s="14"/>
      <c r="E186" s="14"/>
      <c r="F186" s="14"/>
      <c r="G186" s="14"/>
      <c r="H186" s="15"/>
      <c r="I186" s="14"/>
      <c r="J186" s="14"/>
      <c r="K186" s="14"/>
      <c r="L186" s="14"/>
      <c r="M186" s="15"/>
      <c r="N186" s="15"/>
      <c r="O186" s="14"/>
      <c r="P186" s="14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21" customHeight="1">
      <c r="A187" s="14"/>
      <c r="B187" s="14"/>
      <c r="C187" s="14"/>
      <c r="D187" s="14"/>
      <c r="E187" s="14"/>
      <c r="F187" s="14"/>
      <c r="G187" s="14"/>
      <c r="H187" s="15"/>
      <c r="I187" s="14"/>
      <c r="J187" s="14"/>
      <c r="K187" s="14"/>
      <c r="L187" s="14"/>
      <c r="M187" s="15"/>
      <c r="N187" s="15"/>
      <c r="O187" s="14"/>
      <c r="P187" s="14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21" customHeight="1">
      <c r="A188" s="14"/>
      <c r="B188" s="14"/>
      <c r="C188" s="14"/>
      <c r="D188" s="14"/>
      <c r="E188" s="14"/>
      <c r="F188" s="14"/>
      <c r="G188" s="14"/>
      <c r="H188" s="15"/>
      <c r="I188" s="14"/>
      <c r="J188" s="14"/>
      <c r="K188" s="14"/>
      <c r="L188" s="14"/>
      <c r="M188" s="15"/>
      <c r="N188" s="15"/>
      <c r="O188" s="14"/>
      <c r="P188" s="14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21" customHeight="1">
      <c r="A189" s="14"/>
      <c r="B189" s="14"/>
      <c r="C189" s="14"/>
      <c r="D189" s="14"/>
      <c r="E189" s="14"/>
      <c r="F189" s="14"/>
      <c r="G189" s="14"/>
      <c r="H189" s="15"/>
      <c r="I189" s="14"/>
      <c r="J189" s="14"/>
      <c r="K189" s="14"/>
      <c r="L189" s="14"/>
      <c r="M189" s="15"/>
      <c r="N189" s="15"/>
      <c r="O189" s="14"/>
      <c r="P189" s="14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21" customHeight="1">
      <c r="A190" s="14"/>
      <c r="B190" s="14"/>
      <c r="C190" s="14"/>
      <c r="D190" s="14"/>
      <c r="E190" s="14"/>
      <c r="F190" s="14"/>
      <c r="G190" s="14"/>
      <c r="H190" s="15"/>
      <c r="I190" s="14"/>
      <c r="J190" s="14"/>
      <c r="K190" s="14"/>
      <c r="L190" s="14"/>
      <c r="M190" s="15"/>
      <c r="N190" s="15"/>
      <c r="O190" s="14"/>
      <c r="P190" s="14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21" customHeight="1">
      <c r="A191" s="14"/>
      <c r="B191" s="14"/>
      <c r="C191" s="14"/>
      <c r="D191" s="14"/>
      <c r="E191" s="14"/>
      <c r="F191" s="14"/>
      <c r="G191" s="14"/>
      <c r="H191" s="15"/>
      <c r="I191" s="14"/>
      <c r="J191" s="14"/>
      <c r="K191" s="14"/>
      <c r="L191" s="14"/>
      <c r="M191" s="15"/>
      <c r="N191" s="15"/>
      <c r="O191" s="14"/>
      <c r="P191" s="14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21" customHeight="1">
      <c r="A192" s="14"/>
      <c r="B192" s="14"/>
      <c r="C192" s="14"/>
      <c r="D192" s="14"/>
      <c r="E192" s="14"/>
      <c r="F192" s="14"/>
      <c r="G192" s="14"/>
      <c r="H192" s="15"/>
      <c r="I192" s="14"/>
      <c r="J192" s="14"/>
      <c r="K192" s="14"/>
      <c r="L192" s="14"/>
      <c r="M192" s="15"/>
      <c r="N192" s="15"/>
      <c r="O192" s="14"/>
      <c r="P192" s="14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21" customHeight="1">
      <c r="A193" s="14"/>
      <c r="B193" s="14"/>
      <c r="C193" s="14"/>
      <c r="D193" s="14"/>
      <c r="E193" s="14"/>
      <c r="F193" s="14"/>
      <c r="G193" s="14"/>
      <c r="H193" s="15"/>
      <c r="I193" s="14"/>
      <c r="J193" s="14"/>
      <c r="K193" s="14"/>
      <c r="L193" s="14"/>
      <c r="M193" s="15"/>
      <c r="N193" s="15"/>
      <c r="O193" s="14"/>
      <c r="P193" s="14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21" customHeight="1">
      <c r="A194" s="14"/>
      <c r="B194" s="14"/>
      <c r="C194" s="14"/>
      <c r="D194" s="14"/>
      <c r="E194" s="14"/>
      <c r="F194" s="14"/>
      <c r="G194" s="14"/>
      <c r="H194" s="15"/>
      <c r="I194" s="14"/>
      <c r="J194" s="14"/>
      <c r="K194" s="14"/>
      <c r="L194" s="14"/>
      <c r="M194" s="15"/>
      <c r="N194" s="15"/>
      <c r="O194" s="14"/>
      <c r="P194" s="14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21" customHeight="1">
      <c r="A195" s="14"/>
      <c r="B195" s="14"/>
      <c r="C195" s="14"/>
      <c r="D195" s="14"/>
      <c r="E195" s="14"/>
      <c r="F195" s="14"/>
      <c r="G195" s="14"/>
      <c r="H195" s="15"/>
      <c r="I195" s="14"/>
      <c r="J195" s="14"/>
      <c r="K195" s="14"/>
      <c r="L195" s="14"/>
      <c r="M195" s="15"/>
      <c r="N195" s="15"/>
      <c r="O195" s="14"/>
      <c r="P195" s="14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21" customHeight="1">
      <c r="A196" s="14"/>
      <c r="B196" s="14"/>
      <c r="C196" s="14"/>
      <c r="D196" s="14"/>
      <c r="E196" s="14"/>
      <c r="F196" s="14"/>
      <c r="G196" s="14"/>
      <c r="H196" s="15"/>
      <c r="I196" s="14"/>
      <c r="J196" s="14"/>
      <c r="K196" s="14"/>
      <c r="L196" s="14"/>
      <c r="M196" s="15"/>
      <c r="N196" s="15"/>
      <c r="O196" s="14"/>
      <c r="P196" s="14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21" customHeight="1">
      <c r="A197" s="14"/>
      <c r="B197" s="14"/>
      <c r="C197" s="14"/>
      <c r="D197" s="14"/>
      <c r="E197" s="14"/>
      <c r="F197" s="14"/>
      <c r="G197" s="14"/>
      <c r="H197" s="15"/>
      <c r="I197" s="14"/>
      <c r="J197" s="14"/>
      <c r="K197" s="14"/>
      <c r="L197" s="14"/>
      <c r="M197" s="15"/>
      <c r="N197" s="15"/>
      <c r="O197" s="14"/>
      <c r="P197" s="14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21" customHeight="1">
      <c r="A198" s="14"/>
      <c r="B198" s="14"/>
      <c r="C198" s="14"/>
      <c r="D198" s="14"/>
      <c r="E198" s="14"/>
      <c r="F198" s="14"/>
      <c r="G198" s="14"/>
      <c r="H198" s="15"/>
      <c r="I198" s="14"/>
      <c r="J198" s="14"/>
      <c r="K198" s="14"/>
      <c r="L198" s="14"/>
      <c r="M198" s="15"/>
      <c r="N198" s="15"/>
      <c r="O198" s="14"/>
      <c r="P198" s="14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21" customHeight="1">
      <c r="A199" s="14"/>
      <c r="B199" s="14"/>
      <c r="C199" s="14"/>
      <c r="D199" s="14"/>
      <c r="E199" s="14"/>
      <c r="F199" s="14"/>
      <c r="G199" s="14"/>
      <c r="H199" s="15"/>
      <c r="I199" s="14"/>
      <c r="J199" s="14"/>
      <c r="K199" s="14"/>
      <c r="L199" s="14"/>
      <c r="M199" s="15"/>
      <c r="N199" s="15"/>
      <c r="O199" s="14"/>
      <c r="P199" s="14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21" customHeight="1">
      <c r="A200" s="14"/>
      <c r="B200" s="14"/>
      <c r="C200" s="14"/>
      <c r="D200" s="14"/>
      <c r="E200" s="14"/>
      <c r="F200" s="14"/>
      <c r="G200" s="14"/>
      <c r="H200" s="15"/>
      <c r="I200" s="14"/>
      <c r="J200" s="14"/>
      <c r="K200" s="14"/>
      <c r="L200" s="14"/>
      <c r="M200" s="15"/>
      <c r="N200" s="15"/>
      <c r="O200" s="14"/>
      <c r="P200" s="14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21" customHeight="1">
      <c r="A201" s="14"/>
      <c r="B201" s="14"/>
      <c r="C201" s="14"/>
      <c r="D201" s="14"/>
      <c r="E201" s="14"/>
      <c r="F201" s="14"/>
      <c r="G201" s="14"/>
      <c r="H201" s="15"/>
      <c r="I201" s="14"/>
      <c r="J201" s="14"/>
      <c r="K201" s="14"/>
      <c r="L201" s="14"/>
      <c r="M201" s="15"/>
      <c r="N201" s="15"/>
      <c r="O201" s="14"/>
      <c r="P201" s="14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21" customHeight="1">
      <c r="A202" s="14"/>
      <c r="B202" s="14"/>
      <c r="C202" s="14"/>
      <c r="D202" s="14"/>
      <c r="E202" s="14"/>
      <c r="F202" s="14"/>
      <c r="G202" s="14"/>
      <c r="H202" s="15"/>
      <c r="I202" s="14"/>
      <c r="J202" s="14"/>
      <c r="K202" s="14"/>
      <c r="L202" s="14"/>
      <c r="M202" s="15"/>
      <c r="N202" s="15"/>
      <c r="O202" s="14"/>
      <c r="P202" s="14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21" customHeight="1">
      <c r="A203" s="14"/>
      <c r="B203" s="14"/>
      <c r="C203" s="14"/>
      <c r="D203" s="14"/>
      <c r="E203" s="14"/>
      <c r="F203" s="14"/>
      <c r="G203" s="14"/>
      <c r="H203" s="15"/>
      <c r="I203" s="14"/>
      <c r="J203" s="14"/>
      <c r="K203" s="14"/>
      <c r="L203" s="14"/>
      <c r="M203" s="15"/>
      <c r="N203" s="15"/>
      <c r="O203" s="14"/>
      <c r="P203" s="14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21" customHeight="1">
      <c r="A204" s="14"/>
      <c r="B204" s="14"/>
      <c r="C204" s="14"/>
      <c r="D204" s="14"/>
      <c r="E204" s="14"/>
      <c r="F204" s="14"/>
      <c r="G204" s="14"/>
      <c r="H204" s="15"/>
      <c r="I204" s="14"/>
      <c r="J204" s="14"/>
      <c r="K204" s="14"/>
      <c r="L204" s="14"/>
      <c r="M204" s="15"/>
      <c r="N204" s="15"/>
      <c r="O204" s="14"/>
      <c r="P204" s="14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21" customHeight="1">
      <c r="A205" s="14"/>
      <c r="B205" s="14"/>
      <c r="C205" s="14"/>
      <c r="D205" s="14"/>
      <c r="E205" s="14"/>
      <c r="F205" s="14"/>
      <c r="G205" s="14"/>
      <c r="H205" s="15"/>
      <c r="I205" s="14"/>
      <c r="J205" s="14"/>
      <c r="K205" s="14"/>
      <c r="L205" s="14"/>
      <c r="M205" s="15"/>
      <c r="N205" s="15"/>
      <c r="O205" s="14"/>
      <c r="P205" s="14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21" customHeight="1">
      <c r="A206" s="14"/>
      <c r="B206" s="14"/>
      <c r="C206" s="14"/>
      <c r="D206" s="14"/>
      <c r="E206" s="14"/>
      <c r="F206" s="14"/>
      <c r="G206" s="14"/>
      <c r="H206" s="15"/>
      <c r="I206" s="14"/>
      <c r="J206" s="14"/>
      <c r="K206" s="14"/>
      <c r="L206" s="14"/>
      <c r="M206" s="15"/>
      <c r="N206" s="15"/>
      <c r="O206" s="14"/>
      <c r="P206" s="14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21" customHeight="1">
      <c r="A207" s="14"/>
      <c r="B207" s="14"/>
      <c r="C207" s="14"/>
      <c r="D207" s="14"/>
      <c r="E207" s="14"/>
      <c r="F207" s="14"/>
      <c r="G207" s="14"/>
      <c r="H207" s="15"/>
      <c r="I207" s="14"/>
      <c r="J207" s="14"/>
      <c r="K207" s="14"/>
      <c r="L207" s="14"/>
      <c r="M207" s="15"/>
      <c r="N207" s="15"/>
      <c r="O207" s="14"/>
      <c r="P207" s="14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21" customHeight="1">
      <c r="A208" s="14"/>
      <c r="B208" s="14"/>
      <c r="C208" s="14"/>
      <c r="D208" s="14"/>
      <c r="E208" s="14"/>
      <c r="F208" s="14"/>
      <c r="G208" s="14"/>
      <c r="H208" s="15"/>
      <c r="I208" s="14"/>
      <c r="J208" s="14"/>
      <c r="K208" s="14"/>
      <c r="L208" s="14"/>
      <c r="M208" s="15"/>
      <c r="N208" s="15"/>
      <c r="O208" s="14"/>
      <c r="P208" s="14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21" customHeight="1">
      <c r="A209" s="14"/>
      <c r="B209" s="14"/>
      <c r="C209" s="14"/>
      <c r="D209" s="14"/>
      <c r="E209" s="14"/>
      <c r="F209" s="14"/>
      <c r="G209" s="14"/>
      <c r="H209" s="15"/>
      <c r="I209" s="14"/>
      <c r="J209" s="14"/>
      <c r="K209" s="14"/>
      <c r="L209" s="14"/>
      <c r="M209" s="15"/>
      <c r="N209" s="15"/>
      <c r="O209" s="14"/>
      <c r="P209" s="14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21" customHeight="1">
      <c r="A210" s="14"/>
      <c r="B210" s="14"/>
      <c r="C210" s="14"/>
      <c r="D210" s="14"/>
      <c r="E210" s="14"/>
      <c r="F210" s="14"/>
      <c r="G210" s="14"/>
      <c r="H210" s="15"/>
      <c r="I210" s="14"/>
      <c r="J210" s="14"/>
      <c r="K210" s="14"/>
      <c r="L210" s="14"/>
      <c r="M210" s="15"/>
      <c r="N210" s="15"/>
      <c r="O210" s="14"/>
      <c r="P210" s="14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21" customHeight="1">
      <c r="A211" s="14"/>
      <c r="B211" s="14"/>
      <c r="C211" s="14"/>
      <c r="D211" s="14"/>
      <c r="E211" s="14"/>
      <c r="F211" s="14"/>
      <c r="G211" s="14"/>
      <c r="H211" s="15"/>
      <c r="I211" s="14"/>
      <c r="J211" s="14"/>
      <c r="K211" s="14"/>
      <c r="L211" s="14"/>
      <c r="M211" s="15"/>
      <c r="N211" s="15"/>
      <c r="O211" s="14"/>
      <c r="P211" s="14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21" customHeight="1">
      <c r="A212" s="14"/>
      <c r="B212" s="14"/>
      <c r="C212" s="14"/>
      <c r="D212" s="14"/>
      <c r="E212" s="14"/>
      <c r="F212" s="14"/>
      <c r="G212" s="14"/>
      <c r="H212" s="15"/>
      <c r="I212" s="14"/>
      <c r="J212" s="14"/>
      <c r="K212" s="14"/>
      <c r="L212" s="14"/>
      <c r="M212" s="15"/>
      <c r="N212" s="15"/>
      <c r="O212" s="14"/>
      <c r="P212" s="14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21" customHeight="1">
      <c r="A213" s="14"/>
      <c r="B213" s="14"/>
      <c r="C213" s="14"/>
      <c r="D213" s="14"/>
      <c r="E213" s="14"/>
      <c r="F213" s="14"/>
      <c r="G213" s="14"/>
      <c r="H213" s="15"/>
      <c r="I213" s="14"/>
      <c r="J213" s="14"/>
      <c r="K213" s="14"/>
      <c r="L213" s="14"/>
      <c r="M213" s="15"/>
      <c r="N213" s="15"/>
      <c r="O213" s="14"/>
      <c r="P213" s="14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21" customHeight="1">
      <c r="A214" s="14"/>
      <c r="B214" s="14"/>
      <c r="C214" s="14"/>
      <c r="D214" s="14"/>
      <c r="E214" s="14"/>
      <c r="F214" s="14"/>
      <c r="G214" s="14"/>
      <c r="H214" s="15"/>
      <c r="I214" s="14"/>
      <c r="J214" s="14"/>
      <c r="K214" s="14"/>
      <c r="L214" s="14"/>
      <c r="M214" s="15"/>
      <c r="N214" s="15"/>
      <c r="O214" s="14"/>
      <c r="P214" s="14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21" customHeight="1">
      <c r="A215" s="14"/>
      <c r="B215" s="14"/>
      <c r="C215" s="14"/>
      <c r="D215" s="14"/>
      <c r="E215" s="14"/>
      <c r="F215" s="14"/>
      <c r="G215" s="14"/>
      <c r="H215" s="15"/>
      <c r="I215" s="14"/>
      <c r="J215" s="14"/>
      <c r="K215" s="14"/>
      <c r="L215" s="14"/>
      <c r="M215" s="15"/>
      <c r="N215" s="15"/>
      <c r="O215" s="14"/>
      <c r="P215" s="14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21" customHeight="1">
      <c r="A216" s="14"/>
      <c r="B216" s="14"/>
      <c r="C216" s="14"/>
      <c r="D216" s="14"/>
      <c r="E216" s="14"/>
      <c r="F216" s="14"/>
      <c r="G216" s="14"/>
      <c r="H216" s="15"/>
      <c r="I216" s="14"/>
      <c r="J216" s="14"/>
      <c r="K216" s="14"/>
      <c r="L216" s="14"/>
      <c r="M216" s="15"/>
      <c r="N216" s="15"/>
      <c r="O216" s="14"/>
      <c r="P216" s="14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21" customHeight="1">
      <c r="A217" s="14"/>
      <c r="B217" s="14"/>
      <c r="C217" s="14"/>
      <c r="D217" s="14"/>
      <c r="E217" s="14"/>
      <c r="F217" s="14"/>
      <c r="G217" s="14"/>
      <c r="H217" s="15"/>
      <c r="I217" s="14"/>
      <c r="J217" s="14"/>
      <c r="K217" s="14"/>
      <c r="L217" s="14"/>
      <c r="M217" s="15"/>
      <c r="N217" s="15"/>
      <c r="O217" s="14"/>
      <c r="P217" s="14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21" customHeight="1">
      <c r="A218" s="14"/>
      <c r="B218" s="14"/>
      <c r="C218" s="14"/>
      <c r="D218" s="14"/>
      <c r="E218" s="14"/>
      <c r="F218" s="14"/>
      <c r="G218" s="14"/>
      <c r="H218" s="15"/>
      <c r="I218" s="14"/>
      <c r="J218" s="14"/>
      <c r="K218" s="14"/>
      <c r="L218" s="14"/>
      <c r="M218" s="15"/>
      <c r="N218" s="15"/>
      <c r="O218" s="14"/>
      <c r="P218" s="14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21" customHeight="1">
      <c r="A219" s="14"/>
      <c r="B219" s="14"/>
      <c r="C219" s="14"/>
      <c r="D219" s="14"/>
      <c r="E219" s="14"/>
      <c r="F219" s="14"/>
      <c r="G219" s="14"/>
      <c r="H219" s="15"/>
      <c r="I219" s="14"/>
      <c r="J219" s="14"/>
      <c r="K219" s="14"/>
      <c r="L219" s="14"/>
      <c r="M219" s="15"/>
      <c r="N219" s="15"/>
      <c r="O219" s="14"/>
      <c r="P219" s="14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21" customHeight="1">
      <c r="A220" s="14"/>
      <c r="B220" s="14"/>
      <c r="C220" s="14"/>
      <c r="D220" s="14"/>
      <c r="E220" s="14"/>
      <c r="F220" s="14"/>
      <c r="G220" s="14"/>
      <c r="H220" s="15"/>
      <c r="I220" s="14"/>
      <c r="J220" s="14"/>
      <c r="K220" s="14"/>
      <c r="L220" s="14"/>
      <c r="M220" s="15"/>
      <c r="N220" s="15"/>
      <c r="O220" s="14"/>
      <c r="P220" s="14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24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12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24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12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24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12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24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12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24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12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24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12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24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12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24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12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24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12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24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12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24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12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24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12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24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12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24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12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24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12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24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12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24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12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24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12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24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12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24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12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24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12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24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12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24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12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24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12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24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12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24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12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24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12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24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12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24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12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24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12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24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12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24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12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24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12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24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12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24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12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24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12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24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12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24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12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24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12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24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12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24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12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24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12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24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12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24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12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24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12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24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12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24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12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24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12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24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12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24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12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24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12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24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12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24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12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24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12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24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12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24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12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24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12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24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12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24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12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24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12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24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12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24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12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24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12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24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12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24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12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24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12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24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12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24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12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24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12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24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12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24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12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24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12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24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12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24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12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24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12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24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12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24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12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24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12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24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12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24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12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24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12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24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12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24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12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24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12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24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12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24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12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24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12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24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12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24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12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24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12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24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12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24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12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24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12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24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12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24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12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24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12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24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12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24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12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24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12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24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12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24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12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24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12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24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12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24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12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24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12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24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12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24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12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24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12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24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12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24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12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24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12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24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12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24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12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24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12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24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12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24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12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24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12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24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12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24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12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24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12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24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12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24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12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24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12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24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12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24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12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24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12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24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12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24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12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24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12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24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12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24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12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24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12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24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12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24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12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24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12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24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12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24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12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24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12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24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12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24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12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24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12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24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12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24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12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24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12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24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12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24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12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24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12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24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12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24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12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24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12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24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12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24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12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24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12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24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12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24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12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24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12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24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12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24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12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24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12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24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12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24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12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24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12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24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12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24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12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24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12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24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12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24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12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24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12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24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12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24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12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24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12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24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12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24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12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24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12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24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12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24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12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24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12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24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12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24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12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24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12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24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12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24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12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24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12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24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12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24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12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24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12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24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12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24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12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24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12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24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12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24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12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24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12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24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12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24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12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24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12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24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12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24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12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24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12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24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12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24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12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24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12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24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12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24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12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24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12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24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12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24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12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24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12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24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12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24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12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24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12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24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12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24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12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24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12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24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12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24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12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24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12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24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12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24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12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24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12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24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12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24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12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24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12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24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12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24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12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24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12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24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12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24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12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24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12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24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12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24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12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24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12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24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12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24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12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24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12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24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12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24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12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24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12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24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12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24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12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24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12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24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12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24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12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24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12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24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12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24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12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24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12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24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12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24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12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24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12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24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12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24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12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24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12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24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12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24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12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24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12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24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12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24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12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24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12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24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12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24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12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24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12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24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12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24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12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24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12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24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12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24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12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24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12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24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12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24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12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24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12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24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12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24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12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24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12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24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12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24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12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24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12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24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12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24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12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24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12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24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12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24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12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24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12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24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12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24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12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24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12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24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12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24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12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24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12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24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12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24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12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24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12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24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12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24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12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24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12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24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12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24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12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24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12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24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12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24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12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24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12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24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12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24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12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24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12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24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12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24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12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24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12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24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12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24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12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24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12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24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12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24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12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24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12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24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12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24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12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24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12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24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12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24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12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24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12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24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12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24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12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24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12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24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12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24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12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24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12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24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12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24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12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24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12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24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12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24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12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24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12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24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12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24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12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24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12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24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12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24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12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24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12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24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12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24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12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24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12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24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12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24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12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24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12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24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12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24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12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24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12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24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12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24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12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24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12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24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12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24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12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24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12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24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12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24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12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24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12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24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12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24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12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24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12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24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12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24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12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24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12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24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12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24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12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24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12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24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12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24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12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24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12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24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12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24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12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24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12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24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12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24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12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24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12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24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12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24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12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24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12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24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12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24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12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24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12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24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12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24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12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24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12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24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12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24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12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24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12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24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12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24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12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24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12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24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12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24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12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24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12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24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12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24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12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24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12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24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12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24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12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24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12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24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12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24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12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24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12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24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12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24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12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24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12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24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12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24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12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24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12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24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12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24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12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24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12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24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12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24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12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24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12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24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12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24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12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24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12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24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12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24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12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24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12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24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12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24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12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24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12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24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12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24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12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24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12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24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12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24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12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24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12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24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12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24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12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24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12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24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12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24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12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24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12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24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12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24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12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24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12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24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12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24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12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24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12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24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12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24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12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24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12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24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12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24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12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24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12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24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12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24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12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24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12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24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12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24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12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24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12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24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12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24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12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24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12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24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12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24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12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24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12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24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12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24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12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24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12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24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12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24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12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24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12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24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12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24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12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24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12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24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12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24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12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24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12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24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12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24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12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24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12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24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12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24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12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24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12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24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12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24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12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24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12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24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12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24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12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24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12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24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12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24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12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24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12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24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12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24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12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24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12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24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12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24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12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24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12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24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12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24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12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24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12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24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12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24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12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24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12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24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12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24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12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24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12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24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12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24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12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24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12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24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12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24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12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24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12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24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12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24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12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24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12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24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12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24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12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24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12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24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12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24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12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24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12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24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12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24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12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24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12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24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12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24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12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24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12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24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12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24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12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24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12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24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12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24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12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24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12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24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12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24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12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24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12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24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12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24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12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24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12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24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12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24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12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24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12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24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12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24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12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24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12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24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12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24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12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24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12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24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12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24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12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24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12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24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12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24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12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24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12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24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12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24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12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24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12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24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12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24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12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24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12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24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12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24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12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24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12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24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12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24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12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24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12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24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12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24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12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24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12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24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12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24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12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24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12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24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12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24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12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24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12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24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12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24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12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24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12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24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12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24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12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24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12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24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12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24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12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24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12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24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12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24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12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24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12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24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12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24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12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24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12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24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12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24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12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24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12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24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12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24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12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24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12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24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12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24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12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24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12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24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12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24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12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24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12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24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12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24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12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24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12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24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12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24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12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24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12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24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12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24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12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24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12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24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12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24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12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24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12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24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12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24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12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24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12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24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12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24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12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24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12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24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12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24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12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24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12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24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12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24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12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24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12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24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12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24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12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24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12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24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12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24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12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24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12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24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12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24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12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24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12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24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12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24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12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24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12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24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12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24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12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24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12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24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12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24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12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24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12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24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12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24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12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24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12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24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12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24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12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24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12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24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12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24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12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24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12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24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12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24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12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24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12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24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12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24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12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24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12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24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12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24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12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24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12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24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12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24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12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24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12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24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12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24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12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24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12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24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12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24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12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24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12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24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12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24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12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24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12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24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12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24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12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24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12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24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12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24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12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24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12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24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12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24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12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24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12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24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12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24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12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24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12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24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12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24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12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24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12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24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12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24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12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24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12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24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12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24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12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24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12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24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12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24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12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24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12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24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12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24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12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24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12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24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12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24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12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24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12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24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12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24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12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24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12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24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12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24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12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24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12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24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12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24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12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24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12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24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12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24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12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24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12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24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12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24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12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24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12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24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12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24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12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24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12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24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12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24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12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24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12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24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12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24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12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24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12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24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12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24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12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24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12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24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12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24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12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24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12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24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12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24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12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24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12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24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12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24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12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24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12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24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12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24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12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24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12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24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12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24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12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24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12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24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12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24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12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24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12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24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12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24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12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24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12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24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12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24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12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24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12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24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12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24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12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24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12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24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12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24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12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24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12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24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12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24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12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24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12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24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12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24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12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24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12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24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12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24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12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24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12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24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12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24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12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24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12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24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12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24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12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ht="24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12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ht="24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12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ht="24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12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ht="24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12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ht="24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12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ht="24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12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ht="24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12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 ht="24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12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 ht="24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12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1:25" ht="24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12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1:25" ht="24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12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1:25" ht="24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12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1:25" ht="24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12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mergeCells count="2">
    <mergeCell ref="B2:F2"/>
    <mergeCell ref="I2:L2"/>
  </mergeCells>
  <conditionalFormatting sqref="M2:M1000">
    <cfRule type="cellIs" dxfId="48" priority="1" operator="equal">
      <formula>"Not Applicable"</formula>
    </cfRule>
    <cfRule type="cellIs" dxfId="47" priority="2" operator="equal">
      <formula>"Not Pass"</formula>
    </cfRule>
    <cfRule type="cellIs" dxfId="46" priority="3" operator="equal">
      <formula>"Partially Pass"</formula>
    </cfRule>
    <cfRule type="cellIs" dxfId="45" priority="4" operator="equal">
      <formula>"Alternative Control"</formula>
    </cfRule>
    <cfRule type="cellIs" dxfId="44" priority="5" operator="equal">
      <formula>"Pass"</formula>
    </cfRule>
  </conditionalFormatting>
  <conditionalFormatting sqref="M4:M8">
    <cfRule type="cellIs" dxfId="43" priority="6" operator="equal">
      <formula>"&gt;&gt;เลือกระดับผลการประเมิน&lt;&lt;"</formula>
    </cfRule>
  </conditionalFormatting>
  <conditionalFormatting sqref="Q4:U8">
    <cfRule type="cellIs" dxfId="42" priority="7" operator="equal">
      <formula>OR($M4="Not Pass",$M4="Partially Pass")</formula>
    </cfRule>
  </conditionalFormatting>
  <pageMargins left="0.7" right="0.7" top="0.75" bottom="0.75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600-000000000000}">
          <x14:formula1>
            <xm:f>IF(AND('1-Basic Info'!$I$11="Y",$I4="x"),Sheet1!$A$2:$A$6,IF(AND('1-Basic Info'!$I$12="Y",$J4="x"),Sheet1!$A$2:$A$6,IF(AND('1-Basic Info'!$I$13="Y",$K4="x"),Sheet1!$A$2:$A$6,IF(AND('1-Basic Info'!$I$14="Y",$L4="x"),Sheet1!$A$2:$A$6,Sheet1!$B$2))))</xm:f>
          </x14:formula1>
          <xm:sqref>M4:M8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8EAADB"/>
  </sheetPr>
  <dimension ref="A1:Z1000"/>
  <sheetViews>
    <sheetView showGridLines="0" workbookViewId="0">
      <pane ySplit="3" topLeftCell="A4" activePane="bottomLeft" state="frozen"/>
      <selection pane="bottomLeft" activeCell="B5" sqref="B5"/>
    </sheetView>
  </sheetViews>
  <sheetFormatPr defaultColWidth="14.44140625" defaultRowHeight="15" customHeight="1"/>
  <cols>
    <col min="1" max="1" width="5.77734375" customWidth="1"/>
    <col min="2" max="6" width="3.77734375" customWidth="1"/>
    <col min="7" max="7" width="14.44140625" hidden="1" customWidth="1"/>
    <col min="8" max="8" width="91.109375" customWidth="1"/>
    <col min="9" max="9" width="6.109375" customWidth="1"/>
    <col min="10" max="10" width="5.33203125" customWidth="1"/>
    <col min="11" max="11" width="7.109375" customWidth="1"/>
    <col min="12" max="12" width="5.109375" customWidth="1"/>
    <col min="13" max="13" width="21.109375" customWidth="1"/>
    <col min="14" max="14" width="19.109375" customWidth="1"/>
    <col min="15" max="15" width="70.77734375" customWidth="1"/>
    <col min="16" max="16" width="42.44140625" customWidth="1"/>
    <col min="17" max="20" width="50.77734375" customWidth="1"/>
    <col min="21" max="21" width="18.77734375" customWidth="1"/>
    <col min="22" max="25" width="8.77734375" customWidth="1"/>
    <col min="26" max="26" width="14.44140625" style="3"/>
  </cols>
  <sheetData>
    <row r="1" spans="1:25" ht="34.5" customHeight="1">
      <c r="A1" s="60" t="s">
        <v>1080</v>
      </c>
      <c r="B1" s="61"/>
      <c r="C1" s="61"/>
      <c r="D1" s="61"/>
      <c r="E1" s="61"/>
      <c r="F1" s="61"/>
      <c r="G1" s="61"/>
      <c r="H1" s="62"/>
      <c r="I1" s="61"/>
      <c r="J1" s="61"/>
      <c r="K1" s="61"/>
      <c r="L1" s="63"/>
      <c r="M1" s="63"/>
      <c r="N1" s="64"/>
      <c r="O1" s="64"/>
      <c r="P1" s="64"/>
      <c r="Q1" s="64"/>
      <c r="R1" s="64"/>
      <c r="S1" s="64"/>
      <c r="T1" s="64"/>
      <c r="U1" s="64"/>
      <c r="V1" s="3"/>
      <c r="W1" s="3"/>
      <c r="X1" s="3"/>
      <c r="Y1" s="3"/>
    </row>
    <row r="2" spans="1:25" ht="24.75" customHeight="1">
      <c r="A2" s="14"/>
      <c r="B2" s="1923" t="s">
        <v>531</v>
      </c>
      <c r="C2" s="1243"/>
      <c r="D2" s="1243"/>
      <c r="E2" s="1243"/>
      <c r="F2" s="1244"/>
      <c r="G2" s="3"/>
      <c r="H2" s="15"/>
      <c r="I2" s="1924" t="s">
        <v>1060</v>
      </c>
      <c r="J2" s="1925"/>
      <c r="K2" s="1925"/>
      <c r="L2" s="1926"/>
      <c r="M2" s="15"/>
      <c r="N2" s="15"/>
      <c r="O2" s="14"/>
      <c r="P2" s="14"/>
      <c r="Q2" s="4"/>
      <c r="R2" s="4"/>
      <c r="S2" s="4"/>
      <c r="T2" s="4"/>
      <c r="U2" s="4"/>
      <c r="V2" s="4"/>
      <c r="W2" s="4"/>
      <c r="X2" s="4"/>
      <c r="Y2" s="4"/>
    </row>
    <row r="3" spans="1:25" ht="115.5" customHeight="1">
      <c r="A3" s="16" t="s">
        <v>720</v>
      </c>
      <c r="B3" s="17" t="s">
        <v>678</v>
      </c>
      <c r="C3" s="17" t="s">
        <v>679</v>
      </c>
      <c r="D3" s="17" t="s">
        <v>680</v>
      </c>
      <c r="E3" s="17" t="s">
        <v>681</v>
      </c>
      <c r="F3" s="17" t="s">
        <v>682</v>
      </c>
      <c r="G3" s="16" t="s">
        <v>1061</v>
      </c>
      <c r="H3" s="16" t="s">
        <v>1062</v>
      </c>
      <c r="I3" s="18" t="s">
        <v>1063</v>
      </c>
      <c r="J3" s="18" t="s">
        <v>1064</v>
      </c>
      <c r="K3" s="18" t="s">
        <v>1065</v>
      </c>
      <c r="L3" s="18" t="s">
        <v>1066</v>
      </c>
      <c r="M3" s="16" t="s">
        <v>532</v>
      </c>
      <c r="N3" s="16" t="s">
        <v>1067</v>
      </c>
      <c r="O3" s="19" t="s">
        <v>1081</v>
      </c>
      <c r="P3" s="19" t="s">
        <v>1069</v>
      </c>
      <c r="Q3" s="19" t="s">
        <v>1070</v>
      </c>
      <c r="R3" s="19" t="s">
        <v>1071</v>
      </c>
      <c r="S3" s="19" t="s">
        <v>1072</v>
      </c>
      <c r="T3" s="16" t="s">
        <v>1073</v>
      </c>
      <c r="U3" s="16" t="s">
        <v>1074</v>
      </c>
      <c r="V3" s="3"/>
      <c r="W3" s="3"/>
      <c r="X3" s="3"/>
      <c r="Y3" s="3"/>
    </row>
    <row r="4" spans="1:25" ht="146.25" customHeight="1">
      <c r="A4" s="7">
        <v>1</v>
      </c>
      <c r="B4" s="20" t="s">
        <v>728</v>
      </c>
      <c r="C4" s="23"/>
      <c r="D4" s="7"/>
      <c r="E4" s="7"/>
      <c r="F4" s="7"/>
      <c r="G4" s="9" t="s">
        <v>1082</v>
      </c>
      <c r="H4" s="8" t="s">
        <v>1083</v>
      </c>
      <c r="I4" s="24" t="s">
        <v>728</v>
      </c>
      <c r="J4" s="24" t="s">
        <v>728</v>
      </c>
      <c r="K4" s="24" t="s">
        <v>728</v>
      </c>
      <c r="L4" s="24" t="s">
        <v>728</v>
      </c>
      <c r="M4" s="10" t="str">
        <f>IF(AND('1-Basic Info'!$I$11="Y",$I4="x"),"&gt;&gt;เลือกระดับผลการประเมิน&lt;&lt;",IF(AND('1-Basic Info'!$I$12="Y",$J4="x"),"&gt;&gt;เลือกระดับผลการประเมิน&lt;&lt;",IF(AND('1-Basic Info'!$I$13="Y",$K4="x"),"&gt;&gt;เลือกระดับผลการประเมิน&lt;&lt;",IF(AND('1-Basic Info'!$I$14="Y",$L4="x"),"&gt;&gt;เลือกระดับผลการประเมิน&lt;&lt;","Not Applicable"))))</f>
        <v>Not Applicable</v>
      </c>
      <c r="N4" s="20" t="e">
        <f t="array" aca="1" ref="N4" ca="1">_xludf.SWITCH(M4,"Not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4" s="9"/>
      <c r="P4" s="9"/>
      <c r="Q4" s="22"/>
      <c r="R4" s="22"/>
      <c r="S4" s="22"/>
      <c r="T4" s="22"/>
      <c r="U4" s="22"/>
      <c r="V4" s="3"/>
      <c r="W4" s="3"/>
      <c r="X4" s="3"/>
      <c r="Y4" s="3"/>
    </row>
    <row r="5" spans="1:25" ht="222" customHeight="1">
      <c r="A5" s="7">
        <v>2</v>
      </c>
      <c r="B5" s="20" t="s">
        <v>728</v>
      </c>
      <c r="C5" s="20" t="s">
        <v>728</v>
      </c>
      <c r="D5" s="23"/>
      <c r="E5" s="23"/>
      <c r="F5" s="23"/>
      <c r="G5" s="9" t="s">
        <v>1084</v>
      </c>
      <c r="H5" s="9" t="s">
        <v>1085</v>
      </c>
      <c r="I5" s="24" t="s">
        <v>728</v>
      </c>
      <c r="J5" s="24" t="s">
        <v>728</v>
      </c>
      <c r="K5" s="24" t="s">
        <v>728</v>
      </c>
      <c r="L5" s="24" t="s">
        <v>728</v>
      </c>
      <c r="M5" s="10" t="str">
        <f>IF(AND('1-Basic Info'!$I$11="Y",$I5="x"),"&gt;&gt;เลือกระดับผลการประเมิน&lt;&lt;",IF(AND('1-Basic Info'!$I$12="Y",$J5="x"),"&gt;&gt;เลือกระดับผลการประเมิน&lt;&lt;",IF(AND('1-Basic Info'!$I$13="Y",$K5="x"),"&gt;&gt;เลือกระดับผลการประเมิน&lt;&lt;",IF(AND('1-Basic Info'!$I$14="Y",$L5="x"),"&gt;&gt;เลือกระดับผลการประเมิน&lt;&lt;","Not Applicable"))))</f>
        <v>Not Applicable</v>
      </c>
      <c r="N5" s="20" t="e">
        <f t="array" aca="1" ref="N5" ca="1">_xludf.SWITCH(M5,"Not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5" s="9"/>
      <c r="P5" s="9"/>
      <c r="Q5" s="22"/>
      <c r="R5" s="22"/>
      <c r="S5" s="22"/>
      <c r="T5" s="22"/>
      <c r="U5" s="22"/>
      <c r="V5" s="3"/>
      <c r="W5" s="3"/>
      <c r="X5" s="3"/>
      <c r="Y5" s="3"/>
    </row>
    <row r="6" spans="1:25" ht="365.4">
      <c r="A6" s="7">
        <v>3</v>
      </c>
      <c r="B6" s="20" t="s">
        <v>728</v>
      </c>
      <c r="C6" s="20" t="s">
        <v>728</v>
      </c>
      <c r="D6" s="23"/>
      <c r="E6" s="7"/>
      <c r="F6" s="7"/>
      <c r="G6" s="9" t="s">
        <v>1086</v>
      </c>
      <c r="H6" s="9" t="s">
        <v>1087</v>
      </c>
      <c r="I6" s="24" t="s">
        <v>728</v>
      </c>
      <c r="J6" s="24" t="s">
        <v>728</v>
      </c>
      <c r="K6" s="24" t="s">
        <v>728</v>
      </c>
      <c r="L6" s="24" t="s">
        <v>728</v>
      </c>
      <c r="M6" s="10" t="str">
        <f>IF(AND('1-Basic Info'!$I$11="Y",$I6="x"),"&gt;&gt;เลือกระดับผลการประเมิน&lt;&lt;",IF(AND('1-Basic Info'!$I$12="Y",$J6="x"),"&gt;&gt;เลือกระดับผลการประเมิน&lt;&lt;",IF(AND('1-Basic Info'!$I$13="Y",$K6="x"),"&gt;&gt;เลือกระดับผลการประเมิน&lt;&lt;",IF(AND('1-Basic Info'!$I$14="Y",$L6="x"),"&gt;&gt;เลือกระดับผลการประเมิน&lt;&lt;","Not Applicable"))))</f>
        <v>Not Applicable</v>
      </c>
      <c r="N6" s="20" t="e">
        <f t="array" aca="1" ref="N6" ca="1">_xludf.SWITCH(M6,"Not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6" s="9"/>
      <c r="P6" s="9"/>
      <c r="Q6" s="22"/>
      <c r="R6" s="22"/>
      <c r="S6" s="22"/>
      <c r="T6" s="22"/>
      <c r="U6" s="22"/>
      <c r="V6" s="3"/>
      <c r="W6" s="3"/>
      <c r="X6" s="3"/>
      <c r="Y6" s="3"/>
    </row>
    <row r="7" spans="1:25" ht="278.39999999999998">
      <c r="A7" s="7">
        <v>4</v>
      </c>
      <c r="B7" s="20" t="s">
        <v>728</v>
      </c>
      <c r="C7" s="20" t="s">
        <v>728</v>
      </c>
      <c r="D7" s="7"/>
      <c r="E7" s="7"/>
      <c r="F7" s="7"/>
      <c r="G7" s="9" t="s">
        <v>1088</v>
      </c>
      <c r="H7" s="9" t="s">
        <v>1089</v>
      </c>
      <c r="I7" s="24" t="s">
        <v>728</v>
      </c>
      <c r="J7" s="24" t="s">
        <v>728</v>
      </c>
      <c r="K7" s="24" t="s">
        <v>728</v>
      </c>
      <c r="L7" s="24" t="s">
        <v>728</v>
      </c>
      <c r="M7" s="10" t="str">
        <f>IF(AND('1-Basic Info'!$I$11="Y",$I7="x"),"&gt;&gt;เลือกระดับผลการประเมิน&lt;&lt;",IF(AND('1-Basic Info'!$I$12="Y",$J7="x"),"&gt;&gt;เลือกระดับผลการประเมิน&lt;&lt;",IF(AND('1-Basic Info'!$I$13="Y",$K7="x"),"&gt;&gt;เลือกระดับผลการประเมิน&lt;&lt;",IF(AND('1-Basic Info'!$I$14="Y",$L7="x"),"&gt;&gt;เลือกระดับผลการประเมิน&lt;&lt;","Not Applicable"))))</f>
        <v>Not Applicable</v>
      </c>
      <c r="N7" s="20" t="e">
        <f t="array" aca="1" ref="N7" ca="1">_xludf.SWITCH(M7,"Not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7" s="9"/>
      <c r="P7" s="9"/>
      <c r="Q7" s="22"/>
      <c r="R7" s="22"/>
      <c r="S7" s="22"/>
      <c r="T7" s="22"/>
      <c r="U7" s="22"/>
      <c r="V7" s="3"/>
      <c r="W7" s="3"/>
      <c r="X7" s="3"/>
      <c r="Y7" s="3"/>
    </row>
    <row r="8" spans="1:25" ht="261">
      <c r="A8" s="7">
        <v>5</v>
      </c>
      <c r="B8" s="20" t="s">
        <v>728</v>
      </c>
      <c r="C8" s="23"/>
      <c r="D8" s="23"/>
      <c r="E8" s="7"/>
      <c r="F8" s="7"/>
      <c r="G8" s="9" t="s">
        <v>1090</v>
      </c>
      <c r="H8" s="9" t="s">
        <v>1091</v>
      </c>
      <c r="I8" s="24" t="s">
        <v>728</v>
      </c>
      <c r="J8" s="24" t="s">
        <v>728</v>
      </c>
      <c r="K8" s="24" t="s">
        <v>728</v>
      </c>
      <c r="L8" s="24" t="s">
        <v>728</v>
      </c>
      <c r="M8" s="10" t="str">
        <f>IF(AND('1-Basic Info'!$I$11="Y",$I8="x"),"&gt;&gt;เลือกระดับผลการประเมิน&lt;&lt;",IF(AND('1-Basic Info'!$I$12="Y",$J8="x"),"&gt;&gt;เลือกระดับผลการประเมิน&lt;&lt;",IF(AND('1-Basic Info'!$I$13="Y",$K8="x"),"&gt;&gt;เลือกระดับผลการประเมิน&lt;&lt;",IF(AND('1-Basic Info'!$I$14="Y",$L8="x"),"&gt;&gt;เลือกระดับผลการประเมิน&lt;&lt;","Not Applicable"))))</f>
        <v>Not Applicable</v>
      </c>
      <c r="N8" s="20" t="e">
        <f t="array" aca="1" ref="N8" ca="1">_xludf.SWITCH(M8,"Not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8" s="9"/>
      <c r="P8" s="9"/>
      <c r="Q8" s="22"/>
      <c r="R8" s="22"/>
      <c r="S8" s="22"/>
      <c r="T8" s="22"/>
      <c r="U8" s="22"/>
      <c r="V8" s="3"/>
      <c r="W8" s="3"/>
      <c r="X8" s="3"/>
      <c r="Y8" s="3"/>
    </row>
    <row r="9" spans="1:25" ht="104.4">
      <c r="A9" s="7">
        <v>6</v>
      </c>
      <c r="B9" s="7"/>
      <c r="C9" s="20" t="s">
        <v>728</v>
      </c>
      <c r="D9" s="23"/>
      <c r="E9" s="7"/>
      <c r="F9" s="7"/>
      <c r="G9" s="9" t="s">
        <v>1092</v>
      </c>
      <c r="H9" s="9" t="s">
        <v>1093</v>
      </c>
      <c r="I9" s="24" t="s">
        <v>728</v>
      </c>
      <c r="J9" s="24" t="s">
        <v>728</v>
      </c>
      <c r="K9" s="24" t="s">
        <v>728</v>
      </c>
      <c r="L9" s="24" t="s">
        <v>728</v>
      </c>
      <c r="M9" s="10" t="str">
        <f>IF(AND('1-Basic Info'!$I$11="Y",$I9="x"),"&gt;&gt;เลือกระดับผลการประเมิน&lt;&lt;",IF(AND('1-Basic Info'!$I$12="Y",$J9="x"),"&gt;&gt;เลือกระดับผลการประเมิน&lt;&lt;",IF(AND('1-Basic Info'!$I$13="Y",$K9="x"),"&gt;&gt;เลือกระดับผลการประเมิน&lt;&lt;",IF(AND('1-Basic Info'!$I$14="Y",$L9="x"),"&gt;&gt;เลือกระดับผลการประเมิน&lt;&lt;","Not Applicable"))))</f>
        <v>Not Applicable</v>
      </c>
      <c r="N9" s="20" t="e">
        <f t="array" aca="1" ref="N9" ca="1">_xludf.SWITCH(M9,"Not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9" s="9"/>
      <c r="P9" s="9"/>
      <c r="Q9" s="22"/>
      <c r="R9" s="22"/>
      <c r="S9" s="22"/>
      <c r="T9" s="22"/>
      <c r="U9" s="22"/>
      <c r="V9" s="3"/>
      <c r="W9" s="3"/>
      <c r="X9" s="3"/>
      <c r="Y9" s="3"/>
    </row>
    <row r="10" spans="1:25" ht="87">
      <c r="A10" s="7">
        <v>7</v>
      </c>
      <c r="B10" s="23"/>
      <c r="C10" s="20" t="s">
        <v>728</v>
      </c>
      <c r="D10" s="23"/>
      <c r="E10" s="7"/>
      <c r="F10" s="7"/>
      <c r="G10" s="9" t="s">
        <v>1094</v>
      </c>
      <c r="H10" s="9" t="s">
        <v>1095</v>
      </c>
      <c r="I10" s="24" t="s">
        <v>728</v>
      </c>
      <c r="J10" s="24" t="s">
        <v>728</v>
      </c>
      <c r="K10" s="24" t="s">
        <v>728</v>
      </c>
      <c r="L10" s="24" t="s">
        <v>728</v>
      </c>
      <c r="M10" s="10" t="str">
        <f>IF(AND('1-Basic Info'!$I$11="Y",$I10="x"),"&gt;&gt;เลือกระดับผลการประเมิน&lt;&lt;",IF(AND('1-Basic Info'!$I$12="Y",$J10="x"),"&gt;&gt;เลือกระดับผลการประเมิน&lt;&lt;",IF(AND('1-Basic Info'!$I$13="Y",$K10="x"),"&gt;&gt;เลือกระดับผลการประเมิน&lt;&lt;",IF(AND('1-Basic Info'!$I$14="Y",$L10="x"),"&gt;&gt;เลือกระดับผลการประเมิน&lt;&lt;","Not Applicable"))))</f>
        <v>Not Applicable</v>
      </c>
      <c r="N10" s="20" t="e">
        <f t="array" aca="1" ref="N10" ca="1">_xludf.SWITCH(M10,"Not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10" s="9"/>
      <c r="P10" s="9"/>
      <c r="Q10" s="22"/>
      <c r="R10" s="22"/>
      <c r="S10" s="22"/>
      <c r="T10" s="22"/>
      <c r="U10" s="22"/>
      <c r="V10" s="3"/>
      <c r="W10" s="3"/>
      <c r="X10" s="3"/>
      <c r="Y10" s="3"/>
    </row>
    <row r="11" spans="1:25" ht="144">
      <c r="A11" s="7">
        <v>8</v>
      </c>
      <c r="B11" s="7"/>
      <c r="C11" s="20" t="s">
        <v>728</v>
      </c>
      <c r="D11" s="20" t="s">
        <v>728</v>
      </c>
      <c r="E11" s="7"/>
      <c r="F11" s="7"/>
      <c r="G11" s="9" t="s">
        <v>1096</v>
      </c>
      <c r="H11" s="13" t="s">
        <v>1097</v>
      </c>
      <c r="I11" s="24" t="s">
        <v>728</v>
      </c>
      <c r="J11" s="24" t="s">
        <v>728</v>
      </c>
      <c r="K11" s="24" t="s">
        <v>728</v>
      </c>
      <c r="L11" s="24" t="s">
        <v>728</v>
      </c>
      <c r="M11" s="10" t="str">
        <f>IF(AND('1-Basic Info'!$I$11="Y",$I11="x"),"&gt;&gt;เลือกระดับผลการประเมิน&lt;&lt;",IF(AND('1-Basic Info'!$I$12="Y",$J11="x"),"&gt;&gt;เลือกระดับผลการประเมิน&lt;&lt;",IF(AND('1-Basic Info'!$I$13="Y",$K11="x"),"&gt;&gt;เลือกระดับผลการประเมิน&lt;&lt;",IF(AND('1-Basic Info'!$I$14="Y",$L11="x"),"&gt;&gt;เลือกระดับผลการประเมิน&lt;&lt;","Not Applicable"))))</f>
        <v>Not Applicable</v>
      </c>
      <c r="N11" s="20" t="e">
        <f t="array" aca="1" ref="N11" ca="1">_xludf.SWITCH(M11,"Not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11" s="9"/>
      <c r="P11" s="9"/>
      <c r="Q11" s="22"/>
      <c r="R11" s="22"/>
      <c r="S11" s="22"/>
      <c r="T11" s="22"/>
      <c r="U11" s="22"/>
      <c r="V11" s="3"/>
      <c r="W11" s="3"/>
      <c r="X11" s="3"/>
      <c r="Y11" s="3"/>
    </row>
    <row r="12" spans="1:25" ht="278.39999999999998">
      <c r="A12" s="7">
        <v>9</v>
      </c>
      <c r="B12" s="7"/>
      <c r="C12" s="20" t="s">
        <v>728</v>
      </c>
      <c r="D12" s="20" t="s">
        <v>728</v>
      </c>
      <c r="E12" s="7"/>
      <c r="F12" s="7"/>
      <c r="G12" s="25" t="s">
        <v>1098</v>
      </c>
      <c r="H12" s="13" t="s">
        <v>1099</v>
      </c>
      <c r="I12" s="24" t="s">
        <v>728</v>
      </c>
      <c r="J12" s="24" t="s">
        <v>728</v>
      </c>
      <c r="K12" s="24" t="s">
        <v>728</v>
      </c>
      <c r="L12" s="24" t="s">
        <v>728</v>
      </c>
      <c r="M12" s="10" t="str">
        <f>IF(AND('1-Basic Info'!$I$11="Y",$I12="x"),"&gt;&gt;เลือกระดับผลการประเมิน&lt;&lt;",IF(AND('1-Basic Info'!$I$12="Y",$J12="x"),"&gt;&gt;เลือกระดับผลการประเมิน&lt;&lt;",IF(AND('1-Basic Info'!$I$13="Y",$K12="x"),"&gt;&gt;เลือกระดับผลการประเมิน&lt;&lt;",IF(AND('1-Basic Info'!$I$14="Y",$L12="x"),"&gt;&gt;เลือกระดับผลการประเมิน&lt;&lt;","Not Applicable"))))</f>
        <v>Not Applicable</v>
      </c>
      <c r="N12" s="20" t="e">
        <f t="array" aca="1" ref="N12" ca="1">_xludf.SWITCH(M12,"Not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12" s="9"/>
      <c r="P12" s="9"/>
      <c r="Q12" s="22"/>
      <c r="R12" s="22"/>
      <c r="S12" s="22"/>
      <c r="T12" s="22"/>
      <c r="U12" s="22"/>
      <c r="V12" s="3"/>
      <c r="W12" s="3"/>
      <c r="X12" s="3"/>
      <c r="Y12" s="3"/>
    </row>
    <row r="13" spans="1:25" ht="278.39999999999998">
      <c r="A13" s="7">
        <v>10</v>
      </c>
      <c r="B13" s="7"/>
      <c r="C13" s="20" t="s">
        <v>728</v>
      </c>
      <c r="D13" s="20" t="s">
        <v>728</v>
      </c>
      <c r="E13" s="7"/>
      <c r="F13" s="7"/>
      <c r="G13" s="9" t="s">
        <v>1100</v>
      </c>
      <c r="H13" s="13" t="s">
        <v>1101</v>
      </c>
      <c r="I13" s="24" t="s">
        <v>728</v>
      </c>
      <c r="J13" s="24" t="s">
        <v>728</v>
      </c>
      <c r="K13" s="24" t="s">
        <v>728</v>
      </c>
      <c r="L13" s="24" t="s">
        <v>728</v>
      </c>
      <c r="M13" s="10" t="str">
        <f>IF(AND('1-Basic Info'!$I$11="Y",$I13="x"),"&gt;&gt;เลือกระดับผลการประเมิน&lt;&lt;",IF(AND('1-Basic Info'!$I$12="Y",$J13="x"),"&gt;&gt;เลือกระดับผลการประเมิน&lt;&lt;",IF(AND('1-Basic Info'!$I$13="Y",$K13="x"),"&gt;&gt;เลือกระดับผลการประเมิน&lt;&lt;",IF(AND('1-Basic Info'!$I$14="Y",$L13="x"),"&gt;&gt;เลือกระดับผลการประเมิน&lt;&lt;","Not Applicable"))))</f>
        <v>Not Applicable</v>
      </c>
      <c r="N13" s="20" t="e">
        <f t="array" aca="1" ref="N13" ca="1">_xludf.SWITCH(M13,"Not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13" s="9"/>
      <c r="P13" s="9"/>
      <c r="Q13" s="22"/>
      <c r="R13" s="22"/>
      <c r="S13" s="22"/>
      <c r="T13" s="22"/>
      <c r="U13" s="22"/>
      <c r="V13" s="3"/>
      <c r="W13" s="3"/>
      <c r="X13" s="3"/>
      <c r="Y13" s="3"/>
    </row>
    <row r="14" spans="1:25" ht="278.39999999999998">
      <c r="A14" s="7">
        <v>11</v>
      </c>
      <c r="B14" s="7"/>
      <c r="C14" s="20" t="s">
        <v>728</v>
      </c>
      <c r="D14" s="20" t="s">
        <v>728</v>
      </c>
      <c r="E14" s="7"/>
      <c r="F14" s="7"/>
      <c r="G14" s="9" t="s">
        <v>1102</v>
      </c>
      <c r="H14" s="13" t="s">
        <v>1103</v>
      </c>
      <c r="I14" s="24" t="s">
        <v>728</v>
      </c>
      <c r="J14" s="24" t="s">
        <v>728</v>
      </c>
      <c r="K14" s="24" t="s">
        <v>728</v>
      </c>
      <c r="L14" s="24" t="s">
        <v>728</v>
      </c>
      <c r="M14" s="10" t="str">
        <f>IF(AND('1-Basic Info'!$I$11="Y",$I14="x"),"&gt;&gt;เลือกระดับผลการประเมิน&lt;&lt;",IF(AND('1-Basic Info'!$I$12="Y",$J14="x"),"&gt;&gt;เลือกระดับผลการประเมิน&lt;&lt;",IF(AND('1-Basic Info'!$I$13="Y",$K14="x"),"&gt;&gt;เลือกระดับผลการประเมิน&lt;&lt;",IF(AND('1-Basic Info'!$I$14="Y",$L14="x"),"&gt;&gt;เลือกระดับผลการประเมิน&lt;&lt;","Not Applicable"))))</f>
        <v>Not Applicable</v>
      </c>
      <c r="N14" s="20" t="e">
        <f t="array" aca="1" ref="N14" ca="1">_xludf.SWITCH(M14,"Not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14" s="9"/>
      <c r="P14" s="9"/>
      <c r="Q14" s="22"/>
      <c r="R14" s="22"/>
      <c r="S14" s="22"/>
      <c r="T14" s="22"/>
      <c r="U14" s="22"/>
      <c r="V14" s="3"/>
      <c r="W14" s="3"/>
      <c r="X14" s="3"/>
      <c r="Y14" s="3"/>
    </row>
    <row r="15" spans="1:25" ht="313.2">
      <c r="A15" s="7">
        <v>12</v>
      </c>
      <c r="B15" s="7"/>
      <c r="C15" s="20" t="s">
        <v>728</v>
      </c>
      <c r="D15" s="20" t="s">
        <v>728</v>
      </c>
      <c r="E15" s="7"/>
      <c r="F15" s="7"/>
      <c r="G15" s="9" t="s">
        <v>1104</v>
      </c>
      <c r="H15" s="13" t="s">
        <v>1105</v>
      </c>
      <c r="I15" s="24" t="s">
        <v>728</v>
      </c>
      <c r="J15" s="24" t="s">
        <v>728</v>
      </c>
      <c r="K15" s="24" t="s">
        <v>728</v>
      </c>
      <c r="L15" s="24" t="s">
        <v>728</v>
      </c>
      <c r="M15" s="10" t="str">
        <f>IF(AND('1-Basic Info'!$I$11="Y",$I15="x"),"&gt;&gt;เลือกระดับผลการประเมิน&lt;&lt;",IF(AND('1-Basic Info'!$I$12="Y",$J15="x"),"&gt;&gt;เลือกระดับผลการประเมิน&lt;&lt;",IF(AND('1-Basic Info'!$I$13="Y",$K15="x"),"&gt;&gt;เลือกระดับผลการประเมิน&lt;&lt;",IF(AND('1-Basic Info'!$I$14="Y",$L15="x"),"&gt;&gt;เลือกระดับผลการประเมิน&lt;&lt;","Not Applicable"))))</f>
        <v>Not Applicable</v>
      </c>
      <c r="N15" s="20" t="e">
        <f t="array" aca="1" ref="N15" ca="1">_xludf.SWITCH(M15,"Not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15" s="9"/>
      <c r="P15" s="9"/>
      <c r="Q15" s="22"/>
      <c r="R15" s="22"/>
      <c r="S15" s="22"/>
      <c r="T15" s="22"/>
      <c r="U15" s="22"/>
      <c r="V15" s="3"/>
      <c r="W15" s="3"/>
      <c r="X15" s="3"/>
      <c r="Y15" s="3"/>
    </row>
    <row r="16" spans="1:25" ht="191.4">
      <c r="A16" s="7">
        <v>13</v>
      </c>
      <c r="B16" s="7"/>
      <c r="C16" s="20" t="s">
        <v>728</v>
      </c>
      <c r="D16" s="20" t="s">
        <v>728</v>
      </c>
      <c r="E16" s="7"/>
      <c r="F16" s="7"/>
      <c r="G16" s="9" t="s">
        <v>1106</v>
      </c>
      <c r="H16" s="13" t="s">
        <v>1107</v>
      </c>
      <c r="I16" s="24" t="s">
        <v>728</v>
      </c>
      <c r="J16" s="24" t="s">
        <v>728</v>
      </c>
      <c r="K16" s="24" t="s">
        <v>728</v>
      </c>
      <c r="L16" s="24" t="s">
        <v>728</v>
      </c>
      <c r="M16" s="10" t="str">
        <f>IF(AND('1-Basic Info'!$I$11="Y",$I16="x"),"&gt;&gt;เลือกระดับผลการประเมิน&lt;&lt;",IF(AND('1-Basic Info'!$I$12="Y",$J16="x"),"&gt;&gt;เลือกระดับผลการประเมิน&lt;&lt;",IF(AND('1-Basic Info'!$I$13="Y",$K16="x"),"&gt;&gt;เลือกระดับผลการประเมิน&lt;&lt;",IF(AND('1-Basic Info'!$I$14="Y",$L16="x"),"&gt;&gt;เลือกระดับผลการประเมิน&lt;&lt;","Not Applicable"))))</f>
        <v>Not Applicable</v>
      </c>
      <c r="N16" s="20" t="e">
        <f t="array" aca="1" ref="N16" ca="1">_xludf.SWITCH(M16,"Not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16" s="9"/>
      <c r="P16" s="9"/>
      <c r="Q16" s="22"/>
      <c r="R16" s="22"/>
      <c r="S16" s="22"/>
      <c r="T16" s="22"/>
      <c r="U16" s="22"/>
      <c r="V16" s="3"/>
      <c r="W16" s="3"/>
      <c r="X16" s="3"/>
      <c r="Y16" s="3"/>
    </row>
    <row r="17" spans="1:25" ht="139.19999999999999">
      <c r="A17" s="7">
        <v>14</v>
      </c>
      <c r="B17" s="7"/>
      <c r="C17" s="20" t="s">
        <v>728</v>
      </c>
      <c r="D17" s="20" t="s">
        <v>728</v>
      </c>
      <c r="E17" s="7"/>
      <c r="F17" s="7"/>
      <c r="G17" s="9" t="s">
        <v>1108</v>
      </c>
      <c r="H17" s="13" t="s">
        <v>1109</v>
      </c>
      <c r="I17" s="24" t="s">
        <v>728</v>
      </c>
      <c r="J17" s="24" t="s">
        <v>728</v>
      </c>
      <c r="K17" s="24" t="s">
        <v>728</v>
      </c>
      <c r="L17" s="24" t="s">
        <v>728</v>
      </c>
      <c r="M17" s="10" t="str">
        <f>IF(AND('1-Basic Info'!$I$11="Y",$I17="x"),"&gt;&gt;เลือกระดับผลการประเมิน&lt;&lt;",IF(AND('1-Basic Info'!$I$12="Y",$J17="x"),"&gt;&gt;เลือกระดับผลการประเมิน&lt;&lt;",IF(AND('1-Basic Info'!$I$13="Y",$K17="x"),"&gt;&gt;เลือกระดับผลการประเมิน&lt;&lt;",IF(AND('1-Basic Info'!$I$14="Y",$L17="x"),"&gt;&gt;เลือกระดับผลการประเมิน&lt;&lt;","Not Applicable"))))</f>
        <v>Not Applicable</v>
      </c>
      <c r="N17" s="20" t="e">
        <f t="array" aca="1" ref="N17" ca="1">_xludf.SWITCH(M17,"Not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17" s="9"/>
      <c r="P17" s="9"/>
      <c r="Q17" s="22"/>
      <c r="R17" s="22"/>
      <c r="S17" s="22"/>
      <c r="T17" s="22"/>
      <c r="U17" s="22"/>
      <c r="V17" s="3"/>
      <c r="W17" s="3"/>
      <c r="X17" s="3"/>
      <c r="Y17" s="3"/>
    </row>
    <row r="18" spans="1:25" ht="87">
      <c r="A18" s="7">
        <v>15</v>
      </c>
      <c r="B18" s="7"/>
      <c r="C18" s="20" t="s">
        <v>728</v>
      </c>
      <c r="D18" s="20" t="s">
        <v>728</v>
      </c>
      <c r="E18" s="7"/>
      <c r="F18" s="7"/>
      <c r="G18" s="9" t="s">
        <v>1110</v>
      </c>
      <c r="H18" s="13" t="s">
        <v>1111</v>
      </c>
      <c r="I18" s="24" t="s">
        <v>728</v>
      </c>
      <c r="J18" s="24" t="s">
        <v>728</v>
      </c>
      <c r="K18" s="24" t="s">
        <v>728</v>
      </c>
      <c r="L18" s="24" t="s">
        <v>728</v>
      </c>
      <c r="M18" s="10" t="str">
        <f>IF(AND('1-Basic Info'!$I$11="Y",$I18="x"),"&gt;&gt;เลือกระดับผลการประเมิน&lt;&lt;",IF(AND('1-Basic Info'!$I$12="Y",$J18="x"),"&gt;&gt;เลือกระดับผลการประเมิน&lt;&lt;",IF(AND('1-Basic Info'!$I$13="Y",$K18="x"),"&gt;&gt;เลือกระดับผลการประเมิน&lt;&lt;",IF(AND('1-Basic Info'!$I$14="Y",$L18="x"),"&gt;&gt;เลือกระดับผลการประเมิน&lt;&lt;","Not Applicable"))))</f>
        <v>Not Applicable</v>
      </c>
      <c r="N18" s="20" t="e">
        <f t="array" aca="1" ref="N18" ca="1">_xludf.SWITCH(M18,"Not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18" s="9"/>
      <c r="P18" s="9"/>
      <c r="Q18" s="22"/>
      <c r="R18" s="22"/>
      <c r="S18" s="22"/>
      <c r="T18" s="22"/>
      <c r="U18" s="22"/>
      <c r="V18" s="3"/>
      <c r="W18" s="3"/>
      <c r="X18" s="3"/>
      <c r="Y18" s="3"/>
    </row>
    <row r="19" spans="1:25" ht="104.4">
      <c r="A19" s="7">
        <v>16</v>
      </c>
      <c r="B19" s="7"/>
      <c r="C19" s="20" t="s">
        <v>728</v>
      </c>
      <c r="D19" s="20" t="s">
        <v>728</v>
      </c>
      <c r="E19" s="7"/>
      <c r="F19" s="7"/>
      <c r="G19" s="9" t="s">
        <v>1112</v>
      </c>
      <c r="H19" s="13" t="s">
        <v>1113</v>
      </c>
      <c r="I19" s="24" t="s">
        <v>728</v>
      </c>
      <c r="J19" s="24" t="s">
        <v>728</v>
      </c>
      <c r="K19" s="24" t="s">
        <v>728</v>
      </c>
      <c r="L19" s="24" t="s">
        <v>728</v>
      </c>
      <c r="M19" s="10" t="str">
        <f>IF(AND('1-Basic Info'!$I$11="Y",$I19="x"),"&gt;&gt;เลือกระดับผลการประเมิน&lt;&lt;",IF(AND('1-Basic Info'!$I$12="Y",$J19="x"),"&gt;&gt;เลือกระดับผลการประเมิน&lt;&lt;",IF(AND('1-Basic Info'!$I$13="Y",$K19="x"),"&gt;&gt;เลือกระดับผลการประเมิน&lt;&lt;",IF(AND('1-Basic Info'!$I$14="Y",$L19="x"),"&gt;&gt;เลือกระดับผลการประเมิน&lt;&lt;","Not Applicable"))))</f>
        <v>Not Applicable</v>
      </c>
      <c r="N19" s="20" t="e">
        <f t="array" aca="1" ref="N19" ca="1">_xludf.SWITCH(M19,"Not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19" s="9"/>
      <c r="P19" s="9"/>
      <c r="Q19" s="22"/>
      <c r="R19" s="22"/>
      <c r="S19" s="22"/>
      <c r="T19" s="22"/>
      <c r="U19" s="22"/>
      <c r="V19" s="3"/>
      <c r="W19" s="3"/>
      <c r="X19" s="3"/>
      <c r="Y19" s="3"/>
    </row>
    <row r="20" spans="1:25" ht="40.799999999999997">
      <c r="A20" s="7">
        <v>17</v>
      </c>
      <c r="B20" s="7"/>
      <c r="C20" s="20" t="s">
        <v>728</v>
      </c>
      <c r="D20" s="20" t="s">
        <v>728</v>
      </c>
      <c r="E20" s="7"/>
      <c r="F20" s="7"/>
      <c r="G20" s="9" t="s">
        <v>1114</v>
      </c>
      <c r="H20" s="13" t="s">
        <v>1115</v>
      </c>
      <c r="I20" s="24" t="s">
        <v>728</v>
      </c>
      <c r="J20" s="24" t="s">
        <v>728</v>
      </c>
      <c r="K20" s="24" t="s">
        <v>728</v>
      </c>
      <c r="L20" s="24" t="s">
        <v>728</v>
      </c>
      <c r="M20" s="10" t="str">
        <f>IF(AND('1-Basic Info'!$I$11="Y",$I20="x"),"&gt;&gt;เลือกระดับผลการประเมิน&lt;&lt;",IF(AND('1-Basic Info'!$I$12="Y",$J20="x"),"&gt;&gt;เลือกระดับผลการประเมิน&lt;&lt;",IF(AND('1-Basic Info'!$I$13="Y",$K20="x"),"&gt;&gt;เลือกระดับผลการประเมิน&lt;&lt;",IF(AND('1-Basic Info'!$I$14="Y",$L20="x"),"&gt;&gt;เลือกระดับผลการประเมิน&lt;&lt;","Not Applicable"))))</f>
        <v>Not Applicable</v>
      </c>
      <c r="N20" s="20" t="e">
        <f t="array" aca="1" ref="N20" ca="1">_xludf.SWITCH(M20,"Not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20" s="9"/>
      <c r="P20" s="9"/>
      <c r="Q20" s="22"/>
      <c r="R20" s="22"/>
      <c r="S20" s="22"/>
      <c r="T20" s="22"/>
      <c r="U20" s="22"/>
      <c r="V20" s="3"/>
      <c r="W20" s="3"/>
      <c r="X20" s="3"/>
      <c r="Y20" s="3"/>
    </row>
    <row r="21" spans="1:25" ht="40.799999999999997">
      <c r="A21" s="7">
        <v>18</v>
      </c>
      <c r="B21" s="7"/>
      <c r="C21" s="20" t="s">
        <v>728</v>
      </c>
      <c r="D21" s="20" t="s">
        <v>728</v>
      </c>
      <c r="E21" s="7"/>
      <c r="F21" s="7"/>
      <c r="G21" s="26" t="s">
        <v>1116</v>
      </c>
      <c r="H21" s="13" t="s">
        <v>1117</v>
      </c>
      <c r="I21" s="24" t="s">
        <v>728</v>
      </c>
      <c r="J21" s="24" t="s">
        <v>728</v>
      </c>
      <c r="K21" s="24" t="s">
        <v>728</v>
      </c>
      <c r="L21" s="24" t="s">
        <v>728</v>
      </c>
      <c r="M21" s="10" t="str">
        <f>IF(AND('1-Basic Info'!$I$11="Y",$I21="x"),"&gt;&gt;เลือกระดับผลการประเมิน&lt;&lt;",IF(AND('1-Basic Info'!$I$12="Y",$J21="x"),"&gt;&gt;เลือกระดับผลการประเมิน&lt;&lt;",IF(AND('1-Basic Info'!$I$13="Y",$K21="x"),"&gt;&gt;เลือกระดับผลการประเมิน&lt;&lt;",IF(AND('1-Basic Info'!$I$14="Y",$L21="x"),"&gt;&gt;เลือกระดับผลการประเมิน&lt;&lt;","Not Applicable"))))</f>
        <v>Not Applicable</v>
      </c>
      <c r="N21" s="20" t="e">
        <f t="array" aca="1" ref="N21" ca="1">_xludf.SWITCH(M21,"Not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21" s="9"/>
      <c r="P21" s="9"/>
      <c r="Q21" s="22"/>
      <c r="R21" s="22"/>
      <c r="S21" s="22"/>
      <c r="T21" s="22"/>
      <c r="U21" s="22"/>
      <c r="V21" s="3"/>
      <c r="W21" s="3"/>
      <c r="X21" s="3"/>
      <c r="Y21" s="3"/>
    </row>
    <row r="22" spans="1:25" ht="40.799999999999997">
      <c r="A22" s="7">
        <v>19</v>
      </c>
      <c r="B22" s="7"/>
      <c r="C22" s="20" t="s">
        <v>728</v>
      </c>
      <c r="D22" s="20" t="s">
        <v>728</v>
      </c>
      <c r="E22" s="7"/>
      <c r="F22" s="7"/>
      <c r="G22" s="9" t="s">
        <v>1118</v>
      </c>
      <c r="H22" s="13" t="s">
        <v>1119</v>
      </c>
      <c r="I22" s="24" t="s">
        <v>728</v>
      </c>
      <c r="J22" s="24" t="s">
        <v>728</v>
      </c>
      <c r="K22" s="24" t="s">
        <v>728</v>
      </c>
      <c r="L22" s="24" t="s">
        <v>728</v>
      </c>
      <c r="M22" s="10" t="str">
        <f>IF(AND('1-Basic Info'!$I$11="Y",$I22="x"),"&gt;&gt;เลือกระดับผลการประเมิน&lt;&lt;",IF(AND('1-Basic Info'!$I$12="Y",$J22="x"),"&gt;&gt;เลือกระดับผลการประเมิน&lt;&lt;",IF(AND('1-Basic Info'!$I$13="Y",$K22="x"),"&gt;&gt;เลือกระดับผลการประเมิน&lt;&lt;",IF(AND('1-Basic Info'!$I$14="Y",$L22="x"),"&gt;&gt;เลือกระดับผลการประเมิน&lt;&lt;","Not Applicable"))))</f>
        <v>Not Applicable</v>
      </c>
      <c r="N22" s="20" t="e">
        <f t="array" aca="1" ref="N22" ca="1">_xludf.SWITCH(M22,"Not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22" s="9"/>
      <c r="P22" s="9"/>
      <c r="Q22" s="22"/>
      <c r="R22" s="22"/>
      <c r="S22" s="22"/>
      <c r="T22" s="22"/>
      <c r="U22" s="22"/>
      <c r="V22" s="3"/>
      <c r="W22" s="3"/>
      <c r="X22" s="3"/>
      <c r="Y22" s="3"/>
    </row>
    <row r="23" spans="1:25" ht="87">
      <c r="A23" s="7">
        <v>20</v>
      </c>
      <c r="B23" s="7"/>
      <c r="C23" s="20" t="s">
        <v>728</v>
      </c>
      <c r="D23" s="20" t="s">
        <v>728</v>
      </c>
      <c r="E23" s="7"/>
      <c r="F23" s="7"/>
      <c r="G23" s="9" t="s">
        <v>1120</v>
      </c>
      <c r="H23" s="13" t="s">
        <v>1121</v>
      </c>
      <c r="I23" s="24" t="s">
        <v>728</v>
      </c>
      <c r="J23" s="24" t="s">
        <v>728</v>
      </c>
      <c r="K23" s="24" t="s">
        <v>728</v>
      </c>
      <c r="L23" s="24" t="s">
        <v>728</v>
      </c>
      <c r="M23" s="10" t="str">
        <f>IF(AND('1-Basic Info'!$I$11="Y",$I23="x"),"&gt;&gt;เลือกระดับผลการประเมิน&lt;&lt;",IF(AND('1-Basic Info'!$I$12="Y",$J23="x"),"&gt;&gt;เลือกระดับผลการประเมิน&lt;&lt;",IF(AND('1-Basic Info'!$I$13="Y",$K23="x"),"&gt;&gt;เลือกระดับผลการประเมิน&lt;&lt;",IF(AND('1-Basic Info'!$I$14="Y",$L23="x"),"&gt;&gt;เลือกระดับผลการประเมิน&lt;&lt;","Not Applicable"))))</f>
        <v>Not Applicable</v>
      </c>
      <c r="N23" s="20" t="e">
        <f t="array" aca="1" ref="N23" ca="1">_xludf.SWITCH(M23,"Not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23" s="9"/>
      <c r="P23" s="9"/>
      <c r="Q23" s="22"/>
      <c r="R23" s="22"/>
      <c r="S23" s="22"/>
      <c r="T23" s="22"/>
      <c r="U23" s="22"/>
      <c r="V23" s="3"/>
      <c r="W23" s="3"/>
      <c r="X23" s="3"/>
      <c r="Y23" s="3"/>
    </row>
    <row r="24" spans="1:25" ht="121.8">
      <c r="A24" s="7">
        <v>21</v>
      </c>
      <c r="B24" s="7"/>
      <c r="C24" s="20" t="s">
        <v>728</v>
      </c>
      <c r="D24" s="20" t="s">
        <v>728</v>
      </c>
      <c r="E24" s="7"/>
      <c r="F24" s="7"/>
      <c r="G24" s="9" t="s">
        <v>1122</v>
      </c>
      <c r="H24" s="13" t="s">
        <v>1123</v>
      </c>
      <c r="I24" s="24" t="s">
        <v>728</v>
      </c>
      <c r="J24" s="24" t="s">
        <v>728</v>
      </c>
      <c r="K24" s="24" t="s">
        <v>728</v>
      </c>
      <c r="L24" s="24" t="s">
        <v>728</v>
      </c>
      <c r="M24" s="10" t="str">
        <f>IF(AND('1-Basic Info'!$I$11="Y",$I24="x"),"&gt;&gt;เลือกระดับผลการประเมิน&lt;&lt;",IF(AND('1-Basic Info'!$I$12="Y",$J24="x"),"&gt;&gt;เลือกระดับผลการประเมิน&lt;&lt;",IF(AND('1-Basic Info'!$I$13="Y",$K24="x"),"&gt;&gt;เลือกระดับผลการประเมิน&lt;&lt;",IF(AND('1-Basic Info'!$I$14="Y",$L24="x"),"&gt;&gt;เลือกระดับผลการประเมิน&lt;&lt;","Not Applicable"))))</f>
        <v>Not Applicable</v>
      </c>
      <c r="N24" s="20" t="e">
        <f t="array" aca="1" ref="N24" ca="1">_xludf.SWITCH(M24,"Not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24" s="9"/>
      <c r="P24" s="9"/>
      <c r="Q24" s="22"/>
      <c r="R24" s="22"/>
      <c r="S24" s="22"/>
      <c r="T24" s="22"/>
      <c r="U24" s="22"/>
      <c r="V24" s="3"/>
      <c r="W24" s="3"/>
      <c r="X24" s="3"/>
      <c r="Y24" s="3"/>
    </row>
    <row r="25" spans="1:25" ht="243.6">
      <c r="A25" s="7">
        <v>22</v>
      </c>
      <c r="B25" s="7"/>
      <c r="C25" s="20" t="s">
        <v>728</v>
      </c>
      <c r="D25" s="20" t="s">
        <v>728</v>
      </c>
      <c r="E25" s="7"/>
      <c r="F25" s="7"/>
      <c r="G25" s="9" t="s">
        <v>1124</v>
      </c>
      <c r="H25" s="13" t="s">
        <v>1125</v>
      </c>
      <c r="I25" s="24" t="s">
        <v>728</v>
      </c>
      <c r="J25" s="24" t="s">
        <v>728</v>
      </c>
      <c r="K25" s="24" t="s">
        <v>728</v>
      </c>
      <c r="L25" s="24" t="s">
        <v>728</v>
      </c>
      <c r="M25" s="10" t="str">
        <f>IF(AND('1-Basic Info'!$I$11="Y",$I25="x"),"&gt;&gt;เลือกระดับผลการประเมิน&lt;&lt;",IF(AND('1-Basic Info'!$I$12="Y",$J25="x"),"&gt;&gt;เลือกระดับผลการประเมิน&lt;&lt;",IF(AND('1-Basic Info'!$I$13="Y",$K25="x"),"&gt;&gt;เลือกระดับผลการประเมิน&lt;&lt;",IF(AND('1-Basic Info'!$I$14="Y",$L25="x"),"&gt;&gt;เลือกระดับผลการประเมิน&lt;&lt;","Not Applicable"))))</f>
        <v>Not Applicable</v>
      </c>
      <c r="N25" s="20" t="e">
        <f t="array" aca="1" ref="N25" ca="1">_xludf.SWITCH(M25,"Not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25" s="9"/>
      <c r="P25" s="9"/>
      <c r="Q25" s="22"/>
      <c r="R25" s="22"/>
      <c r="S25" s="22"/>
      <c r="T25" s="22"/>
      <c r="U25" s="22"/>
      <c r="V25" s="3"/>
      <c r="W25" s="3"/>
      <c r="X25" s="3"/>
      <c r="Y25" s="3"/>
    </row>
    <row r="26" spans="1:25" ht="121.8">
      <c r="A26" s="7">
        <v>23</v>
      </c>
      <c r="B26" s="7"/>
      <c r="C26" s="20" t="s">
        <v>728</v>
      </c>
      <c r="D26" s="20" t="s">
        <v>728</v>
      </c>
      <c r="E26" s="7"/>
      <c r="F26" s="7"/>
      <c r="G26" s="9" t="s">
        <v>1126</v>
      </c>
      <c r="H26" s="13" t="s">
        <v>1127</v>
      </c>
      <c r="I26" s="24" t="s">
        <v>728</v>
      </c>
      <c r="J26" s="24" t="s">
        <v>728</v>
      </c>
      <c r="K26" s="24" t="s">
        <v>728</v>
      </c>
      <c r="L26" s="24" t="s">
        <v>728</v>
      </c>
      <c r="M26" s="10" t="str">
        <f>IF(AND('1-Basic Info'!$I$11="Y",$I26="x"),"&gt;&gt;เลือกระดับผลการประเมิน&lt;&lt;",IF(AND('1-Basic Info'!$I$12="Y",$J26="x"),"&gt;&gt;เลือกระดับผลการประเมิน&lt;&lt;",IF(AND('1-Basic Info'!$I$13="Y",$K26="x"),"&gt;&gt;เลือกระดับผลการประเมิน&lt;&lt;",IF(AND('1-Basic Info'!$I$14="Y",$L26="x"),"&gt;&gt;เลือกระดับผลการประเมิน&lt;&lt;","Not Applicable"))))</f>
        <v>Not Applicable</v>
      </c>
      <c r="N26" s="20" t="e">
        <f t="array" aca="1" ref="N26" ca="1">_xludf.SWITCH(M26,"Not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26" s="9"/>
      <c r="P26" s="9"/>
      <c r="Q26" s="22"/>
      <c r="R26" s="22"/>
      <c r="S26" s="22"/>
      <c r="T26" s="22"/>
      <c r="U26" s="22"/>
      <c r="V26" s="3"/>
      <c r="W26" s="3"/>
      <c r="X26" s="3"/>
      <c r="Y26" s="3"/>
    </row>
    <row r="27" spans="1:25" ht="87">
      <c r="A27" s="7">
        <v>24</v>
      </c>
      <c r="B27" s="7"/>
      <c r="C27" s="20" t="s">
        <v>728</v>
      </c>
      <c r="D27" s="20" t="s">
        <v>728</v>
      </c>
      <c r="E27" s="7"/>
      <c r="F27" s="7"/>
      <c r="G27" s="9" t="s">
        <v>1128</v>
      </c>
      <c r="H27" s="13" t="s">
        <v>1129</v>
      </c>
      <c r="I27" s="24" t="s">
        <v>728</v>
      </c>
      <c r="J27" s="24" t="s">
        <v>728</v>
      </c>
      <c r="K27" s="24" t="s">
        <v>728</v>
      </c>
      <c r="L27" s="24" t="s">
        <v>728</v>
      </c>
      <c r="M27" s="10" t="str">
        <f>IF(AND('1-Basic Info'!$I$11="Y",$I27="x"),"&gt;&gt;เลือกระดับผลการประเมิน&lt;&lt;",IF(AND('1-Basic Info'!$I$12="Y",$J27="x"),"&gt;&gt;เลือกระดับผลการประเมิน&lt;&lt;",IF(AND('1-Basic Info'!$I$13="Y",$K27="x"),"&gt;&gt;เลือกระดับผลการประเมิน&lt;&lt;",IF(AND('1-Basic Info'!$I$14="Y",$L27="x"),"&gt;&gt;เลือกระดับผลการประเมิน&lt;&lt;","Not Applicable"))))</f>
        <v>Not Applicable</v>
      </c>
      <c r="N27" s="20" t="e">
        <f t="array" aca="1" ref="N27" ca="1">_xludf.SWITCH(M27,"Not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27" s="9"/>
      <c r="P27" s="9"/>
      <c r="Q27" s="22"/>
      <c r="R27" s="22"/>
      <c r="S27" s="22"/>
      <c r="T27" s="22"/>
      <c r="U27" s="22"/>
      <c r="V27" s="3"/>
      <c r="W27" s="3"/>
      <c r="X27" s="3"/>
      <c r="Y27" s="3"/>
    </row>
    <row r="28" spans="1:25" ht="365.4">
      <c r="A28" s="7">
        <v>25</v>
      </c>
      <c r="B28" s="7"/>
      <c r="C28" s="20" t="s">
        <v>728</v>
      </c>
      <c r="D28" s="20" t="s">
        <v>728</v>
      </c>
      <c r="E28" s="7"/>
      <c r="F28" s="7"/>
      <c r="G28" s="9" t="s">
        <v>1130</v>
      </c>
      <c r="H28" s="13" t="s">
        <v>1131</v>
      </c>
      <c r="I28" s="24" t="s">
        <v>728</v>
      </c>
      <c r="J28" s="24" t="s">
        <v>728</v>
      </c>
      <c r="K28" s="24" t="s">
        <v>728</v>
      </c>
      <c r="L28" s="24" t="s">
        <v>728</v>
      </c>
      <c r="M28" s="10" t="str">
        <f>IF(AND('1-Basic Info'!$I$11="Y",$I28="x"),"&gt;&gt;เลือกระดับผลการประเมิน&lt;&lt;",IF(AND('1-Basic Info'!$I$12="Y",$J28="x"),"&gt;&gt;เลือกระดับผลการประเมิน&lt;&lt;",IF(AND('1-Basic Info'!$I$13="Y",$K28="x"),"&gt;&gt;เลือกระดับผลการประเมิน&lt;&lt;",IF(AND('1-Basic Info'!$I$14="Y",$L28="x"),"&gt;&gt;เลือกระดับผลการประเมิน&lt;&lt;","Not Applicable"))))</f>
        <v>Not Applicable</v>
      </c>
      <c r="N28" s="20" t="e">
        <f t="array" aca="1" ref="N28" ca="1">_xludf.SWITCH(M28,"Not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28" s="9"/>
      <c r="P28" s="9"/>
      <c r="Q28" s="22"/>
      <c r="R28" s="22"/>
      <c r="S28" s="22"/>
      <c r="T28" s="22"/>
      <c r="U28" s="22"/>
      <c r="V28" s="3"/>
      <c r="W28" s="3"/>
      <c r="X28" s="3"/>
      <c r="Y28" s="3"/>
    </row>
    <row r="29" spans="1:25" ht="174">
      <c r="A29" s="7">
        <v>26</v>
      </c>
      <c r="B29" s="7"/>
      <c r="C29" s="20" t="s">
        <v>728</v>
      </c>
      <c r="D29" s="20" t="s">
        <v>728</v>
      </c>
      <c r="E29" s="7"/>
      <c r="F29" s="7"/>
      <c r="G29" s="9" t="s">
        <v>1132</v>
      </c>
      <c r="H29" s="13" t="s">
        <v>1133</v>
      </c>
      <c r="I29" s="24" t="s">
        <v>728</v>
      </c>
      <c r="J29" s="24" t="s">
        <v>728</v>
      </c>
      <c r="K29" s="24" t="s">
        <v>728</v>
      </c>
      <c r="L29" s="24" t="s">
        <v>728</v>
      </c>
      <c r="M29" s="10" t="str">
        <f>IF(AND('1-Basic Info'!$I$11="Y",$I29="x"),"&gt;&gt;เลือกระดับผลการประเมิน&lt;&lt;",IF(AND('1-Basic Info'!$I$12="Y",$J29="x"),"&gt;&gt;เลือกระดับผลการประเมิน&lt;&lt;",IF(AND('1-Basic Info'!$I$13="Y",$K29="x"),"&gt;&gt;เลือกระดับผลการประเมิน&lt;&lt;",IF(AND('1-Basic Info'!$I$14="Y",$L29="x"),"&gt;&gt;เลือกระดับผลการประเมิน&lt;&lt;","Not Applicable"))))</f>
        <v>Not Applicable</v>
      </c>
      <c r="N29" s="20" t="e">
        <f t="array" aca="1" ref="N29" ca="1">_xludf.SWITCH(M29,"Not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29" s="9"/>
      <c r="P29" s="9"/>
      <c r="Q29" s="22"/>
      <c r="R29" s="22"/>
      <c r="S29" s="22"/>
      <c r="T29" s="22"/>
      <c r="U29" s="22"/>
      <c r="V29" s="3"/>
      <c r="W29" s="3"/>
      <c r="X29" s="3"/>
      <c r="Y29" s="3"/>
    </row>
    <row r="30" spans="1:25" ht="365.25" customHeight="1">
      <c r="A30" s="7">
        <v>27</v>
      </c>
      <c r="B30" s="7"/>
      <c r="C30" s="20" t="s">
        <v>728</v>
      </c>
      <c r="D30" s="20" t="s">
        <v>728</v>
      </c>
      <c r="E30" s="7"/>
      <c r="F30" s="7"/>
      <c r="G30" s="9" t="s">
        <v>1134</v>
      </c>
      <c r="H30" s="13" t="s">
        <v>1135</v>
      </c>
      <c r="I30" s="24" t="s">
        <v>728</v>
      </c>
      <c r="J30" s="24" t="s">
        <v>728</v>
      </c>
      <c r="K30" s="24" t="s">
        <v>728</v>
      </c>
      <c r="L30" s="24" t="s">
        <v>728</v>
      </c>
      <c r="M30" s="10" t="str">
        <f>IF(AND('1-Basic Info'!$I$11="Y",$I30="x"),"&gt;&gt;เลือกระดับผลการประเมิน&lt;&lt;",IF(AND('1-Basic Info'!$I$12="Y",$J30="x"),"&gt;&gt;เลือกระดับผลการประเมิน&lt;&lt;",IF(AND('1-Basic Info'!$I$13="Y",$K30="x"),"&gt;&gt;เลือกระดับผลการประเมิน&lt;&lt;",IF(AND('1-Basic Info'!$I$14="Y",$L30="x"),"&gt;&gt;เลือกระดับผลการประเมิน&lt;&lt;","Not Applicable"))))</f>
        <v>Not Applicable</v>
      </c>
      <c r="N30" s="20" t="e">
        <f t="array" aca="1" ref="N30" ca="1">_xludf.SWITCH(M30,"Not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30" s="9"/>
      <c r="P30" s="9"/>
      <c r="Q30" s="22"/>
      <c r="R30" s="22"/>
      <c r="S30" s="22"/>
      <c r="T30" s="22"/>
      <c r="U30" s="22"/>
      <c r="V30" s="3"/>
      <c r="W30" s="3"/>
      <c r="X30" s="3"/>
      <c r="Y30" s="3"/>
    </row>
    <row r="31" spans="1:25" ht="150" customHeight="1">
      <c r="A31" s="7">
        <v>28</v>
      </c>
      <c r="B31" s="7"/>
      <c r="C31" s="20" t="s">
        <v>728</v>
      </c>
      <c r="D31" s="20" t="s">
        <v>728</v>
      </c>
      <c r="E31" s="7"/>
      <c r="F31" s="7"/>
      <c r="G31" s="9" t="s">
        <v>1136</v>
      </c>
      <c r="H31" s="13" t="s">
        <v>1137</v>
      </c>
      <c r="I31" s="24" t="s">
        <v>728</v>
      </c>
      <c r="J31" s="24" t="s">
        <v>728</v>
      </c>
      <c r="K31" s="24" t="s">
        <v>728</v>
      </c>
      <c r="L31" s="24" t="s">
        <v>728</v>
      </c>
      <c r="M31" s="10" t="str">
        <f>IF(AND('1-Basic Info'!$I$11="Y",$I31="x"),"&gt;&gt;เลือกระดับผลการประเมิน&lt;&lt;",IF(AND('1-Basic Info'!$I$12="Y",$J31="x"),"&gt;&gt;เลือกระดับผลการประเมิน&lt;&lt;",IF(AND('1-Basic Info'!$I$13="Y",$K31="x"),"&gt;&gt;เลือกระดับผลการประเมิน&lt;&lt;",IF(AND('1-Basic Info'!$I$14="Y",$L31="x"),"&gt;&gt;เลือกระดับผลการประเมิน&lt;&lt;","Not Applicable"))))</f>
        <v>Not Applicable</v>
      </c>
      <c r="N31" s="20" t="e">
        <f t="array" aca="1" ref="N31" ca="1">_xludf.SWITCH(M31,"Not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31" s="9"/>
      <c r="P31" s="9"/>
      <c r="Q31" s="22"/>
      <c r="R31" s="22"/>
      <c r="S31" s="22"/>
      <c r="T31" s="22"/>
      <c r="U31" s="22"/>
      <c r="V31" s="3"/>
      <c r="W31" s="3"/>
      <c r="X31" s="3"/>
      <c r="Y31" s="3"/>
    </row>
    <row r="32" spans="1:25" ht="121.8">
      <c r="A32" s="7">
        <v>29</v>
      </c>
      <c r="B32" s="7"/>
      <c r="C32" s="20" t="s">
        <v>728</v>
      </c>
      <c r="D32" s="20" t="s">
        <v>728</v>
      </c>
      <c r="E32" s="7"/>
      <c r="F32" s="7"/>
      <c r="G32" s="9" t="s">
        <v>1138</v>
      </c>
      <c r="H32" s="13" t="s">
        <v>1139</v>
      </c>
      <c r="I32" s="24" t="s">
        <v>728</v>
      </c>
      <c r="J32" s="24" t="s">
        <v>728</v>
      </c>
      <c r="K32" s="24" t="s">
        <v>728</v>
      </c>
      <c r="L32" s="24" t="s">
        <v>728</v>
      </c>
      <c r="M32" s="10" t="str">
        <f>IF(AND('1-Basic Info'!$I$11="Y",$I32="x"),"&gt;&gt;เลือกระดับผลการประเมิน&lt;&lt;",IF(AND('1-Basic Info'!$I$12="Y",$J32="x"),"&gt;&gt;เลือกระดับผลการประเมิน&lt;&lt;",IF(AND('1-Basic Info'!$I$13="Y",$K32="x"),"&gt;&gt;เลือกระดับผลการประเมิน&lt;&lt;",IF(AND('1-Basic Info'!$I$14="Y",$L32="x"),"&gt;&gt;เลือกระดับผลการประเมิน&lt;&lt;","Not Applicable"))))</f>
        <v>Not Applicable</v>
      </c>
      <c r="N32" s="20" t="e">
        <f t="array" aca="1" ref="N32" ca="1">_xludf.SWITCH(M32,"Not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32" s="9"/>
      <c r="P32" s="9"/>
      <c r="Q32" s="22"/>
      <c r="R32" s="22"/>
      <c r="S32" s="22"/>
      <c r="T32" s="22"/>
      <c r="U32" s="22"/>
      <c r="V32" s="3"/>
      <c r="W32" s="3"/>
      <c r="X32" s="3"/>
      <c r="Y32" s="3"/>
    </row>
    <row r="33" spans="1:25" ht="52.2">
      <c r="A33" s="7">
        <v>30</v>
      </c>
      <c r="B33" s="7"/>
      <c r="C33" s="20" t="s">
        <v>728</v>
      </c>
      <c r="D33" s="20" t="s">
        <v>728</v>
      </c>
      <c r="E33" s="7"/>
      <c r="F33" s="7"/>
      <c r="G33" s="9" t="s">
        <v>1140</v>
      </c>
      <c r="H33" s="13" t="s">
        <v>1141</v>
      </c>
      <c r="I33" s="24" t="s">
        <v>728</v>
      </c>
      <c r="J33" s="27"/>
      <c r="K33" s="27"/>
      <c r="L33" s="27"/>
      <c r="M33" s="10" t="str">
        <f>IF(AND('1-Basic Info'!$I$11="Y",$I33="x"),"&gt;&gt;เลือกระดับผลการประเมิน&lt;&lt;",IF(AND('1-Basic Info'!$I$12="Y",$J33="x"),"&gt;&gt;เลือกระดับผลการประเมิน&lt;&lt;",IF(AND('1-Basic Info'!$I$13="Y",$K33="x"),"&gt;&gt;เลือกระดับผลการประเมิน&lt;&lt;",IF(AND('1-Basic Info'!$I$14="Y",$L33="x"),"&gt;&gt;เลือกระดับผลการประเมิน&lt;&lt;","Not Applicable"))))</f>
        <v>Not Applicable</v>
      </c>
      <c r="N33" s="20" t="e">
        <f t="array" aca="1" ref="N33" ca="1">_xludf.SWITCH(M33,"Not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33" s="9"/>
      <c r="P33" s="9"/>
      <c r="Q33" s="22"/>
      <c r="R33" s="22"/>
      <c r="S33" s="22"/>
      <c r="T33" s="22"/>
      <c r="U33" s="22"/>
      <c r="V33" s="3"/>
      <c r="W33" s="3"/>
      <c r="X33" s="3"/>
      <c r="Y33" s="3"/>
    </row>
    <row r="34" spans="1:25" ht="104.4">
      <c r="A34" s="7">
        <v>31</v>
      </c>
      <c r="B34" s="7"/>
      <c r="C34" s="20" t="s">
        <v>728</v>
      </c>
      <c r="D34" s="20" t="s">
        <v>728</v>
      </c>
      <c r="E34" s="7"/>
      <c r="F34" s="7"/>
      <c r="G34" s="9" t="s">
        <v>1142</v>
      </c>
      <c r="H34" s="13" t="s">
        <v>1143</v>
      </c>
      <c r="I34" s="27"/>
      <c r="J34" s="24" t="s">
        <v>728</v>
      </c>
      <c r="K34" s="27"/>
      <c r="L34" s="27"/>
      <c r="M34" s="10" t="str">
        <f>IF(AND('1-Basic Info'!$I$11="Y",$I34="x"),"&gt;&gt;เลือกระดับผลการประเมิน&lt;&lt;",IF(AND('1-Basic Info'!$I$12="Y",$J34="x"),"&gt;&gt;เลือกระดับผลการประเมิน&lt;&lt;",IF(AND('1-Basic Info'!$I$13="Y",$K34="x"),"&gt;&gt;เลือกระดับผลการประเมิน&lt;&lt;",IF(AND('1-Basic Info'!$I$14="Y",$L34="x"),"&gt;&gt;เลือกระดับผลการประเมิน&lt;&lt;","Not Applicable"))))</f>
        <v>Not Applicable</v>
      </c>
      <c r="N34" s="20" t="e">
        <f t="array" aca="1" ref="N34" ca="1">_xludf.SWITCH(M34,"Not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34" s="9"/>
      <c r="P34" s="9"/>
      <c r="Q34" s="22"/>
      <c r="R34" s="22"/>
      <c r="S34" s="22"/>
      <c r="T34" s="22"/>
      <c r="U34" s="22"/>
      <c r="V34" s="3"/>
      <c r="W34" s="3"/>
      <c r="X34" s="3"/>
      <c r="Y34" s="3"/>
    </row>
    <row r="35" spans="1:25" ht="139.19999999999999">
      <c r="A35" s="7">
        <v>32</v>
      </c>
      <c r="B35" s="7"/>
      <c r="C35" s="20" t="s">
        <v>728</v>
      </c>
      <c r="D35" s="20" t="s">
        <v>728</v>
      </c>
      <c r="E35" s="7"/>
      <c r="F35" s="7"/>
      <c r="G35" s="9" t="s">
        <v>1144</v>
      </c>
      <c r="H35" s="13" t="s">
        <v>1145</v>
      </c>
      <c r="I35" s="27"/>
      <c r="J35" s="27"/>
      <c r="K35" s="24" t="s">
        <v>728</v>
      </c>
      <c r="L35" s="27"/>
      <c r="M35" s="10" t="str">
        <f>IF(AND('1-Basic Info'!$I$11="Y",$I35="x"),"&gt;&gt;เลือกระดับผลการประเมิน&lt;&lt;",IF(AND('1-Basic Info'!$I$12="Y",$J35="x"),"&gt;&gt;เลือกระดับผลการประเมิน&lt;&lt;",IF(AND('1-Basic Info'!$I$13="Y",$K35="x"),"&gt;&gt;เลือกระดับผลการประเมิน&lt;&lt;",IF(AND('1-Basic Info'!$I$14="Y",$L35="x"),"&gt;&gt;เลือกระดับผลการประเมิน&lt;&lt;","Not Applicable"))))</f>
        <v>Not Applicable</v>
      </c>
      <c r="N35" s="20" t="e">
        <f t="array" aca="1" ref="N35" ca="1">_xludf.SWITCH(M35,"Not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35" s="9"/>
      <c r="P35" s="9"/>
      <c r="Q35" s="22"/>
      <c r="R35" s="22"/>
      <c r="S35" s="22"/>
      <c r="T35" s="22"/>
      <c r="U35" s="22"/>
      <c r="V35" s="3"/>
      <c r="W35" s="3"/>
      <c r="X35" s="3"/>
      <c r="Y35" s="3"/>
    </row>
    <row r="36" spans="1:25" ht="156.6">
      <c r="A36" s="7">
        <v>33</v>
      </c>
      <c r="B36" s="7"/>
      <c r="C36" s="20" t="s">
        <v>728</v>
      </c>
      <c r="D36" s="20" t="s">
        <v>728</v>
      </c>
      <c r="E36" s="7"/>
      <c r="F36" s="7"/>
      <c r="G36" s="9" t="s">
        <v>1146</v>
      </c>
      <c r="H36" s="13" t="s">
        <v>1147</v>
      </c>
      <c r="I36" s="27"/>
      <c r="J36" s="27"/>
      <c r="K36" s="27"/>
      <c r="L36" s="24" t="s">
        <v>728</v>
      </c>
      <c r="M36" s="10" t="str">
        <f>IF(AND('1-Basic Info'!$I$11="Y",$I36="x"),"&gt;&gt;เลือกระดับผลการประเมิน&lt;&lt;",IF(AND('1-Basic Info'!$I$12="Y",$J36="x"),"&gt;&gt;เลือกระดับผลการประเมิน&lt;&lt;",IF(AND('1-Basic Info'!$I$13="Y",$K36="x"),"&gt;&gt;เลือกระดับผลการประเมิน&lt;&lt;",IF(AND('1-Basic Info'!$I$14="Y",$L36="x"),"&gt;&gt;เลือกระดับผลการประเมิน&lt;&lt;","Not Applicable"))))</f>
        <v>Not Applicable</v>
      </c>
      <c r="N36" s="20" t="e">
        <f t="array" aca="1" ref="N36" ca="1">_xludf.SWITCH(M36,"Not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36" s="9"/>
      <c r="P36" s="9"/>
      <c r="Q36" s="22"/>
      <c r="R36" s="22"/>
      <c r="S36" s="22"/>
      <c r="T36" s="22"/>
      <c r="U36" s="22"/>
      <c r="V36" s="3"/>
      <c r="W36" s="3"/>
      <c r="X36" s="3"/>
      <c r="Y36" s="3"/>
    </row>
    <row r="37" spans="1:25" ht="139.19999999999999">
      <c r="A37" s="7">
        <v>34</v>
      </c>
      <c r="B37" s="7"/>
      <c r="C37" s="20" t="s">
        <v>728</v>
      </c>
      <c r="D37" s="20" t="s">
        <v>728</v>
      </c>
      <c r="E37" s="7"/>
      <c r="F37" s="7"/>
      <c r="G37" s="9" t="s">
        <v>1148</v>
      </c>
      <c r="H37" s="13" t="s">
        <v>1149</v>
      </c>
      <c r="I37" s="24" t="s">
        <v>728</v>
      </c>
      <c r="J37" s="24" t="s">
        <v>728</v>
      </c>
      <c r="K37" s="24" t="s">
        <v>728</v>
      </c>
      <c r="L37" s="24" t="s">
        <v>728</v>
      </c>
      <c r="M37" s="10" t="str">
        <f>IF(AND('1-Basic Info'!$I$11="Y",$I37="x"),"&gt;&gt;เลือกระดับผลการประเมิน&lt;&lt;",IF(AND('1-Basic Info'!$I$12="Y",$J37="x"),"&gt;&gt;เลือกระดับผลการประเมิน&lt;&lt;",IF(AND('1-Basic Info'!$I$13="Y",$K37="x"),"&gt;&gt;เลือกระดับผลการประเมิน&lt;&lt;",IF(AND('1-Basic Info'!$I$14="Y",$L37="x"),"&gt;&gt;เลือกระดับผลการประเมิน&lt;&lt;","Not Applicable"))))</f>
        <v>Not Applicable</v>
      </c>
      <c r="N37" s="20" t="e">
        <f t="array" aca="1" ref="N37" ca="1">_xludf.SWITCH(M37,"Not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37" s="9"/>
      <c r="P37" s="9"/>
      <c r="Q37" s="22"/>
      <c r="R37" s="22"/>
      <c r="S37" s="22"/>
      <c r="T37" s="22"/>
      <c r="U37" s="22"/>
      <c r="V37" s="3"/>
      <c r="W37" s="3"/>
      <c r="X37" s="3"/>
      <c r="Y37" s="3"/>
    </row>
    <row r="38" spans="1:25" ht="246" customHeight="1">
      <c r="A38" s="7">
        <v>35</v>
      </c>
      <c r="B38" s="7"/>
      <c r="C38" s="20" t="s">
        <v>728</v>
      </c>
      <c r="D38" s="20" t="s">
        <v>728</v>
      </c>
      <c r="E38" s="7"/>
      <c r="F38" s="7"/>
      <c r="G38" s="25" t="s">
        <v>1150</v>
      </c>
      <c r="H38" s="13" t="s">
        <v>1151</v>
      </c>
      <c r="I38" s="24" t="s">
        <v>728</v>
      </c>
      <c r="J38" s="24" t="s">
        <v>728</v>
      </c>
      <c r="K38" s="24" t="s">
        <v>728</v>
      </c>
      <c r="L38" s="24" t="s">
        <v>728</v>
      </c>
      <c r="M38" s="10" t="str">
        <f>IF(AND('1-Basic Info'!$I$11="Y",$I38="x"),"&gt;&gt;เลือกระดับผลการประเมิน&lt;&lt;",IF(AND('1-Basic Info'!$I$12="Y",$J38="x"),"&gt;&gt;เลือกระดับผลการประเมิน&lt;&lt;",IF(AND('1-Basic Info'!$I$13="Y",$K38="x"),"&gt;&gt;เลือกระดับผลการประเมิน&lt;&lt;",IF(AND('1-Basic Info'!$I$14="Y",$L38="x"),"&gt;&gt;เลือกระดับผลการประเมิน&lt;&lt;","Not Applicable"))))</f>
        <v>Not Applicable</v>
      </c>
      <c r="N38" s="20" t="e">
        <f t="array" aca="1" ref="N38" ca="1">_xludf.SWITCH(M38,"Not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38" s="9"/>
      <c r="P38" s="9"/>
      <c r="Q38" s="22"/>
      <c r="R38" s="22"/>
      <c r="S38" s="22"/>
      <c r="T38" s="22"/>
      <c r="U38" s="22"/>
      <c r="V38" s="3"/>
      <c r="W38" s="3"/>
      <c r="X38" s="3"/>
      <c r="Y38" s="3"/>
    </row>
    <row r="39" spans="1:25" ht="104.4">
      <c r="A39" s="7">
        <v>36</v>
      </c>
      <c r="B39" s="7"/>
      <c r="C39" s="20" t="s">
        <v>728</v>
      </c>
      <c r="D39" s="20" t="s">
        <v>728</v>
      </c>
      <c r="E39" s="7"/>
      <c r="F39" s="7"/>
      <c r="G39" s="9" t="s">
        <v>1152</v>
      </c>
      <c r="H39" s="9" t="s">
        <v>1153</v>
      </c>
      <c r="I39" s="24" t="s">
        <v>728</v>
      </c>
      <c r="J39" s="24" t="s">
        <v>728</v>
      </c>
      <c r="K39" s="24" t="s">
        <v>728</v>
      </c>
      <c r="L39" s="24" t="s">
        <v>728</v>
      </c>
      <c r="M39" s="10" t="str">
        <f>IF(AND('1-Basic Info'!$I$11="Y",$I39="x"),"&gt;&gt;เลือกระดับผลการประเมิน&lt;&lt;",IF(AND('1-Basic Info'!$I$12="Y",$J39="x"),"&gt;&gt;เลือกระดับผลการประเมิน&lt;&lt;",IF(AND('1-Basic Info'!$I$13="Y",$K39="x"),"&gt;&gt;เลือกระดับผลการประเมิน&lt;&lt;",IF(AND('1-Basic Info'!$I$14="Y",$L39="x"),"&gt;&gt;เลือกระดับผลการประเมิน&lt;&lt;","Not Applicable"))))</f>
        <v>Not Applicable</v>
      </c>
      <c r="N39" s="20" t="e">
        <f t="array" aca="1" ref="N39" ca="1">_xludf.SWITCH(M39,"Not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39" s="9"/>
      <c r="P39" s="9"/>
      <c r="Q39" s="22"/>
      <c r="R39" s="22"/>
      <c r="S39" s="22"/>
      <c r="T39" s="22"/>
      <c r="U39" s="22"/>
      <c r="V39" s="3"/>
      <c r="W39" s="3"/>
      <c r="X39" s="3"/>
      <c r="Y39" s="3"/>
    </row>
    <row r="40" spans="1:25" ht="105" customHeight="1">
      <c r="A40" s="7">
        <v>37</v>
      </c>
      <c r="B40" s="7"/>
      <c r="C40" s="20" t="s">
        <v>728</v>
      </c>
      <c r="D40" s="20" t="s">
        <v>728</v>
      </c>
      <c r="E40" s="7"/>
      <c r="F40" s="7"/>
      <c r="G40" s="9" t="s">
        <v>1154</v>
      </c>
      <c r="H40" s="9" t="s">
        <v>1155</v>
      </c>
      <c r="I40" s="24" t="s">
        <v>728</v>
      </c>
      <c r="J40" s="24" t="s">
        <v>728</v>
      </c>
      <c r="K40" s="24" t="s">
        <v>728</v>
      </c>
      <c r="L40" s="24" t="s">
        <v>728</v>
      </c>
      <c r="M40" s="10" t="str">
        <f>IF(AND('1-Basic Info'!$I$11="Y",$I40="x"),"&gt;&gt;เลือกระดับผลการประเมิน&lt;&lt;",IF(AND('1-Basic Info'!$I$12="Y",$J40="x"),"&gt;&gt;เลือกระดับผลการประเมิน&lt;&lt;",IF(AND('1-Basic Info'!$I$13="Y",$K40="x"),"&gt;&gt;เลือกระดับผลการประเมิน&lt;&lt;",IF(AND('1-Basic Info'!$I$14="Y",$L40="x"),"&gt;&gt;เลือกระดับผลการประเมิน&lt;&lt;","Not Applicable"))))</f>
        <v>Not Applicable</v>
      </c>
      <c r="N40" s="20" t="e">
        <f t="array" aca="1" ref="N40" ca="1">_xludf.SWITCH(M40,"Not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40" s="9"/>
      <c r="P40" s="9"/>
      <c r="Q40" s="22"/>
      <c r="R40" s="22"/>
      <c r="S40" s="22"/>
      <c r="T40" s="22"/>
      <c r="U40" s="22"/>
      <c r="V40" s="3"/>
      <c r="W40" s="3"/>
      <c r="X40" s="3"/>
      <c r="Y40" s="3"/>
    </row>
    <row r="41" spans="1:25" ht="121.8">
      <c r="A41" s="7">
        <v>38</v>
      </c>
      <c r="B41" s="7"/>
      <c r="C41" s="20" t="s">
        <v>728</v>
      </c>
      <c r="D41" s="20" t="s">
        <v>728</v>
      </c>
      <c r="E41" s="7"/>
      <c r="F41" s="20" t="s">
        <v>728</v>
      </c>
      <c r="G41" s="9" t="s">
        <v>1156</v>
      </c>
      <c r="H41" s="9" t="s">
        <v>1157</v>
      </c>
      <c r="I41" s="24" t="s">
        <v>728</v>
      </c>
      <c r="J41" s="24" t="s">
        <v>728</v>
      </c>
      <c r="K41" s="24" t="s">
        <v>728</v>
      </c>
      <c r="L41" s="24" t="s">
        <v>728</v>
      </c>
      <c r="M41" s="10" t="str">
        <f>IF(AND('1-Basic Info'!$I$11="Y",$I41="x"),"&gt;&gt;เลือกระดับผลการประเมิน&lt;&lt;",IF(AND('1-Basic Info'!$I$12="Y",$J41="x"),"&gt;&gt;เลือกระดับผลการประเมิน&lt;&lt;",IF(AND('1-Basic Info'!$I$13="Y",$K41="x"),"&gt;&gt;เลือกระดับผลการประเมิน&lt;&lt;",IF(AND('1-Basic Info'!$I$14="Y",$L41="x"),"&gt;&gt;เลือกระดับผลการประเมิน&lt;&lt;","Not Applicable"))))</f>
        <v>Not Applicable</v>
      </c>
      <c r="N41" s="20" t="e">
        <f t="array" aca="1" ref="N41" ca="1">_xludf.SWITCH(M41,"Not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41" s="9"/>
      <c r="P41" s="9"/>
      <c r="Q41" s="22"/>
      <c r="R41" s="22"/>
      <c r="S41" s="22"/>
      <c r="T41" s="22"/>
      <c r="U41" s="22"/>
      <c r="V41" s="3"/>
      <c r="W41" s="3"/>
      <c r="X41" s="3"/>
      <c r="Y41" s="3"/>
    </row>
    <row r="42" spans="1:25" ht="42" customHeight="1">
      <c r="A42" s="7">
        <v>39</v>
      </c>
      <c r="B42" s="7"/>
      <c r="C42" s="20" t="s">
        <v>728</v>
      </c>
      <c r="D42" s="20" t="s">
        <v>728</v>
      </c>
      <c r="E42" s="7"/>
      <c r="F42" s="7"/>
      <c r="G42" s="9" t="s">
        <v>1158</v>
      </c>
      <c r="H42" s="9" t="s">
        <v>1159</v>
      </c>
      <c r="I42" s="24" t="s">
        <v>728</v>
      </c>
      <c r="J42" s="24" t="s">
        <v>728</v>
      </c>
      <c r="K42" s="24" t="s">
        <v>728</v>
      </c>
      <c r="L42" s="24" t="s">
        <v>728</v>
      </c>
      <c r="M42" s="10" t="str">
        <f>IF(AND('1-Basic Info'!$I$11="Y",$I42="x"),"&gt;&gt;เลือกระดับผลการประเมิน&lt;&lt;",IF(AND('1-Basic Info'!$I$12="Y",$J42="x"),"&gt;&gt;เลือกระดับผลการประเมิน&lt;&lt;",IF(AND('1-Basic Info'!$I$13="Y",$K42="x"),"&gt;&gt;เลือกระดับผลการประเมิน&lt;&lt;",IF(AND('1-Basic Info'!$I$14="Y",$L42="x"),"&gt;&gt;เลือกระดับผลการประเมิน&lt;&lt;","Not Applicable"))))</f>
        <v>Not Applicable</v>
      </c>
      <c r="N42" s="20" t="e">
        <f t="array" aca="1" ref="N42" ca="1">_xludf.SWITCH(M42,"Not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42" s="9"/>
      <c r="P42" s="9"/>
      <c r="Q42" s="22"/>
      <c r="R42" s="22"/>
      <c r="S42" s="22"/>
      <c r="T42" s="22"/>
      <c r="U42" s="22"/>
      <c r="V42" s="3"/>
      <c r="W42" s="3"/>
      <c r="X42" s="3"/>
      <c r="Y42" s="3"/>
    </row>
    <row r="43" spans="1:25" ht="121.8">
      <c r="A43" s="7">
        <v>40</v>
      </c>
      <c r="B43" s="7"/>
      <c r="C43" s="20" t="s">
        <v>728</v>
      </c>
      <c r="D43" s="20" t="s">
        <v>728</v>
      </c>
      <c r="E43" s="7"/>
      <c r="F43" s="7"/>
      <c r="G43" s="9" t="s">
        <v>1160</v>
      </c>
      <c r="H43" s="9" t="s">
        <v>1161</v>
      </c>
      <c r="I43" s="24" t="s">
        <v>728</v>
      </c>
      <c r="J43" s="24" t="s">
        <v>728</v>
      </c>
      <c r="K43" s="24" t="s">
        <v>728</v>
      </c>
      <c r="L43" s="24" t="s">
        <v>728</v>
      </c>
      <c r="M43" s="10" t="str">
        <f>IF(AND('1-Basic Info'!$I$11="Y",$I43="x"),"&gt;&gt;เลือกระดับผลการประเมิน&lt;&lt;",IF(AND('1-Basic Info'!$I$12="Y",$J43="x"),"&gt;&gt;เลือกระดับผลการประเมิน&lt;&lt;",IF(AND('1-Basic Info'!$I$13="Y",$K43="x"),"&gt;&gt;เลือกระดับผลการประเมิน&lt;&lt;",IF(AND('1-Basic Info'!$I$14="Y",$L43="x"),"&gt;&gt;เลือกระดับผลการประเมิน&lt;&lt;","Not Applicable"))))</f>
        <v>Not Applicable</v>
      </c>
      <c r="N43" s="20" t="e">
        <f t="array" aca="1" ref="N43" ca="1">_xludf.SWITCH(M43,"Not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43" s="9"/>
      <c r="P43" s="9"/>
      <c r="Q43" s="22"/>
      <c r="R43" s="22"/>
      <c r="S43" s="22"/>
      <c r="T43" s="22"/>
      <c r="U43" s="22"/>
      <c r="V43" s="3"/>
      <c r="W43" s="3"/>
      <c r="X43" s="3"/>
      <c r="Y43" s="3"/>
    </row>
    <row r="44" spans="1:25" ht="174.75" customHeight="1">
      <c r="A44" s="7">
        <v>41</v>
      </c>
      <c r="B44" s="7"/>
      <c r="C44" s="20" t="s">
        <v>728</v>
      </c>
      <c r="D44" s="20" t="s">
        <v>728</v>
      </c>
      <c r="E44" s="7"/>
      <c r="F44" s="7"/>
      <c r="G44" s="25" t="s">
        <v>1162</v>
      </c>
      <c r="H44" s="9" t="s">
        <v>1163</v>
      </c>
      <c r="I44" s="24" t="s">
        <v>728</v>
      </c>
      <c r="J44" s="24" t="s">
        <v>728</v>
      </c>
      <c r="K44" s="24" t="s">
        <v>728</v>
      </c>
      <c r="L44" s="24" t="s">
        <v>728</v>
      </c>
      <c r="M44" s="10" t="str">
        <f>IF(AND('1-Basic Info'!$I$11="Y",$I44="x"),"&gt;&gt;เลือกระดับผลการประเมิน&lt;&lt;",IF(AND('1-Basic Info'!$I$12="Y",$J44="x"),"&gt;&gt;เลือกระดับผลการประเมิน&lt;&lt;",IF(AND('1-Basic Info'!$I$13="Y",$K44="x"),"&gt;&gt;เลือกระดับผลการประเมิน&lt;&lt;",IF(AND('1-Basic Info'!$I$14="Y",$L44="x"),"&gt;&gt;เลือกระดับผลการประเมิน&lt;&lt;","Not Applicable"))))</f>
        <v>Not Applicable</v>
      </c>
      <c r="N44" s="20" t="e">
        <f t="array" aca="1" ref="N44" ca="1">_xludf.SWITCH(M44,"Not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44" s="9"/>
      <c r="P44" s="9"/>
      <c r="Q44" s="22"/>
      <c r="R44" s="22"/>
      <c r="S44" s="22"/>
      <c r="T44" s="22"/>
      <c r="U44" s="22"/>
      <c r="V44" s="3"/>
      <c r="W44" s="3"/>
      <c r="X44" s="3"/>
      <c r="Y44" s="3"/>
    </row>
    <row r="45" spans="1:25" ht="294.75" customHeight="1">
      <c r="A45" s="7">
        <v>42</v>
      </c>
      <c r="B45" s="7"/>
      <c r="C45" s="20" t="s">
        <v>728</v>
      </c>
      <c r="D45" s="20" t="s">
        <v>728</v>
      </c>
      <c r="E45" s="7"/>
      <c r="F45" s="23"/>
      <c r="G45" s="9" t="s">
        <v>1164</v>
      </c>
      <c r="H45" s="9" t="s">
        <v>1165</v>
      </c>
      <c r="I45" s="24" t="s">
        <v>728</v>
      </c>
      <c r="J45" s="24" t="s">
        <v>728</v>
      </c>
      <c r="K45" s="24" t="s">
        <v>728</v>
      </c>
      <c r="L45" s="24" t="s">
        <v>728</v>
      </c>
      <c r="M45" s="10" t="str">
        <f>IF(AND('1-Basic Info'!$I$11="Y",$I45="x"),"&gt;&gt;เลือกระดับผลการประเมิน&lt;&lt;",IF(AND('1-Basic Info'!$I$12="Y",$J45="x"),"&gt;&gt;เลือกระดับผลการประเมิน&lt;&lt;",IF(AND('1-Basic Info'!$I$13="Y",$K45="x"),"&gt;&gt;เลือกระดับผลการประเมิน&lt;&lt;",IF(AND('1-Basic Info'!$I$14="Y",$L45="x"),"&gt;&gt;เลือกระดับผลการประเมิน&lt;&lt;","Not Applicable"))))</f>
        <v>Not Applicable</v>
      </c>
      <c r="N45" s="20" t="e">
        <f t="array" aca="1" ref="N45" ca="1">_xludf.SWITCH(M45,"Not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45" s="9"/>
      <c r="P45" s="9"/>
      <c r="Q45" s="22"/>
      <c r="R45" s="22"/>
      <c r="S45" s="22"/>
      <c r="T45" s="22"/>
      <c r="U45" s="22"/>
      <c r="V45" s="3"/>
      <c r="W45" s="3"/>
      <c r="X45" s="3"/>
      <c r="Y45" s="3"/>
    </row>
    <row r="46" spans="1:25" ht="48.75" customHeight="1">
      <c r="A46" s="7">
        <v>43</v>
      </c>
      <c r="B46" s="23"/>
      <c r="C46" s="20" t="s">
        <v>728</v>
      </c>
      <c r="D46" s="20" t="s">
        <v>728</v>
      </c>
      <c r="E46" s="7"/>
      <c r="F46" s="20" t="s">
        <v>728</v>
      </c>
      <c r="G46" s="9" t="s">
        <v>1166</v>
      </c>
      <c r="H46" s="9" t="s">
        <v>1167</v>
      </c>
      <c r="I46" s="27"/>
      <c r="J46" s="27"/>
      <c r="K46" s="27"/>
      <c r="L46" s="27"/>
      <c r="M46" s="10" t="str">
        <f>IF(AND('1-Basic Info'!$I$11="Y",$I46="x"),"&gt;&gt;เลือกระดับผลการประเมิน&lt;&lt;",IF(AND('1-Basic Info'!$I$12="Y",$J46="x"),"&gt;&gt;เลือกระดับผลการประเมิน&lt;&lt;",IF(AND('1-Basic Info'!$I$13="Y",$K46="x"),"&gt;&gt;เลือกระดับผลการประเมิน&lt;&lt;",IF(AND('1-Basic Info'!$I$14="Y",$L46="x"),"&gt;&gt;เลือกระดับผลการประเมิน&lt;&lt;","Not Applicable"))))</f>
        <v>Not Applicable</v>
      </c>
      <c r="N46" s="20" t="e">
        <f t="array" aca="1" ref="N46" ca="1">_xludf.SWITCH(M46,"Not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46" s="9"/>
      <c r="P46" s="9"/>
      <c r="Q46" s="22"/>
      <c r="R46" s="22"/>
      <c r="S46" s="22"/>
      <c r="T46" s="22"/>
      <c r="U46" s="22"/>
      <c r="V46" s="3"/>
      <c r="W46" s="3"/>
      <c r="X46" s="3"/>
      <c r="Y46" s="3"/>
    </row>
    <row r="47" spans="1:25" ht="408" customHeight="1">
      <c r="A47" s="7">
        <v>44</v>
      </c>
      <c r="B47" s="7"/>
      <c r="C47" s="20" t="s">
        <v>728</v>
      </c>
      <c r="D47" s="20" t="s">
        <v>728</v>
      </c>
      <c r="E47" s="7"/>
      <c r="F47" s="7"/>
      <c r="G47" s="9" t="s">
        <v>1168</v>
      </c>
      <c r="H47" s="9" t="s">
        <v>1169</v>
      </c>
      <c r="I47" s="24" t="s">
        <v>728</v>
      </c>
      <c r="J47" s="24" t="s">
        <v>728</v>
      </c>
      <c r="K47" s="24" t="s">
        <v>728</v>
      </c>
      <c r="L47" s="24" t="s">
        <v>728</v>
      </c>
      <c r="M47" s="10" t="str">
        <f>IF(AND('1-Basic Info'!$I$11="Y",$I47="x"),"&gt;&gt;เลือกระดับผลการประเมิน&lt;&lt;",IF(AND('1-Basic Info'!$I$12="Y",$J47="x"),"&gt;&gt;เลือกระดับผลการประเมิน&lt;&lt;",IF(AND('1-Basic Info'!$I$13="Y",$K47="x"),"&gt;&gt;เลือกระดับผลการประเมิน&lt;&lt;",IF(AND('1-Basic Info'!$I$14="Y",$L47="x"),"&gt;&gt;เลือกระดับผลการประเมิน&lt;&lt;","Not Applicable"))))</f>
        <v>Not Applicable</v>
      </c>
      <c r="N47" s="20" t="e">
        <f t="array" aca="1" ref="N47" ca="1">_xludf.SWITCH(M47,"Not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47" s="9"/>
      <c r="P47" s="9"/>
      <c r="Q47" s="22"/>
      <c r="R47" s="22"/>
      <c r="S47" s="22"/>
      <c r="T47" s="22"/>
      <c r="U47" s="22"/>
      <c r="V47" s="3"/>
      <c r="W47" s="3"/>
      <c r="X47" s="3"/>
      <c r="Y47" s="3"/>
    </row>
    <row r="48" spans="1:25" ht="69.599999999999994">
      <c r="A48" s="7">
        <v>45</v>
      </c>
      <c r="B48" s="7"/>
      <c r="C48" s="20" t="s">
        <v>728</v>
      </c>
      <c r="D48" s="20" t="s">
        <v>728</v>
      </c>
      <c r="E48" s="7"/>
      <c r="F48" s="7"/>
      <c r="G48" s="9" t="s">
        <v>1170</v>
      </c>
      <c r="H48" s="9" t="s">
        <v>1171</v>
      </c>
      <c r="I48" s="24" t="s">
        <v>728</v>
      </c>
      <c r="J48" s="24" t="s">
        <v>728</v>
      </c>
      <c r="K48" s="24" t="s">
        <v>728</v>
      </c>
      <c r="L48" s="24" t="s">
        <v>728</v>
      </c>
      <c r="M48" s="10" t="str">
        <f>IF(AND('1-Basic Info'!$I$11="Y",$I48="x"),"&gt;&gt;เลือกระดับผลการประเมิน&lt;&lt;",IF(AND('1-Basic Info'!$I$12="Y",$J48="x"),"&gt;&gt;เลือกระดับผลการประเมิน&lt;&lt;",IF(AND('1-Basic Info'!$I$13="Y",$K48="x"),"&gt;&gt;เลือกระดับผลการประเมิน&lt;&lt;",IF(AND('1-Basic Info'!$I$14="Y",$L48="x"),"&gt;&gt;เลือกระดับผลการประเมิน&lt;&lt;","Not Applicable"))))</f>
        <v>Not Applicable</v>
      </c>
      <c r="N48" s="20" t="e">
        <f t="array" aca="1" ref="N48" ca="1">_xludf.SWITCH(M48,"Not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48" s="9"/>
      <c r="P48" s="9"/>
      <c r="Q48" s="22"/>
      <c r="R48" s="22"/>
      <c r="S48" s="22"/>
      <c r="T48" s="22"/>
      <c r="U48" s="22"/>
      <c r="V48" s="3"/>
      <c r="W48" s="3"/>
      <c r="X48" s="3"/>
      <c r="Y48" s="3"/>
    </row>
    <row r="49" spans="1:25" ht="15.75" customHeight="1">
      <c r="A49" s="7">
        <v>46</v>
      </c>
      <c r="B49" s="7"/>
      <c r="C49" s="20" t="s">
        <v>728</v>
      </c>
      <c r="D49" s="20" t="s">
        <v>728</v>
      </c>
      <c r="E49" s="7"/>
      <c r="F49" s="20" t="s">
        <v>728</v>
      </c>
      <c r="G49" s="9" t="s">
        <v>1172</v>
      </c>
      <c r="H49" s="9" t="s">
        <v>1173</v>
      </c>
      <c r="I49" s="24" t="s">
        <v>728</v>
      </c>
      <c r="J49" s="24" t="s">
        <v>728</v>
      </c>
      <c r="K49" s="24" t="s">
        <v>728</v>
      </c>
      <c r="L49" s="24" t="s">
        <v>728</v>
      </c>
      <c r="M49" s="10" t="str">
        <f>IF(AND('1-Basic Info'!$I$11="Y",$I49="x"),"&gt;&gt;เลือกระดับผลการประเมิน&lt;&lt;",IF(AND('1-Basic Info'!$I$12="Y",$J49="x"),"&gt;&gt;เลือกระดับผลการประเมิน&lt;&lt;",IF(AND('1-Basic Info'!$I$13="Y",$K49="x"),"&gt;&gt;เลือกระดับผลการประเมิน&lt;&lt;",IF(AND('1-Basic Info'!$I$14="Y",$L49="x"),"&gt;&gt;เลือกระดับผลการประเมิน&lt;&lt;","Not Applicable"))))</f>
        <v>Not Applicable</v>
      </c>
      <c r="N49" s="20" t="e">
        <f t="array" aca="1" ref="N49" ca="1">_xludf.SWITCH(M49,"Not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49" s="9"/>
      <c r="P49" s="9"/>
      <c r="Q49" s="22"/>
      <c r="R49" s="22"/>
      <c r="S49" s="22"/>
      <c r="T49" s="22"/>
      <c r="U49" s="22"/>
      <c r="V49" s="3"/>
      <c r="W49" s="3"/>
      <c r="X49" s="3"/>
      <c r="Y49" s="3"/>
    </row>
    <row r="50" spans="1:25" ht="90">
      <c r="A50" s="7">
        <v>47</v>
      </c>
      <c r="B50" s="23"/>
      <c r="C50" s="20" t="s">
        <v>728</v>
      </c>
      <c r="D50" s="23"/>
      <c r="E50" s="7"/>
      <c r="F50" s="20" t="s">
        <v>728</v>
      </c>
      <c r="G50" s="9" t="s">
        <v>1174</v>
      </c>
      <c r="H50" s="9" t="s">
        <v>1175</v>
      </c>
      <c r="I50" s="24" t="s">
        <v>728</v>
      </c>
      <c r="J50" s="24" t="s">
        <v>728</v>
      </c>
      <c r="K50" s="24" t="s">
        <v>728</v>
      </c>
      <c r="L50" s="24" t="s">
        <v>728</v>
      </c>
      <c r="M50" s="10" t="str">
        <f>IF(AND('1-Basic Info'!$I$11="Y",$I50="x"),"&gt;&gt;เลือกระดับผลการประเมิน&lt;&lt;",IF(AND('1-Basic Info'!$I$12="Y",$J50="x"),"&gt;&gt;เลือกระดับผลการประเมิน&lt;&lt;",IF(AND('1-Basic Info'!$I$13="Y",$K50="x"),"&gt;&gt;เลือกระดับผลการประเมิน&lt;&lt;",IF(AND('1-Basic Info'!$I$14="Y",$L50="x"),"&gt;&gt;เลือกระดับผลการประเมิน&lt;&lt;","Not Applicable"))))</f>
        <v>Not Applicable</v>
      </c>
      <c r="N50" s="20" t="e">
        <f t="array" aca="1" ref="N50" ca="1">_xludf.SWITCH(M50,"Not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50" s="9"/>
      <c r="P50" s="9"/>
      <c r="Q50" s="22"/>
      <c r="R50" s="22"/>
      <c r="S50" s="22"/>
      <c r="T50" s="22"/>
      <c r="U50" s="22"/>
      <c r="V50" s="3"/>
      <c r="W50" s="3"/>
      <c r="X50" s="3"/>
      <c r="Y50" s="3"/>
    </row>
    <row r="51" spans="1:25" ht="15.75" customHeight="1">
      <c r="A51" s="7">
        <v>48</v>
      </c>
      <c r="B51" s="7"/>
      <c r="C51" s="20" t="s">
        <v>728</v>
      </c>
      <c r="D51" s="23"/>
      <c r="E51" s="7"/>
      <c r="F51" s="23"/>
      <c r="G51" s="9" t="s">
        <v>1176</v>
      </c>
      <c r="H51" s="9" t="s">
        <v>1177</v>
      </c>
      <c r="I51" s="24" t="s">
        <v>728</v>
      </c>
      <c r="J51" s="24" t="s">
        <v>728</v>
      </c>
      <c r="K51" s="24" t="s">
        <v>728</v>
      </c>
      <c r="L51" s="24" t="s">
        <v>728</v>
      </c>
      <c r="M51" s="10" t="str">
        <f>IF(AND('1-Basic Info'!$I$11="Y",$I51="x"),"&gt;&gt;เลือกระดับผลการประเมิน&lt;&lt;",IF(AND('1-Basic Info'!$I$12="Y",$J51="x"),"&gt;&gt;เลือกระดับผลการประเมิน&lt;&lt;",IF(AND('1-Basic Info'!$I$13="Y",$K51="x"),"&gt;&gt;เลือกระดับผลการประเมิน&lt;&lt;",IF(AND('1-Basic Info'!$I$14="Y",$L51="x"),"&gt;&gt;เลือกระดับผลการประเมิน&lt;&lt;","Not Applicable"))))</f>
        <v>Not Applicable</v>
      </c>
      <c r="N51" s="20" t="e">
        <f t="array" aca="1" ref="N51" ca="1">_xludf.SWITCH(M51,"Not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51" s="9"/>
      <c r="P51" s="9"/>
      <c r="Q51" s="22"/>
      <c r="R51" s="22"/>
      <c r="S51" s="22"/>
      <c r="T51" s="22"/>
      <c r="U51" s="22"/>
      <c r="V51" s="3"/>
      <c r="W51" s="3"/>
      <c r="X51" s="3"/>
      <c r="Y51" s="3"/>
    </row>
    <row r="52" spans="1:25" ht="15.75" customHeight="1">
      <c r="A52" s="7">
        <v>49</v>
      </c>
      <c r="B52" s="23"/>
      <c r="C52" s="20" t="s">
        <v>728</v>
      </c>
      <c r="D52" s="23"/>
      <c r="E52" s="7"/>
      <c r="F52" s="23"/>
      <c r="G52" s="9" t="s">
        <v>1178</v>
      </c>
      <c r="H52" s="9" t="s">
        <v>1179</v>
      </c>
      <c r="I52" s="24" t="s">
        <v>728</v>
      </c>
      <c r="J52" s="24" t="s">
        <v>728</v>
      </c>
      <c r="K52" s="24" t="s">
        <v>728</v>
      </c>
      <c r="L52" s="24" t="s">
        <v>728</v>
      </c>
      <c r="M52" s="10" t="str">
        <f>IF(AND('1-Basic Info'!$I$11="Y",$I52="x"),"&gt;&gt;เลือกระดับผลการประเมิน&lt;&lt;",IF(AND('1-Basic Info'!$I$12="Y",$J52="x"),"&gt;&gt;เลือกระดับผลการประเมิน&lt;&lt;",IF(AND('1-Basic Info'!$I$13="Y",$K52="x"),"&gt;&gt;เลือกระดับผลการประเมิน&lt;&lt;",IF(AND('1-Basic Info'!$I$14="Y",$L52="x"),"&gt;&gt;เลือกระดับผลการประเมิน&lt;&lt;","Not Applicable"))))</f>
        <v>Not Applicable</v>
      </c>
      <c r="N52" s="20" t="e">
        <f t="array" aca="1" ref="N52" ca="1">_xludf.SWITCH(M52,"Not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52" s="9"/>
      <c r="P52" s="9"/>
      <c r="Q52" s="22"/>
      <c r="R52" s="22"/>
      <c r="S52" s="22"/>
      <c r="T52" s="22"/>
      <c r="U52" s="22"/>
      <c r="V52" s="3"/>
      <c r="W52" s="3"/>
      <c r="X52" s="3"/>
      <c r="Y52" s="3"/>
    </row>
    <row r="53" spans="1:25" ht="15.75" customHeight="1">
      <c r="A53" s="7">
        <v>50</v>
      </c>
      <c r="B53" s="7"/>
      <c r="C53" s="20" t="s">
        <v>728</v>
      </c>
      <c r="D53" s="23"/>
      <c r="E53" s="7"/>
      <c r="F53" s="23"/>
      <c r="G53" s="9" t="s">
        <v>1180</v>
      </c>
      <c r="H53" s="9" t="s">
        <v>1181</v>
      </c>
      <c r="I53" s="24" t="s">
        <v>728</v>
      </c>
      <c r="J53" s="24" t="s">
        <v>728</v>
      </c>
      <c r="K53" s="24" t="s">
        <v>728</v>
      </c>
      <c r="L53" s="24" t="s">
        <v>728</v>
      </c>
      <c r="M53" s="10" t="str">
        <f>IF(AND('1-Basic Info'!$I$11="Y",$I53="x"),"&gt;&gt;เลือกระดับผลการประเมิน&lt;&lt;",IF(AND('1-Basic Info'!$I$12="Y",$J53="x"),"&gt;&gt;เลือกระดับผลการประเมิน&lt;&lt;",IF(AND('1-Basic Info'!$I$13="Y",$K53="x"),"&gt;&gt;เลือกระดับผลการประเมิน&lt;&lt;",IF(AND('1-Basic Info'!$I$14="Y",$L53="x"),"&gt;&gt;เลือกระดับผลการประเมิน&lt;&lt;","Not Applicable"))))</f>
        <v>Not Applicable</v>
      </c>
      <c r="N53" s="20" t="e">
        <f t="array" aca="1" ref="N53" ca="1">_xludf.SWITCH(M53,"Not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53" s="9"/>
      <c r="P53" s="9"/>
      <c r="Q53" s="22"/>
      <c r="R53" s="22"/>
      <c r="S53" s="22"/>
      <c r="T53" s="22"/>
      <c r="U53" s="22"/>
      <c r="V53" s="3"/>
      <c r="W53" s="3"/>
      <c r="X53" s="3"/>
      <c r="Y53" s="3"/>
    </row>
    <row r="54" spans="1:25" ht="15.75" customHeight="1">
      <c r="A54" s="7">
        <v>51</v>
      </c>
      <c r="B54" s="20" t="s">
        <v>728</v>
      </c>
      <c r="C54" s="20" t="s">
        <v>728</v>
      </c>
      <c r="D54" s="23"/>
      <c r="E54" s="7"/>
      <c r="F54" s="7"/>
      <c r="G54" s="9" t="s">
        <v>1182</v>
      </c>
      <c r="H54" s="9" t="s">
        <v>1183</v>
      </c>
      <c r="I54" s="24" t="s">
        <v>728</v>
      </c>
      <c r="J54" s="24" t="s">
        <v>728</v>
      </c>
      <c r="K54" s="24" t="s">
        <v>728</v>
      </c>
      <c r="L54" s="24" t="s">
        <v>728</v>
      </c>
      <c r="M54" s="10" t="str">
        <f>IF(AND('1-Basic Info'!$I$11="Y",$I54="x"),"&gt;&gt;เลือกระดับผลการประเมิน&lt;&lt;",IF(AND('1-Basic Info'!$I$12="Y",$J54="x"),"&gt;&gt;เลือกระดับผลการประเมิน&lt;&lt;",IF(AND('1-Basic Info'!$I$13="Y",$K54="x"),"&gt;&gt;เลือกระดับผลการประเมิน&lt;&lt;",IF(AND('1-Basic Info'!$I$14="Y",$L54="x"),"&gt;&gt;เลือกระดับผลการประเมิน&lt;&lt;","Not Applicable"))))</f>
        <v>Not Applicable</v>
      </c>
      <c r="N54" s="20" t="e">
        <f t="array" aca="1" ref="N54" ca="1">_xludf.SWITCH(M54,"Not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54" s="9"/>
      <c r="P54" s="9"/>
      <c r="Q54" s="22"/>
      <c r="R54" s="22"/>
      <c r="S54" s="22"/>
      <c r="T54" s="22"/>
      <c r="U54" s="22"/>
      <c r="V54" s="3"/>
      <c r="W54" s="3"/>
      <c r="X54" s="3"/>
      <c r="Y54" s="3"/>
    </row>
    <row r="55" spans="1:25" ht="15.75" customHeight="1">
      <c r="A55" s="7">
        <v>52</v>
      </c>
      <c r="B55" s="7"/>
      <c r="C55" s="20" t="s">
        <v>728</v>
      </c>
      <c r="D55" s="23"/>
      <c r="E55" s="7"/>
      <c r="F55" s="20" t="s">
        <v>728</v>
      </c>
      <c r="G55" s="9" t="s">
        <v>1184</v>
      </c>
      <c r="H55" s="9" t="s">
        <v>1185</v>
      </c>
      <c r="I55" s="24" t="s">
        <v>728</v>
      </c>
      <c r="J55" s="24" t="s">
        <v>728</v>
      </c>
      <c r="K55" s="24" t="s">
        <v>728</v>
      </c>
      <c r="L55" s="24" t="s">
        <v>728</v>
      </c>
      <c r="M55" s="10" t="str">
        <f>IF(AND('1-Basic Info'!$I$11="Y",$I55="x"),"&gt;&gt;เลือกระดับผลการประเมิน&lt;&lt;",IF(AND('1-Basic Info'!$I$12="Y",$J55="x"),"&gt;&gt;เลือกระดับผลการประเมิน&lt;&lt;",IF(AND('1-Basic Info'!$I$13="Y",$K55="x"),"&gt;&gt;เลือกระดับผลการประเมิน&lt;&lt;",IF(AND('1-Basic Info'!$I$14="Y",$L55="x"),"&gt;&gt;เลือกระดับผลการประเมิน&lt;&lt;","Not Applicable"))))</f>
        <v>Not Applicable</v>
      </c>
      <c r="N55" s="20" t="e">
        <f t="array" aca="1" ref="N55" ca="1">_xludf.SWITCH(M55,"Not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55" s="9"/>
      <c r="P55" s="9"/>
      <c r="Q55" s="22"/>
      <c r="R55" s="22"/>
      <c r="S55" s="22"/>
      <c r="T55" s="22"/>
      <c r="U55" s="22"/>
      <c r="V55" s="3"/>
      <c r="W55" s="3"/>
      <c r="X55" s="3"/>
      <c r="Y55" s="3"/>
    </row>
    <row r="56" spans="1:25" ht="15.75" customHeight="1">
      <c r="A56" s="7">
        <v>53</v>
      </c>
      <c r="B56" s="7"/>
      <c r="C56" s="20" t="s">
        <v>728</v>
      </c>
      <c r="D56" s="23"/>
      <c r="E56" s="7"/>
      <c r="F56" s="20" t="s">
        <v>728</v>
      </c>
      <c r="G56" s="9" t="s">
        <v>1186</v>
      </c>
      <c r="H56" s="9" t="s">
        <v>1187</v>
      </c>
      <c r="I56" s="27"/>
      <c r="J56" s="27"/>
      <c r="K56" s="27"/>
      <c r="L56" s="27"/>
      <c r="M56" s="10" t="str">
        <f>IF(AND('1-Basic Info'!$I$11="Y",$I56="x"),"&gt;&gt;เลือกระดับผลการประเมิน&lt;&lt;",IF(AND('1-Basic Info'!$I$12="Y",$J56="x"),"&gt;&gt;เลือกระดับผลการประเมิน&lt;&lt;",IF(AND('1-Basic Info'!$I$13="Y",$K56="x"),"&gt;&gt;เลือกระดับผลการประเมิน&lt;&lt;",IF(AND('1-Basic Info'!$I$14="Y",$L56="x"),"&gt;&gt;เลือกระดับผลการประเมิน&lt;&lt;","Not Applicable"))))</f>
        <v>Not Applicable</v>
      </c>
      <c r="N56" s="20" t="e">
        <f t="array" aca="1" ref="N56" ca="1">_xludf.SWITCH(M56,"Not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56" s="9"/>
      <c r="P56" s="9"/>
      <c r="Q56" s="22"/>
      <c r="R56" s="22"/>
      <c r="S56" s="22"/>
      <c r="T56" s="22"/>
      <c r="U56" s="22"/>
      <c r="V56" s="3"/>
      <c r="W56" s="3"/>
      <c r="X56" s="3"/>
      <c r="Y56" s="3"/>
    </row>
    <row r="57" spans="1:25" ht="15.75" customHeight="1">
      <c r="A57" s="7">
        <v>54</v>
      </c>
      <c r="B57" s="7"/>
      <c r="C57" s="20" t="s">
        <v>728</v>
      </c>
      <c r="D57" s="23"/>
      <c r="E57" s="20" t="s">
        <v>728</v>
      </c>
      <c r="F57" s="20" t="s">
        <v>728</v>
      </c>
      <c r="G57" s="9" t="s">
        <v>1188</v>
      </c>
      <c r="H57" s="9" t="s">
        <v>1189</v>
      </c>
      <c r="I57" s="24" t="s">
        <v>728</v>
      </c>
      <c r="J57" s="24" t="s">
        <v>728</v>
      </c>
      <c r="K57" s="24" t="s">
        <v>728</v>
      </c>
      <c r="L57" s="24" t="s">
        <v>728</v>
      </c>
      <c r="M57" s="10" t="str">
        <f>IF(AND('1-Basic Info'!$I$11="Y",$I57="x"),"&gt;&gt;เลือกระดับผลการประเมิน&lt;&lt;",IF(AND('1-Basic Info'!$I$12="Y",$J57="x"),"&gt;&gt;เลือกระดับผลการประเมิน&lt;&lt;",IF(AND('1-Basic Info'!$I$13="Y",$K57="x"),"&gt;&gt;เลือกระดับผลการประเมิน&lt;&lt;",IF(AND('1-Basic Info'!$I$14="Y",$L57="x"),"&gt;&gt;เลือกระดับผลการประเมิน&lt;&lt;","Not Applicable"))))</f>
        <v>Not Applicable</v>
      </c>
      <c r="N57" s="20" t="e">
        <f t="array" aca="1" ref="N57" ca="1">_xludf.SWITCH(M57,"Not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57" s="9"/>
      <c r="P57" s="9"/>
      <c r="Q57" s="22"/>
      <c r="R57" s="22"/>
      <c r="S57" s="22"/>
      <c r="T57" s="22"/>
      <c r="U57" s="22"/>
      <c r="V57" s="3"/>
      <c r="W57" s="3"/>
      <c r="X57" s="3"/>
      <c r="Y57" s="3"/>
    </row>
    <row r="58" spans="1:25" ht="15.75" customHeight="1">
      <c r="A58" s="7">
        <v>55</v>
      </c>
      <c r="B58" s="7"/>
      <c r="C58" s="23"/>
      <c r="D58" s="23"/>
      <c r="E58" s="7"/>
      <c r="F58" s="20" t="s">
        <v>728</v>
      </c>
      <c r="G58" s="9" t="s">
        <v>1190</v>
      </c>
      <c r="H58" s="9" t="s">
        <v>1191</v>
      </c>
      <c r="I58" s="24" t="s">
        <v>728</v>
      </c>
      <c r="J58" s="24" t="s">
        <v>728</v>
      </c>
      <c r="K58" s="24" t="s">
        <v>728</v>
      </c>
      <c r="L58" s="24" t="s">
        <v>728</v>
      </c>
      <c r="M58" s="10" t="str">
        <f>IF(AND('1-Basic Info'!$I$11="Y",$I58="x"),"&gt;&gt;เลือกระดับผลการประเมิน&lt;&lt;",IF(AND('1-Basic Info'!$I$12="Y",$J58="x"),"&gt;&gt;เลือกระดับผลการประเมิน&lt;&lt;",IF(AND('1-Basic Info'!$I$13="Y",$K58="x"),"&gt;&gt;เลือกระดับผลการประเมิน&lt;&lt;",IF(AND('1-Basic Info'!$I$14="Y",$L58="x"),"&gt;&gt;เลือกระดับผลการประเมิน&lt;&lt;","Not Applicable"))))</f>
        <v>Not Applicable</v>
      </c>
      <c r="N58" s="20" t="e">
        <f t="array" aca="1" ref="N58" ca="1">_xludf.SWITCH(M58,"Not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58" s="9"/>
      <c r="P58" s="9"/>
      <c r="Q58" s="22"/>
      <c r="R58" s="22"/>
      <c r="S58" s="22"/>
      <c r="T58" s="22"/>
      <c r="U58" s="22"/>
      <c r="V58" s="3"/>
      <c r="W58" s="3"/>
      <c r="X58" s="3"/>
      <c r="Y58" s="3"/>
    </row>
    <row r="59" spans="1:25" ht="37.5" customHeight="1">
      <c r="A59" s="7">
        <v>56</v>
      </c>
      <c r="B59" s="7"/>
      <c r="C59" s="23"/>
      <c r="D59" s="23"/>
      <c r="E59" s="20" t="s">
        <v>728</v>
      </c>
      <c r="F59" s="20" t="s">
        <v>728</v>
      </c>
      <c r="G59" s="9" t="s">
        <v>1192</v>
      </c>
      <c r="H59" s="9" t="s">
        <v>1193</v>
      </c>
      <c r="I59" s="24" t="s">
        <v>728</v>
      </c>
      <c r="J59" s="24" t="s">
        <v>728</v>
      </c>
      <c r="K59" s="24" t="s">
        <v>728</v>
      </c>
      <c r="L59" s="24" t="s">
        <v>728</v>
      </c>
      <c r="M59" s="10" t="str">
        <f>IF(AND('1-Basic Info'!$I$11="Y",$I59="x"),"&gt;&gt;เลือกระดับผลการประเมิน&lt;&lt;",IF(AND('1-Basic Info'!$I$12="Y",$J59="x"),"&gt;&gt;เลือกระดับผลการประเมิน&lt;&lt;",IF(AND('1-Basic Info'!$I$13="Y",$K59="x"),"&gt;&gt;เลือกระดับผลการประเมิน&lt;&lt;",IF(AND('1-Basic Info'!$I$14="Y",$L59="x"),"&gt;&gt;เลือกระดับผลการประเมิน&lt;&lt;","Not Applicable"))))</f>
        <v>Not Applicable</v>
      </c>
      <c r="N59" s="20" t="e">
        <f t="array" aca="1" ref="N59" ca="1">_xludf.SWITCH(M59,"Not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59" s="9"/>
      <c r="P59" s="9"/>
      <c r="Q59" s="22"/>
      <c r="R59" s="22"/>
      <c r="S59" s="22"/>
      <c r="T59" s="22"/>
      <c r="U59" s="22"/>
      <c r="V59" s="3"/>
      <c r="W59" s="3"/>
      <c r="X59" s="3"/>
      <c r="Y59" s="3"/>
    </row>
    <row r="60" spans="1:25" ht="15.75" customHeight="1">
      <c r="A60" s="7">
        <v>57</v>
      </c>
      <c r="B60" s="7"/>
      <c r="C60" s="20" t="s">
        <v>728</v>
      </c>
      <c r="D60" s="23"/>
      <c r="E60" s="7"/>
      <c r="F60" s="20" t="s">
        <v>728</v>
      </c>
      <c r="G60" s="9" t="s">
        <v>1194</v>
      </c>
      <c r="H60" s="9" t="s">
        <v>1195</v>
      </c>
      <c r="I60" s="24" t="s">
        <v>728</v>
      </c>
      <c r="J60" s="24" t="s">
        <v>728</v>
      </c>
      <c r="K60" s="24" t="s">
        <v>728</v>
      </c>
      <c r="L60" s="24" t="s">
        <v>728</v>
      </c>
      <c r="M60" s="10" t="str">
        <f>IF(AND('1-Basic Info'!$I$11="Y",$I60="x"),"&gt;&gt;เลือกระดับผลการประเมิน&lt;&lt;",IF(AND('1-Basic Info'!$I$12="Y",$J60="x"),"&gt;&gt;เลือกระดับผลการประเมิน&lt;&lt;",IF(AND('1-Basic Info'!$I$13="Y",$K60="x"),"&gt;&gt;เลือกระดับผลการประเมิน&lt;&lt;",IF(AND('1-Basic Info'!$I$14="Y",$L60="x"),"&gt;&gt;เลือกระดับผลการประเมิน&lt;&lt;","Not Applicable"))))</f>
        <v>Not Applicable</v>
      </c>
      <c r="N60" s="20" t="e">
        <f t="array" aca="1" ref="N60" ca="1">_xludf.SWITCH(M60,"Not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60" s="9"/>
      <c r="P60" s="9"/>
      <c r="Q60" s="22"/>
      <c r="R60" s="22"/>
      <c r="S60" s="22"/>
      <c r="T60" s="22"/>
      <c r="U60" s="22"/>
      <c r="V60" s="3"/>
      <c r="W60" s="3"/>
      <c r="X60" s="3"/>
      <c r="Y60" s="3"/>
    </row>
    <row r="61" spans="1:25" ht="15.75" customHeight="1">
      <c r="A61" s="7">
        <v>58</v>
      </c>
      <c r="B61" s="7"/>
      <c r="C61" s="23"/>
      <c r="D61" s="23"/>
      <c r="E61" s="7"/>
      <c r="F61" s="20" t="s">
        <v>728</v>
      </c>
      <c r="G61" s="9" t="s">
        <v>1196</v>
      </c>
      <c r="H61" s="9" t="s">
        <v>1197</v>
      </c>
      <c r="I61" s="24" t="s">
        <v>728</v>
      </c>
      <c r="J61" s="24" t="s">
        <v>728</v>
      </c>
      <c r="K61" s="24" t="s">
        <v>728</v>
      </c>
      <c r="L61" s="24" t="s">
        <v>728</v>
      </c>
      <c r="M61" s="10" t="str">
        <f>IF(AND('1-Basic Info'!$I$11="Y",$I61="x"),"&gt;&gt;เลือกระดับผลการประเมิน&lt;&lt;",IF(AND('1-Basic Info'!$I$12="Y",$J61="x"),"&gt;&gt;เลือกระดับผลการประเมิน&lt;&lt;",IF(AND('1-Basic Info'!$I$13="Y",$K61="x"),"&gt;&gt;เลือกระดับผลการประเมิน&lt;&lt;",IF(AND('1-Basic Info'!$I$14="Y",$L61="x"),"&gt;&gt;เลือกระดับผลการประเมิน&lt;&lt;","Not Applicable"))))</f>
        <v>Not Applicable</v>
      </c>
      <c r="N61" s="20" t="e">
        <f t="array" aca="1" ref="N61" ca="1">_xludf.SWITCH(M61,"Not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61" s="9"/>
      <c r="P61" s="9"/>
      <c r="Q61" s="22"/>
      <c r="R61" s="22"/>
      <c r="S61" s="22"/>
      <c r="T61" s="22"/>
      <c r="U61" s="22"/>
      <c r="V61" s="3"/>
      <c r="W61" s="3"/>
      <c r="X61" s="3"/>
      <c r="Y61" s="3"/>
    </row>
    <row r="62" spans="1:25" ht="15.75" customHeight="1">
      <c r="A62" s="7">
        <v>59</v>
      </c>
      <c r="B62" s="7"/>
      <c r="C62" s="20" t="s">
        <v>728</v>
      </c>
      <c r="D62" s="20" t="s">
        <v>728</v>
      </c>
      <c r="E62" s="7"/>
      <c r="F62" s="7"/>
      <c r="G62" s="9" t="s">
        <v>1198</v>
      </c>
      <c r="H62" s="9" t="s">
        <v>1199</v>
      </c>
      <c r="I62" s="24" t="s">
        <v>728</v>
      </c>
      <c r="J62" s="24" t="s">
        <v>728</v>
      </c>
      <c r="K62" s="24" t="s">
        <v>728</v>
      </c>
      <c r="L62" s="24" t="s">
        <v>728</v>
      </c>
      <c r="M62" s="10" t="str">
        <f>IF(AND('1-Basic Info'!$I$11="Y",$I62="x"),"&gt;&gt;เลือกระดับผลการประเมิน&lt;&lt;",IF(AND('1-Basic Info'!$I$12="Y",$J62="x"),"&gt;&gt;เลือกระดับผลการประเมิน&lt;&lt;",IF(AND('1-Basic Info'!$I$13="Y",$K62="x"),"&gt;&gt;เลือกระดับผลการประเมิน&lt;&lt;",IF(AND('1-Basic Info'!$I$14="Y",$L62="x"),"&gt;&gt;เลือกระดับผลการประเมิน&lt;&lt;","Not Applicable"))))</f>
        <v>Not Applicable</v>
      </c>
      <c r="N62" s="20" t="e">
        <f t="array" aca="1" ref="N62" ca="1">_xludf.SWITCH(M62,"Not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62" s="9"/>
      <c r="P62" s="9"/>
      <c r="Q62" s="22"/>
      <c r="R62" s="22"/>
      <c r="S62" s="22"/>
      <c r="T62" s="22"/>
      <c r="U62" s="22"/>
      <c r="V62" s="3"/>
      <c r="W62" s="3"/>
      <c r="X62" s="3"/>
      <c r="Y62" s="3"/>
    </row>
    <row r="63" spans="1:25" ht="15.75" customHeight="1">
      <c r="A63" s="7">
        <v>60</v>
      </c>
      <c r="B63" s="7"/>
      <c r="C63" s="20" t="s">
        <v>728</v>
      </c>
      <c r="D63" s="20" t="s">
        <v>728</v>
      </c>
      <c r="E63" s="7"/>
      <c r="F63" s="7"/>
      <c r="G63" s="9" t="s">
        <v>1200</v>
      </c>
      <c r="H63" s="9" t="s">
        <v>1201</v>
      </c>
      <c r="I63" s="24" t="s">
        <v>728</v>
      </c>
      <c r="J63" s="24" t="s">
        <v>728</v>
      </c>
      <c r="K63" s="24" t="s">
        <v>728</v>
      </c>
      <c r="L63" s="24" t="s">
        <v>728</v>
      </c>
      <c r="M63" s="10" t="str">
        <f>IF(AND('1-Basic Info'!$I$11="Y",$I63="x"),"&gt;&gt;เลือกระดับผลการประเมิน&lt;&lt;",IF(AND('1-Basic Info'!$I$12="Y",$J63="x"),"&gt;&gt;เลือกระดับผลการประเมิน&lt;&lt;",IF(AND('1-Basic Info'!$I$13="Y",$K63="x"),"&gt;&gt;เลือกระดับผลการประเมิน&lt;&lt;",IF(AND('1-Basic Info'!$I$14="Y",$L63="x"),"&gt;&gt;เลือกระดับผลการประเมิน&lt;&lt;","Not Applicable"))))</f>
        <v>Not Applicable</v>
      </c>
      <c r="N63" s="20" t="e">
        <f t="array" aca="1" ref="N63" ca="1">_xludf.SWITCH(M63,"Not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63" s="9"/>
      <c r="P63" s="9"/>
      <c r="Q63" s="22"/>
      <c r="R63" s="22"/>
      <c r="S63" s="22"/>
      <c r="T63" s="22"/>
      <c r="U63" s="22"/>
      <c r="V63" s="3"/>
      <c r="W63" s="3"/>
      <c r="X63" s="3"/>
      <c r="Y63" s="3"/>
    </row>
    <row r="64" spans="1:25" ht="15.75" customHeight="1">
      <c r="A64" s="7">
        <v>61</v>
      </c>
      <c r="B64" s="7"/>
      <c r="C64" s="20" t="s">
        <v>728</v>
      </c>
      <c r="D64" s="20" t="s">
        <v>728</v>
      </c>
      <c r="E64" s="7"/>
      <c r="F64" s="20" t="s">
        <v>728</v>
      </c>
      <c r="G64" s="9" t="s">
        <v>1202</v>
      </c>
      <c r="H64" s="9" t="s">
        <v>1203</v>
      </c>
      <c r="I64" s="24" t="s">
        <v>728</v>
      </c>
      <c r="J64" s="24" t="s">
        <v>728</v>
      </c>
      <c r="K64" s="24" t="s">
        <v>728</v>
      </c>
      <c r="L64" s="24" t="s">
        <v>728</v>
      </c>
      <c r="M64" s="10" t="str">
        <f>IF(AND('1-Basic Info'!$I$11="Y",$I64="x"),"&gt;&gt;เลือกระดับผลการประเมิน&lt;&lt;",IF(AND('1-Basic Info'!$I$12="Y",$J64="x"),"&gt;&gt;เลือกระดับผลการประเมิน&lt;&lt;",IF(AND('1-Basic Info'!$I$13="Y",$K64="x"),"&gt;&gt;เลือกระดับผลการประเมิน&lt;&lt;",IF(AND('1-Basic Info'!$I$14="Y",$L64="x"),"&gt;&gt;เลือกระดับผลการประเมิน&lt;&lt;","Not Applicable"))))</f>
        <v>Not Applicable</v>
      </c>
      <c r="N64" s="20" t="e">
        <f t="array" aca="1" ref="N64" ca="1">_xludf.SWITCH(M64,"Not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64" s="9"/>
      <c r="P64" s="9"/>
      <c r="Q64" s="22"/>
      <c r="R64" s="22"/>
      <c r="S64" s="22"/>
      <c r="T64" s="22"/>
      <c r="U64" s="22"/>
      <c r="V64" s="3"/>
      <c r="W64" s="3"/>
      <c r="X64" s="3"/>
      <c r="Y64" s="3"/>
    </row>
    <row r="65" spans="1:25" ht="43.5" customHeight="1">
      <c r="A65" s="7">
        <v>62</v>
      </c>
      <c r="B65" s="7"/>
      <c r="C65" s="20" t="s">
        <v>728</v>
      </c>
      <c r="D65" s="20" t="s">
        <v>728</v>
      </c>
      <c r="E65" s="7"/>
      <c r="F65" s="20" t="s">
        <v>728</v>
      </c>
      <c r="G65" s="9" t="s">
        <v>1204</v>
      </c>
      <c r="H65" s="9" t="s">
        <v>1205</v>
      </c>
      <c r="I65" s="24" t="s">
        <v>728</v>
      </c>
      <c r="J65" s="24" t="s">
        <v>728</v>
      </c>
      <c r="K65" s="24" t="s">
        <v>728</v>
      </c>
      <c r="L65" s="24" t="s">
        <v>728</v>
      </c>
      <c r="M65" s="10" t="str">
        <f>IF(AND('1-Basic Info'!$I$11="Y",$I65="x"),"&gt;&gt;เลือกระดับผลการประเมิน&lt;&lt;",IF(AND('1-Basic Info'!$I$12="Y",$J65="x"),"&gt;&gt;เลือกระดับผลการประเมิน&lt;&lt;",IF(AND('1-Basic Info'!$I$13="Y",$K65="x"),"&gt;&gt;เลือกระดับผลการประเมิน&lt;&lt;",IF(AND('1-Basic Info'!$I$14="Y",$L65="x"),"&gt;&gt;เลือกระดับผลการประเมิน&lt;&lt;","Not Applicable"))))</f>
        <v>Not Applicable</v>
      </c>
      <c r="N65" s="20" t="e">
        <f t="array" aca="1" ref="N65" ca="1">_xludf.SWITCH(M65,"Not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65" s="9"/>
      <c r="P65" s="9"/>
      <c r="Q65" s="22"/>
      <c r="R65" s="22"/>
      <c r="S65" s="22"/>
      <c r="T65" s="22"/>
      <c r="U65" s="22"/>
      <c r="V65" s="3"/>
      <c r="W65" s="3"/>
      <c r="X65" s="3"/>
      <c r="Y65" s="3"/>
    </row>
    <row r="66" spans="1:25" ht="54">
      <c r="A66" s="7">
        <v>63</v>
      </c>
      <c r="B66" s="7"/>
      <c r="C66" s="23"/>
      <c r="D66" s="23"/>
      <c r="E66" s="7"/>
      <c r="F66" s="20" t="s">
        <v>728</v>
      </c>
      <c r="G66" s="9" t="s">
        <v>1206</v>
      </c>
      <c r="H66" s="9" t="s">
        <v>1207</v>
      </c>
      <c r="I66" s="24" t="s">
        <v>728</v>
      </c>
      <c r="J66" s="24" t="s">
        <v>728</v>
      </c>
      <c r="K66" s="24" t="s">
        <v>728</v>
      </c>
      <c r="L66" s="24" t="s">
        <v>728</v>
      </c>
      <c r="M66" s="10" t="str">
        <f>IF(AND('1-Basic Info'!$I$11="Y",$I66="x"),"&gt;&gt;เลือกระดับผลการประเมิน&lt;&lt;",IF(AND('1-Basic Info'!$I$12="Y",$J66="x"),"&gt;&gt;เลือกระดับผลการประเมิน&lt;&lt;",IF(AND('1-Basic Info'!$I$13="Y",$K66="x"),"&gt;&gt;เลือกระดับผลการประเมิน&lt;&lt;",IF(AND('1-Basic Info'!$I$14="Y",$L66="x"),"&gt;&gt;เลือกระดับผลการประเมิน&lt;&lt;","Not Applicable"))))</f>
        <v>Not Applicable</v>
      </c>
      <c r="N66" s="20" t="e">
        <f t="array" aca="1" ref="N66" ca="1">_xludf.SWITCH(M66,"Not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66" s="9"/>
      <c r="P66" s="9"/>
      <c r="Q66" s="22"/>
      <c r="R66" s="22"/>
      <c r="S66" s="22"/>
      <c r="T66" s="22"/>
      <c r="U66" s="22"/>
      <c r="V66" s="3"/>
      <c r="W66" s="3"/>
      <c r="X66" s="3"/>
      <c r="Y66" s="3"/>
    </row>
    <row r="67" spans="1:25" ht="104.4">
      <c r="A67" s="7">
        <v>64</v>
      </c>
      <c r="B67" s="7"/>
      <c r="C67" s="20" t="s">
        <v>728</v>
      </c>
      <c r="D67" s="20" t="s">
        <v>728</v>
      </c>
      <c r="E67" s="7"/>
      <c r="F67" s="7"/>
      <c r="G67" s="9" t="s">
        <v>1208</v>
      </c>
      <c r="H67" s="9" t="s">
        <v>1209</v>
      </c>
      <c r="I67" s="24" t="s">
        <v>728</v>
      </c>
      <c r="J67" s="24" t="s">
        <v>728</v>
      </c>
      <c r="K67" s="24" t="s">
        <v>728</v>
      </c>
      <c r="L67" s="24" t="s">
        <v>728</v>
      </c>
      <c r="M67" s="10" t="str">
        <f>IF(AND('1-Basic Info'!$I$11="Y",$I67="x"),"&gt;&gt;เลือกระดับผลการประเมิน&lt;&lt;",IF(AND('1-Basic Info'!$I$12="Y",$J67="x"),"&gt;&gt;เลือกระดับผลการประเมิน&lt;&lt;",IF(AND('1-Basic Info'!$I$13="Y",$K67="x"),"&gt;&gt;เลือกระดับผลการประเมิน&lt;&lt;",IF(AND('1-Basic Info'!$I$14="Y",$L67="x"),"&gt;&gt;เลือกระดับผลการประเมิน&lt;&lt;","Not Applicable"))))</f>
        <v>Not Applicable</v>
      </c>
      <c r="N67" s="20" t="e">
        <f t="array" aca="1" ref="N67" ca="1">_xludf.SWITCH(M67,"Not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67" s="9"/>
      <c r="P67" s="9"/>
      <c r="Q67" s="22"/>
      <c r="R67" s="22"/>
      <c r="S67" s="22"/>
      <c r="T67" s="22"/>
      <c r="U67" s="22"/>
      <c r="V67" s="3"/>
      <c r="W67" s="3"/>
      <c r="X67" s="3"/>
      <c r="Y67" s="3"/>
    </row>
    <row r="68" spans="1:25" ht="90">
      <c r="A68" s="7">
        <v>65</v>
      </c>
      <c r="B68" s="7"/>
      <c r="C68" s="20" t="s">
        <v>728</v>
      </c>
      <c r="D68" s="23"/>
      <c r="E68" s="7"/>
      <c r="F68" s="20" t="s">
        <v>728</v>
      </c>
      <c r="G68" s="9" t="s">
        <v>1210</v>
      </c>
      <c r="H68" s="9" t="s">
        <v>1211</v>
      </c>
      <c r="I68" s="24" t="s">
        <v>728</v>
      </c>
      <c r="J68" s="24" t="s">
        <v>728</v>
      </c>
      <c r="K68" s="24" t="s">
        <v>728</v>
      </c>
      <c r="L68" s="24" t="s">
        <v>728</v>
      </c>
      <c r="M68" s="10" t="str">
        <f>IF(AND('1-Basic Info'!$I$11="Y",$I68="x"),"&gt;&gt;เลือกระดับผลการประเมิน&lt;&lt;",IF(AND('1-Basic Info'!$I$12="Y",$J68="x"),"&gt;&gt;เลือกระดับผลการประเมิน&lt;&lt;",IF(AND('1-Basic Info'!$I$13="Y",$K68="x"),"&gt;&gt;เลือกระดับผลการประเมิน&lt;&lt;",IF(AND('1-Basic Info'!$I$14="Y",$L68="x"),"&gt;&gt;เลือกระดับผลการประเมิน&lt;&lt;","Not Applicable"))))</f>
        <v>Not Applicable</v>
      </c>
      <c r="N68" s="20" t="e">
        <f t="array" aca="1" ref="N68" ca="1">_xludf.SWITCH(M68,"Not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68" s="9"/>
      <c r="P68" s="9"/>
      <c r="Q68" s="22"/>
      <c r="R68" s="22"/>
      <c r="S68" s="22"/>
      <c r="T68" s="22"/>
      <c r="U68" s="22"/>
      <c r="V68" s="3"/>
      <c r="W68" s="3"/>
      <c r="X68" s="3"/>
      <c r="Y68" s="3"/>
    </row>
    <row r="69" spans="1:25" ht="104.4">
      <c r="A69" s="7">
        <v>66</v>
      </c>
      <c r="B69" s="7"/>
      <c r="C69" s="20" t="s">
        <v>728</v>
      </c>
      <c r="D69" s="23"/>
      <c r="E69" s="7"/>
      <c r="F69" s="20" t="s">
        <v>728</v>
      </c>
      <c r="G69" s="9" t="s">
        <v>1212</v>
      </c>
      <c r="H69" s="9" t="s">
        <v>1213</v>
      </c>
      <c r="I69" s="24" t="s">
        <v>728</v>
      </c>
      <c r="J69" s="24" t="s">
        <v>728</v>
      </c>
      <c r="K69" s="24" t="s">
        <v>728</v>
      </c>
      <c r="L69" s="24" t="s">
        <v>728</v>
      </c>
      <c r="M69" s="10" t="str">
        <f>IF(AND('1-Basic Info'!$I$11="Y",$I69="x"),"&gt;&gt;เลือกระดับผลการประเมิน&lt;&lt;",IF(AND('1-Basic Info'!$I$12="Y",$J69="x"),"&gt;&gt;เลือกระดับผลการประเมิน&lt;&lt;",IF(AND('1-Basic Info'!$I$13="Y",$K69="x"),"&gt;&gt;เลือกระดับผลการประเมิน&lt;&lt;",IF(AND('1-Basic Info'!$I$14="Y",$L69="x"),"&gt;&gt;เลือกระดับผลการประเมิน&lt;&lt;","Not Applicable"))))</f>
        <v>Not Applicable</v>
      </c>
      <c r="N69" s="20" t="e">
        <f t="array" aca="1" ref="N69" ca="1">_xludf.SWITCH(M69,"Not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69" s="9"/>
      <c r="P69" s="9"/>
      <c r="Q69" s="22"/>
      <c r="R69" s="22"/>
      <c r="S69" s="22"/>
      <c r="T69" s="22"/>
      <c r="U69" s="22"/>
      <c r="V69" s="3"/>
      <c r="W69" s="3"/>
      <c r="X69" s="3"/>
      <c r="Y69" s="3"/>
    </row>
    <row r="70" spans="1:25" ht="174">
      <c r="A70" s="7">
        <v>67</v>
      </c>
      <c r="B70" s="7"/>
      <c r="C70" s="20" t="s">
        <v>728</v>
      </c>
      <c r="D70" s="23"/>
      <c r="E70" s="7"/>
      <c r="F70" s="20" t="s">
        <v>728</v>
      </c>
      <c r="G70" s="9" t="s">
        <v>1214</v>
      </c>
      <c r="H70" s="9" t="s">
        <v>1215</v>
      </c>
      <c r="I70" s="24" t="s">
        <v>728</v>
      </c>
      <c r="J70" s="24" t="s">
        <v>728</v>
      </c>
      <c r="K70" s="24" t="s">
        <v>728</v>
      </c>
      <c r="L70" s="24" t="s">
        <v>728</v>
      </c>
      <c r="M70" s="10" t="str">
        <f>IF(AND('1-Basic Info'!$I$11="Y",$I70="x"),"&gt;&gt;เลือกระดับผลการประเมิน&lt;&lt;",IF(AND('1-Basic Info'!$I$12="Y",$J70="x"),"&gt;&gt;เลือกระดับผลการประเมิน&lt;&lt;",IF(AND('1-Basic Info'!$I$13="Y",$K70="x"),"&gt;&gt;เลือกระดับผลการประเมิน&lt;&lt;",IF(AND('1-Basic Info'!$I$14="Y",$L70="x"),"&gt;&gt;เลือกระดับผลการประเมิน&lt;&lt;","Not Applicable"))))</f>
        <v>Not Applicable</v>
      </c>
      <c r="N70" s="20" t="e">
        <f t="array" aca="1" ref="N70" ca="1">_xludf.SWITCH(M70,"Not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70" s="9"/>
      <c r="P70" s="9"/>
      <c r="Q70" s="22"/>
      <c r="R70" s="22"/>
      <c r="S70" s="22"/>
      <c r="T70" s="22"/>
      <c r="U70" s="22"/>
      <c r="V70" s="3"/>
      <c r="W70" s="3"/>
      <c r="X70" s="3"/>
      <c r="Y70" s="3"/>
    </row>
    <row r="71" spans="1:25" ht="144">
      <c r="A71" s="7">
        <v>68</v>
      </c>
      <c r="B71" s="7"/>
      <c r="C71" s="20" t="s">
        <v>728</v>
      </c>
      <c r="D71" s="23"/>
      <c r="E71" s="20" t="s">
        <v>728</v>
      </c>
      <c r="F71" s="20" t="s">
        <v>728</v>
      </c>
      <c r="G71" s="9" t="s">
        <v>1216</v>
      </c>
      <c r="H71" s="9" t="s">
        <v>1217</v>
      </c>
      <c r="I71" s="24" t="s">
        <v>728</v>
      </c>
      <c r="J71" s="24" t="s">
        <v>728</v>
      </c>
      <c r="K71" s="24" t="s">
        <v>728</v>
      </c>
      <c r="L71" s="24" t="s">
        <v>728</v>
      </c>
      <c r="M71" s="10" t="str">
        <f>IF(AND('1-Basic Info'!$I$11="Y",$I71="x"),"&gt;&gt;เลือกระดับผลการประเมิน&lt;&lt;",IF(AND('1-Basic Info'!$I$12="Y",$J71="x"),"&gt;&gt;เลือกระดับผลการประเมิน&lt;&lt;",IF(AND('1-Basic Info'!$I$13="Y",$K71="x"),"&gt;&gt;เลือกระดับผลการประเมิน&lt;&lt;",IF(AND('1-Basic Info'!$I$14="Y",$L71="x"),"&gt;&gt;เลือกระดับผลการประเมิน&lt;&lt;","Not Applicable"))))</f>
        <v>Not Applicable</v>
      </c>
      <c r="N71" s="20" t="e">
        <f t="array" aca="1" ref="N71" ca="1">_xludf.SWITCH(M71,"Not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71" s="9"/>
      <c r="P71" s="9"/>
      <c r="Q71" s="22"/>
      <c r="R71" s="22"/>
      <c r="S71" s="22"/>
      <c r="T71" s="22"/>
      <c r="U71" s="22"/>
      <c r="V71" s="3"/>
      <c r="W71" s="3"/>
      <c r="X71" s="3"/>
      <c r="Y71" s="3"/>
    </row>
    <row r="72" spans="1:25" ht="90">
      <c r="A72" s="7">
        <v>69</v>
      </c>
      <c r="B72" s="7"/>
      <c r="C72" s="23"/>
      <c r="D72" s="23"/>
      <c r="E72" s="7"/>
      <c r="F72" s="20" t="s">
        <v>728</v>
      </c>
      <c r="G72" s="9" t="s">
        <v>1218</v>
      </c>
      <c r="H72" s="9" t="s">
        <v>1219</v>
      </c>
      <c r="I72" s="24" t="s">
        <v>728</v>
      </c>
      <c r="J72" s="24" t="s">
        <v>728</v>
      </c>
      <c r="K72" s="24" t="s">
        <v>728</v>
      </c>
      <c r="L72" s="24" t="s">
        <v>728</v>
      </c>
      <c r="M72" s="10" t="str">
        <f>IF(AND('1-Basic Info'!$I$11="Y",$I72="x"),"&gt;&gt;เลือกระดับผลการประเมิน&lt;&lt;",IF(AND('1-Basic Info'!$I$12="Y",$J72="x"),"&gt;&gt;เลือกระดับผลการประเมิน&lt;&lt;",IF(AND('1-Basic Info'!$I$13="Y",$K72="x"),"&gt;&gt;เลือกระดับผลการประเมิน&lt;&lt;",IF(AND('1-Basic Info'!$I$14="Y",$L72="x"),"&gt;&gt;เลือกระดับผลการประเมิน&lt;&lt;","Not Applicable"))))</f>
        <v>Not Applicable</v>
      </c>
      <c r="N72" s="20" t="e">
        <f t="array" aca="1" ref="N72" ca="1">_xludf.SWITCH(M72,"Not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72" s="9"/>
      <c r="P72" s="9"/>
      <c r="Q72" s="22"/>
      <c r="R72" s="22"/>
      <c r="S72" s="22"/>
      <c r="T72" s="22"/>
      <c r="U72" s="22"/>
      <c r="V72" s="3"/>
      <c r="W72" s="3"/>
      <c r="X72" s="3"/>
      <c r="Y72" s="3"/>
    </row>
    <row r="73" spans="1:25" ht="72">
      <c r="A73" s="7">
        <v>70</v>
      </c>
      <c r="B73" s="7"/>
      <c r="C73" s="7"/>
      <c r="D73" s="7"/>
      <c r="E73" s="7"/>
      <c r="F73" s="20" t="s">
        <v>728</v>
      </c>
      <c r="G73" s="9" t="s">
        <v>1220</v>
      </c>
      <c r="H73" s="9" t="s">
        <v>1221</v>
      </c>
      <c r="I73" s="24" t="s">
        <v>728</v>
      </c>
      <c r="J73" s="24" t="s">
        <v>728</v>
      </c>
      <c r="K73" s="24" t="s">
        <v>728</v>
      </c>
      <c r="L73" s="24" t="s">
        <v>728</v>
      </c>
      <c r="M73" s="10" t="str">
        <f>IF(AND('1-Basic Info'!$I$11="Y",$I73="x"),"&gt;&gt;เลือกระดับผลการประเมิน&lt;&lt;",IF(AND('1-Basic Info'!$I$12="Y",$J73="x"),"&gt;&gt;เลือกระดับผลการประเมิน&lt;&lt;",IF(AND('1-Basic Info'!$I$13="Y",$K73="x"),"&gt;&gt;เลือกระดับผลการประเมิน&lt;&lt;",IF(AND('1-Basic Info'!$I$14="Y",$L73="x"),"&gt;&gt;เลือกระดับผลการประเมิน&lt;&lt;","Not Applicable"))))</f>
        <v>Not Applicable</v>
      </c>
      <c r="N73" s="20" t="e">
        <f t="array" aca="1" ref="N73" ca="1">_xludf.SWITCH(M73,"Not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73" s="9"/>
      <c r="P73" s="9"/>
      <c r="Q73" s="22"/>
      <c r="R73" s="22"/>
      <c r="S73" s="22"/>
      <c r="T73" s="22"/>
      <c r="U73" s="22"/>
      <c r="V73" s="3"/>
      <c r="W73" s="3"/>
      <c r="X73" s="3"/>
      <c r="Y73" s="3"/>
    </row>
    <row r="74" spans="1:25" ht="21" customHeight="1">
      <c r="A74" s="14"/>
      <c r="B74" s="14"/>
      <c r="C74" s="14"/>
      <c r="D74" s="14"/>
      <c r="E74" s="14"/>
      <c r="F74" s="14"/>
      <c r="G74" s="14"/>
      <c r="H74" s="15"/>
      <c r="I74" s="14"/>
      <c r="J74" s="14"/>
      <c r="K74" s="14"/>
      <c r="L74" s="14"/>
      <c r="M74" s="15"/>
      <c r="N74" s="15"/>
      <c r="O74" s="14"/>
      <c r="P74" s="14"/>
      <c r="Q74" s="3"/>
      <c r="R74" s="3"/>
      <c r="S74" s="3"/>
      <c r="T74" s="3"/>
      <c r="U74" s="3"/>
      <c r="V74" s="3"/>
      <c r="W74" s="3"/>
      <c r="X74" s="3"/>
      <c r="Y74" s="3"/>
    </row>
    <row r="75" spans="1:25" ht="21" customHeight="1">
      <c r="A75" s="14"/>
      <c r="B75" s="14"/>
      <c r="C75" s="14"/>
      <c r="D75" s="14"/>
      <c r="E75" s="14"/>
      <c r="F75" s="14"/>
      <c r="G75" s="14"/>
      <c r="H75" s="15"/>
      <c r="I75" s="14"/>
      <c r="J75" s="14"/>
      <c r="K75" s="14"/>
      <c r="L75" s="14"/>
      <c r="M75" s="15"/>
      <c r="N75" s="15"/>
      <c r="O75" s="14"/>
      <c r="P75" s="14"/>
      <c r="Q75" s="3"/>
      <c r="R75" s="3"/>
      <c r="S75" s="3"/>
      <c r="T75" s="3"/>
      <c r="U75" s="3"/>
      <c r="V75" s="3"/>
      <c r="W75" s="3"/>
      <c r="X75" s="3"/>
      <c r="Y75" s="3"/>
    </row>
    <row r="76" spans="1:25" ht="21" customHeight="1">
      <c r="A76" s="14"/>
      <c r="B76" s="14"/>
      <c r="C76" s="14"/>
      <c r="D76" s="14"/>
      <c r="E76" s="14"/>
      <c r="F76" s="14"/>
      <c r="G76" s="14"/>
      <c r="H76" s="15"/>
      <c r="I76" s="14"/>
      <c r="J76" s="14"/>
      <c r="K76" s="14"/>
      <c r="L76" s="14"/>
      <c r="M76" s="15"/>
      <c r="N76" s="15"/>
      <c r="O76" s="14"/>
      <c r="P76" s="14"/>
      <c r="Q76" s="3"/>
      <c r="R76" s="3"/>
      <c r="S76" s="3"/>
      <c r="T76" s="3"/>
      <c r="U76" s="3"/>
      <c r="V76" s="3"/>
      <c r="W76" s="3"/>
      <c r="X76" s="3"/>
      <c r="Y76" s="3"/>
    </row>
    <row r="77" spans="1:25" ht="21" customHeight="1">
      <c r="A77" s="14"/>
      <c r="B77" s="14"/>
      <c r="C77" s="14"/>
      <c r="D77" s="14"/>
      <c r="E77" s="14"/>
      <c r="F77" s="14"/>
      <c r="G77" s="14"/>
      <c r="H77" s="15"/>
      <c r="I77" s="14"/>
      <c r="J77" s="14"/>
      <c r="K77" s="14"/>
      <c r="L77" s="14"/>
      <c r="M77" s="15"/>
      <c r="N77" s="15"/>
      <c r="O77" s="14"/>
      <c r="P77" s="14"/>
      <c r="Q77" s="3"/>
      <c r="R77" s="3"/>
      <c r="S77" s="3"/>
      <c r="T77" s="3"/>
      <c r="U77" s="3"/>
      <c r="V77" s="3"/>
      <c r="W77" s="3"/>
      <c r="X77" s="3"/>
      <c r="Y77" s="3"/>
    </row>
    <row r="78" spans="1:25" ht="21" customHeight="1">
      <c r="A78" s="14"/>
      <c r="B78" s="14"/>
      <c r="C78" s="14"/>
      <c r="D78" s="14"/>
      <c r="E78" s="14"/>
      <c r="F78" s="14"/>
      <c r="G78" s="14"/>
      <c r="H78" s="15"/>
      <c r="I78" s="14"/>
      <c r="J78" s="14"/>
      <c r="K78" s="14"/>
      <c r="L78" s="14"/>
      <c r="M78" s="15"/>
      <c r="N78" s="15"/>
      <c r="O78" s="14"/>
      <c r="P78" s="14"/>
      <c r="Q78" s="3"/>
      <c r="R78" s="3"/>
      <c r="S78" s="3"/>
      <c r="T78" s="3"/>
      <c r="U78" s="3"/>
      <c r="V78" s="3"/>
      <c r="W78" s="3"/>
      <c r="X78" s="3"/>
      <c r="Y78" s="3"/>
    </row>
    <row r="79" spans="1:25" ht="21" customHeight="1">
      <c r="A79" s="14"/>
      <c r="B79" s="14"/>
      <c r="C79" s="14"/>
      <c r="D79" s="14"/>
      <c r="E79" s="14"/>
      <c r="F79" s="14"/>
      <c r="G79" s="14"/>
      <c r="H79" s="15"/>
      <c r="I79" s="14"/>
      <c r="J79" s="14"/>
      <c r="K79" s="14"/>
      <c r="L79" s="14"/>
      <c r="M79" s="15"/>
      <c r="N79" s="15"/>
      <c r="O79" s="14"/>
      <c r="P79" s="14"/>
      <c r="Q79" s="3"/>
      <c r="R79" s="3"/>
      <c r="S79" s="3"/>
      <c r="T79" s="3"/>
      <c r="U79" s="3"/>
      <c r="V79" s="3"/>
      <c r="W79" s="3"/>
      <c r="X79" s="3"/>
      <c r="Y79" s="3"/>
    </row>
    <row r="80" spans="1:25" ht="21" customHeight="1">
      <c r="A80" s="14"/>
      <c r="B80" s="14"/>
      <c r="C80" s="14"/>
      <c r="D80" s="14"/>
      <c r="E80" s="14"/>
      <c r="F80" s="14"/>
      <c r="G80" s="14"/>
      <c r="H80" s="15"/>
      <c r="I80" s="14"/>
      <c r="J80" s="14"/>
      <c r="K80" s="14"/>
      <c r="L80" s="14"/>
      <c r="M80" s="15"/>
      <c r="N80" s="15"/>
      <c r="O80" s="14"/>
      <c r="P80" s="14"/>
      <c r="Q80" s="3"/>
      <c r="R80" s="3"/>
      <c r="S80" s="3"/>
      <c r="T80" s="3"/>
      <c r="U80" s="3"/>
      <c r="V80" s="3"/>
      <c r="W80" s="3"/>
      <c r="X80" s="3"/>
      <c r="Y80" s="3"/>
    </row>
    <row r="81" spans="1:25" ht="21" customHeight="1">
      <c r="A81" s="14"/>
      <c r="B81" s="14"/>
      <c r="C81" s="14"/>
      <c r="D81" s="14"/>
      <c r="E81" s="14"/>
      <c r="F81" s="14"/>
      <c r="G81" s="14"/>
      <c r="H81" s="15"/>
      <c r="I81" s="14"/>
      <c r="J81" s="14"/>
      <c r="K81" s="14"/>
      <c r="L81" s="14"/>
      <c r="M81" s="15"/>
      <c r="N81" s="15"/>
      <c r="O81" s="14"/>
      <c r="P81" s="14"/>
      <c r="Q81" s="3"/>
      <c r="R81" s="3"/>
      <c r="S81" s="3"/>
      <c r="T81" s="3"/>
      <c r="U81" s="3"/>
      <c r="V81" s="3"/>
      <c r="W81" s="3"/>
      <c r="X81" s="3"/>
      <c r="Y81" s="3"/>
    </row>
    <row r="82" spans="1:25" ht="21" customHeight="1">
      <c r="A82" s="14"/>
      <c r="B82" s="14"/>
      <c r="C82" s="14"/>
      <c r="D82" s="14"/>
      <c r="E82" s="14"/>
      <c r="F82" s="14"/>
      <c r="G82" s="14"/>
      <c r="H82" s="15"/>
      <c r="I82" s="14"/>
      <c r="J82" s="14"/>
      <c r="K82" s="14"/>
      <c r="L82" s="14"/>
      <c r="M82" s="15"/>
      <c r="N82" s="15"/>
      <c r="O82" s="14"/>
      <c r="P82" s="14"/>
      <c r="Q82" s="3"/>
      <c r="R82" s="3"/>
      <c r="S82" s="3"/>
      <c r="T82" s="3"/>
      <c r="U82" s="3"/>
      <c r="V82" s="3"/>
      <c r="W82" s="3"/>
      <c r="X82" s="3"/>
      <c r="Y82" s="3"/>
    </row>
    <row r="83" spans="1:25" ht="21" customHeight="1">
      <c r="A83" s="14"/>
      <c r="B83" s="14"/>
      <c r="C83" s="14"/>
      <c r="D83" s="14"/>
      <c r="E83" s="14"/>
      <c r="F83" s="14"/>
      <c r="G83" s="14"/>
      <c r="H83" s="15"/>
      <c r="I83" s="14"/>
      <c r="J83" s="14"/>
      <c r="K83" s="14"/>
      <c r="L83" s="14"/>
      <c r="M83" s="15"/>
      <c r="N83" s="15"/>
      <c r="O83" s="14"/>
      <c r="P83" s="14"/>
      <c r="Q83" s="3"/>
      <c r="R83" s="3"/>
      <c r="S83" s="3"/>
      <c r="T83" s="3"/>
      <c r="U83" s="3"/>
      <c r="V83" s="3"/>
      <c r="W83" s="3"/>
      <c r="X83" s="3"/>
      <c r="Y83" s="3"/>
    </row>
    <row r="84" spans="1:25" ht="21" customHeight="1">
      <c r="A84" s="14"/>
      <c r="B84" s="14"/>
      <c r="C84" s="14"/>
      <c r="D84" s="14"/>
      <c r="E84" s="14"/>
      <c r="F84" s="14"/>
      <c r="G84" s="14"/>
      <c r="H84" s="15"/>
      <c r="I84" s="14"/>
      <c r="J84" s="14"/>
      <c r="K84" s="14"/>
      <c r="L84" s="14"/>
      <c r="M84" s="15"/>
      <c r="N84" s="15"/>
      <c r="O84" s="14"/>
      <c r="P84" s="14"/>
      <c r="Q84" s="3"/>
      <c r="R84" s="3"/>
      <c r="S84" s="3"/>
      <c r="T84" s="3"/>
      <c r="U84" s="3"/>
      <c r="V84" s="3"/>
      <c r="W84" s="3"/>
      <c r="X84" s="3"/>
      <c r="Y84" s="3"/>
    </row>
    <row r="85" spans="1:25" ht="21" customHeight="1">
      <c r="A85" s="14"/>
      <c r="B85" s="14"/>
      <c r="C85" s="14"/>
      <c r="D85" s="14"/>
      <c r="E85" s="14"/>
      <c r="F85" s="14"/>
      <c r="G85" s="14"/>
      <c r="H85" s="15"/>
      <c r="I85" s="14"/>
      <c r="J85" s="14"/>
      <c r="K85" s="14"/>
      <c r="L85" s="14"/>
      <c r="M85" s="15"/>
      <c r="N85" s="15"/>
      <c r="O85" s="14"/>
      <c r="P85" s="14"/>
      <c r="Q85" s="3"/>
      <c r="R85" s="3"/>
      <c r="S85" s="3"/>
      <c r="T85" s="3"/>
      <c r="U85" s="3"/>
      <c r="V85" s="3"/>
      <c r="W85" s="3"/>
      <c r="X85" s="3"/>
      <c r="Y85" s="3"/>
    </row>
    <row r="86" spans="1:25" ht="21" customHeight="1">
      <c r="A86" s="14"/>
      <c r="B86" s="14"/>
      <c r="C86" s="14"/>
      <c r="D86" s="14"/>
      <c r="E86" s="14"/>
      <c r="F86" s="14"/>
      <c r="G86" s="14"/>
      <c r="H86" s="15"/>
      <c r="I86" s="14"/>
      <c r="J86" s="14"/>
      <c r="K86" s="14"/>
      <c r="L86" s="14"/>
      <c r="M86" s="15"/>
      <c r="N86" s="15"/>
      <c r="O86" s="14"/>
      <c r="P86" s="14"/>
      <c r="Q86" s="3"/>
      <c r="R86" s="3"/>
      <c r="S86" s="3"/>
      <c r="T86" s="3"/>
      <c r="U86" s="3"/>
      <c r="V86" s="3"/>
      <c r="W86" s="3"/>
      <c r="X86" s="3"/>
      <c r="Y86" s="3"/>
    </row>
    <row r="87" spans="1:25" ht="21" customHeight="1">
      <c r="A87" s="14"/>
      <c r="B87" s="14"/>
      <c r="C87" s="14"/>
      <c r="D87" s="14"/>
      <c r="E87" s="14"/>
      <c r="F87" s="14"/>
      <c r="G87" s="14"/>
      <c r="H87" s="15"/>
      <c r="I87" s="14"/>
      <c r="J87" s="14"/>
      <c r="K87" s="14"/>
      <c r="L87" s="14"/>
      <c r="M87" s="15"/>
      <c r="N87" s="15"/>
      <c r="O87" s="14"/>
      <c r="P87" s="14"/>
      <c r="Q87" s="3"/>
      <c r="R87" s="3"/>
      <c r="S87" s="3"/>
      <c r="T87" s="3"/>
      <c r="U87" s="3"/>
      <c r="V87" s="3"/>
      <c r="W87" s="3"/>
      <c r="X87" s="3"/>
      <c r="Y87" s="3"/>
    </row>
    <row r="88" spans="1:25" ht="21" customHeight="1">
      <c r="A88" s="14"/>
      <c r="B88" s="14"/>
      <c r="C88" s="14"/>
      <c r="D88" s="14"/>
      <c r="E88" s="14"/>
      <c r="F88" s="14"/>
      <c r="G88" s="14"/>
      <c r="H88" s="15"/>
      <c r="I88" s="14"/>
      <c r="J88" s="14"/>
      <c r="K88" s="14"/>
      <c r="L88" s="14"/>
      <c r="M88" s="15"/>
      <c r="N88" s="15"/>
      <c r="O88" s="14"/>
      <c r="P88" s="14"/>
      <c r="Q88" s="3"/>
      <c r="R88" s="3"/>
      <c r="S88" s="3"/>
      <c r="T88" s="3"/>
      <c r="U88" s="3"/>
      <c r="V88" s="3"/>
      <c r="W88" s="3"/>
      <c r="X88" s="3"/>
      <c r="Y88" s="3"/>
    </row>
    <row r="89" spans="1:25" ht="21" customHeight="1">
      <c r="A89" s="14"/>
      <c r="B89" s="14"/>
      <c r="C89" s="14"/>
      <c r="D89" s="14"/>
      <c r="E89" s="14"/>
      <c r="F89" s="14"/>
      <c r="G89" s="14"/>
      <c r="H89" s="15"/>
      <c r="I89" s="14"/>
      <c r="J89" s="14"/>
      <c r="K89" s="14"/>
      <c r="L89" s="14"/>
      <c r="M89" s="15"/>
      <c r="N89" s="15"/>
      <c r="O89" s="14"/>
      <c r="P89" s="14"/>
      <c r="Q89" s="3"/>
      <c r="R89" s="3"/>
      <c r="S89" s="3"/>
      <c r="T89" s="3"/>
      <c r="U89" s="3"/>
      <c r="V89" s="3"/>
      <c r="W89" s="3"/>
      <c r="X89" s="3"/>
      <c r="Y89" s="3"/>
    </row>
    <row r="90" spans="1:25" ht="21" customHeight="1">
      <c r="A90" s="14"/>
      <c r="B90" s="14"/>
      <c r="C90" s="14"/>
      <c r="D90" s="14"/>
      <c r="E90" s="14"/>
      <c r="F90" s="14"/>
      <c r="G90" s="14"/>
      <c r="H90" s="15"/>
      <c r="I90" s="14"/>
      <c r="J90" s="14"/>
      <c r="K90" s="14"/>
      <c r="L90" s="14"/>
      <c r="M90" s="15"/>
      <c r="N90" s="15"/>
      <c r="O90" s="14"/>
      <c r="P90" s="14"/>
      <c r="Q90" s="3"/>
      <c r="R90" s="3"/>
      <c r="S90" s="3"/>
      <c r="T90" s="3"/>
      <c r="U90" s="3"/>
      <c r="V90" s="3"/>
      <c r="W90" s="3"/>
      <c r="X90" s="3"/>
      <c r="Y90" s="3"/>
    </row>
    <row r="91" spans="1:25" ht="21" customHeight="1">
      <c r="A91" s="14"/>
      <c r="B91" s="14"/>
      <c r="C91" s="14"/>
      <c r="D91" s="14"/>
      <c r="E91" s="14"/>
      <c r="F91" s="14"/>
      <c r="G91" s="14"/>
      <c r="H91" s="15"/>
      <c r="I91" s="14"/>
      <c r="J91" s="14"/>
      <c r="K91" s="14"/>
      <c r="L91" s="14"/>
      <c r="M91" s="15"/>
      <c r="N91" s="15"/>
      <c r="O91" s="14"/>
      <c r="P91" s="14"/>
      <c r="Q91" s="3"/>
      <c r="R91" s="3"/>
      <c r="S91" s="3"/>
      <c r="T91" s="3"/>
      <c r="U91" s="3"/>
      <c r="V91" s="3"/>
      <c r="W91" s="3"/>
      <c r="X91" s="3"/>
      <c r="Y91" s="3"/>
    </row>
    <row r="92" spans="1:25" ht="21" customHeight="1">
      <c r="A92" s="14"/>
      <c r="B92" s="14"/>
      <c r="C92" s="14"/>
      <c r="D92" s="14"/>
      <c r="E92" s="14"/>
      <c r="F92" s="14"/>
      <c r="G92" s="14"/>
      <c r="H92" s="15"/>
      <c r="I92" s="14"/>
      <c r="J92" s="14"/>
      <c r="K92" s="14"/>
      <c r="L92" s="14"/>
      <c r="M92" s="15"/>
      <c r="N92" s="15"/>
      <c r="O92" s="14"/>
      <c r="P92" s="14"/>
      <c r="Q92" s="3"/>
      <c r="R92" s="3"/>
      <c r="S92" s="3"/>
      <c r="T92" s="3"/>
      <c r="U92" s="3"/>
      <c r="V92" s="3"/>
      <c r="W92" s="3"/>
      <c r="X92" s="3"/>
      <c r="Y92" s="3"/>
    </row>
    <row r="93" spans="1:25" ht="21" customHeight="1">
      <c r="A93" s="14"/>
      <c r="B93" s="14"/>
      <c r="C93" s="14"/>
      <c r="D93" s="14"/>
      <c r="E93" s="14"/>
      <c r="F93" s="14"/>
      <c r="G93" s="14"/>
      <c r="H93" s="15"/>
      <c r="I93" s="14"/>
      <c r="J93" s="14"/>
      <c r="K93" s="14"/>
      <c r="L93" s="14"/>
      <c r="M93" s="15"/>
      <c r="N93" s="15"/>
      <c r="O93" s="14"/>
      <c r="P93" s="14"/>
      <c r="Q93" s="3"/>
      <c r="R93" s="3"/>
      <c r="S93" s="3"/>
      <c r="T93" s="3"/>
      <c r="U93" s="3"/>
      <c r="V93" s="3"/>
      <c r="W93" s="3"/>
      <c r="X93" s="3"/>
      <c r="Y93" s="3"/>
    </row>
    <row r="94" spans="1:25" ht="21" customHeight="1">
      <c r="A94" s="14"/>
      <c r="B94" s="14"/>
      <c r="C94" s="14"/>
      <c r="D94" s="14"/>
      <c r="E94" s="14"/>
      <c r="F94" s="14"/>
      <c r="G94" s="14"/>
      <c r="H94" s="15"/>
      <c r="I94" s="14"/>
      <c r="J94" s="14"/>
      <c r="K94" s="14"/>
      <c r="L94" s="14"/>
      <c r="M94" s="15"/>
      <c r="N94" s="15"/>
      <c r="O94" s="14"/>
      <c r="P94" s="14"/>
      <c r="Q94" s="3"/>
      <c r="R94" s="3"/>
      <c r="S94" s="3"/>
      <c r="T94" s="3"/>
      <c r="U94" s="3"/>
      <c r="V94" s="3"/>
      <c r="W94" s="3"/>
      <c r="X94" s="3"/>
      <c r="Y94" s="3"/>
    </row>
    <row r="95" spans="1:25" ht="21" customHeight="1">
      <c r="A95" s="14"/>
      <c r="B95" s="14"/>
      <c r="C95" s="14"/>
      <c r="D95" s="14"/>
      <c r="E95" s="14"/>
      <c r="F95" s="14"/>
      <c r="G95" s="14"/>
      <c r="H95" s="15"/>
      <c r="I95" s="14"/>
      <c r="J95" s="14"/>
      <c r="K95" s="14"/>
      <c r="L95" s="14"/>
      <c r="M95" s="15"/>
      <c r="N95" s="15"/>
      <c r="O95" s="14"/>
      <c r="P95" s="14"/>
      <c r="Q95" s="3"/>
      <c r="R95" s="3"/>
      <c r="S95" s="3"/>
      <c r="T95" s="3"/>
      <c r="U95" s="3"/>
      <c r="V95" s="3"/>
      <c r="W95" s="3"/>
      <c r="X95" s="3"/>
      <c r="Y95" s="3"/>
    </row>
    <row r="96" spans="1:25" ht="21" customHeight="1">
      <c r="A96" s="14"/>
      <c r="B96" s="14"/>
      <c r="C96" s="14"/>
      <c r="D96" s="14"/>
      <c r="E96" s="14"/>
      <c r="F96" s="14"/>
      <c r="G96" s="14"/>
      <c r="H96" s="15"/>
      <c r="I96" s="14"/>
      <c r="J96" s="14"/>
      <c r="K96" s="14"/>
      <c r="L96" s="14"/>
      <c r="M96" s="15"/>
      <c r="N96" s="15"/>
      <c r="O96" s="14"/>
      <c r="P96" s="14"/>
      <c r="Q96" s="3"/>
      <c r="R96" s="3"/>
      <c r="S96" s="3"/>
      <c r="T96" s="3"/>
      <c r="U96" s="3"/>
      <c r="V96" s="3"/>
      <c r="W96" s="3"/>
      <c r="X96" s="3"/>
      <c r="Y96" s="3"/>
    </row>
    <row r="97" spans="1:25" ht="21" customHeight="1">
      <c r="A97" s="14"/>
      <c r="B97" s="14"/>
      <c r="C97" s="14"/>
      <c r="D97" s="14"/>
      <c r="E97" s="14"/>
      <c r="F97" s="14"/>
      <c r="G97" s="14"/>
      <c r="H97" s="15"/>
      <c r="I97" s="14"/>
      <c r="J97" s="14"/>
      <c r="K97" s="14"/>
      <c r="L97" s="14"/>
      <c r="M97" s="15"/>
      <c r="N97" s="15"/>
      <c r="O97" s="14"/>
      <c r="P97" s="14"/>
      <c r="Q97" s="3"/>
      <c r="R97" s="3"/>
      <c r="S97" s="3"/>
      <c r="T97" s="3"/>
      <c r="U97" s="3"/>
      <c r="V97" s="3"/>
      <c r="W97" s="3"/>
      <c r="X97" s="3"/>
      <c r="Y97" s="3"/>
    </row>
    <row r="98" spans="1:25" ht="21" customHeight="1">
      <c r="A98" s="14"/>
      <c r="B98" s="14"/>
      <c r="C98" s="14"/>
      <c r="D98" s="14"/>
      <c r="E98" s="14"/>
      <c r="F98" s="14"/>
      <c r="G98" s="14"/>
      <c r="H98" s="15"/>
      <c r="I98" s="14"/>
      <c r="J98" s="14"/>
      <c r="K98" s="14"/>
      <c r="L98" s="14"/>
      <c r="M98" s="15"/>
      <c r="N98" s="15"/>
      <c r="O98" s="14"/>
      <c r="P98" s="14"/>
      <c r="Q98" s="3"/>
      <c r="R98" s="3"/>
      <c r="S98" s="3"/>
      <c r="T98" s="3"/>
      <c r="U98" s="3"/>
      <c r="V98" s="3"/>
      <c r="W98" s="3"/>
      <c r="X98" s="3"/>
      <c r="Y98" s="3"/>
    </row>
    <row r="99" spans="1:25" ht="21" customHeight="1">
      <c r="A99" s="14"/>
      <c r="B99" s="14"/>
      <c r="C99" s="14"/>
      <c r="D99" s="14"/>
      <c r="E99" s="14"/>
      <c r="F99" s="14"/>
      <c r="G99" s="14"/>
      <c r="H99" s="15"/>
      <c r="I99" s="14"/>
      <c r="J99" s="14"/>
      <c r="K99" s="14"/>
      <c r="L99" s="14"/>
      <c r="M99" s="15"/>
      <c r="N99" s="15"/>
      <c r="O99" s="14"/>
      <c r="P99" s="14"/>
      <c r="Q99" s="3"/>
      <c r="R99" s="3"/>
      <c r="S99" s="3"/>
      <c r="T99" s="3"/>
      <c r="U99" s="3"/>
      <c r="V99" s="3"/>
      <c r="W99" s="3"/>
      <c r="X99" s="3"/>
      <c r="Y99" s="3"/>
    </row>
    <row r="100" spans="1:25" ht="21" customHeight="1">
      <c r="A100" s="14"/>
      <c r="B100" s="14"/>
      <c r="C100" s="14"/>
      <c r="D100" s="14"/>
      <c r="E100" s="14"/>
      <c r="F100" s="14"/>
      <c r="G100" s="14"/>
      <c r="H100" s="15"/>
      <c r="I100" s="14"/>
      <c r="J100" s="14"/>
      <c r="K100" s="14"/>
      <c r="L100" s="14"/>
      <c r="M100" s="15"/>
      <c r="N100" s="15"/>
      <c r="O100" s="14"/>
      <c r="P100" s="14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21" customHeight="1">
      <c r="A101" s="14"/>
      <c r="B101" s="14"/>
      <c r="C101" s="14"/>
      <c r="D101" s="14"/>
      <c r="E101" s="14"/>
      <c r="F101" s="14"/>
      <c r="G101" s="14"/>
      <c r="H101" s="15"/>
      <c r="I101" s="14"/>
      <c r="J101" s="14"/>
      <c r="K101" s="14"/>
      <c r="L101" s="14"/>
      <c r="M101" s="15"/>
      <c r="N101" s="15"/>
      <c r="O101" s="14"/>
      <c r="P101" s="14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21" customHeight="1">
      <c r="A102" s="14"/>
      <c r="B102" s="14"/>
      <c r="C102" s="14"/>
      <c r="D102" s="14"/>
      <c r="E102" s="14"/>
      <c r="F102" s="14"/>
      <c r="G102" s="14"/>
      <c r="H102" s="15"/>
      <c r="I102" s="14"/>
      <c r="J102" s="14"/>
      <c r="K102" s="14"/>
      <c r="L102" s="14"/>
      <c r="M102" s="15"/>
      <c r="N102" s="15"/>
      <c r="O102" s="14"/>
      <c r="P102" s="14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21" customHeight="1">
      <c r="A103" s="14"/>
      <c r="B103" s="14"/>
      <c r="C103" s="14"/>
      <c r="D103" s="14"/>
      <c r="E103" s="14"/>
      <c r="F103" s="14"/>
      <c r="G103" s="14"/>
      <c r="H103" s="15"/>
      <c r="I103" s="14"/>
      <c r="J103" s="14"/>
      <c r="K103" s="14"/>
      <c r="L103" s="14"/>
      <c r="M103" s="15"/>
      <c r="N103" s="15"/>
      <c r="O103" s="14"/>
      <c r="P103" s="14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21" customHeight="1">
      <c r="A104" s="14"/>
      <c r="B104" s="14"/>
      <c r="C104" s="14"/>
      <c r="D104" s="14"/>
      <c r="E104" s="14"/>
      <c r="F104" s="14"/>
      <c r="G104" s="14"/>
      <c r="H104" s="15"/>
      <c r="I104" s="14"/>
      <c r="J104" s="14"/>
      <c r="K104" s="14"/>
      <c r="L104" s="14"/>
      <c r="M104" s="15"/>
      <c r="N104" s="15"/>
      <c r="O104" s="14"/>
      <c r="P104" s="14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21" customHeight="1">
      <c r="A105" s="14"/>
      <c r="B105" s="14"/>
      <c r="C105" s="14"/>
      <c r="D105" s="14"/>
      <c r="E105" s="14"/>
      <c r="F105" s="14"/>
      <c r="G105" s="14"/>
      <c r="H105" s="15"/>
      <c r="I105" s="14"/>
      <c r="J105" s="14"/>
      <c r="K105" s="14"/>
      <c r="L105" s="14"/>
      <c r="M105" s="15"/>
      <c r="N105" s="15"/>
      <c r="O105" s="14"/>
      <c r="P105" s="14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21" customHeight="1">
      <c r="A106" s="14"/>
      <c r="B106" s="14"/>
      <c r="C106" s="14"/>
      <c r="D106" s="14"/>
      <c r="E106" s="14"/>
      <c r="F106" s="14"/>
      <c r="G106" s="14"/>
      <c r="H106" s="15"/>
      <c r="I106" s="14"/>
      <c r="J106" s="14"/>
      <c r="K106" s="14"/>
      <c r="L106" s="14"/>
      <c r="M106" s="15"/>
      <c r="N106" s="15"/>
      <c r="O106" s="14"/>
      <c r="P106" s="14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21" customHeight="1">
      <c r="A107" s="14"/>
      <c r="B107" s="14"/>
      <c r="C107" s="14"/>
      <c r="D107" s="14"/>
      <c r="E107" s="14"/>
      <c r="F107" s="14"/>
      <c r="G107" s="14"/>
      <c r="H107" s="15"/>
      <c r="I107" s="14"/>
      <c r="J107" s="14"/>
      <c r="K107" s="14"/>
      <c r="L107" s="14"/>
      <c r="M107" s="15"/>
      <c r="N107" s="15"/>
      <c r="O107" s="14"/>
      <c r="P107" s="14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21" customHeight="1">
      <c r="A108" s="14"/>
      <c r="B108" s="14"/>
      <c r="C108" s="14"/>
      <c r="D108" s="14"/>
      <c r="E108" s="14"/>
      <c r="F108" s="14"/>
      <c r="G108" s="14"/>
      <c r="H108" s="15"/>
      <c r="I108" s="14"/>
      <c r="J108" s="14"/>
      <c r="K108" s="14"/>
      <c r="L108" s="14"/>
      <c r="M108" s="15"/>
      <c r="N108" s="15"/>
      <c r="O108" s="14"/>
      <c r="P108" s="14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21" customHeight="1">
      <c r="A109" s="14"/>
      <c r="B109" s="14"/>
      <c r="C109" s="14"/>
      <c r="D109" s="14"/>
      <c r="E109" s="14"/>
      <c r="F109" s="14"/>
      <c r="G109" s="14"/>
      <c r="H109" s="15"/>
      <c r="I109" s="14"/>
      <c r="J109" s="14"/>
      <c r="K109" s="14"/>
      <c r="L109" s="14"/>
      <c r="M109" s="15"/>
      <c r="N109" s="15"/>
      <c r="O109" s="14"/>
      <c r="P109" s="14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21" customHeight="1">
      <c r="A110" s="14"/>
      <c r="B110" s="14"/>
      <c r="C110" s="14"/>
      <c r="D110" s="14"/>
      <c r="E110" s="14"/>
      <c r="F110" s="14"/>
      <c r="G110" s="14"/>
      <c r="H110" s="15"/>
      <c r="I110" s="14"/>
      <c r="J110" s="14"/>
      <c r="K110" s="14"/>
      <c r="L110" s="14"/>
      <c r="M110" s="15"/>
      <c r="N110" s="15"/>
      <c r="O110" s="14"/>
      <c r="P110" s="14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21" customHeight="1">
      <c r="A111" s="14"/>
      <c r="B111" s="14"/>
      <c r="C111" s="14"/>
      <c r="D111" s="14"/>
      <c r="E111" s="14"/>
      <c r="F111" s="14"/>
      <c r="G111" s="14"/>
      <c r="H111" s="15"/>
      <c r="I111" s="14"/>
      <c r="J111" s="14"/>
      <c r="K111" s="14"/>
      <c r="L111" s="14"/>
      <c r="M111" s="15"/>
      <c r="N111" s="15"/>
      <c r="O111" s="14"/>
      <c r="P111" s="14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21" customHeight="1">
      <c r="A112" s="14"/>
      <c r="B112" s="14"/>
      <c r="C112" s="14"/>
      <c r="D112" s="14"/>
      <c r="E112" s="14"/>
      <c r="F112" s="14"/>
      <c r="G112" s="14"/>
      <c r="H112" s="15"/>
      <c r="I112" s="14"/>
      <c r="J112" s="14"/>
      <c r="K112" s="14"/>
      <c r="L112" s="14"/>
      <c r="M112" s="15"/>
      <c r="N112" s="15"/>
      <c r="O112" s="14"/>
      <c r="P112" s="14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21" customHeight="1">
      <c r="A113" s="14"/>
      <c r="B113" s="14"/>
      <c r="C113" s="14"/>
      <c r="D113" s="14"/>
      <c r="E113" s="14"/>
      <c r="F113" s="14"/>
      <c r="G113" s="14"/>
      <c r="H113" s="15"/>
      <c r="I113" s="14"/>
      <c r="J113" s="14"/>
      <c r="K113" s="14"/>
      <c r="L113" s="14"/>
      <c r="M113" s="15"/>
      <c r="N113" s="15"/>
      <c r="O113" s="14"/>
      <c r="P113" s="14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21" customHeight="1">
      <c r="A114" s="14"/>
      <c r="B114" s="14"/>
      <c r="C114" s="14"/>
      <c r="D114" s="14"/>
      <c r="E114" s="14"/>
      <c r="F114" s="14"/>
      <c r="G114" s="14"/>
      <c r="H114" s="15"/>
      <c r="I114" s="14"/>
      <c r="J114" s="14"/>
      <c r="K114" s="14"/>
      <c r="L114" s="14"/>
      <c r="M114" s="15"/>
      <c r="N114" s="15"/>
      <c r="O114" s="14"/>
      <c r="P114" s="14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21" customHeight="1">
      <c r="A115" s="14"/>
      <c r="B115" s="14"/>
      <c r="C115" s="14"/>
      <c r="D115" s="14"/>
      <c r="E115" s="14"/>
      <c r="F115" s="14"/>
      <c r="G115" s="14"/>
      <c r="H115" s="15"/>
      <c r="I115" s="14"/>
      <c r="J115" s="14"/>
      <c r="K115" s="14"/>
      <c r="L115" s="14"/>
      <c r="M115" s="15"/>
      <c r="N115" s="15"/>
      <c r="O115" s="14"/>
      <c r="P115" s="14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21" customHeight="1">
      <c r="A116" s="14"/>
      <c r="B116" s="14"/>
      <c r="C116" s="14"/>
      <c r="D116" s="14"/>
      <c r="E116" s="14"/>
      <c r="F116" s="14"/>
      <c r="G116" s="14"/>
      <c r="H116" s="15"/>
      <c r="I116" s="14"/>
      <c r="J116" s="14"/>
      <c r="K116" s="14"/>
      <c r="L116" s="14"/>
      <c r="M116" s="15"/>
      <c r="N116" s="15"/>
      <c r="O116" s="14"/>
      <c r="P116" s="14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21" customHeight="1">
      <c r="A117" s="14"/>
      <c r="B117" s="14"/>
      <c r="C117" s="14"/>
      <c r="D117" s="14"/>
      <c r="E117" s="14"/>
      <c r="F117" s="14"/>
      <c r="G117" s="14"/>
      <c r="H117" s="15"/>
      <c r="I117" s="14"/>
      <c r="J117" s="14"/>
      <c r="K117" s="14"/>
      <c r="L117" s="14"/>
      <c r="M117" s="15"/>
      <c r="N117" s="15"/>
      <c r="O117" s="14"/>
      <c r="P117" s="14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21" customHeight="1">
      <c r="A118" s="14"/>
      <c r="B118" s="14"/>
      <c r="C118" s="14"/>
      <c r="D118" s="14"/>
      <c r="E118" s="14"/>
      <c r="F118" s="14"/>
      <c r="G118" s="14"/>
      <c r="H118" s="15"/>
      <c r="I118" s="14"/>
      <c r="J118" s="14"/>
      <c r="K118" s="14"/>
      <c r="L118" s="14"/>
      <c r="M118" s="15"/>
      <c r="N118" s="15"/>
      <c r="O118" s="14"/>
      <c r="P118" s="14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21" customHeight="1">
      <c r="A119" s="14"/>
      <c r="B119" s="14"/>
      <c r="C119" s="14"/>
      <c r="D119" s="14"/>
      <c r="E119" s="14"/>
      <c r="F119" s="14"/>
      <c r="G119" s="14"/>
      <c r="H119" s="15"/>
      <c r="I119" s="14"/>
      <c r="J119" s="14"/>
      <c r="K119" s="14"/>
      <c r="L119" s="14"/>
      <c r="M119" s="15"/>
      <c r="N119" s="15"/>
      <c r="O119" s="14"/>
      <c r="P119" s="14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21" customHeight="1">
      <c r="A120" s="14"/>
      <c r="B120" s="14"/>
      <c r="C120" s="14"/>
      <c r="D120" s="14"/>
      <c r="E120" s="14"/>
      <c r="F120" s="14"/>
      <c r="G120" s="14"/>
      <c r="H120" s="15"/>
      <c r="I120" s="14"/>
      <c r="J120" s="14"/>
      <c r="K120" s="14"/>
      <c r="L120" s="14"/>
      <c r="M120" s="15"/>
      <c r="N120" s="15"/>
      <c r="O120" s="14"/>
      <c r="P120" s="14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21" customHeight="1">
      <c r="A121" s="14"/>
      <c r="B121" s="14"/>
      <c r="C121" s="14"/>
      <c r="D121" s="14"/>
      <c r="E121" s="14"/>
      <c r="F121" s="14"/>
      <c r="G121" s="14"/>
      <c r="H121" s="15"/>
      <c r="I121" s="14"/>
      <c r="J121" s="14"/>
      <c r="K121" s="14"/>
      <c r="L121" s="14"/>
      <c r="M121" s="15"/>
      <c r="N121" s="15"/>
      <c r="O121" s="14"/>
      <c r="P121" s="14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21" customHeight="1">
      <c r="A122" s="14"/>
      <c r="B122" s="14"/>
      <c r="C122" s="14"/>
      <c r="D122" s="14"/>
      <c r="E122" s="14"/>
      <c r="F122" s="14"/>
      <c r="G122" s="14"/>
      <c r="H122" s="15"/>
      <c r="I122" s="14"/>
      <c r="J122" s="14"/>
      <c r="K122" s="14"/>
      <c r="L122" s="14"/>
      <c r="M122" s="15"/>
      <c r="N122" s="15"/>
      <c r="O122" s="14"/>
      <c r="P122" s="14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21" customHeight="1">
      <c r="A123" s="14"/>
      <c r="B123" s="14"/>
      <c r="C123" s="14"/>
      <c r="D123" s="14"/>
      <c r="E123" s="14"/>
      <c r="F123" s="14"/>
      <c r="G123" s="14"/>
      <c r="H123" s="15"/>
      <c r="I123" s="14"/>
      <c r="J123" s="14"/>
      <c r="K123" s="14"/>
      <c r="L123" s="14"/>
      <c r="M123" s="15"/>
      <c r="N123" s="15"/>
      <c r="O123" s="14"/>
      <c r="P123" s="14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21" customHeight="1">
      <c r="A124" s="14"/>
      <c r="B124" s="14"/>
      <c r="C124" s="14"/>
      <c r="D124" s="14"/>
      <c r="E124" s="14"/>
      <c r="F124" s="14"/>
      <c r="G124" s="14"/>
      <c r="H124" s="15"/>
      <c r="I124" s="14"/>
      <c r="J124" s="14"/>
      <c r="K124" s="14"/>
      <c r="L124" s="14"/>
      <c r="M124" s="15"/>
      <c r="N124" s="15"/>
      <c r="O124" s="14"/>
      <c r="P124" s="14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21" customHeight="1">
      <c r="A125" s="14"/>
      <c r="B125" s="14"/>
      <c r="C125" s="14"/>
      <c r="D125" s="14"/>
      <c r="E125" s="14"/>
      <c r="F125" s="14"/>
      <c r="G125" s="14"/>
      <c r="H125" s="15"/>
      <c r="I125" s="14"/>
      <c r="J125" s="14"/>
      <c r="K125" s="14"/>
      <c r="L125" s="14"/>
      <c r="M125" s="15"/>
      <c r="N125" s="15"/>
      <c r="O125" s="14"/>
      <c r="P125" s="14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21" customHeight="1">
      <c r="A126" s="14"/>
      <c r="B126" s="14"/>
      <c r="C126" s="14"/>
      <c r="D126" s="14"/>
      <c r="E126" s="14"/>
      <c r="F126" s="14"/>
      <c r="G126" s="14"/>
      <c r="H126" s="15"/>
      <c r="I126" s="14"/>
      <c r="J126" s="14"/>
      <c r="K126" s="14"/>
      <c r="L126" s="14"/>
      <c r="M126" s="15"/>
      <c r="N126" s="15"/>
      <c r="O126" s="14"/>
      <c r="P126" s="14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21" customHeight="1">
      <c r="A127" s="14"/>
      <c r="B127" s="14"/>
      <c r="C127" s="14"/>
      <c r="D127" s="14"/>
      <c r="E127" s="14"/>
      <c r="F127" s="14"/>
      <c r="G127" s="14"/>
      <c r="H127" s="15"/>
      <c r="I127" s="14"/>
      <c r="J127" s="14"/>
      <c r="K127" s="14"/>
      <c r="L127" s="14"/>
      <c r="M127" s="15"/>
      <c r="N127" s="15"/>
      <c r="O127" s="14"/>
      <c r="P127" s="14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21" customHeight="1">
      <c r="A128" s="14"/>
      <c r="B128" s="14"/>
      <c r="C128" s="14"/>
      <c r="D128" s="14"/>
      <c r="E128" s="14"/>
      <c r="F128" s="14"/>
      <c r="G128" s="14"/>
      <c r="H128" s="15"/>
      <c r="I128" s="14"/>
      <c r="J128" s="14"/>
      <c r="K128" s="14"/>
      <c r="L128" s="14"/>
      <c r="M128" s="15"/>
      <c r="N128" s="15"/>
      <c r="O128" s="14"/>
      <c r="P128" s="14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21" customHeight="1">
      <c r="A129" s="14"/>
      <c r="B129" s="14"/>
      <c r="C129" s="14"/>
      <c r="D129" s="14"/>
      <c r="E129" s="14"/>
      <c r="F129" s="14"/>
      <c r="G129" s="14"/>
      <c r="H129" s="15"/>
      <c r="I129" s="14"/>
      <c r="J129" s="14"/>
      <c r="K129" s="14"/>
      <c r="L129" s="14"/>
      <c r="M129" s="15"/>
      <c r="N129" s="15"/>
      <c r="O129" s="14"/>
      <c r="P129" s="14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21" customHeight="1">
      <c r="A130" s="14"/>
      <c r="B130" s="14"/>
      <c r="C130" s="14"/>
      <c r="D130" s="14"/>
      <c r="E130" s="14"/>
      <c r="F130" s="14"/>
      <c r="G130" s="14"/>
      <c r="H130" s="15"/>
      <c r="I130" s="14"/>
      <c r="J130" s="14"/>
      <c r="K130" s="14"/>
      <c r="L130" s="14"/>
      <c r="M130" s="15"/>
      <c r="N130" s="15"/>
      <c r="O130" s="14"/>
      <c r="P130" s="14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21" customHeight="1">
      <c r="A131" s="14"/>
      <c r="B131" s="14"/>
      <c r="C131" s="14"/>
      <c r="D131" s="14"/>
      <c r="E131" s="14"/>
      <c r="F131" s="14"/>
      <c r="G131" s="14"/>
      <c r="H131" s="15"/>
      <c r="I131" s="14"/>
      <c r="J131" s="14"/>
      <c r="K131" s="14"/>
      <c r="L131" s="14"/>
      <c r="M131" s="15"/>
      <c r="N131" s="15"/>
      <c r="O131" s="14"/>
      <c r="P131" s="14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21" customHeight="1">
      <c r="A132" s="14"/>
      <c r="B132" s="14"/>
      <c r="C132" s="14"/>
      <c r="D132" s="14"/>
      <c r="E132" s="14"/>
      <c r="F132" s="14"/>
      <c r="G132" s="14"/>
      <c r="H132" s="15"/>
      <c r="I132" s="14"/>
      <c r="J132" s="14"/>
      <c r="K132" s="14"/>
      <c r="L132" s="14"/>
      <c r="M132" s="15"/>
      <c r="N132" s="15"/>
      <c r="O132" s="14"/>
      <c r="P132" s="14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21" customHeight="1">
      <c r="A133" s="14"/>
      <c r="B133" s="14"/>
      <c r="C133" s="14"/>
      <c r="D133" s="14"/>
      <c r="E133" s="14"/>
      <c r="F133" s="14"/>
      <c r="G133" s="14"/>
      <c r="H133" s="15"/>
      <c r="I133" s="14"/>
      <c r="J133" s="14"/>
      <c r="K133" s="14"/>
      <c r="L133" s="14"/>
      <c r="M133" s="15"/>
      <c r="N133" s="15"/>
      <c r="O133" s="14"/>
      <c r="P133" s="14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21" customHeight="1">
      <c r="A134" s="14"/>
      <c r="B134" s="14"/>
      <c r="C134" s="14"/>
      <c r="D134" s="14"/>
      <c r="E134" s="14"/>
      <c r="F134" s="14"/>
      <c r="G134" s="14"/>
      <c r="H134" s="15"/>
      <c r="I134" s="14"/>
      <c r="J134" s="14"/>
      <c r="K134" s="14"/>
      <c r="L134" s="14"/>
      <c r="M134" s="15"/>
      <c r="N134" s="15"/>
      <c r="O134" s="14"/>
      <c r="P134" s="14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21" customHeight="1">
      <c r="A135" s="14"/>
      <c r="B135" s="14"/>
      <c r="C135" s="14"/>
      <c r="D135" s="14"/>
      <c r="E135" s="14"/>
      <c r="F135" s="14"/>
      <c r="G135" s="14"/>
      <c r="H135" s="15"/>
      <c r="I135" s="14"/>
      <c r="J135" s="14"/>
      <c r="K135" s="14"/>
      <c r="L135" s="14"/>
      <c r="M135" s="15"/>
      <c r="N135" s="15"/>
      <c r="O135" s="14"/>
      <c r="P135" s="14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21" customHeight="1">
      <c r="A136" s="14"/>
      <c r="B136" s="14"/>
      <c r="C136" s="14"/>
      <c r="D136" s="14"/>
      <c r="E136" s="14"/>
      <c r="F136" s="14"/>
      <c r="G136" s="14"/>
      <c r="H136" s="15"/>
      <c r="I136" s="14"/>
      <c r="J136" s="14"/>
      <c r="K136" s="14"/>
      <c r="L136" s="14"/>
      <c r="M136" s="15"/>
      <c r="N136" s="15"/>
      <c r="O136" s="14"/>
      <c r="P136" s="14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21" customHeight="1">
      <c r="A137" s="14"/>
      <c r="B137" s="14"/>
      <c r="C137" s="14"/>
      <c r="D137" s="14"/>
      <c r="E137" s="14"/>
      <c r="F137" s="14"/>
      <c r="G137" s="14"/>
      <c r="H137" s="15"/>
      <c r="I137" s="14"/>
      <c r="J137" s="14"/>
      <c r="K137" s="14"/>
      <c r="L137" s="14"/>
      <c r="M137" s="15"/>
      <c r="N137" s="15"/>
      <c r="O137" s="14"/>
      <c r="P137" s="14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21" customHeight="1">
      <c r="A138" s="14"/>
      <c r="B138" s="14"/>
      <c r="C138" s="14"/>
      <c r="D138" s="14"/>
      <c r="E138" s="14"/>
      <c r="F138" s="14"/>
      <c r="G138" s="14"/>
      <c r="H138" s="15"/>
      <c r="I138" s="14"/>
      <c r="J138" s="14"/>
      <c r="K138" s="14"/>
      <c r="L138" s="14"/>
      <c r="M138" s="15"/>
      <c r="N138" s="15"/>
      <c r="O138" s="14"/>
      <c r="P138" s="14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21" customHeight="1">
      <c r="A139" s="14"/>
      <c r="B139" s="14"/>
      <c r="C139" s="14"/>
      <c r="D139" s="14"/>
      <c r="E139" s="14"/>
      <c r="F139" s="14"/>
      <c r="G139" s="14"/>
      <c r="H139" s="15"/>
      <c r="I139" s="14"/>
      <c r="J139" s="14"/>
      <c r="K139" s="14"/>
      <c r="L139" s="14"/>
      <c r="M139" s="15"/>
      <c r="N139" s="15"/>
      <c r="O139" s="14"/>
      <c r="P139" s="14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21" customHeight="1">
      <c r="A140" s="14"/>
      <c r="B140" s="14"/>
      <c r="C140" s="14"/>
      <c r="D140" s="14"/>
      <c r="E140" s="14"/>
      <c r="F140" s="14"/>
      <c r="G140" s="14"/>
      <c r="H140" s="15"/>
      <c r="I140" s="14"/>
      <c r="J140" s="14"/>
      <c r="K140" s="14"/>
      <c r="L140" s="14"/>
      <c r="M140" s="15"/>
      <c r="N140" s="15"/>
      <c r="O140" s="14"/>
      <c r="P140" s="14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21" customHeight="1">
      <c r="A141" s="14"/>
      <c r="B141" s="14"/>
      <c r="C141" s="14"/>
      <c r="D141" s="14"/>
      <c r="E141" s="14"/>
      <c r="F141" s="14"/>
      <c r="G141" s="14"/>
      <c r="H141" s="15"/>
      <c r="I141" s="14"/>
      <c r="J141" s="14"/>
      <c r="K141" s="14"/>
      <c r="L141" s="14"/>
      <c r="M141" s="15"/>
      <c r="N141" s="15"/>
      <c r="O141" s="14"/>
      <c r="P141" s="14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21" customHeight="1">
      <c r="A142" s="14"/>
      <c r="B142" s="14"/>
      <c r="C142" s="14"/>
      <c r="D142" s="14"/>
      <c r="E142" s="14"/>
      <c r="F142" s="14"/>
      <c r="G142" s="14"/>
      <c r="H142" s="15"/>
      <c r="I142" s="14"/>
      <c r="J142" s="14"/>
      <c r="K142" s="14"/>
      <c r="L142" s="14"/>
      <c r="M142" s="15"/>
      <c r="N142" s="15"/>
      <c r="O142" s="14"/>
      <c r="P142" s="14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21" customHeight="1">
      <c r="A143" s="14"/>
      <c r="B143" s="14"/>
      <c r="C143" s="14"/>
      <c r="D143" s="14"/>
      <c r="E143" s="14"/>
      <c r="F143" s="14"/>
      <c r="G143" s="14"/>
      <c r="H143" s="15"/>
      <c r="I143" s="14"/>
      <c r="J143" s="14"/>
      <c r="K143" s="14"/>
      <c r="L143" s="14"/>
      <c r="M143" s="15"/>
      <c r="N143" s="15"/>
      <c r="O143" s="14"/>
      <c r="P143" s="14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21" customHeight="1">
      <c r="A144" s="14"/>
      <c r="B144" s="14"/>
      <c r="C144" s="14"/>
      <c r="D144" s="14"/>
      <c r="E144" s="14"/>
      <c r="F144" s="14"/>
      <c r="G144" s="14"/>
      <c r="H144" s="15"/>
      <c r="I144" s="14"/>
      <c r="J144" s="14"/>
      <c r="K144" s="14"/>
      <c r="L144" s="14"/>
      <c r="M144" s="15"/>
      <c r="N144" s="15"/>
      <c r="O144" s="14"/>
      <c r="P144" s="14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21" customHeight="1">
      <c r="A145" s="14"/>
      <c r="B145" s="14"/>
      <c r="C145" s="14"/>
      <c r="D145" s="14"/>
      <c r="E145" s="14"/>
      <c r="F145" s="14"/>
      <c r="G145" s="14"/>
      <c r="H145" s="15"/>
      <c r="I145" s="14"/>
      <c r="J145" s="14"/>
      <c r="K145" s="14"/>
      <c r="L145" s="14"/>
      <c r="M145" s="15"/>
      <c r="N145" s="15"/>
      <c r="O145" s="14"/>
      <c r="P145" s="14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21" customHeight="1">
      <c r="A146" s="14"/>
      <c r="B146" s="14"/>
      <c r="C146" s="14"/>
      <c r="D146" s="14"/>
      <c r="E146" s="14"/>
      <c r="F146" s="14"/>
      <c r="G146" s="14"/>
      <c r="H146" s="15"/>
      <c r="I146" s="14"/>
      <c r="J146" s="14"/>
      <c r="K146" s="14"/>
      <c r="L146" s="14"/>
      <c r="M146" s="15"/>
      <c r="N146" s="15"/>
      <c r="O146" s="14"/>
      <c r="P146" s="14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21" customHeight="1">
      <c r="A147" s="14"/>
      <c r="B147" s="14"/>
      <c r="C147" s="14"/>
      <c r="D147" s="14"/>
      <c r="E147" s="14"/>
      <c r="F147" s="14"/>
      <c r="G147" s="14"/>
      <c r="H147" s="15"/>
      <c r="I147" s="14"/>
      <c r="J147" s="14"/>
      <c r="K147" s="14"/>
      <c r="L147" s="14"/>
      <c r="M147" s="15"/>
      <c r="N147" s="15"/>
      <c r="O147" s="14"/>
      <c r="P147" s="14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21" customHeight="1">
      <c r="A148" s="14"/>
      <c r="B148" s="14"/>
      <c r="C148" s="14"/>
      <c r="D148" s="14"/>
      <c r="E148" s="14"/>
      <c r="F148" s="14"/>
      <c r="G148" s="14"/>
      <c r="H148" s="15"/>
      <c r="I148" s="14"/>
      <c r="J148" s="14"/>
      <c r="K148" s="14"/>
      <c r="L148" s="14"/>
      <c r="M148" s="15"/>
      <c r="N148" s="15"/>
      <c r="O148" s="14"/>
      <c r="P148" s="14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21" customHeight="1">
      <c r="A149" s="14"/>
      <c r="B149" s="14"/>
      <c r="C149" s="14"/>
      <c r="D149" s="14"/>
      <c r="E149" s="14"/>
      <c r="F149" s="14"/>
      <c r="G149" s="14"/>
      <c r="H149" s="15"/>
      <c r="I149" s="14"/>
      <c r="J149" s="14"/>
      <c r="K149" s="14"/>
      <c r="L149" s="14"/>
      <c r="M149" s="15"/>
      <c r="N149" s="15"/>
      <c r="O149" s="14"/>
      <c r="P149" s="14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21" customHeight="1">
      <c r="A150" s="14"/>
      <c r="B150" s="14"/>
      <c r="C150" s="14"/>
      <c r="D150" s="14"/>
      <c r="E150" s="14"/>
      <c r="F150" s="14"/>
      <c r="G150" s="14"/>
      <c r="H150" s="15"/>
      <c r="I150" s="14"/>
      <c r="J150" s="14"/>
      <c r="K150" s="14"/>
      <c r="L150" s="14"/>
      <c r="M150" s="15"/>
      <c r="N150" s="15"/>
      <c r="O150" s="14"/>
      <c r="P150" s="14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21" customHeight="1">
      <c r="A151" s="14"/>
      <c r="B151" s="14"/>
      <c r="C151" s="14"/>
      <c r="D151" s="14"/>
      <c r="E151" s="14"/>
      <c r="F151" s="14"/>
      <c r="G151" s="14"/>
      <c r="H151" s="15"/>
      <c r="I151" s="14"/>
      <c r="J151" s="14"/>
      <c r="K151" s="14"/>
      <c r="L151" s="14"/>
      <c r="M151" s="15"/>
      <c r="N151" s="15"/>
      <c r="O151" s="14"/>
      <c r="P151" s="14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21" customHeight="1">
      <c r="A152" s="14"/>
      <c r="B152" s="14"/>
      <c r="C152" s="14"/>
      <c r="D152" s="14"/>
      <c r="E152" s="14"/>
      <c r="F152" s="14"/>
      <c r="G152" s="14"/>
      <c r="H152" s="15"/>
      <c r="I152" s="14"/>
      <c r="J152" s="14"/>
      <c r="K152" s="14"/>
      <c r="L152" s="14"/>
      <c r="M152" s="15"/>
      <c r="N152" s="15"/>
      <c r="O152" s="14"/>
      <c r="P152" s="14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21" customHeight="1">
      <c r="A153" s="14"/>
      <c r="B153" s="14"/>
      <c r="C153" s="14"/>
      <c r="D153" s="14"/>
      <c r="E153" s="14"/>
      <c r="F153" s="14"/>
      <c r="G153" s="14"/>
      <c r="H153" s="15"/>
      <c r="I153" s="14"/>
      <c r="J153" s="14"/>
      <c r="K153" s="14"/>
      <c r="L153" s="14"/>
      <c r="M153" s="15"/>
      <c r="N153" s="15"/>
      <c r="O153" s="14"/>
      <c r="P153" s="14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21" customHeight="1">
      <c r="A154" s="14"/>
      <c r="B154" s="14"/>
      <c r="C154" s="14"/>
      <c r="D154" s="14"/>
      <c r="E154" s="14"/>
      <c r="F154" s="14"/>
      <c r="G154" s="14"/>
      <c r="H154" s="15"/>
      <c r="I154" s="14"/>
      <c r="J154" s="14"/>
      <c r="K154" s="14"/>
      <c r="L154" s="14"/>
      <c r="M154" s="15"/>
      <c r="N154" s="15"/>
      <c r="O154" s="14"/>
      <c r="P154" s="14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21" customHeight="1">
      <c r="A155" s="14"/>
      <c r="B155" s="14"/>
      <c r="C155" s="14"/>
      <c r="D155" s="14"/>
      <c r="E155" s="14"/>
      <c r="F155" s="14"/>
      <c r="G155" s="14"/>
      <c r="H155" s="15"/>
      <c r="I155" s="14"/>
      <c r="J155" s="14"/>
      <c r="K155" s="14"/>
      <c r="L155" s="14"/>
      <c r="M155" s="15"/>
      <c r="N155" s="15"/>
      <c r="O155" s="14"/>
      <c r="P155" s="14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21" customHeight="1">
      <c r="A156" s="14"/>
      <c r="B156" s="14"/>
      <c r="C156" s="14"/>
      <c r="D156" s="14"/>
      <c r="E156" s="14"/>
      <c r="F156" s="14"/>
      <c r="G156" s="14"/>
      <c r="H156" s="15"/>
      <c r="I156" s="14"/>
      <c r="J156" s="14"/>
      <c r="K156" s="14"/>
      <c r="L156" s="14"/>
      <c r="M156" s="15"/>
      <c r="N156" s="15"/>
      <c r="O156" s="14"/>
      <c r="P156" s="14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21" customHeight="1">
      <c r="A157" s="14"/>
      <c r="B157" s="14"/>
      <c r="C157" s="14"/>
      <c r="D157" s="14"/>
      <c r="E157" s="14"/>
      <c r="F157" s="14"/>
      <c r="G157" s="14"/>
      <c r="H157" s="15"/>
      <c r="I157" s="14"/>
      <c r="J157" s="14"/>
      <c r="K157" s="14"/>
      <c r="L157" s="14"/>
      <c r="M157" s="15"/>
      <c r="N157" s="15"/>
      <c r="O157" s="14"/>
      <c r="P157" s="14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21" customHeight="1">
      <c r="A158" s="14"/>
      <c r="B158" s="14"/>
      <c r="C158" s="14"/>
      <c r="D158" s="14"/>
      <c r="E158" s="14"/>
      <c r="F158" s="14"/>
      <c r="G158" s="14"/>
      <c r="H158" s="15"/>
      <c r="I158" s="14"/>
      <c r="J158" s="14"/>
      <c r="K158" s="14"/>
      <c r="L158" s="14"/>
      <c r="M158" s="15"/>
      <c r="N158" s="15"/>
      <c r="O158" s="14"/>
      <c r="P158" s="14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21" customHeight="1">
      <c r="A159" s="14"/>
      <c r="B159" s="14"/>
      <c r="C159" s="14"/>
      <c r="D159" s="14"/>
      <c r="E159" s="14"/>
      <c r="F159" s="14"/>
      <c r="G159" s="14"/>
      <c r="H159" s="15"/>
      <c r="I159" s="14"/>
      <c r="J159" s="14"/>
      <c r="K159" s="14"/>
      <c r="L159" s="14"/>
      <c r="M159" s="15"/>
      <c r="N159" s="15"/>
      <c r="O159" s="14"/>
      <c r="P159" s="14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21" customHeight="1">
      <c r="A160" s="14"/>
      <c r="B160" s="14"/>
      <c r="C160" s="14"/>
      <c r="D160" s="14"/>
      <c r="E160" s="14"/>
      <c r="F160" s="14"/>
      <c r="G160" s="14"/>
      <c r="H160" s="15"/>
      <c r="I160" s="14"/>
      <c r="J160" s="14"/>
      <c r="K160" s="14"/>
      <c r="L160" s="14"/>
      <c r="M160" s="15"/>
      <c r="N160" s="15"/>
      <c r="O160" s="14"/>
      <c r="P160" s="14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21" customHeight="1">
      <c r="A161" s="14"/>
      <c r="B161" s="14"/>
      <c r="C161" s="14"/>
      <c r="D161" s="14"/>
      <c r="E161" s="14"/>
      <c r="F161" s="14"/>
      <c r="G161" s="14"/>
      <c r="H161" s="15"/>
      <c r="I161" s="14"/>
      <c r="J161" s="14"/>
      <c r="K161" s="14"/>
      <c r="L161" s="14"/>
      <c r="M161" s="15"/>
      <c r="N161" s="15"/>
      <c r="O161" s="14"/>
      <c r="P161" s="14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21" customHeight="1">
      <c r="A162" s="14"/>
      <c r="B162" s="14"/>
      <c r="C162" s="14"/>
      <c r="D162" s="14"/>
      <c r="E162" s="14"/>
      <c r="F162" s="14"/>
      <c r="G162" s="14"/>
      <c r="H162" s="15"/>
      <c r="I162" s="14"/>
      <c r="J162" s="14"/>
      <c r="K162" s="14"/>
      <c r="L162" s="14"/>
      <c r="M162" s="15"/>
      <c r="N162" s="15"/>
      <c r="O162" s="14"/>
      <c r="P162" s="14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21" customHeight="1">
      <c r="A163" s="14"/>
      <c r="B163" s="14"/>
      <c r="C163" s="14"/>
      <c r="D163" s="14"/>
      <c r="E163" s="14"/>
      <c r="F163" s="14"/>
      <c r="G163" s="14"/>
      <c r="H163" s="15"/>
      <c r="I163" s="14"/>
      <c r="J163" s="14"/>
      <c r="K163" s="14"/>
      <c r="L163" s="14"/>
      <c r="M163" s="15"/>
      <c r="N163" s="15"/>
      <c r="O163" s="14"/>
      <c r="P163" s="14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21" customHeight="1">
      <c r="A164" s="14"/>
      <c r="B164" s="14"/>
      <c r="C164" s="14"/>
      <c r="D164" s="14"/>
      <c r="E164" s="14"/>
      <c r="F164" s="14"/>
      <c r="G164" s="14"/>
      <c r="H164" s="15"/>
      <c r="I164" s="14"/>
      <c r="J164" s="14"/>
      <c r="K164" s="14"/>
      <c r="L164" s="14"/>
      <c r="M164" s="15"/>
      <c r="N164" s="15"/>
      <c r="O164" s="14"/>
      <c r="P164" s="14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21" customHeight="1">
      <c r="A165" s="14"/>
      <c r="B165" s="14"/>
      <c r="C165" s="14"/>
      <c r="D165" s="14"/>
      <c r="E165" s="14"/>
      <c r="F165" s="14"/>
      <c r="G165" s="14"/>
      <c r="H165" s="15"/>
      <c r="I165" s="14"/>
      <c r="J165" s="14"/>
      <c r="K165" s="14"/>
      <c r="L165" s="14"/>
      <c r="M165" s="15"/>
      <c r="N165" s="15"/>
      <c r="O165" s="14"/>
      <c r="P165" s="14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21" customHeight="1">
      <c r="A166" s="14"/>
      <c r="B166" s="14"/>
      <c r="C166" s="14"/>
      <c r="D166" s="14"/>
      <c r="E166" s="14"/>
      <c r="F166" s="14"/>
      <c r="G166" s="14"/>
      <c r="H166" s="15"/>
      <c r="I166" s="14"/>
      <c r="J166" s="14"/>
      <c r="K166" s="14"/>
      <c r="L166" s="14"/>
      <c r="M166" s="15"/>
      <c r="N166" s="15"/>
      <c r="O166" s="14"/>
      <c r="P166" s="14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21" customHeight="1">
      <c r="A167" s="14"/>
      <c r="B167" s="14"/>
      <c r="C167" s="14"/>
      <c r="D167" s="14"/>
      <c r="E167" s="14"/>
      <c r="F167" s="14"/>
      <c r="G167" s="14"/>
      <c r="H167" s="15"/>
      <c r="I167" s="14"/>
      <c r="J167" s="14"/>
      <c r="K167" s="14"/>
      <c r="L167" s="14"/>
      <c r="M167" s="15"/>
      <c r="N167" s="15"/>
      <c r="O167" s="14"/>
      <c r="P167" s="14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21" customHeight="1">
      <c r="A168" s="14"/>
      <c r="B168" s="14"/>
      <c r="C168" s="14"/>
      <c r="D168" s="14"/>
      <c r="E168" s="14"/>
      <c r="F168" s="14"/>
      <c r="G168" s="14"/>
      <c r="H168" s="15"/>
      <c r="I168" s="14"/>
      <c r="J168" s="14"/>
      <c r="K168" s="14"/>
      <c r="L168" s="14"/>
      <c r="M168" s="15"/>
      <c r="N168" s="15"/>
      <c r="O168" s="14"/>
      <c r="P168" s="14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21" customHeight="1">
      <c r="A169" s="14"/>
      <c r="B169" s="14"/>
      <c r="C169" s="14"/>
      <c r="D169" s="14"/>
      <c r="E169" s="14"/>
      <c r="F169" s="14"/>
      <c r="G169" s="14"/>
      <c r="H169" s="15"/>
      <c r="I169" s="14"/>
      <c r="J169" s="14"/>
      <c r="K169" s="14"/>
      <c r="L169" s="14"/>
      <c r="M169" s="15"/>
      <c r="N169" s="15"/>
      <c r="O169" s="14"/>
      <c r="P169" s="14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21" customHeight="1">
      <c r="A170" s="14"/>
      <c r="B170" s="14"/>
      <c r="C170" s="14"/>
      <c r="D170" s="14"/>
      <c r="E170" s="14"/>
      <c r="F170" s="14"/>
      <c r="G170" s="14"/>
      <c r="H170" s="15"/>
      <c r="I170" s="14"/>
      <c r="J170" s="14"/>
      <c r="K170" s="14"/>
      <c r="L170" s="14"/>
      <c r="M170" s="15"/>
      <c r="N170" s="15"/>
      <c r="O170" s="14"/>
      <c r="P170" s="14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21" customHeight="1">
      <c r="A171" s="14"/>
      <c r="B171" s="14"/>
      <c r="C171" s="14"/>
      <c r="D171" s="14"/>
      <c r="E171" s="14"/>
      <c r="F171" s="14"/>
      <c r="G171" s="14"/>
      <c r="H171" s="15"/>
      <c r="I171" s="14"/>
      <c r="J171" s="14"/>
      <c r="K171" s="14"/>
      <c r="L171" s="14"/>
      <c r="M171" s="15"/>
      <c r="N171" s="15"/>
      <c r="O171" s="14"/>
      <c r="P171" s="14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21" customHeight="1">
      <c r="A172" s="14"/>
      <c r="B172" s="14"/>
      <c r="C172" s="14"/>
      <c r="D172" s="14"/>
      <c r="E172" s="14"/>
      <c r="F172" s="14"/>
      <c r="G172" s="14"/>
      <c r="H172" s="15"/>
      <c r="I172" s="14"/>
      <c r="J172" s="14"/>
      <c r="K172" s="14"/>
      <c r="L172" s="14"/>
      <c r="M172" s="15"/>
      <c r="N172" s="15"/>
      <c r="O172" s="14"/>
      <c r="P172" s="14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21" customHeight="1">
      <c r="A173" s="14"/>
      <c r="B173" s="14"/>
      <c r="C173" s="14"/>
      <c r="D173" s="14"/>
      <c r="E173" s="14"/>
      <c r="F173" s="14"/>
      <c r="G173" s="14"/>
      <c r="H173" s="15"/>
      <c r="I173" s="14"/>
      <c r="J173" s="14"/>
      <c r="K173" s="14"/>
      <c r="L173" s="14"/>
      <c r="M173" s="15"/>
      <c r="N173" s="15"/>
      <c r="O173" s="14"/>
      <c r="P173" s="14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21" customHeight="1">
      <c r="A174" s="14"/>
      <c r="B174" s="14"/>
      <c r="C174" s="14"/>
      <c r="D174" s="14"/>
      <c r="E174" s="14"/>
      <c r="F174" s="14"/>
      <c r="G174" s="14"/>
      <c r="H174" s="15"/>
      <c r="I174" s="14"/>
      <c r="J174" s="14"/>
      <c r="K174" s="14"/>
      <c r="L174" s="14"/>
      <c r="M174" s="15"/>
      <c r="N174" s="15"/>
      <c r="O174" s="14"/>
      <c r="P174" s="14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21" customHeight="1">
      <c r="A175" s="14"/>
      <c r="B175" s="14"/>
      <c r="C175" s="14"/>
      <c r="D175" s="14"/>
      <c r="E175" s="14"/>
      <c r="F175" s="14"/>
      <c r="G175" s="14"/>
      <c r="H175" s="15"/>
      <c r="I175" s="14"/>
      <c r="J175" s="14"/>
      <c r="K175" s="14"/>
      <c r="L175" s="14"/>
      <c r="M175" s="15"/>
      <c r="N175" s="15"/>
      <c r="O175" s="14"/>
      <c r="P175" s="14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21" customHeight="1">
      <c r="A176" s="14"/>
      <c r="B176" s="14"/>
      <c r="C176" s="14"/>
      <c r="D176" s="14"/>
      <c r="E176" s="14"/>
      <c r="F176" s="14"/>
      <c r="G176" s="14"/>
      <c r="H176" s="15"/>
      <c r="I176" s="14"/>
      <c r="J176" s="14"/>
      <c r="K176" s="14"/>
      <c r="L176" s="14"/>
      <c r="M176" s="15"/>
      <c r="N176" s="15"/>
      <c r="O176" s="14"/>
      <c r="P176" s="14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21" customHeight="1">
      <c r="A177" s="14"/>
      <c r="B177" s="14"/>
      <c r="C177" s="14"/>
      <c r="D177" s="14"/>
      <c r="E177" s="14"/>
      <c r="F177" s="14"/>
      <c r="G177" s="14"/>
      <c r="H177" s="15"/>
      <c r="I177" s="14"/>
      <c r="J177" s="14"/>
      <c r="K177" s="14"/>
      <c r="L177" s="14"/>
      <c r="M177" s="15"/>
      <c r="N177" s="15"/>
      <c r="O177" s="14"/>
      <c r="P177" s="14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21" customHeight="1">
      <c r="A178" s="14"/>
      <c r="B178" s="14"/>
      <c r="C178" s="14"/>
      <c r="D178" s="14"/>
      <c r="E178" s="14"/>
      <c r="F178" s="14"/>
      <c r="G178" s="14"/>
      <c r="H178" s="15"/>
      <c r="I178" s="14"/>
      <c r="J178" s="14"/>
      <c r="K178" s="14"/>
      <c r="L178" s="14"/>
      <c r="M178" s="15"/>
      <c r="N178" s="15"/>
      <c r="O178" s="14"/>
      <c r="P178" s="14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21" customHeight="1">
      <c r="A179" s="14"/>
      <c r="B179" s="14"/>
      <c r="C179" s="14"/>
      <c r="D179" s="14"/>
      <c r="E179" s="14"/>
      <c r="F179" s="14"/>
      <c r="G179" s="14"/>
      <c r="H179" s="15"/>
      <c r="I179" s="14"/>
      <c r="J179" s="14"/>
      <c r="K179" s="14"/>
      <c r="L179" s="14"/>
      <c r="M179" s="15"/>
      <c r="N179" s="15"/>
      <c r="O179" s="14"/>
      <c r="P179" s="14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21" customHeight="1">
      <c r="A180" s="14"/>
      <c r="B180" s="14"/>
      <c r="C180" s="14"/>
      <c r="D180" s="14"/>
      <c r="E180" s="14"/>
      <c r="F180" s="14"/>
      <c r="G180" s="14"/>
      <c r="H180" s="15"/>
      <c r="I180" s="14"/>
      <c r="J180" s="14"/>
      <c r="K180" s="14"/>
      <c r="L180" s="14"/>
      <c r="M180" s="15"/>
      <c r="N180" s="15"/>
      <c r="O180" s="14"/>
      <c r="P180" s="14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21" customHeight="1">
      <c r="A181" s="14"/>
      <c r="B181" s="14"/>
      <c r="C181" s="14"/>
      <c r="D181" s="14"/>
      <c r="E181" s="14"/>
      <c r="F181" s="14"/>
      <c r="G181" s="14"/>
      <c r="H181" s="15"/>
      <c r="I181" s="14"/>
      <c r="J181" s="14"/>
      <c r="K181" s="14"/>
      <c r="L181" s="14"/>
      <c r="M181" s="15"/>
      <c r="N181" s="15"/>
      <c r="O181" s="14"/>
      <c r="P181" s="14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21" customHeight="1">
      <c r="A182" s="14"/>
      <c r="B182" s="14"/>
      <c r="C182" s="14"/>
      <c r="D182" s="14"/>
      <c r="E182" s="14"/>
      <c r="F182" s="14"/>
      <c r="G182" s="14"/>
      <c r="H182" s="15"/>
      <c r="I182" s="14"/>
      <c r="J182" s="14"/>
      <c r="K182" s="14"/>
      <c r="L182" s="14"/>
      <c r="M182" s="15"/>
      <c r="N182" s="15"/>
      <c r="O182" s="14"/>
      <c r="P182" s="14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21" customHeight="1">
      <c r="A183" s="14"/>
      <c r="B183" s="14"/>
      <c r="C183" s="14"/>
      <c r="D183" s="14"/>
      <c r="E183" s="14"/>
      <c r="F183" s="14"/>
      <c r="G183" s="14"/>
      <c r="H183" s="15"/>
      <c r="I183" s="14"/>
      <c r="J183" s="14"/>
      <c r="K183" s="14"/>
      <c r="L183" s="14"/>
      <c r="M183" s="15"/>
      <c r="N183" s="15"/>
      <c r="O183" s="14"/>
      <c r="P183" s="14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21" customHeight="1">
      <c r="A184" s="14"/>
      <c r="B184" s="14"/>
      <c r="C184" s="14"/>
      <c r="D184" s="14"/>
      <c r="E184" s="14"/>
      <c r="F184" s="14"/>
      <c r="G184" s="14"/>
      <c r="H184" s="15"/>
      <c r="I184" s="14"/>
      <c r="J184" s="14"/>
      <c r="K184" s="14"/>
      <c r="L184" s="14"/>
      <c r="M184" s="15"/>
      <c r="N184" s="15"/>
      <c r="O184" s="14"/>
      <c r="P184" s="14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21" customHeight="1">
      <c r="A185" s="14"/>
      <c r="B185" s="14"/>
      <c r="C185" s="14"/>
      <c r="D185" s="14"/>
      <c r="E185" s="14"/>
      <c r="F185" s="14"/>
      <c r="G185" s="14"/>
      <c r="H185" s="15"/>
      <c r="I185" s="14"/>
      <c r="J185" s="14"/>
      <c r="K185" s="14"/>
      <c r="L185" s="14"/>
      <c r="M185" s="15"/>
      <c r="N185" s="15"/>
      <c r="O185" s="14"/>
      <c r="P185" s="14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21" customHeight="1">
      <c r="A186" s="14"/>
      <c r="B186" s="14"/>
      <c r="C186" s="14"/>
      <c r="D186" s="14"/>
      <c r="E186" s="14"/>
      <c r="F186" s="14"/>
      <c r="G186" s="14"/>
      <c r="H186" s="15"/>
      <c r="I186" s="14"/>
      <c r="J186" s="14"/>
      <c r="K186" s="14"/>
      <c r="L186" s="14"/>
      <c r="M186" s="15"/>
      <c r="N186" s="15"/>
      <c r="O186" s="14"/>
      <c r="P186" s="14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21" customHeight="1">
      <c r="A187" s="14"/>
      <c r="B187" s="14"/>
      <c r="C187" s="14"/>
      <c r="D187" s="14"/>
      <c r="E187" s="14"/>
      <c r="F187" s="14"/>
      <c r="G187" s="14"/>
      <c r="H187" s="15"/>
      <c r="I187" s="14"/>
      <c r="J187" s="14"/>
      <c r="K187" s="14"/>
      <c r="L187" s="14"/>
      <c r="M187" s="15"/>
      <c r="N187" s="15"/>
      <c r="O187" s="14"/>
      <c r="P187" s="14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21" customHeight="1">
      <c r="A188" s="14"/>
      <c r="B188" s="14"/>
      <c r="C188" s="14"/>
      <c r="D188" s="14"/>
      <c r="E188" s="14"/>
      <c r="F188" s="14"/>
      <c r="G188" s="14"/>
      <c r="H188" s="15"/>
      <c r="I188" s="14"/>
      <c r="J188" s="14"/>
      <c r="K188" s="14"/>
      <c r="L188" s="14"/>
      <c r="M188" s="15"/>
      <c r="N188" s="15"/>
      <c r="O188" s="14"/>
      <c r="P188" s="14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21" customHeight="1">
      <c r="A189" s="14"/>
      <c r="B189" s="14"/>
      <c r="C189" s="14"/>
      <c r="D189" s="14"/>
      <c r="E189" s="14"/>
      <c r="F189" s="14"/>
      <c r="G189" s="14"/>
      <c r="H189" s="15"/>
      <c r="I189" s="14"/>
      <c r="J189" s="14"/>
      <c r="K189" s="14"/>
      <c r="L189" s="14"/>
      <c r="M189" s="15"/>
      <c r="N189" s="15"/>
      <c r="O189" s="14"/>
      <c r="P189" s="14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21" customHeight="1">
      <c r="A190" s="14"/>
      <c r="B190" s="14"/>
      <c r="C190" s="14"/>
      <c r="D190" s="14"/>
      <c r="E190" s="14"/>
      <c r="F190" s="14"/>
      <c r="G190" s="14"/>
      <c r="H190" s="15"/>
      <c r="I190" s="14"/>
      <c r="J190" s="14"/>
      <c r="K190" s="14"/>
      <c r="L190" s="14"/>
      <c r="M190" s="15"/>
      <c r="N190" s="15"/>
      <c r="O190" s="14"/>
      <c r="P190" s="14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21" customHeight="1">
      <c r="A191" s="14"/>
      <c r="B191" s="14"/>
      <c r="C191" s="14"/>
      <c r="D191" s="14"/>
      <c r="E191" s="14"/>
      <c r="F191" s="14"/>
      <c r="G191" s="14"/>
      <c r="H191" s="15"/>
      <c r="I191" s="14"/>
      <c r="J191" s="14"/>
      <c r="K191" s="14"/>
      <c r="L191" s="14"/>
      <c r="M191" s="15"/>
      <c r="N191" s="15"/>
      <c r="O191" s="14"/>
      <c r="P191" s="14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21" customHeight="1">
      <c r="A192" s="14"/>
      <c r="B192" s="14"/>
      <c r="C192" s="14"/>
      <c r="D192" s="14"/>
      <c r="E192" s="14"/>
      <c r="F192" s="14"/>
      <c r="G192" s="14"/>
      <c r="H192" s="15"/>
      <c r="I192" s="14"/>
      <c r="J192" s="14"/>
      <c r="K192" s="14"/>
      <c r="L192" s="14"/>
      <c r="M192" s="15"/>
      <c r="N192" s="15"/>
      <c r="O192" s="14"/>
      <c r="P192" s="14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21" customHeight="1">
      <c r="A193" s="14"/>
      <c r="B193" s="14"/>
      <c r="C193" s="14"/>
      <c r="D193" s="14"/>
      <c r="E193" s="14"/>
      <c r="F193" s="14"/>
      <c r="G193" s="14"/>
      <c r="H193" s="15"/>
      <c r="I193" s="14"/>
      <c r="J193" s="14"/>
      <c r="K193" s="14"/>
      <c r="L193" s="14"/>
      <c r="M193" s="15"/>
      <c r="N193" s="15"/>
      <c r="O193" s="14"/>
      <c r="P193" s="14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21" customHeight="1">
      <c r="A194" s="14"/>
      <c r="B194" s="14"/>
      <c r="C194" s="14"/>
      <c r="D194" s="14"/>
      <c r="E194" s="14"/>
      <c r="F194" s="14"/>
      <c r="G194" s="14"/>
      <c r="H194" s="15"/>
      <c r="I194" s="14"/>
      <c r="J194" s="14"/>
      <c r="K194" s="14"/>
      <c r="L194" s="14"/>
      <c r="M194" s="15"/>
      <c r="N194" s="15"/>
      <c r="O194" s="14"/>
      <c r="P194" s="14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21" customHeight="1">
      <c r="A195" s="14"/>
      <c r="B195" s="14"/>
      <c r="C195" s="14"/>
      <c r="D195" s="14"/>
      <c r="E195" s="14"/>
      <c r="F195" s="14"/>
      <c r="G195" s="14"/>
      <c r="H195" s="15"/>
      <c r="I195" s="14"/>
      <c r="J195" s="14"/>
      <c r="K195" s="14"/>
      <c r="L195" s="14"/>
      <c r="M195" s="15"/>
      <c r="N195" s="15"/>
      <c r="O195" s="14"/>
      <c r="P195" s="14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21" customHeight="1">
      <c r="A196" s="14"/>
      <c r="B196" s="14"/>
      <c r="C196" s="14"/>
      <c r="D196" s="14"/>
      <c r="E196" s="14"/>
      <c r="F196" s="14"/>
      <c r="G196" s="14"/>
      <c r="H196" s="15"/>
      <c r="I196" s="14"/>
      <c r="J196" s="14"/>
      <c r="K196" s="14"/>
      <c r="L196" s="14"/>
      <c r="M196" s="15"/>
      <c r="N196" s="15"/>
      <c r="O196" s="14"/>
      <c r="P196" s="14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21" customHeight="1">
      <c r="A197" s="14"/>
      <c r="B197" s="14"/>
      <c r="C197" s="14"/>
      <c r="D197" s="14"/>
      <c r="E197" s="14"/>
      <c r="F197" s="14"/>
      <c r="G197" s="14"/>
      <c r="H197" s="15"/>
      <c r="I197" s="14"/>
      <c r="J197" s="14"/>
      <c r="K197" s="14"/>
      <c r="L197" s="14"/>
      <c r="M197" s="15"/>
      <c r="N197" s="15"/>
      <c r="O197" s="14"/>
      <c r="P197" s="14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21" customHeight="1">
      <c r="A198" s="14"/>
      <c r="B198" s="14"/>
      <c r="C198" s="14"/>
      <c r="D198" s="14"/>
      <c r="E198" s="14"/>
      <c r="F198" s="14"/>
      <c r="G198" s="14"/>
      <c r="H198" s="15"/>
      <c r="I198" s="14"/>
      <c r="J198" s="14"/>
      <c r="K198" s="14"/>
      <c r="L198" s="14"/>
      <c r="M198" s="15"/>
      <c r="N198" s="15"/>
      <c r="O198" s="14"/>
      <c r="P198" s="14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21" customHeight="1">
      <c r="A199" s="14"/>
      <c r="B199" s="14"/>
      <c r="C199" s="14"/>
      <c r="D199" s="14"/>
      <c r="E199" s="14"/>
      <c r="F199" s="14"/>
      <c r="G199" s="14"/>
      <c r="H199" s="15"/>
      <c r="I199" s="14"/>
      <c r="J199" s="14"/>
      <c r="K199" s="14"/>
      <c r="L199" s="14"/>
      <c r="M199" s="15"/>
      <c r="N199" s="15"/>
      <c r="O199" s="14"/>
      <c r="P199" s="14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21" customHeight="1">
      <c r="A200" s="14"/>
      <c r="B200" s="14"/>
      <c r="C200" s="14"/>
      <c r="D200" s="14"/>
      <c r="E200" s="14"/>
      <c r="F200" s="14"/>
      <c r="G200" s="14"/>
      <c r="H200" s="15"/>
      <c r="I200" s="14"/>
      <c r="J200" s="14"/>
      <c r="K200" s="14"/>
      <c r="L200" s="14"/>
      <c r="M200" s="15"/>
      <c r="N200" s="15"/>
      <c r="O200" s="14"/>
      <c r="P200" s="14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21" customHeight="1">
      <c r="A201" s="14"/>
      <c r="B201" s="14"/>
      <c r="C201" s="14"/>
      <c r="D201" s="14"/>
      <c r="E201" s="14"/>
      <c r="F201" s="14"/>
      <c r="G201" s="14"/>
      <c r="H201" s="15"/>
      <c r="I201" s="14"/>
      <c r="J201" s="14"/>
      <c r="K201" s="14"/>
      <c r="L201" s="14"/>
      <c r="M201" s="15"/>
      <c r="N201" s="15"/>
      <c r="O201" s="14"/>
      <c r="P201" s="14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21" customHeight="1">
      <c r="A202" s="14"/>
      <c r="B202" s="14"/>
      <c r="C202" s="14"/>
      <c r="D202" s="14"/>
      <c r="E202" s="14"/>
      <c r="F202" s="14"/>
      <c r="G202" s="14"/>
      <c r="H202" s="15"/>
      <c r="I202" s="14"/>
      <c r="J202" s="14"/>
      <c r="K202" s="14"/>
      <c r="L202" s="14"/>
      <c r="M202" s="15"/>
      <c r="N202" s="15"/>
      <c r="O202" s="14"/>
      <c r="P202" s="14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21" customHeight="1">
      <c r="A203" s="14"/>
      <c r="B203" s="14"/>
      <c r="C203" s="14"/>
      <c r="D203" s="14"/>
      <c r="E203" s="14"/>
      <c r="F203" s="14"/>
      <c r="G203" s="14"/>
      <c r="H203" s="15"/>
      <c r="I203" s="14"/>
      <c r="J203" s="14"/>
      <c r="K203" s="14"/>
      <c r="L203" s="14"/>
      <c r="M203" s="15"/>
      <c r="N203" s="15"/>
      <c r="O203" s="14"/>
      <c r="P203" s="14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21" customHeight="1">
      <c r="A204" s="14"/>
      <c r="B204" s="14"/>
      <c r="C204" s="14"/>
      <c r="D204" s="14"/>
      <c r="E204" s="14"/>
      <c r="F204" s="14"/>
      <c r="G204" s="14"/>
      <c r="H204" s="15"/>
      <c r="I204" s="14"/>
      <c r="J204" s="14"/>
      <c r="K204" s="14"/>
      <c r="L204" s="14"/>
      <c r="M204" s="15"/>
      <c r="N204" s="15"/>
      <c r="O204" s="14"/>
      <c r="P204" s="14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21" customHeight="1">
      <c r="A205" s="14"/>
      <c r="B205" s="14"/>
      <c r="C205" s="14"/>
      <c r="D205" s="14"/>
      <c r="E205" s="14"/>
      <c r="F205" s="14"/>
      <c r="G205" s="14"/>
      <c r="H205" s="15"/>
      <c r="I205" s="14"/>
      <c r="J205" s="14"/>
      <c r="K205" s="14"/>
      <c r="L205" s="14"/>
      <c r="M205" s="15"/>
      <c r="N205" s="15"/>
      <c r="O205" s="14"/>
      <c r="P205" s="14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21" customHeight="1">
      <c r="A206" s="14"/>
      <c r="B206" s="14"/>
      <c r="C206" s="14"/>
      <c r="D206" s="14"/>
      <c r="E206" s="14"/>
      <c r="F206" s="14"/>
      <c r="G206" s="14"/>
      <c r="H206" s="15"/>
      <c r="I206" s="14"/>
      <c r="J206" s="14"/>
      <c r="K206" s="14"/>
      <c r="L206" s="14"/>
      <c r="M206" s="15"/>
      <c r="N206" s="15"/>
      <c r="O206" s="14"/>
      <c r="P206" s="14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21" customHeight="1">
      <c r="A207" s="14"/>
      <c r="B207" s="14"/>
      <c r="C207" s="14"/>
      <c r="D207" s="14"/>
      <c r="E207" s="14"/>
      <c r="F207" s="14"/>
      <c r="G207" s="14"/>
      <c r="H207" s="15"/>
      <c r="I207" s="14"/>
      <c r="J207" s="14"/>
      <c r="K207" s="14"/>
      <c r="L207" s="14"/>
      <c r="M207" s="15"/>
      <c r="N207" s="15"/>
      <c r="O207" s="14"/>
      <c r="P207" s="14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21" customHeight="1">
      <c r="A208" s="14"/>
      <c r="B208" s="14"/>
      <c r="C208" s="14"/>
      <c r="D208" s="14"/>
      <c r="E208" s="14"/>
      <c r="F208" s="14"/>
      <c r="G208" s="14"/>
      <c r="H208" s="15"/>
      <c r="I208" s="14"/>
      <c r="J208" s="14"/>
      <c r="K208" s="14"/>
      <c r="L208" s="14"/>
      <c r="M208" s="15"/>
      <c r="N208" s="15"/>
      <c r="O208" s="14"/>
      <c r="P208" s="14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21" customHeight="1">
      <c r="A209" s="14"/>
      <c r="B209" s="14"/>
      <c r="C209" s="14"/>
      <c r="D209" s="14"/>
      <c r="E209" s="14"/>
      <c r="F209" s="14"/>
      <c r="G209" s="14"/>
      <c r="H209" s="15"/>
      <c r="I209" s="14"/>
      <c r="J209" s="14"/>
      <c r="K209" s="14"/>
      <c r="L209" s="14"/>
      <c r="M209" s="15"/>
      <c r="N209" s="15"/>
      <c r="O209" s="14"/>
      <c r="P209" s="14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21" customHeight="1">
      <c r="A210" s="14"/>
      <c r="B210" s="14"/>
      <c r="C210" s="14"/>
      <c r="D210" s="14"/>
      <c r="E210" s="14"/>
      <c r="F210" s="14"/>
      <c r="G210" s="14"/>
      <c r="H210" s="15"/>
      <c r="I210" s="14"/>
      <c r="J210" s="14"/>
      <c r="K210" s="14"/>
      <c r="L210" s="14"/>
      <c r="M210" s="15"/>
      <c r="N210" s="15"/>
      <c r="O210" s="14"/>
      <c r="P210" s="14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21" customHeight="1">
      <c r="A211" s="14"/>
      <c r="B211" s="14"/>
      <c r="C211" s="14"/>
      <c r="D211" s="14"/>
      <c r="E211" s="14"/>
      <c r="F211" s="14"/>
      <c r="G211" s="14"/>
      <c r="H211" s="15"/>
      <c r="I211" s="14"/>
      <c r="J211" s="14"/>
      <c r="K211" s="14"/>
      <c r="L211" s="14"/>
      <c r="M211" s="15"/>
      <c r="N211" s="15"/>
      <c r="O211" s="14"/>
      <c r="P211" s="14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21" customHeight="1">
      <c r="A212" s="14"/>
      <c r="B212" s="14"/>
      <c r="C212" s="14"/>
      <c r="D212" s="14"/>
      <c r="E212" s="14"/>
      <c r="F212" s="14"/>
      <c r="G212" s="14"/>
      <c r="H212" s="15"/>
      <c r="I212" s="14"/>
      <c r="J212" s="14"/>
      <c r="K212" s="14"/>
      <c r="L212" s="14"/>
      <c r="M212" s="15"/>
      <c r="N212" s="15"/>
      <c r="O212" s="14"/>
      <c r="P212" s="14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21" customHeight="1">
      <c r="A213" s="14"/>
      <c r="B213" s="14"/>
      <c r="C213" s="14"/>
      <c r="D213" s="14"/>
      <c r="E213" s="14"/>
      <c r="F213" s="14"/>
      <c r="G213" s="14"/>
      <c r="H213" s="15"/>
      <c r="I213" s="14"/>
      <c r="J213" s="14"/>
      <c r="K213" s="14"/>
      <c r="L213" s="14"/>
      <c r="M213" s="15"/>
      <c r="N213" s="15"/>
      <c r="O213" s="14"/>
      <c r="P213" s="14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21" customHeight="1">
      <c r="A214" s="14"/>
      <c r="B214" s="14"/>
      <c r="C214" s="14"/>
      <c r="D214" s="14"/>
      <c r="E214" s="14"/>
      <c r="F214" s="14"/>
      <c r="G214" s="14"/>
      <c r="H214" s="15"/>
      <c r="I214" s="14"/>
      <c r="J214" s="14"/>
      <c r="K214" s="14"/>
      <c r="L214" s="14"/>
      <c r="M214" s="15"/>
      <c r="N214" s="15"/>
      <c r="O214" s="14"/>
      <c r="P214" s="14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21" customHeight="1">
      <c r="A215" s="14"/>
      <c r="B215" s="14"/>
      <c r="C215" s="14"/>
      <c r="D215" s="14"/>
      <c r="E215" s="14"/>
      <c r="F215" s="14"/>
      <c r="G215" s="14"/>
      <c r="H215" s="15"/>
      <c r="I215" s="14"/>
      <c r="J215" s="14"/>
      <c r="K215" s="14"/>
      <c r="L215" s="14"/>
      <c r="M215" s="15"/>
      <c r="N215" s="15"/>
      <c r="O215" s="14"/>
      <c r="P215" s="14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21" customHeight="1">
      <c r="A216" s="14"/>
      <c r="B216" s="14"/>
      <c r="C216" s="14"/>
      <c r="D216" s="14"/>
      <c r="E216" s="14"/>
      <c r="F216" s="14"/>
      <c r="G216" s="14"/>
      <c r="H216" s="15"/>
      <c r="I216" s="14"/>
      <c r="J216" s="14"/>
      <c r="K216" s="14"/>
      <c r="L216" s="14"/>
      <c r="M216" s="15"/>
      <c r="N216" s="15"/>
      <c r="O216" s="14"/>
      <c r="P216" s="14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21" customHeight="1">
      <c r="A217" s="14"/>
      <c r="B217" s="14"/>
      <c r="C217" s="14"/>
      <c r="D217" s="14"/>
      <c r="E217" s="14"/>
      <c r="F217" s="14"/>
      <c r="G217" s="14"/>
      <c r="H217" s="15"/>
      <c r="I217" s="14"/>
      <c r="J217" s="14"/>
      <c r="K217" s="14"/>
      <c r="L217" s="14"/>
      <c r="M217" s="15"/>
      <c r="N217" s="15"/>
      <c r="O217" s="14"/>
      <c r="P217" s="14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21" customHeight="1">
      <c r="A218" s="14"/>
      <c r="B218" s="14"/>
      <c r="C218" s="14"/>
      <c r="D218" s="14"/>
      <c r="E218" s="14"/>
      <c r="F218" s="14"/>
      <c r="G218" s="14"/>
      <c r="H218" s="15"/>
      <c r="I218" s="14"/>
      <c r="J218" s="14"/>
      <c r="K218" s="14"/>
      <c r="L218" s="14"/>
      <c r="M218" s="15"/>
      <c r="N218" s="15"/>
      <c r="O218" s="14"/>
      <c r="P218" s="14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21" customHeight="1">
      <c r="A219" s="14"/>
      <c r="B219" s="14"/>
      <c r="C219" s="14"/>
      <c r="D219" s="14"/>
      <c r="E219" s="14"/>
      <c r="F219" s="14"/>
      <c r="G219" s="14"/>
      <c r="H219" s="15"/>
      <c r="I219" s="14"/>
      <c r="J219" s="14"/>
      <c r="K219" s="14"/>
      <c r="L219" s="14"/>
      <c r="M219" s="15"/>
      <c r="N219" s="15"/>
      <c r="O219" s="14"/>
      <c r="P219" s="14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21" customHeight="1">
      <c r="A220" s="14"/>
      <c r="B220" s="14"/>
      <c r="C220" s="14"/>
      <c r="D220" s="14"/>
      <c r="E220" s="14"/>
      <c r="F220" s="14"/>
      <c r="G220" s="14"/>
      <c r="H220" s="15"/>
      <c r="I220" s="14"/>
      <c r="J220" s="14"/>
      <c r="K220" s="14"/>
      <c r="L220" s="14"/>
      <c r="M220" s="15"/>
      <c r="N220" s="15"/>
      <c r="O220" s="14"/>
      <c r="P220" s="14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21" customHeight="1">
      <c r="A221" s="14"/>
      <c r="B221" s="14"/>
      <c r="C221" s="14"/>
      <c r="D221" s="14"/>
      <c r="E221" s="14"/>
      <c r="F221" s="14"/>
      <c r="G221" s="14"/>
      <c r="H221" s="15"/>
      <c r="I221" s="14"/>
      <c r="J221" s="14"/>
      <c r="K221" s="14"/>
      <c r="L221" s="14"/>
      <c r="M221" s="15"/>
      <c r="N221" s="15"/>
      <c r="O221" s="14"/>
      <c r="P221" s="14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21" customHeight="1">
      <c r="A222" s="14"/>
      <c r="B222" s="14"/>
      <c r="C222" s="14"/>
      <c r="D222" s="14"/>
      <c r="E222" s="14"/>
      <c r="F222" s="14"/>
      <c r="G222" s="14"/>
      <c r="H222" s="15"/>
      <c r="I222" s="14"/>
      <c r="J222" s="14"/>
      <c r="K222" s="14"/>
      <c r="L222" s="14"/>
      <c r="M222" s="15"/>
      <c r="N222" s="15"/>
      <c r="O222" s="14"/>
      <c r="P222" s="14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21" customHeight="1">
      <c r="A223" s="14"/>
      <c r="B223" s="14"/>
      <c r="C223" s="14"/>
      <c r="D223" s="14"/>
      <c r="E223" s="14"/>
      <c r="F223" s="14"/>
      <c r="G223" s="14"/>
      <c r="H223" s="15"/>
      <c r="I223" s="14"/>
      <c r="J223" s="14"/>
      <c r="K223" s="14"/>
      <c r="L223" s="14"/>
      <c r="M223" s="15"/>
      <c r="N223" s="15"/>
      <c r="O223" s="14"/>
      <c r="P223" s="14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21" customHeight="1">
      <c r="A224" s="14"/>
      <c r="B224" s="14"/>
      <c r="C224" s="14"/>
      <c r="D224" s="14"/>
      <c r="E224" s="14"/>
      <c r="F224" s="14"/>
      <c r="G224" s="14"/>
      <c r="H224" s="15"/>
      <c r="I224" s="14"/>
      <c r="J224" s="14"/>
      <c r="K224" s="14"/>
      <c r="L224" s="14"/>
      <c r="M224" s="15"/>
      <c r="N224" s="15"/>
      <c r="O224" s="14"/>
      <c r="P224" s="14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21" customHeight="1">
      <c r="A225" s="14"/>
      <c r="B225" s="14"/>
      <c r="C225" s="14"/>
      <c r="D225" s="14"/>
      <c r="E225" s="14"/>
      <c r="F225" s="14"/>
      <c r="G225" s="14"/>
      <c r="H225" s="15"/>
      <c r="I225" s="14"/>
      <c r="J225" s="14"/>
      <c r="K225" s="14"/>
      <c r="L225" s="14"/>
      <c r="M225" s="15"/>
      <c r="N225" s="15"/>
      <c r="O225" s="14"/>
      <c r="P225" s="14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21" customHeight="1">
      <c r="A226" s="14"/>
      <c r="B226" s="14"/>
      <c r="C226" s="14"/>
      <c r="D226" s="14"/>
      <c r="E226" s="14"/>
      <c r="F226" s="14"/>
      <c r="G226" s="14"/>
      <c r="H226" s="15"/>
      <c r="I226" s="14"/>
      <c r="J226" s="14"/>
      <c r="K226" s="14"/>
      <c r="L226" s="14"/>
      <c r="M226" s="15"/>
      <c r="N226" s="15"/>
      <c r="O226" s="14"/>
      <c r="P226" s="14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21" customHeight="1">
      <c r="A227" s="14"/>
      <c r="B227" s="14"/>
      <c r="C227" s="14"/>
      <c r="D227" s="14"/>
      <c r="E227" s="14"/>
      <c r="F227" s="14"/>
      <c r="G227" s="14"/>
      <c r="H227" s="15"/>
      <c r="I227" s="14"/>
      <c r="J227" s="14"/>
      <c r="K227" s="14"/>
      <c r="L227" s="14"/>
      <c r="M227" s="15"/>
      <c r="N227" s="15"/>
      <c r="O227" s="14"/>
      <c r="P227" s="14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21" customHeight="1">
      <c r="A228" s="14"/>
      <c r="B228" s="14"/>
      <c r="C228" s="14"/>
      <c r="D228" s="14"/>
      <c r="E228" s="14"/>
      <c r="F228" s="14"/>
      <c r="G228" s="14"/>
      <c r="H228" s="15"/>
      <c r="I228" s="14"/>
      <c r="J228" s="14"/>
      <c r="K228" s="14"/>
      <c r="L228" s="14"/>
      <c r="M228" s="15"/>
      <c r="N228" s="15"/>
      <c r="O228" s="14"/>
      <c r="P228" s="14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21" customHeight="1">
      <c r="A229" s="14"/>
      <c r="B229" s="14"/>
      <c r="C229" s="14"/>
      <c r="D229" s="14"/>
      <c r="E229" s="14"/>
      <c r="F229" s="14"/>
      <c r="G229" s="14"/>
      <c r="H229" s="15"/>
      <c r="I229" s="14"/>
      <c r="J229" s="14"/>
      <c r="K229" s="14"/>
      <c r="L229" s="14"/>
      <c r="M229" s="15"/>
      <c r="N229" s="15"/>
      <c r="O229" s="14"/>
      <c r="P229" s="14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21" customHeight="1">
      <c r="A230" s="14"/>
      <c r="B230" s="14"/>
      <c r="C230" s="14"/>
      <c r="D230" s="14"/>
      <c r="E230" s="14"/>
      <c r="F230" s="14"/>
      <c r="G230" s="14"/>
      <c r="H230" s="15"/>
      <c r="I230" s="14"/>
      <c r="J230" s="14"/>
      <c r="K230" s="14"/>
      <c r="L230" s="14"/>
      <c r="M230" s="15"/>
      <c r="N230" s="15"/>
      <c r="O230" s="14"/>
      <c r="P230" s="14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21" customHeight="1">
      <c r="A231" s="14"/>
      <c r="B231" s="14"/>
      <c r="C231" s="14"/>
      <c r="D231" s="14"/>
      <c r="E231" s="14"/>
      <c r="F231" s="14"/>
      <c r="G231" s="14"/>
      <c r="H231" s="15"/>
      <c r="I231" s="14"/>
      <c r="J231" s="14"/>
      <c r="K231" s="14"/>
      <c r="L231" s="14"/>
      <c r="M231" s="15"/>
      <c r="N231" s="15"/>
      <c r="O231" s="14"/>
      <c r="P231" s="14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21" customHeight="1">
      <c r="A232" s="14"/>
      <c r="B232" s="14"/>
      <c r="C232" s="14"/>
      <c r="D232" s="14"/>
      <c r="E232" s="14"/>
      <c r="F232" s="14"/>
      <c r="G232" s="14"/>
      <c r="H232" s="15"/>
      <c r="I232" s="14"/>
      <c r="J232" s="14"/>
      <c r="K232" s="14"/>
      <c r="L232" s="14"/>
      <c r="M232" s="15"/>
      <c r="N232" s="15"/>
      <c r="O232" s="14"/>
      <c r="P232" s="14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21" customHeight="1">
      <c r="A233" s="14"/>
      <c r="B233" s="14"/>
      <c r="C233" s="14"/>
      <c r="D233" s="14"/>
      <c r="E233" s="14"/>
      <c r="F233" s="14"/>
      <c r="G233" s="14"/>
      <c r="H233" s="15"/>
      <c r="I233" s="14"/>
      <c r="J233" s="14"/>
      <c r="K233" s="14"/>
      <c r="L233" s="14"/>
      <c r="M233" s="15"/>
      <c r="N233" s="15"/>
      <c r="O233" s="14"/>
      <c r="P233" s="14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21" customHeight="1">
      <c r="A234" s="14"/>
      <c r="B234" s="14"/>
      <c r="C234" s="14"/>
      <c r="D234" s="14"/>
      <c r="E234" s="14"/>
      <c r="F234" s="14"/>
      <c r="G234" s="14"/>
      <c r="H234" s="15"/>
      <c r="I234" s="14"/>
      <c r="J234" s="14"/>
      <c r="K234" s="14"/>
      <c r="L234" s="14"/>
      <c r="M234" s="15"/>
      <c r="N234" s="15"/>
      <c r="O234" s="14"/>
      <c r="P234" s="14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21" customHeight="1">
      <c r="A235" s="14"/>
      <c r="B235" s="14"/>
      <c r="C235" s="14"/>
      <c r="D235" s="14"/>
      <c r="E235" s="14"/>
      <c r="F235" s="14"/>
      <c r="G235" s="14"/>
      <c r="H235" s="15"/>
      <c r="I235" s="14"/>
      <c r="J235" s="14"/>
      <c r="K235" s="14"/>
      <c r="L235" s="14"/>
      <c r="M235" s="15"/>
      <c r="N235" s="15"/>
      <c r="O235" s="14"/>
      <c r="P235" s="14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21" customHeight="1">
      <c r="A236" s="14"/>
      <c r="B236" s="14"/>
      <c r="C236" s="14"/>
      <c r="D236" s="14"/>
      <c r="E236" s="14"/>
      <c r="F236" s="14"/>
      <c r="G236" s="14"/>
      <c r="H236" s="15"/>
      <c r="I236" s="14"/>
      <c r="J236" s="14"/>
      <c r="K236" s="14"/>
      <c r="L236" s="14"/>
      <c r="M236" s="15"/>
      <c r="N236" s="15"/>
      <c r="O236" s="14"/>
      <c r="P236" s="14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21" customHeight="1">
      <c r="A237" s="14"/>
      <c r="B237" s="14"/>
      <c r="C237" s="14"/>
      <c r="D237" s="14"/>
      <c r="E237" s="14"/>
      <c r="F237" s="14"/>
      <c r="G237" s="14"/>
      <c r="H237" s="15"/>
      <c r="I237" s="14"/>
      <c r="J237" s="14"/>
      <c r="K237" s="14"/>
      <c r="L237" s="14"/>
      <c r="M237" s="15"/>
      <c r="N237" s="15"/>
      <c r="O237" s="14"/>
      <c r="P237" s="14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21" customHeight="1">
      <c r="A238" s="14"/>
      <c r="B238" s="14"/>
      <c r="C238" s="14"/>
      <c r="D238" s="14"/>
      <c r="E238" s="14"/>
      <c r="F238" s="14"/>
      <c r="G238" s="14"/>
      <c r="H238" s="15"/>
      <c r="I238" s="14"/>
      <c r="J238" s="14"/>
      <c r="K238" s="14"/>
      <c r="L238" s="14"/>
      <c r="M238" s="15"/>
      <c r="N238" s="15"/>
      <c r="O238" s="14"/>
      <c r="P238" s="14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21" customHeight="1">
      <c r="A239" s="14"/>
      <c r="B239" s="14"/>
      <c r="C239" s="14"/>
      <c r="D239" s="14"/>
      <c r="E239" s="14"/>
      <c r="F239" s="14"/>
      <c r="G239" s="14"/>
      <c r="H239" s="15"/>
      <c r="I239" s="14"/>
      <c r="J239" s="14"/>
      <c r="K239" s="14"/>
      <c r="L239" s="14"/>
      <c r="M239" s="15"/>
      <c r="N239" s="15"/>
      <c r="O239" s="14"/>
      <c r="P239" s="14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21" customHeight="1">
      <c r="A240" s="14"/>
      <c r="B240" s="14"/>
      <c r="C240" s="14"/>
      <c r="D240" s="14"/>
      <c r="E240" s="14"/>
      <c r="F240" s="14"/>
      <c r="G240" s="14"/>
      <c r="H240" s="15"/>
      <c r="I240" s="14"/>
      <c r="J240" s="14"/>
      <c r="K240" s="14"/>
      <c r="L240" s="14"/>
      <c r="M240" s="15"/>
      <c r="N240" s="15"/>
      <c r="O240" s="14"/>
      <c r="P240" s="14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21" customHeight="1">
      <c r="A241" s="14"/>
      <c r="B241" s="14"/>
      <c r="C241" s="14"/>
      <c r="D241" s="14"/>
      <c r="E241" s="14"/>
      <c r="F241" s="14"/>
      <c r="G241" s="14"/>
      <c r="H241" s="15"/>
      <c r="I241" s="14"/>
      <c r="J241" s="14"/>
      <c r="K241" s="14"/>
      <c r="L241" s="14"/>
      <c r="M241" s="15"/>
      <c r="N241" s="15"/>
      <c r="O241" s="14"/>
      <c r="P241" s="14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21" customHeight="1">
      <c r="A242" s="14"/>
      <c r="B242" s="14"/>
      <c r="C242" s="14"/>
      <c r="D242" s="14"/>
      <c r="E242" s="14"/>
      <c r="F242" s="14"/>
      <c r="G242" s="14"/>
      <c r="H242" s="15"/>
      <c r="I242" s="14"/>
      <c r="J242" s="14"/>
      <c r="K242" s="14"/>
      <c r="L242" s="14"/>
      <c r="M242" s="15"/>
      <c r="N242" s="15"/>
      <c r="O242" s="14"/>
      <c r="P242" s="14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21" customHeight="1">
      <c r="A243" s="14"/>
      <c r="B243" s="14"/>
      <c r="C243" s="14"/>
      <c r="D243" s="14"/>
      <c r="E243" s="14"/>
      <c r="F243" s="14"/>
      <c r="G243" s="14"/>
      <c r="H243" s="15"/>
      <c r="I243" s="14"/>
      <c r="J243" s="14"/>
      <c r="K243" s="14"/>
      <c r="L243" s="14"/>
      <c r="M243" s="15"/>
      <c r="N243" s="15"/>
      <c r="O243" s="14"/>
      <c r="P243" s="14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21" customHeight="1">
      <c r="A244" s="14"/>
      <c r="B244" s="14"/>
      <c r="C244" s="14"/>
      <c r="D244" s="14"/>
      <c r="E244" s="14"/>
      <c r="F244" s="14"/>
      <c r="G244" s="14"/>
      <c r="H244" s="15"/>
      <c r="I244" s="14"/>
      <c r="J244" s="14"/>
      <c r="K244" s="14"/>
      <c r="L244" s="14"/>
      <c r="M244" s="15"/>
      <c r="N244" s="15"/>
      <c r="O244" s="14"/>
      <c r="P244" s="14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21" customHeight="1">
      <c r="A245" s="14"/>
      <c r="B245" s="14"/>
      <c r="C245" s="14"/>
      <c r="D245" s="14"/>
      <c r="E245" s="14"/>
      <c r="F245" s="14"/>
      <c r="G245" s="14"/>
      <c r="H245" s="15"/>
      <c r="I245" s="14"/>
      <c r="J245" s="14"/>
      <c r="K245" s="14"/>
      <c r="L245" s="14"/>
      <c r="M245" s="15"/>
      <c r="N245" s="15"/>
      <c r="O245" s="14"/>
      <c r="P245" s="14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21" customHeight="1">
      <c r="A246" s="14"/>
      <c r="B246" s="14"/>
      <c r="C246" s="14"/>
      <c r="D246" s="14"/>
      <c r="E246" s="14"/>
      <c r="F246" s="14"/>
      <c r="G246" s="14"/>
      <c r="H246" s="15"/>
      <c r="I246" s="14"/>
      <c r="J246" s="14"/>
      <c r="K246" s="14"/>
      <c r="L246" s="14"/>
      <c r="M246" s="15"/>
      <c r="N246" s="15"/>
      <c r="O246" s="14"/>
      <c r="P246" s="14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21" customHeight="1">
      <c r="A247" s="14"/>
      <c r="B247" s="14"/>
      <c r="C247" s="14"/>
      <c r="D247" s="14"/>
      <c r="E247" s="14"/>
      <c r="F247" s="14"/>
      <c r="G247" s="14"/>
      <c r="H247" s="15"/>
      <c r="I247" s="14"/>
      <c r="J247" s="14"/>
      <c r="K247" s="14"/>
      <c r="L247" s="14"/>
      <c r="M247" s="15"/>
      <c r="N247" s="15"/>
      <c r="O247" s="14"/>
      <c r="P247" s="14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21" customHeight="1">
      <c r="A248" s="14"/>
      <c r="B248" s="14"/>
      <c r="C248" s="14"/>
      <c r="D248" s="14"/>
      <c r="E248" s="14"/>
      <c r="F248" s="14"/>
      <c r="G248" s="14"/>
      <c r="H248" s="15"/>
      <c r="I248" s="14"/>
      <c r="J248" s="14"/>
      <c r="K248" s="14"/>
      <c r="L248" s="14"/>
      <c r="M248" s="15"/>
      <c r="N248" s="15"/>
      <c r="O248" s="14"/>
      <c r="P248" s="14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21" customHeight="1">
      <c r="A249" s="14"/>
      <c r="B249" s="14"/>
      <c r="C249" s="14"/>
      <c r="D249" s="14"/>
      <c r="E249" s="14"/>
      <c r="F249" s="14"/>
      <c r="G249" s="14"/>
      <c r="H249" s="15"/>
      <c r="I249" s="14"/>
      <c r="J249" s="14"/>
      <c r="K249" s="14"/>
      <c r="L249" s="14"/>
      <c r="M249" s="15"/>
      <c r="N249" s="15"/>
      <c r="O249" s="14"/>
      <c r="P249" s="14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21" customHeight="1">
      <c r="A250" s="14"/>
      <c r="B250" s="14"/>
      <c r="C250" s="14"/>
      <c r="D250" s="14"/>
      <c r="E250" s="14"/>
      <c r="F250" s="14"/>
      <c r="G250" s="14"/>
      <c r="H250" s="15"/>
      <c r="I250" s="14"/>
      <c r="J250" s="14"/>
      <c r="K250" s="14"/>
      <c r="L250" s="14"/>
      <c r="M250" s="15"/>
      <c r="N250" s="15"/>
      <c r="O250" s="14"/>
      <c r="P250" s="14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21" customHeight="1">
      <c r="A251" s="14"/>
      <c r="B251" s="14"/>
      <c r="C251" s="14"/>
      <c r="D251" s="14"/>
      <c r="E251" s="14"/>
      <c r="F251" s="14"/>
      <c r="G251" s="14"/>
      <c r="H251" s="15"/>
      <c r="I251" s="14"/>
      <c r="J251" s="14"/>
      <c r="K251" s="14"/>
      <c r="L251" s="14"/>
      <c r="M251" s="15"/>
      <c r="N251" s="15"/>
      <c r="O251" s="14"/>
      <c r="P251" s="14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21" customHeight="1">
      <c r="A252" s="14"/>
      <c r="B252" s="14"/>
      <c r="C252" s="14"/>
      <c r="D252" s="14"/>
      <c r="E252" s="14"/>
      <c r="F252" s="14"/>
      <c r="G252" s="14"/>
      <c r="H252" s="15"/>
      <c r="I252" s="14"/>
      <c r="J252" s="14"/>
      <c r="K252" s="14"/>
      <c r="L252" s="14"/>
      <c r="M252" s="15"/>
      <c r="N252" s="15"/>
      <c r="O252" s="14"/>
      <c r="P252" s="14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21" customHeight="1">
      <c r="A253" s="14"/>
      <c r="B253" s="14"/>
      <c r="C253" s="14"/>
      <c r="D253" s="14"/>
      <c r="E253" s="14"/>
      <c r="F253" s="14"/>
      <c r="G253" s="14"/>
      <c r="H253" s="15"/>
      <c r="I253" s="14"/>
      <c r="J253" s="14"/>
      <c r="K253" s="14"/>
      <c r="L253" s="14"/>
      <c r="M253" s="15"/>
      <c r="N253" s="15"/>
      <c r="O253" s="14"/>
      <c r="P253" s="14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21" customHeight="1">
      <c r="A254" s="14"/>
      <c r="B254" s="14"/>
      <c r="C254" s="14"/>
      <c r="D254" s="14"/>
      <c r="E254" s="14"/>
      <c r="F254" s="14"/>
      <c r="G254" s="14"/>
      <c r="H254" s="15"/>
      <c r="I254" s="14"/>
      <c r="J254" s="14"/>
      <c r="K254" s="14"/>
      <c r="L254" s="14"/>
      <c r="M254" s="15"/>
      <c r="N254" s="15"/>
      <c r="O254" s="14"/>
      <c r="P254" s="14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21" customHeight="1">
      <c r="A255" s="14"/>
      <c r="B255" s="14"/>
      <c r="C255" s="14"/>
      <c r="D255" s="14"/>
      <c r="E255" s="14"/>
      <c r="F255" s="14"/>
      <c r="G255" s="14"/>
      <c r="H255" s="15"/>
      <c r="I255" s="14"/>
      <c r="J255" s="14"/>
      <c r="K255" s="14"/>
      <c r="L255" s="14"/>
      <c r="M255" s="15"/>
      <c r="N255" s="15"/>
      <c r="O255" s="14"/>
      <c r="P255" s="14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21" customHeight="1">
      <c r="A256" s="14"/>
      <c r="B256" s="14"/>
      <c r="C256" s="14"/>
      <c r="D256" s="14"/>
      <c r="E256" s="14"/>
      <c r="F256" s="14"/>
      <c r="G256" s="14"/>
      <c r="H256" s="15"/>
      <c r="I256" s="14"/>
      <c r="J256" s="14"/>
      <c r="K256" s="14"/>
      <c r="L256" s="14"/>
      <c r="M256" s="15"/>
      <c r="N256" s="15"/>
      <c r="O256" s="14"/>
      <c r="P256" s="14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21" customHeight="1">
      <c r="A257" s="14"/>
      <c r="B257" s="14"/>
      <c r="C257" s="14"/>
      <c r="D257" s="14"/>
      <c r="E257" s="14"/>
      <c r="F257" s="14"/>
      <c r="G257" s="14"/>
      <c r="H257" s="15"/>
      <c r="I257" s="14"/>
      <c r="J257" s="14"/>
      <c r="K257" s="14"/>
      <c r="L257" s="14"/>
      <c r="M257" s="15"/>
      <c r="N257" s="15"/>
      <c r="O257" s="14"/>
      <c r="P257" s="14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21" customHeight="1">
      <c r="A258" s="14"/>
      <c r="B258" s="14"/>
      <c r="C258" s="14"/>
      <c r="D258" s="14"/>
      <c r="E258" s="14"/>
      <c r="F258" s="14"/>
      <c r="G258" s="14"/>
      <c r="H258" s="15"/>
      <c r="I258" s="14"/>
      <c r="J258" s="14"/>
      <c r="K258" s="14"/>
      <c r="L258" s="14"/>
      <c r="M258" s="15"/>
      <c r="N258" s="15"/>
      <c r="O258" s="14"/>
      <c r="P258" s="14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21" customHeight="1">
      <c r="A259" s="14"/>
      <c r="B259" s="14"/>
      <c r="C259" s="14"/>
      <c r="D259" s="14"/>
      <c r="E259" s="14"/>
      <c r="F259" s="14"/>
      <c r="G259" s="14"/>
      <c r="H259" s="15"/>
      <c r="I259" s="14"/>
      <c r="J259" s="14"/>
      <c r="K259" s="14"/>
      <c r="L259" s="14"/>
      <c r="M259" s="15"/>
      <c r="N259" s="15"/>
      <c r="O259" s="14"/>
      <c r="P259" s="14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21" customHeight="1">
      <c r="A260" s="14"/>
      <c r="B260" s="14"/>
      <c r="C260" s="14"/>
      <c r="D260" s="14"/>
      <c r="E260" s="14"/>
      <c r="F260" s="14"/>
      <c r="G260" s="14"/>
      <c r="H260" s="15"/>
      <c r="I260" s="14"/>
      <c r="J260" s="14"/>
      <c r="K260" s="14"/>
      <c r="L260" s="14"/>
      <c r="M260" s="15"/>
      <c r="N260" s="15"/>
      <c r="O260" s="14"/>
      <c r="P260" s="14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21" customHeight="1">
      <c r="A261" s="14"/>
      <c r="B261" s="14"/>
      <c r="C261" s="14"/>
      <c r="D261" s="14"/>
      <c r="E261" s="14"/>
      <c r="F261" s="14"/>
      <c r="G261" s="14"/>
      <c r="H261" s="15"/>
      <c r="I261" s="14"/>
      <c r="J261" s="14"/>
      <c r="K261" s="14"/>
      <c r="L261" s="14"/>
      <c r="M261" s="15"/>
      <c r="N261" s="15"/>
      <c r="O261" s="14"/>
      <c r="P261" s="14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21" customHeight="1">
      <c r="A262" s="14"/>
      <c r="B262" s="14"/>
      <c r="C262" s="14"/>
      <c r="D262" s="14"/>
      <c r="E262" s="14"/>
      <c r="F262" s="14"/>
      <c r="G262" s="14"/>
      <c r="H262" s="15"/>
      <c r="I262" s="14"/>
      <c r="J262" s="14"/>
      <c r="K262" s="14"/>
      <c r="L262" s="14"/>
      <c r="M262" s="15"/>
      <c r="N262" s="15"/>
      <c r="O262" s="14"/>
      <c r="P262" s="14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21" customHeight="1">
      <c r="A263" s="14"/>
      <c r="B263" s="14"/>
      <c r="C263" s="14"/>
      <c r="D263" s="14"/>
      <c r="E263" s="14"/>
      <c r="F263" s="14"/>
      <c r="G263" s="14"/>
      <c r="H263" s="15"/>
      <c r="I263" s="14"/>
      <c r="J263" s="14"/>
      <c r="K263" s="14"/>
      <c r="L263" s="14"/>
      <c r="M263" s="15"/>
      <c r="N263" s="15"/>
      <c r="O263" s="14"/>
      <c r="P263" s="14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21" customHeight="1">
      <c r="A264" s="14"/>
      <c r="B264" s="14"/>
      <c r="C264" s="14"/>
      <c r="D264" s="14"/>
      <c r="E264" s="14"/>
      <c r="F264" s="14"/>
      <c r="G264" s="14"/>
      <c r="H264" s="15"/>
      <c r="I264" s="14"/>
      <c r="J264" s="14"/>
      <c r="K264" s="14"/>
      <c r="L264" s="14"/>
      <c r="M264" s="15"/>
      <c r="N264" s="15"/>
      <c r="O264" s="14"/>
      <c r="P264" s="14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21" customHeight="1">
      <c r="A265" s="14"/>
      <c r="B265" s="14"/>
      <c r="C265" s="14"/>
      <c r="D265" s="14"/>
      <c r="E265" s="14"/>
      <c r="F265" s="14"/>
      <c r="G265" s="14"/>
      <c r="H265" s="15"/>
      <c r="I265" s="14"/>
      <c r="J265" s="14"/>
      <c r="K265" s="14"/>
      <c r="L265" s="14"/>
      <c r="M265" s="15"/>
      <c r="N265" s="15"/>
      <c r="O265" s="14"/>
      <c r="P265" s="14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21" customHeight="1">
      <c r="A266" s="14"/>
      <c r="B266" s="14"/>
      <c r="C266" s="14"/>
      <c r="D266" s="14"/>
      <c r="E266" s="14"/>
      <c r="F266" s="14"/>
      <c r="G266" s="14"/>
      <c r="H266" s="15"/>
      <c r="I266" s="14"/>
      <c r="J266" s="14"/>
      <c r="K266" s="14"/>
      <c r="L266" s="14"/>
      <c r="M266" s="15"/>
      <c r="N266" s="15"/>
      <c r="O266" s="14"/>
      <c r="P266" s="14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21" customHeight="1">
      <c r="A267" s="14"/>
      <c r="B267" s="14"/>
      <c r="C267" s="14"/>
      <c r="D267" s="14"/>
      <c r="E267" s="14"/>
      <c r="F267" s="14"/>
      <c r="G267" s="14"/>
      <c r="H267" s="15"/>
      <c r="I267" s="14"/>
      <c r="J267" s="14"/>
      <c r="K267" s="14"/>
      <c r="L267" s="14"/>
      <c r="M267" s="15"/>
      <c r="N267" s="15"/>
      <c r="O267" s="14"/>
      <c r="P267" s="14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21" customHeight="1">
      <c r="A268" s="14"/>
      <c r="B268" s="14"/>
      <c r="C268" s="14"/>
      <c r="D268" s="14"/>
      <c r="E268" s="14"/>
      <c r="F268" s="14"/>
      <c r="G268" s="14"/>
      <c r="H268" s="15"/>
      <c r="I268" s="14"/>
      <c r="J268" s="14"/>
      <c r="K268" s="14"/>
      <c r="L268" s="14"/>
      <c r="M268" s="15"/>
      <c r="N268" s="15"/>
      <c r="O268" s="14"/>
      <c r="P268" s="14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21" customHeight="1">
      <c r="A269" s="14"/>
      <c r="B269" s="14"/>
      <c r="C269" s="14"/>
      <c r="D269" s="14"/>
      <c r="E269" s="14"/>
      <c r="F269" s="14"/>
      <c r="G269" s="14"/>
      <c r="H269" s="15"/>
      <c r="I269" s="14"/>
      <c r="J269" s="14"/>
      <c r="K269" s="14"/>
      <c r="L269" s="14"/>
      <c r="M269" s="15"/>
      <c r="N269" s="15"/>
      <c r="O269" s="14"/>
      <c r="P269" s="14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21" customHeight="1">
      <c r="A270" s="14"/>
      <c r="B270" s="14"/>
      <c r="C270" s="14"/>
      <c r="D270" s="14"/>
      <c r="E270" s="14"/>
      <c r="F270" s="14"/>
      <c r="G270" s="14"/>
      <c r="H270" s="15"/>
      <c r="I270" s="14"/>
      <c r="J270" s="14"/>
      <c r="K270" s="14"/>
      <c r="L270" s="14"/>
      <c r="M270" s="15"/>
      <c r="N270" s="15"/>
      <c r="O270" s="14"/>
      <c r="P270" s="14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21" customHeight="1">
      <c r="A271" s="14"/>
      <c r="B271" s="14"/>
      <c r="C271" s="14"/>
      <c r="D271" s="14"/>
      <c r="E271" s="14"/>
      <c r="F271" s="14"/>
      <c r="G271" s="14"/>
      <c r="H271" s="15"/>
      <c r="I271" s="14"/>
      <c r="J271" s="14"/>
      <c r="K271" s="14"/>
      <c r="L271" s="14"/>
      <c r="M271" s="15"/>
      <c r="N271" s="15"/>
      <c r="O271" s="14"/>
      <c r="P271" s="14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21" customHeight="1">
      <c r="A272" s="14"/>
      <c r="B272" s="14"/>
      <c r="C272" s="14"/>
      <c r="D272" s="14"/>
      <c r="E272" s="14"/>
      <c r="F272" s="14"/>
      <c r="G272" s="14"/>
      <c r="H272" s="15"/>
      <c r="I272" s="14"/>
      <c r="J272" s="14"/>
      <c r="K272" s="14"/>
      <c r="L272" s="14"/>
      <c r="M272" s="15"/>
      <c r="N272" s="15"/>
      <c r="O272" s="14"/>
      <c r="P272" s="14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21" customHeight="1">
      <c r="A273" s="14"/>
      <c r="B273" s="14"/>
      <c r="C273" s="14"/>
      <c r="D273" s="14"/>
      <c r="E273" s="14"/>
      <c r="F273" s="14"/>
      <c r="G273" s="14"/>
      <c r="H273" s="15"/>
      <c r="I273" s="14"/>
      <c r="J273" s="14"/>
      <c r="K273" s="14"/>
      <c r="L273" s="14"/>
      <c r="M273" s="15"/>
      <c r="N273" s="15"/>
      <c r="O273" s="14"/>
      <c r="P273" s="14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12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12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12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12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12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12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12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12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12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12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12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12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12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12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12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12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12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12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12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12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12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12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12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12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12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12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12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12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12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12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12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12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12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12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12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12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12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12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12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12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12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12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12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12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12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12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12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12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12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12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12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12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12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12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12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12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12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12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12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12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12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12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12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12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12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12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12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12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12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12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12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12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12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12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12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12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12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12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12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12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12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12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12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12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12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12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12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12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12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12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12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12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12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12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12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12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12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12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12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12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12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12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12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12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12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12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12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12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12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12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12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12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12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12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12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12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12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12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12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12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12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12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12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12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12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12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12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12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12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12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12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12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12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12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12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12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12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12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12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12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12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12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12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12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12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12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12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12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12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12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12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12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12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12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12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12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12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12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12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12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12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12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12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12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12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12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12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12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12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12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12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12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12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12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12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12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12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12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12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12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12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12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12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12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12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12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12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12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12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12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12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12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12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12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12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12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12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12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12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12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12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12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12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12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12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12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12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12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12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12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12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12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12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12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12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12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12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12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12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12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12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12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12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12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12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12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12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12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12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12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12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12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12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12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12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12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12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12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12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12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12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12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12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12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12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12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12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12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12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12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12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12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12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12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12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12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12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12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12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12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12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12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12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12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12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12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12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12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12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12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12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12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12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12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12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12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12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12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12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12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12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12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12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12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12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12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12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12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12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12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12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12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12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12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12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12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12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12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12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12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12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12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12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12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12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12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12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12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12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12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12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12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12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12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12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12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12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12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12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12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12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12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12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12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12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12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12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12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12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12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12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12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12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12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12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12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12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12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12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12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12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12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12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12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12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12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12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12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12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12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12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12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12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12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12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12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12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12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12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12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12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12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12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12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12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12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12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12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12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12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12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12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12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12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12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12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12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12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12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12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12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12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12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12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12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12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12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12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12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12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12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12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12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12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12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12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12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12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12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12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12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12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12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12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12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12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12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12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12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12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12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12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12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12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12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12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12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12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12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12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12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12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12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12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12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12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12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12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12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12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12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12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12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12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12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12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12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12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12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12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12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12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12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12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12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12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12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12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12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12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12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12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12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12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12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12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12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12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12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12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12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12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12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12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12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12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12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12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12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12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12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12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12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12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12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12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12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12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12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12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12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12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12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12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12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12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12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12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12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12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12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12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12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12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12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12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12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12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12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12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12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12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12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12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12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12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12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12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12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12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12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12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12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12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12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12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12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12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12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12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12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12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12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12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12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12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12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12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12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12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12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12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12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12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12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12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12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12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12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12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12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12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12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12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12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12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12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12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12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12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12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12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12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12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12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12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12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12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12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12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12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12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12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12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12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12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12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12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12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12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12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12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12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12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12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12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12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12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12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12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12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12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12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12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12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12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12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12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12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12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12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12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12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12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12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12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12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12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12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12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12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12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12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12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12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12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12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12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12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12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12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12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12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12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12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12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12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12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12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12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12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12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12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12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12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12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12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12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12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12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12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12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12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12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12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12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12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12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12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12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12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12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12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12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12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12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12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12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12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12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12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12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12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12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12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12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12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12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12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12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12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12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12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12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12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12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12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12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12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12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12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12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12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12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12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12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12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12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12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12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12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12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12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12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12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12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12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12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12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12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12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12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12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12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12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12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12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12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12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12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12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12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12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12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12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12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12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12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12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12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12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12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12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12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12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12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12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12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12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12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12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12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12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1:25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12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1:25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12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1:25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12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1:25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12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autoFilter ref="A3:O73" xr:uid="{00000000-0009-0000-0000-000007000000}"/>
  <mergeCells count="2">
    <mergeCell ref="B2:F2"/>
    <mergeCell ref="I2:L2"/>
  </mergeCells>
  <conditionalFormatting sqref="M2:M1000">
    <cfRule type="cellIs" dxfId="41" priority="1" operator="equal">
      <formula>"Not Applicable"</formula>
    </cfRule>
    <cfRule type="cellIs" dxfId="40" priority="2" operator="equal">
      <formula>"Not Pass"</formula>
    </cfRule>
    <cfRule type="cellIs" dxfId="39" priority="3" operator="equal">
      <formula>"Partially Pass"</formula>
    </cfRule>
    <cfRule type="cellIs" dxfId="38" priority="4" operator="equal">
      <formula>"Alternative Control"</formula>
    </cfRule>
    <cfRule type="cellIs" dxfId="37" priority="5" operator="equal">
      <formula>"Pass"</formula>
    </cfRule>
  </conditionalFormatting>
  <conditionalFormatting sqref="M4:M73">
    <cfRule type="cellIs" dxfId="36" priority="6" operator="equal">
      <formula>"&gt;&gt;เลือกระดับผลการประเมิน&lt;&lt;"</formula>
    </cfRule>
  </conditionalFormatting>
  <conditionalFormatting sqref="Q4:U73">
    <cfRule type="cellIs" dxfId="35" priority="7" operator="equal">
      <formula>OR($M4="Not Pass",$M4="Partially Pass")</formula>
    </cfRule>
  </conditionalFormatting>
  <pageMargins left="0.7" right="0.7" top="0.75" bottom="0.75" header="0" footer="0"/>
  <pageSetup scale="95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700-000000000000}">
          <x14:formula1>
            <xm:f>IF(AND('1-Basic Info'!$I$11="Y",$I4="x"),Sheet1!$A$2:$A$6,IF(AND('1-Basic Info'!$I$12="Y",$J4="x"),Sheet1!$A$2:$A$6,IF(AND('1-Basic Info'!$I$13="Y",$K4="x"),Sheet1!$A$2:$A$6,IF(AND('1-Basic Info'!$I$14="Y",$L4="x"),Sheet1!$A$2:$A$6,Sheet1!$B$2))))</xm:f>
          </x14:formula1>
          <xm:sqref>M4:M73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8EAADB"/>
  </sheetPr>
  <dimension ref="A1:Z1000"/>
  <sheetViews>
    <sheetView showGridLines="0" topLeftCell="C1" workbookViewId="0">
      <pane ySplit="3" topLeftCell="A6" activePane="bottomLeft" state="frozen"/>
      <selection pane="bottomLeft" activeCell="N5" sqref="N5"/>
    </sheetView>
  </sheetViews>
  <sheetFormatPr defaultColWidth="14.44140625" defaultRowHeight="15" customHeight="1"/>
  <cols>
    <col min="1" max="1" width="5.77734375" customWidth="1"/>
    <col min="2" max="6" width="4.77734375" customWidth="1"/>
    <col min="7" max="7" width="14.44140625" hidden="1" customWidth="1"/>
    <col min="8" max="8" width="91.109375" customWidth="1"/>
    <col min="9" max="12" width="6.109375" customWidth="1"/>
    <col min="13" max="13" width="21.109375" customWidth="1"/>
    <col min="14" max="14" width="19.109375" customWidth="1"/>
    <col min="15" max="15" width="70.77734375" customWidth="1"/>
    <col min="16" max="20" width="50.77734375" customWidth="1"/>
    <col min="21" max="21" width="18.77734375" customWidth="1"/>
    <col min="22" max="25" width="8.77734375" customWidth="1"/>
    <col min="26" max="26" width="14.44140625" style="3"/>
  </cols>
  <sheetData>
    <row r="1" spans="1:25" ht="34.5" customHeight="1">
      <c r="A1" s="60" t="s">
        <v>1222</v>
      </c>
      <c r="B1" s="61"/>
      <c r="C1" s="61"/>
      <c r="D1" s="61"/>
      <c r="E1" s="61"/>
      <c r="F1" s="61"/>
      <c r="G1" s="61"/>
      <c r="H1" s="62"/>
      <c r="I1" s="61"/>
      <c r="J1" s="63"/>
      <c r="K1" s="63"/>
      <c r="L1" s="64"/>
      <c r="M1" s="61"/>
      <c r="N1" s="61"/>
      <c r="O1" s="64"/>
      <c r="P1" s="64"/>
      <c r="Q1" s="64"/>
      <c r="R1" s="64"/>
      <c r="S1" s="64"/>
      <c r="T1" s="64"/>
      <c r="U1" s="64"/>
      <c r="V1" s="3"/>
      <c r="W1" s="3"/>
      <c r="X1" s="3"/>
      <c r="Y1" s="3"/>
    </row>
    <row r="2" spans="1:25" ht="24.75" customHeight="1">
      <c r="A2" s="14"/>
      <c r="B2" s="1927" t="s">
        <v>531</v>
      </c>
      <c r="C2" s="1925"/>
      <c r="D2" s="1925"/>
      <c r="E2" s="1925"/>
      <c r="F2" s="1926"/>
      <c r="G2" s="3"/>
      <c r="H2" s="15"/>
      <c r="I2" s="1924" t="s">
        <v>1060</v>
      </c>
      <c r="J2" s="1925"/>
      <c r="K2" s="1925"/>
      <c r="L2" s="1926"/>
      <c r="M2" s="15"/>
      <c r="N2" s="15"/>
      <c r="O2" s="14"/>
      <c r="P2" s="14"/>
      <c r="Q2" s="4"/>
      <c r="R2" s="4"/>
      <c r="S2" s="4"/>
      <c r="T2" s="4"/>
      <c r="U2" s="4"/>
      <c r="V2" s="4"/>
      <c r="W2" s="4"/>
      <c r="X2" s="4"/>
      <c r="Y2" s="4"/>
    </row>
    <row r="3" spans="1:25" ht="110.25" customHeight="1">
      <c r="A3" s="16" t="s">
        <v>720</v>
      </c>
      <c r="B3" s="28" t="s">
        <v>678</v>
      </c>
      <c r="C3" s="28" t="s">
        <v>679</v>
      </c>
      <c r="D3" s="28" t="s">
        <v>680</v>
      </c>
      <c r="E3" s="28" t="s">
        <v>681</v>
      </c>
      <c r="F3" s="28" t="s">
        <v>682</v>
      </c>
      <c r="G3" s="16" t="s">
        <v>1061</v>
      </c>
      <c r="H3" s="16" t="s">
        <v>1062</v>
      </c>
      <c r="I3" s="18" t="s">
        <v>1063</v>
      </c>
      <c r="J3" s="18" t="s">
        <v>1064</v>
      </c>
      <c r="K3" s="18" t="s">
        <v>1065</v>
      </c>
      <c r="L3" s="18" t="s">
        <v>1066</v>
      </c>
      <c r="M3" s="16" t="s">
        <v>532</v>
      </c>
      <c r="N3" s="16" t="s">
        <v>1067</v>
      </c>
      <c r="O3" s="19" t="s">
        <v>1068</v>
      </c>
      <c r="P3" s="19" t="s">
        <v>1069</v>
      </c>
      <c r="Q3" s="19" t="s">
        <v>1070</v>
      </c>
      <c r="R3" s="19" t="s">
        <v>1071</v>
      </c>
      <c r="S3" s="19" t="s">
        <v>1072</v>
      </c>
      <c r="T3" s="16" t="s">
        <v>1073</v>
      </c>
      <c r="U3" s="16" t="s">
        <v>1074</v>
      </c>
      <c r="V3" s="3"/>
      <c r="W3" s="3"/>
      <c r="X3" s="3"/>
      <c r="Y3" s="3"/>
    </row>
    <row r="4" spans="1:25" ht="87">
      <c r="A4" s="7">
        <v>1</v>
      </c>
      <c r="B4" s="20" t="s">
        <v>728</v>
      </c>
      <c r="C4" s="23"/>
      <c r="D4" s="7"/>
      <c r="E4" s="7"/>
      <c r="F4" s="7"/>
      <c r="G4" s="9" t="s">
        <v>1223</v>
      </c>
      <c r="H4" s="9" t="s">
        <v>1224</v>
      </c>
      <c r="I4" s="20" t="s">
        <v>728</v>
      </c>
      <c r="J4" s="20" t="s">
        <v>728</v>
      </c>
      <c r="K4" s="20" t="s">
        <v>728</v>
      </c>
      <c r="L4" s="20" t="s">
        <v>728</v>
      </c>
      <c r="M4" s="10" t="str">
        <f>IF(AND('1-Basic Info'!$I$11="Y",$I4="x"),"&gt;&gt;เลือกระดับผลการประเมิน&lt;&lt;",IF(AND('1-Basic Info'!$I$12="Y",$J4="x"),"&gt;&gt;เลือกระดับผลการประเมิน&lt;&lt;",IF(AND('1-Basic Info'!$I$13="Y",$K4="x"),"&gt;&gt;เลือกระดับผลการประเมิน&lt;&lt;",IF(AND('1-Basic Info'!$I$14="Y",$L4="x"),"&gt;&gt;เลือกระดับผลการประเมิน&lt;&lt;","Not Applicable"))))</f>
        <v>Not Applicable</v>
      </c>
      <c r="N4" s="20" t="e">
        <f t="array" aca="1" ref="N4" ca="1">_xludf.SWITCH(M4,"Not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4" s="9"/>
      <c r="P4" s="9"/>
      <c r="Q4" s="22"/>
      <c r="R4" s="22"/>
      <c r="S4" s="22"/>
      <c r="T4" s="22"/>
      <c r="U4" s="22"/>
      <c r="V4" s="3"/>
      <c r="W4" s="3"/>
      <c r="X4" s="3"/>
      <c r="Y4" s="3"/>
    </row>
    <row r="5" spans="1:25" ht="191.4">
      <c r="A5" s="7">
        <v>2</v>
      </c>
      <c r="B5" s="20" t="s">
        <v>728</v>
      </c>
      <c r="C5" s="20" t="s">
        <v>728</v>
      </c>
      <c r="D5" s="7"/>
      <c r="E5" s="7"/>
      <c r="F5" s="7"/>
      <c r="G5" s="9" t="s">
        <v>1225</v>
      </c>
      <c r="H5" s="9" t="s">
        <v>1226</v>
      </c>
      <c r="I5" s="20" t="s">
        <v>728</v>
      </c>
      <c r="J5" s="20" t="s">
        <v>728</v>
      </c>
      <c r="K5" s="20" t="s">
        <v>728</v>
      </c>
      <c r="L5" s="20" t="s">
        <v>728</v>
      </c>
      <c r="M5" s="10" t="str">
        <f>IF(AND('1-Basic Info'!$I$11="Y",$I5="x"),"&gt;&gt;เลือกระดับผลการประเมิน&lt;&lt;",IF(AND('1-Basic Info'!$I$12="Y",$J5="x"),"&gt;&gt;เลือกระดับผลการประเมิน&lt;&lt;",IF(AND('1-Basic Info'!$I$13="Y",$K5="x"),"&gt;&gt;เลือกระดับผลการประเมิน&lt;&lt;",IF(AND('1-Basic Info'!$I$14="Y",$L5="x"),"&gt;&gt;เลือกระดับผลการประเมิน&lt;&lt;","Not Applicable"))))</f>
        <v>Not Applicable</v>
      </c>
      <c r="N5" s="20" t="e">
        <f t="array" aca="1" ref="N5" ca="1">_xludf.SWITCH(M5,"Not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5" s="9"/>
      <c r="P5" s="9"/>
      <c r="Q5" s="22"/>
      <c r="R5" s="22"/>
      <c r="S5" s="22"/>
      <c r="T5" s="22"/>
      <c r="U5" s="22"/>
      <c r="V5" s="3"/>
      <c r="W5" s="3"/>
      <c r="X5" s="3"/>
      <c r="Y5" s="3"/>
    </row>
    <row r="6" spans="1:25" ht="295.8">
      <c r="A6" s="7">
        <v>3</v>
      </c>
      <c r="B6" s="23"/>
      <c r="C6" s="20" t="s">
        <v>728</v>
      </c>
      <c r="D6" s="7"/>
      <c r="E6" s="7"/>
      <c r="F6" s="7"/>
      <c r="G6" s="9" t="s">
        <v>1227</v>
      </c>
      <c r="H6" s="9" t="s">
        <v>1228</v>
      </c>
      <c r="I6" s="20" t="s">
        <v>728</v>
      </c>
      <c r="J6" s="20" t="s">
        <v>728</v>
      </c>
      <c r="K6" s="20" t="s">
        <v>728</v>
      </c>
      <c r="L6" s="20" t="s">
        <v>728</v>
      </c>
      <c r="M6" s="10" t="str">
        <f>IF(AND('1-Basic Info'!$I$11="Y",$I6="x"),"&gt;&gt;เลือกระดับผลการประเมิน&lt;&lt;",IF(AND('1-Basic Info'!$I$12="Y",$J6="x"),"&gt;&gt;เลือกระดับผลการประเมิน&lt;&lt;",IF(AND('1-Basic Info'!$I$13="Y",$K6="x"),"&gt;&gt;เลือกระดับผลการประเมิน&lt;&lt;",IF(AND('1-Basic Info'!$I$14="Y",$L6="x"),"&gt;&gt;เลือกระดับผลการประเมิน&lt;&lt;","Not Applicable"))))</f>
        <v>Not Applicable</v>
      </c>
      <c r="N6" s="20" t="e">
        <f t="array" aca="1" ref="N6" ca="1">_xludf.SWITCH(M6,"Not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6" s="9"/>
      <c r="P6" s="9"/>
      <c r="Q6" s="22"/>
      <c r="R6" s="22"/>
      <c r="S6" s="22"/>
      <c r="T6" s="22"/>
      <c r="U6" s="22"/>
      <c r="V6" s="3"/>
      <c r="W6" s="3"/>
      <c r="X6" s="3"/>
      <c r="Y6" s="3"/>
    </row>
    <row r="7" spans="1:25" ht="87">
      <c r="A7" s="7">
        <v>4</v>
      </c>
      <c r="B7" s="23"/>
      <c r="C7" s="20" t="s">
        <v>728</v>
      </c>
      <c r="D7" s="7"/>
      <c r="E7" s="7"/>
      <c r="F7" s="7"/>
      <c r="G7" s="9" t="s">
        <v>1229</v>
      </c>
      <c r="H7" s="9" t="s">
        <v>1230</v>
      </c>
      <c r="I7" s="20" t="s">
        <v>728</v>
      </c>
      <c r="J7" s="20" t="s">
        <v>728</v>
      </c>
      <c r="K7" s="20" t="s">
        <v>728</v>
      </c>
      <c r="L7" s="20" t="s">
        <v>728</v>
      </c>
      <c r="M7" s="10" t="str">
        <f>IF(AND('1-Basic Info'!$I$11="Y",$I7="x"),"&gt;&gt;เลือกระดับผลการประเมิน&lt;&lt;",IF(AND('1-Basic Info'!$I$12="Y",$J7="x"),"&gt;&gt;เลือกระดับผลการประเมิน&lt;&lt;",IF(AND('1-Basic Info'!$I$13="Y",$K7="x"),"&gt;&gt;เลือกระดับผลการประเมิน&lt;&lt;",IF(AND('1-Basic Info'!$I$14="Y",$L7="x"),"&gt;&gt;เลือกระดับผลการประเมิน&lt;&lt;","Not Applicable"))))</f>
        <v>Not Applicable</v>
      </c>
      <c r="N7" s="20" t="e">
        <f t="array" aca="1" ref="N7" ca="1">_xludf.SWITCH(M7,"Not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7" s="9"/>
      <c r="P7" s="9"/>
      <c r="Q7" s="22"/>
      <c r="R7" s="22"/>
      <c r="S7" s="22"/>
      <c r="T7" s="22"/>
      <c r="U7" s="22"/>
      <c r="V7" s="3"/>
      <c r="W7" s="3"/>
      <c r="X7" s="3"/>
      <c r="Y7" s="3"/>
    </row>
    <row r="8" spans="1:25" ht="261">
      <c r="A8" s="7">
        <v>5</v>
      </c>
      <c r="B8" s="23"/>
      <c r="C8" s="20" t="s">
        <v>728</v>
      </c>
      <c r="D8" s="7"/>
      <c r="E8" s="7"/>
      <c r="F8" s="7"/>
      <c r="G8" s="9" t="s">
        <v>1231</v>
      </c>
      <c r="H8" s="9" t="s">
        <v>1232</v>
      </c>
      <c r="I8" s="20" t="s">
        <v>728</v>
      </c>
      <c r="J8" s="20" t="s">
        <v>728</v>
      </c>
      <c r="K8" s="20" t="s">
        <v>728</v>
      </c>
      <c r="L8" s="20" t="s">
        <v>728</v>
      </c>
      <c r="M8" s="10" t="str">
        <f>IF(AND('1-Basic Info'!$I$11="Y",$I8="x"),"&gt;&gt;เลือกระดับผลการประเมิน&lt;&lt;",IF(AND('1-Basic Info'!$I$12="Y",$J8="x"),"&gt;&gt;เลือกระดับผลการประเมิน&lt;&lt;",IF(AND('1-Basic Info'!$I$13="Y",$K8="x"),"&gt;&gt;เลือกระดับผลการประเมิน&lt;&lt;",IF(AND('1-Basic Info'!$I$14="Y",$L8="x"),"&gt;&gt;เลือกระดับผลการประเมิน&lt;&lt;","Not Applicable"))))</f>
        <v>Not Applicable</v>
      </c>
      <c r="N8" s="20" t="e">
        <f t="array" aca="1" ref="N8" ca="1">_xludf.SWITCH(M8,"Not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8" s="9"/>
      <c r="P8" s="9"/>
      <c r="Q8" s="22"/>
      <c r="R8" s="22"/>
      <c r="S8" s="22"/>
      <c r="T8" s="22"/>
      <c r="U8" s="22"/>
      <c r="V8" s="3"/>
      <c r="W8" s="3"/>
      <c r="X8" s="3"/>
      <c r="Y8" s="3"/>
    </row>
    <row r="9" spans="1:25" ht="104.4">
      <c r="A9" s="7">
        <v>6</v>
      </c>
      <c r="B9" s="7"/>
      <c r="C9" s="20" t="s">
        <v>728</v>
      </c>
      <c r="D9" s="7"/>
      <c r="E9" s="7"/>
      <c r="F9" s="7"/>
      <c r="G9" s="9" t="s">
        <v>1233</v>
      </c>
      <c r="H9" s="9" t="s">
        <v>1234</v>
      </c>
      <c r="I9" s="20" t="s">
        <v>728</v>
      </c>
      <c r="J9" s="20" t="s">
        <v>728</v>
      </c>
      <c r="K9" s="20" t="s">
        <v>728</v>
      </c>
      <c r="L9" s="20" t="s">
        <v>728</v>
      </c>
      <c r="M9" s="10" t="str">
        <f>IF(AND('1-Basic Info'!$I$11="Y",$I9="x"),"&gt;&gt;เลือกระดับผลการประเมิน&lt;&lt;",IF(AND('1-Basic Info'!$I$12="Y",$J9="x"),"&gt;&gt;เลือกระดับผลการประเมิน&lt;&lt;",IF(AND('1-Basic Info'!$I$13="Y",$K9="x"),"&gt;&gt;เลือกระดับผลการประเมิน&lt;&lt;",IF(AND('1-Basic Info'!$I$14="Y",$L9="x"),"&gt;&gt;เลือกระดับผลการประเมิน&lt;&lt;","Not Applicable"))))</f>
        <v>Not Applicable</v>
      </c>
      <c r="N9" s="20" t="e">
        <f t="array" aca="1" ref="N9" ca="1">_xludf.SWITCH(M9,"Not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9" s="9"/>
      <c r="P9" s="9"/>
      <c r="Q9" s="22"/>
      <c r="R9" s="22"/>
      <c r="S9" s="22"/>
      <c r="T9" s="22"/>
      <c r="U9" s="22"/>
      <c r="V9" s="3"/>
      <c r="W9" s="3"/>
      <c r="X9" s="3"/>
      <c r="Y9" s="3"/>
    </row>
    <row r="10" spans="1:25" ht="129.75" customHeight="1">
      <c r="A10" s="7">
        <v>7</v>
      </c>
      <c r="B10" s="7"/>
      <c r="C10" s="20" t="s">
        <v>728</v>
      </c>
      <c r="D10" s="23"/>
      <c r="E10" s="7"/>
      <c r="F10" s="7"/>
      <c r="G10" s="9" t="s">
        <v>1235</v>
      </c>
      <c r="H10" s="9" t="s">
        <v>1236</v>
      </c>
      <c r="I10" s="20" t="s">
        <v>728</v>
      </c>
      <c r="J10" s="20" t="s">
        <v>728</v>
      </c>
      <c r="K10" s="20" t="s">
        <v>728</v>
      </c>
      <c r="L10" s="20" t="s">
        <v>728</v>
      </c>
      <c r="M10" s="10" t="str">
        <f>IF(AND('1-Basic Info'!$I$11="Y",$I10="x"),"&gt;&gt;เลือกระดับผลการประเมิน&lt;&lt;",IF(AND('1-Basic Info'!$I$12="Y",$J10="x"),"&gt;&gt;เลือกระดับผลการประเมิน&lt;&lt;",IF(AND('1-Basic Info'!$I$13="Y",$K10="x"),"&gt;&gt;เลือกระดับผลการประเมิน&lt;&lt;",IF(AND('1-Basic Info'!$I$14="Y",$L10="x"),"&gt;&gt;เลือกระดับผลการประเมิน&lt;&lt;","Not Applicable"))))</f>
        <v>Not Applicable</v>
      </c>
      <c r="N10" s="20" t="e">
        <f t="array" aca="1" ref="N10" ca="1">_xludf.SWITCH(M10,"Not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10" s="9"/>
      <c r="P10" s="9"/>
      <c r="Q10" s="22"/>
      <c r="R10" s="22"/>
      <c r="S10" s="22"/>
      <c r="T10" s="22"/>
      <c r="U10" s="22"/>
      <c r="V10" s="3"/>
      <c r="W10" s="3"/>
      <c r="X10" s="3"/>
      <c r="Y10" s="3"/>
    </row>
    <row r="11" spans="1:25" ht="409.6">
      <c r="A11" s="7">
        <v>8</v>
      </c>
      <c r="B11" s="7"/>
      <c r="C11" s="20" t="s">
        <v>728</v>
      </c>
      <c r="D11" s="23"/>
      <c r="E11" s="20" t="s">
        <v>728</v>
      </c>
      <c r="F11" s="23"/>
      <c r="G11" s="9" t="s">
        <v>1237</v>
      </c>
      <c r="H11" s="9" t="s">
        <v>1238</v>
      </c>
      <c r="I11" s="20" t="s">
        <v>728</v>
      </c>
      <c r="J11" s="20" t="s">
        <v>728</v>
      </c>
      <c r="K11" s="20" t="s">
        <v>728</v>
      </c>
      <c r="L11" s="20" t="s">
        <v>728</v>
      </c>
      <c r="M11" s="10" t="str">
        <f>IF(AND('1-Basic Info'!$I$11="Y",$I11="x"),"&gt;&gt;เลือกระดับผลการประเมิน&lt;&lt;",IF(AND('1-Basic Info'!$I$12="Y",$J11="x"),"&gt;&gt;เลือกระดับผลการประเมิน&lt;&lt;",IF(AND('1-Basic Info'!$I$13="Y",$K11="x"),"&gt;&gt;เลือกระดับผลการประเมิน&lt;&lt;",IF(AND('1-Basic Info'!$I$14="Y",$L11="x"),"&gt;&gt;เลือกระดับผลการประเมิน&lt;&lt;","Not Applicable"))))</f>
        <v>Not Applicable</v>
      </c>
      <c r="N11" s="20" t="e">
        <f t="array" aca="1" ref="N11" ca="1">_xludf.SWITCH(M11,"Not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11" s="9"/>
      <c r="P11" s="9"/>
      <c r="Q11" s="22"/>
      <c r="R11" s="22"/>
      <c r="S11" s="22"/>
      <c r="T11" s="22"/>
      <c r="U11" s="22"/>
      <c r="V11" s="3"/>
      <c r="W11" s="3"/>
      <c r="X11" s="3"/>
      <c r="Y11" s="3"/>
    </row>
    <row r="12" spans="1:25" ht="121.8">
      <c r="A12" s="7">
        <v>9</v>
      </c>
      <c r="B12" s="7"/>
      <c r="C12" s="20" t="s">
        <v>728</v>
      </c>
      <c r="D12" s="23"/>
      <c r="E12" s="7"/>
      <c r="F12" s="7"/>
      <c r="G12" s="9" t="s">
        <v>1239</v>
      </c>
      <c r="H12" s="9" t="s">
        <v>1240</v>
      </c>
      <c r="I12" s="20" t="s">
        <v>728</v>
      </c>
      <c r="J12" s="20" t="s">
        <v>728</v>
      </c>
      <c r="K12" s="20" t="s">
        <v>728</v>
      </c>
      <c r="L12" s="20" t="s">
        <v>728</v>
      </c>
      <c r="M12" s="10" t="str">
        <f>IF(AND('1-Basic Info'!$I$11="Y",$I12="x"),"&gt;&gt;เลือกระดับผลการประเมิน&lt;&lt;",IF(AND('1-Basic Info'!$I$12="Y",$J12="x"),"&gt;&gt;เลือกระดับผลการประเมิน&lt;&lt;",IF(AND('1-Basic Info'!$I$13="Y",$K12="x"),"&gt;&gt;เลือกระดับผลการประเมิน&lt;&lt;",IF(AND('1-Basic Info'!$I$14="Y",$L12="x"),"&gt;&gt;เลือกระดับผลการประเมิน&lt;&lt;","Not Applicable"))))</f>
        <v>Not Applicable</v>
      </c>
      <c r="N12" s="20" t="e">
        <f t="array" aca="1" ref="N12" ca="1">_xludf.SWITCH(M12,"Not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12" s="9"/>
      <c r="P12" s="9"/>
      <c r="Q12" s="22"/>
      <c r="R12" s="22"/>
      <c r="S12" s="22"/>
      <c r="T12" s="22"/>
      <c r="U12" s="22"/>
      <c r="V12" s="3"/>
      <c r="W12" s="3"/>
      <c r="X12" s="3"/>
      <c r="Y12" s="3"/>
    </row>
    <row r="13" spans="1:25" ht="261">
      <c r="A13" s="7">
        <v>10</v>
      </c>
      <c r="B13" s="7"/>
      <c r="C13" s="20" t="s">
        <v>728</v>
      </c>
      <c r="D13" s="7"/>
      <c r="E13" s="20" t="s">
        <v>728</v>
      </c>
      <c r="F13" s="7"/>
      <c r="G13" s="9" t="s">
        <v>1241</v>
      </c>
      <c r="H13" s="13" t="s">
        <v>1242</v>
      </c>
      <c r="I13" s="20" t="s">
        <v>728</v>
      </c>
      <c r="J13" s="20" t="s">
        <v>728</v>
      </c>
      <c r="K13" s="20" t="s">
        <v>728</v>
      </c>
      <c r="L13" s="20" t="s">
        <v>728</v>
      </c>
      <c r="M13" s="10" t="str">
        <f>IF(AND('1-Basic Info'!$I$11="Y",$I13="x"),"&gt;&gt;เลือกระดับผลการประเมิน&lt;&lt;",IF(AND('1-Basic Info'!$I$12="Y",$J13="x"),"&gt;&gt;เลือกระดับผลการประเมิน&lt;&lt;",IF(AND('1-Basic Info'!$I$13="Y",$K13="x"),"&gt;&gt;เลือกระดับผลการประเมิน&lt;&lt;",IF(AND('1-Basic Info'!$I$14="Y",$L13="x"),"&gt;&gt;เลือกระดับผลการประเมิน&lt;&lt;","Not Applicable"))))</f>
        <v>Not Applicable</v>
      </c>
      <c r="N13" s="20" t="e">
        <f t="array" aca="1" ref="N13" ca="1">_xludf.SWITCH(M13,"Not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13" s="9"/>
      <c r="P13" s="9"/>
      <c r="Q13" s="22"/>
      <c r="R13" s="22"/>
      <c r="S13" s="22"/>
      <c r="T13" s="22"/>
      <c r="U13" s="22"/>
      <c r="V13" s="3"/>
      <c r="W13" s="3"/>
      <c r="X13" s="3"/>
      <c r="Y13" s="3"/>
    </row>
    <row r="14" spans="1:25" ht="226.2">
      <c r="A14" s="7">
        <v>11</v>
      </c>
      <c r="B14" s="7"/>
      <c r="C14" s="20" t="s">
        <v>728</v>
      </c>
      <c r="D14" s="7"/>
      <c r="E14" s="23"/>
      <c r="F14" s="20" t="s">
        <v>728</v>
      </c>
      <c r="G14" s="9" t="s">
        <v>1243</v>
      </c>
      <c r="H14" s="13" t="s">
        <v>1244</v>
      </c>
      <c r="I14" s="20" t="s">
        <v>728</v>
      </c>
      <c r="J14" s="20" t="s">
        <v>728</v>
      </c>
      <c r="K14" s="20" t="s">
        <v>728</v>
      </c>
      <c r="L14" s="20" t="s">
        <v>728</v>
      </c>
      <c r="M14" s="10" t="str">
        <f>IF(AND('1-Basic Info'!$I$11="Y",$I14="x"),"&gt;&gt;เลือกระดับผลการประเมิน&lt;&lt;",IF(AND('1-Basic Info'!$I$12="Y",$J14="x"),"&gt;&gt;เลือกระดับผลการประเมิน&lt;&lt;",IF(AND('1-Basic Info'!$I$13="Y",$K14="x"),"&gt;&gt;เลือกระดับผลการประเมิน&lt;&lt;",IF(AND('1-Basic Info'!$I$14="Y",$L14="x"),"&gt;&gt;เลือกระดับผลการประเมิน&lt;&lt;","Not Applicable"))))</f>
        <v>Not Applicable</v>
      </c>
      <c r="N14" s="20" t="e">
        <f t="array" aca="1" ref="N14" ca="1">_xludf.SWITCH(M14,"Not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14" s="9"/>
      <c r="P14" s="9"/>
      <c r="Q14" s="22"/>
      <c r="R14" s="22"/>
      <c r="S14" s="22"/>
      <c r="T14" s="22"/>
      <c r="U14" s="22"/>
      <c r="V14" s="3"/>
      <c r="W14" s="3"/>
      <c r="X14" s="3"/>
      <c r="Y14" s="3"/>
    </row>
    <row r="15" spans="1:25" ht="21" customHeight="1">
      <c r="A15" s="14"/>
      <c r="B15" s="14"/>
      <c r="C15" s="14"/>
      <c r="D15" s="14"/>
      <c r="E15" s="14"/>
      <c r="F15" s="14"/>
      <c r="G15" s="14"/>
      <c r="H15" s="15"/>
      <c r="I15" s="14"/>
      <c r="J15" s="14"/>
      <c r="K15" s="14"/>
      <c r="L15" s="14"/>
      <c r="M15" s="15"/>
      <c r="N15" s="15"/>
      <c r="O15" s="14"/>
      <c r="P15" s="14"/>
      <c r="Q15" s="3"/>
      <c r="R15" s="3"/>
      <c r="S15" s="3"/>
      <c r="T15" s="3"/>
      <c r="U15" s="3"/>
      <c r="V15" s="3"/>
      <c r="W15" s="3"/>
      <c r="X15" s="3"/>
      <c r="Y15" s="3"/>
    </row>
    <row r="16" spans="1:25" ht="21" customHeight="1">
      <c r="A16" s="14"/>
      <c r="B16" s="14"/>
      <c r="C16" s="14"/>
      <c r="D16" s="14"/>
      <c r="E16" s="14"/>
      <c r="F16" s="14"/>
      <c r="G16" s="14"/>
      <c r="H16" s="15"/>
      <c r="I16" s="14"/>
      <c r="J16" s="14"/>
      <c r="K16" s="14"/>
      <c r="L16" s="14"/>
      <c r="M16" s="15"/>
      <c r="N16" s="15"/>
      <c r="O16" s="14"/>
      <c r="P16" s="14"/>
      <c r="Q16" s="3"/>
      <c r="R16" s="3"/>
      <c r="S16" s="3"/>
      <c r="T16" s="3"/>
      <c r="U16" s="3"/>
      <c r="V16" s="3"/>
      <c r="W16" s="3"/>
      <c r="X16" s="3"/>
      <c r="Y16" s="3"/>
    </row>
    <row r="17" spans="1:25" ht="21" customHeight="1">
      <c r="A17" s="14"/>
      <c r="B17" s="14"/>
      <c r="C17" s="14"/>
      <c r="D17" s="14"/>
      <c r="E17" s="14"/>
      <c r="F17" s="14"/>
      <c r="G17" s="14"/>
      <c r="H17" s="15"/>
      <c r="I17" s="14"/>
      <c r="J17" s="14"/>
      <c r="K17" s="14"/>
      <c r="L17" s="14"/>
      <c r="M17" s="15"/>
      <c r="N17" s="15"/>
      <c r="O17" s="14"/>
      <c r="P17" s="14"/>
      <c r="Q17" s="3"/>
      <c r="R17" s="3"/>
      <c r="S17" s="3"/>
      <c r="T17" s="3"/>
      <c r="U17" s="3"/>
      <c r="V17" s="3"/>
      <c r="W17" s="3"/>
      <c r="X17" s="3"/>
      <c r="Y17" s="3"/>
    </row>
    <row r="18" spans="1:25" ht="21" customHeight="1">
      <c r="A18" s="14"/>
      <c r="B18" s="14"/>
      <c r="C18" s="14"/>
      <c r="D18" s="14"/>
      <c r="E18" s="14"/>
      <c r="F18" s="14"/>
      <c r="G18" s="14"/>
      <c r="H18" s="15"/>
      <c r="I18" s="14"/>
      <c r="J18" s="14"/>
      <c r="K18" s="14"/>
      <c r="L18" s="14"/>
      <c r="M18" s="15"/>
      <c r="N18" s="15"/>
      <c r="O18" s="14"/>
      <c r="P18" s="14"/>
      <c r="Q18" s="3"/>
      <c r="R18" s="3"/>
      <c r="S18" s="3"/>
      <c r="T18" s="3"/>
      <c r="U18" s="3"/>
      <c r="V18" s="3"/>
      <c r="W18" s="3"/>
      <c r="X18" s="3"/>
      <c r="Y18" s="3"/>
    </row>
    <row r="19" spans="1:25" ht="21" customHeight="1">
      <c r="A19" s="14"/>
      <c r="B19" s="14"/>
      <c r="C19" s="14"/>
      <c r="D19" s="14"/>
      <c r="E19" s="14"/>
      <c r="F19" s="14"/>
      <c r="G19" s="14"/>
      <c r="H19" s="15"/>
      <c r="I19" s="14"/>
      <c r="J19" s="14"/>
      <c r="K19" s="14"/>
      <c r="L19" s="14"/>
      <c r="M19" s="15"/>
      <c r="N19" s="15"/>
      <c r="O19" s="14"/>
      <c r="P19" s="14"/>
      <c r="Q19" s="3"/>
      <c r="R19" s="3"/>
      <c r="S19" s="3"/>
      <c r="T19" s="3"/>
      <c r="U19" s="3"/>
      <c r="V19" s="3"/>
      <c r="W19" s="3"/>
      <c r="X19" s="3"/>
      <c r="Y19" s="3"/>
    </row>
    <row r="20" spans="1:25" ht="21" customHeight="1">
      <c r="A20" s="14"/>
      <c r="B20" s="14"/>
      <c r="C20" s="14"/>
      <c r="D20" s="14"/>
      <c r="E20" s="14"/>
      <c r="F20" s="14"/>
      <c r="G20" s="14"/>
      <c r="H20" s="15"/>
      <c r="I20" s="14"/>
      <c r="J20" s="14"/>
      <c r="K20" s="14"/>
      <c r="L20" s="14"/>
      <c r="M20" s="15"/>
      <c r="N20" s="15"/>
      <c r="O20" s="14"/>
      <c r="P20" s="14"/>
      <c r="Q20" s="3"/>
      <c r="R20" s="3"/>
      <c r="S20" s="3"/>
      <c r="T20" s="3"/>
      <c r="U20" s="3"/>
      <c r="V20" s="3"/>
      <c r="W20" s="3"/>
      <c r="X20" s="3"/>
      <c r="Y20" s="3"/>
    </row>
    <row r="21" spans="1:25" ht="21" customHeight="1">
      <c r="A21" s="14"/>
      <c r="B21" s="14"/>
      <c r="C21" s="14"/>
      <c r="D21" s="14"/>
      <c r="E21" s="14"/>
      <c r="F21" s="14"/>
      <c r="G21" s="14"/>
      <c r="H21" s="15"/>
      <c r="I21" s="14"/>
      <c r="J21" s="14"/>
      <c r="K21" s="14"/>
      <c r="L21" s="14"/>
      <c r="M21" s="15"/>
      <c r="N21" s="15"/>
      <c r="O21" s="14"/>
      <c r="P21" s="14"/>
      <c r="Q21" s="3"/>
      <c r="R21" s="3"/>
      <c r="S21" s="3"/>
      <c r="T21" s="3"/>
      <c r="U21" s="3"/>
      <c r="V21" s="3"/>
      <c r="W21" s="3"/>
      <c r="X21" s="3"/>
      <c r="Y21" s="3"/>
    </row>
    <row r="22" spans="1:25" ht="21" customHeight="1">
      <c r="A22" s="14"/>
      <c r="B22" s="14"/>
      <c r="C22" s="14"/>
      <c r="D22" s="14"/>
      <c r="E22" s="14"/>
      <c r="F22" s="14"/>
      <c r="G22" s="14"/>
      <c r="H22" s="15"/>
      <c r="I22" s="14"/>
      <c r="J22" s="14"/>
      <c r="K22" s="14"/>
      <c r="L22" s="14"/>
      <c r="M22" s="15"/>
      <c r="N22" s="15"/>
      <c r="O22" s="14"/>
      <c r="P22" s="14"/>
      <c r="Q22" s="3"/>
      <c r="R22" s="3"/>
      <c r="S22" s="3"/>
      <c r="T22" s="3"/>
      <c r="U22" s="3"/>
      <c r="V22" s="3"/>
      <c r="W22" s="3"/>
      <c r="X22" s="3"/>
      <c r="Y22" s="3"/>
    </row>
    <row r="23" spans="1:25" ht="21" customHeight="1">
      <c r="A23" s="14"/>
      <c r="B23" s="14"/>
      <c r="C23" s="14"/>
      <c r="D23" s="14"/>
      <c r="E23" s="14"/>
      <c r="F23" s="14"/>
      <c r="G23" s="14"/>
      <c r="H23" s="15"/>
      <c r="I23" s="14"/>
      <c r="J23" s="14"/>
      <c r="K23" s="14"/>
      <c r="L23" s="14"/>
      <c r="M23" s="15"/>
      <c r="N23" s="15"/>
      <c r="O23" s="14"/>
      <c r="P23" s="14"/>
      <c r="Q23" s="3"/>
      <c r="R23" s="3"/>
      <c r="S23" s="3"/>
      <c r="T23" s="3"/>
      <c r="U23" s="3"/>
      <c r="V23" s="3"/>
      <c r="W23" s="3"/>
      <c r="X23" s="3"/>
      <c r="Y23" s="3"/>
    </row>
    <row r="24" spans="1:25" ht="21" customHeight="1">
      <c r="A24" s="14"/>
      <c r="B24" s="14"/>
      <c r="C24" s="14"/>
      <c r="D24" s="14"/>
      <c r="E24" s="14"/>
      <c r="F24" s="14"/>
      <c r="G24" s="14"/>
      <c r="H24" s="15"/>
      <c r="I24" s="14"/>
      <c r="J24" s="14"/>
      <c r="K24" s="14"/>
      <c r="L24" s="14"/>
      <c r="M24" s="15"/>
      <c r="N24" s="15"/>
      <c r="O24" s="14"/>
      <c r="P24" s="14"/>
      <c r="Q24" s="3"/>
      <c r="R24" s="3"/>
      <c r="S24" s="3"/>
      <c r="T24" s="3"/>
      <c r="U24" s="3"/>
      <c r="V24" s="3"/>
      <c r="W24" s="3"/>
      <c r="X24" s="3"/>
      <c r="Y24" s="3"/>
    </row>
    <row r="25" spans="1:25" ht="21" customHeight="1">
      <c r="A25" s="14"/>
      <c r="B25" s="14"/>
      <c r="C25" s="14"/>
      <c r="D25" s="14"/>
      <c r="E25" s="14"/>
      <c r="F25" s="14"/>
      <c r="G25" s="14"/>
      <c r="H25" s="15"/>
      <c r="I25" s="14"/>
      <c r="J25" s="14"/>
      <c r="K25" s="14"/>
      <c r="L25" s="14"/>
      <c r="M25" s="15"/>
      <c r="N25" s="15"/>
      <c r="O25" s="14"/>
      <c r="P25" s="14"/>
      <c r="Q25" s="3"/>
      <c r="R25" s="3"/>
      <c r="S25" s="3"/>
      <c r="T25" s="3"/>
      <c r="U25" s="3"/>
      <c r="V25" s="3"/>
      <c r="W25" s="3"/>
      <c r="X25" s="3"/>
      <c r="Y25" s="3"/>
    </row>
    <row r="26" spans="1:25" ht="21" customHeight="1">
      <c r="A26" s="14"/>
      <c r="B26" s="14"/>
      <c r="C26" s="14"/>
      <c r="D26" s="14"/>
      <c r="E26" s="14"/>
      <c r="F26" s="14"/>
      <c r="G26" s="14"/>
      <c r="H26" s="15"/>
      <c r="I26" s="14"/>
      <c r="J26" s="14"/>
      <c r="K26" s="14"/>
      <c r="L26" s="14"/>
      <c r="M26" s="15"/>
      <c r="N26" s="15"/>
      <c r="O26" s="14"/>
      <c r="P26" s="14"/>
      <c r="Q26" s="3"/>
      <c r="R26" s="3"/>
      <c r="S26" s="3"/>
      <c r="T26" s="3"/>
      <c r="U26" s="3"/>
      <c r="V26" s="3"/>
      <c r="W26" s="3"/>
      <c r="X26" s="3"/>
      <c r="Y26" s="3"/>
    </row>
    <row r="27" spans="1:25" ht="21" customHeight="1">
      <c r="A27" s="14"/>
      <c r="B27" s="14"/>
      <c r="C27" s="14"/>
      <c r="D27" s="14"/>
      <c r="E27" s="14"/>
      <c r="F27" s="14"/>
      <c r="G27" s="14"/>
      <c r="H27" s="15"/>
      <c r="I27" s="14"/>
      <c r="J27" s="14"/>
      <c r="K27" s="14"/>
      <c r="L27" s="14"/>
      <c r="M27" s="15"/>
      <c r="N27" s="15"/>
      <c r="O27" s="14"/>
      <c r="P27" s="14"/>
      <c r="Q27" s="3"/>
      <c r="R27" s="3"/>
      <c r="S27" s="3"/>
      <c r="T27" s="3"/>
      <c r="U27" s="3"/>
      <c r="V27" s="3"/>
      <c r="W27" s="3"/>
      <c r="X27" s="3"/>
      <c r="Y27" s="3"/>
    </row>
    <row r="28" spans="1:25" ht="21" customHeight="1">
      <c r="A28" s="14"/>
      <c r="B28" s="14"/>
      <c r="C28" s="14"/>
      <c r="D28" s="14"/>
      <c r="E28" s="14"/>
      <c r="F28" s="14"/>
      <c r="G28" s="14"/>
      <c r="H28" s="15"/>
      <c r="I28" s="14"/>
      <c r="J28" s="14"/>
      <c r="K28" s="14"/>
      <c r="L28" s="14"/>
      <c r="M28" s="15"/>
      <c r="N28" s="15"/>
      <c r="O28" s="14"/>
      <c r="P28" s="14"/>
      <c r="Q28" s="3"/>
      <c r="R28" s="3"/>
      <c r="S28" s="3"/>
      <c r="T28" s="3"/>
      <c r="U28" s="3"/>
      <c r="V28" s="3"/>
      <c r="W28" s="3"/>
      <c r="X28" s="3"/>
      <c r="Y28" s="3"/>
    </row>
    <row r="29" spans="1:25" ht="21" customHeight="1">
      <c r="A29" s="14"/>
      <c r="B29" s="14"/>
      <c r="C29" s="14"/>
      <c r="D29" s="14"/>
      <c r="E29" s="14"/>
      <c r="F29" s="14"/>
      <c r="G29" s="14"/>
      <c r="H29" s="15"/>
      <c r="I29" s="14"/>
      <c r="J29" s="14"/>
      <c r="K29" s="14"/>
      <c r="L29" s="14"/>
      <c r="M29" s="15"/>
      <c r="N29" s="15"/>
      <c r="O29" s="14"/>
      <c r="P29" s="14"/>
      <c r="Q29" s="3"/>
      <c r="R29" s="3"/>
      <c r="S29" s="3"/>
      <c r="T29" s="3"/>
      <c r="U29" s="3"/>
      <c r="V29" s="3"/>
      <c r="W29" s="3"/>
      <c r="X29" s="3"/>
      <c r="Y29" s="3"/>
    </row>
    <row r="30" spans="1:25" ht="21" customHeight="1">
      <c r="A30" s="14"/>
      <c r="B30" s="14"/>
      <c r="C30" s="14"/>
      <c r="D30" s="14"/>
      <c r="E30" s="14"/>
      <c r="F30" s="14"/>
      <c r="G30" s="14"/>
      <c r="H30" s="15"/>
      <c r="I30" s="14"/>
      <c r="J30" s="14"/>
      <c r="K30" s="14"/>
      <c r="L30" s="14"/>
      <c r="M30" s="15"/>
      <c r="N30" s="15"/>
      <c r="O30" s="14"/>
      <c r="P30" s="14"/>
      <c r="Q30" s="3"/>
      <c r="R30" s="3"/>
      <c r="S30" s="3"/>
      <c r="T30" s="3"/>
      <c r="U30" s="3"/>
      <c r="V30" s="3"/>
      <c r="W30" s="3"/>
      <c r="X30" s="3"/>
      <c r="Y30" s="3"/>
    </row>
    <row r="31" spans="1:25" ht="21" customHeight="1">
      <c r="A31" s="14"/>
      <c r="B31" s="14"/>
      <c r="C31" s="14"/>
      <c r="D31" s="14"/>
      <c r="E31" s="14"/>
      <c r="F31" s="14"/>
      <c r="G31" s="14"/>
      <c r="H31" s="15"/>
      <c r="I31" s="14"/>
      <c r="J31" s="14"/>
      <c r="K31" s="14"/>
      <c r="L31" s="14"/>
      <c r="M31" s="15"/>
      <c r="N31" s="15"/>
      <c r="O31" s="14"/>
      <c r="P31" s="14"/>
      <c r="Q31" s="3"/>
      <c r="R31" s="3"/>
      <c r="S31" s="3"/>
      <c r="T31" s="3"/>
      <c r="U31" s="3"/>
      <c r="V31" s="3"/>
      <c r="W31" s="3"/>
      <c r="X31" s="3"/>
      <c r="Y31" s="3"/>
    </row>
    <row r="32" spans="1:25" ht="21" customHeight="1">
      <c r="A32" s="14"/>
      <c r="B32" s="14"/>
      <c r="C32" s="14"/>
      <c r="D32" s="14"/>
      <c r="E32" s="14"/>
      <c r="F32" s="14"/>
      <c r="G32" s="14"/>
      <c r="H32" s="15"/>
      <c r="I32" s="14"/>
      <c r="J32" s="14"/>
      <c r="K32" s="14"/>
      <c r="L32" s="14"/>
      <c r="M32" s="15"/>
      <c r="N32" s="15"/>
      <c r="O32" s="14"/>
      <c r="P32" s="14"/>
      <c r="Q32" s="3"/>
      <c r="R32" s="3"/>
      <c r="S32" s="3"/>
      <c r="T32" s="3"/>
      <c r="U32" s="3"/>
      <c r="V32" s="3"/>
      <c r="W32" s="3"/>
      <c r="X32" s="3"/>
      <c r="Y32" s="3"/>
    </row>
    <row r="33" spans="1:25" ht="21" customHeight="1">
      <c r="A33" s="14"/>
      <c r="B33" s="14"/>
      <c r="C33" s="14"/>
      <c r="D33" s="14"/>
      <c r="E33" s="14"/>
      <c r="F33" s="14"/>
      <c r="G33" s="14"/>
      <c r="H33" s="15"/>
      <c r="I33" s="14"/>
      <c r="J33" s="14"/>
      <c r="K33" s="14"/>
      <c r="L33" s="14"/>
      <c r="M33" s="15"/>
      <c r="N33" s="15"/>
      <c r="O33" s="14"/>
      <c r="P33" s="14"/>
      <c r="Q33" s="3"/>
      <c r="R33" s="3"/>
      <c r="S33" s="3"/>
      <c r="T33" s="3"/>
      <c r="U33" s="3"/>
      <c r="V33" s="3"/>
      <c r="W33" s="3"/>
      <c r="X33" s="3"/>
      <c r="Y33" s="3"/>
    </row>
    <row r="34" spans="1:25" ht="21" customHeight="1">
      <c r="A34" s="14"/>
      <c r="B34" s="14"/>
      <c r="C34" s="14"/>
      <c r="D34" s="14"/>
      <c r="E34" s="14"/>
      <c r="F34" s="14"/>
      <c r="G34" s="14"/>
      <c r="H34" s="15"/>
      <c r="I34" s="14"/>
      <c r="J34" s="14"/>
      <c r="K34" s="14"/>
      <c r="L34" s="14"/>
      <c r="M34" s="15"/>
      <c r="N34" s="15"/>
      <c r="O34" s="14"/>
      <c r="P34" s="14"/>
      <c r="Q34" s="3"/>
      <c r="R34" s="3"/>
      <c r="S34" s="3"/>
      <c r="T34" s="3"/>
      <c r="U34" s="3"/>
      <c r="V34" s="3"/>
      <c r="W34" s="3"/>
      <c r="X34" s="3"/>
      <c r="Y34" s="3"/>
    </row>
    <row r="35" spans="1:25" ht="21" customHeight="1">
      <c r="A35" s="14"/>
      <c r="B35" s="14"/>
      <c r="C35" s="14"/>
      <c r="D35" s="14"/>
      <c r="E35" s="14"/>
      <c r="F35" s="14"/>
      <c r="G35" s="14"/>
      <c r="H35" s="15"/>
      <c r="I35" s="14"/>
      <c r="J35" s="14"/>
      <c r="K35" s="14"/>
      <c r="L35" s="14"/>
      <c r="M35" s="15"/>
      <c r="N35" s="15"/>
      <c r="O35" s="14"/>
      <c r="P35" s="14"/>
      <c r="Q35" s="3"/>
      <c r="R35" s="3"/>
      <c r="S35" s="3"/>
      <c r="T35" s="3"/>
      <c r="U35" s="3"/>
      <c r="V35" s="3"/>
      <c r="W35" s="3"/>
      <c r="X35" s="3"/>
      <c r="Y35" s="3"/>
    </row>
    <row r="36" spans="1:25" ht="21" customHeight="1">
      <c r="A36" s="14"/>
      <c r="B36" s="14"/>
      <c r="C36" s="14"/>
      <c r="D36" s="14"/>
      <c r="E36" s="14"/>
      <c r="F36" s="14"/>
      <c r="G36" s="14"/>
      <c r="H36" s="15"/>
      <c r="I36" s="14"/>
      <c r="J36" s="14"/>
      <c r="K36" s="14"/>
      <c r="L36" s="14"/>
      <c r="M36" s="15"/>
      <c r="N36" s="15"/>
      <c r="O36" s="14"/>
      <c r="P36" s="14"/>
      <c r="Q36" s="3"/>
      <c r="R36" s="3"/>
      <c r="S36" s="3"/>
      <c r="T36" s="3"/>
      <c r="U36" s="3"/>
      <c r="V36" s="3"/>
      <c r="W36" s="3"/>
      <c r="X36" s="3"/>
      <c r="Y36" s="3"/>
    </row>
    <row r="37" spans="1:25" ht="21" customHeight="1">
      <c r="A37" s="14"/>
      <c r="B37" s="14"/>
      <c r="C37" s="14"/>
      <c r="D37" s="14"/>
      <c r="E37" s="14"/>
      <c r="F37" s="14"/>
      <c r="G37" s="14"/>
      <c r="H37" s="15"/>
      <c r="I37" s="14"/>
      <c r="J37" s="14"/>
      <c r="K37" s="14"/>
      <c r="L37" s="14"/>
      <c r="M37" s="15"/>
      <c r="N37" s="15"/>
      <c r="O37" s="14"/>
      <c r="P37" s="14"/>
      <c r="Q37" s="3"/>
      <c r="R37" s="3"/>
      <c r="S37" s="3"/>
      <c r="T37" s="3"/>
      <c r="U37" s="3"/>
      <c r="V37" s="3"/>
      <c r="W37" s="3"/>
      <c r="X37" s="3"/>
      <c r="Y37" s="3"/>
    </row>
    <row r="38" spans="1:25" ht="21" customHeight="1">
      <c r="A38" s="14"/>
      <c r="B38" s="14"/>
      <c r="C38" s="14"/>
      <c r="D38" s="14"/>
      <c r="E38" s="14"/>
      <c r="F38" s="14"/>
      <c r="G38" s="14"/>
      <c r="H38" s="15"/>
      <c r="I38" s="14"/>
      <c r="J38" s="14"/>
      <c r="K38" s="14"/>
      <c r="L38" s="14"/>
      <c r="M38" s="15"/>
      <c r="N38" s="15"/>
      <c r="O38" s="14"/>
      <c r="P38" s="14"/>
      <c r="Q38" s="3"/>
      <c r="R38" s="3"/>
      <c r="S38" s="3"/>
      <c r="T38" s="3"/>
      <c r="U38" s="3"/>
      <c r="V38" s="3"/>
      <c r="W38" s="3"/>
      <c r="X38" s="3"/>
      <c r="Y38" s="3"/>
    </row>
    <row r="39" spans="1:25" ht="21" customHeight="1">
      <c r="A39" s="14"/>
      <c r="B39" s="14"/>
      <c r="C39" s="14"/>
      <c r="D39" s="14"/>
      <c r="E39" s="14"/>
      <c r="F39" s="14"/>
      <c r="G39" s="14"/>
      <c r="H39" s="15"/>
      <c r="I39" s="14"/>
      <c r="J39" s="14"/>
      <c r="K39" s="14"/>
      <c r="L39" s="14"/>
      <c r="M39" s="15"/>
      <c r="N39" s="15"/>
      <c r="O39" s="14"/>
      <c r="P39" s="14"/>
      <c r="Q39" s="3"/>
      <c r="R39" s="3"/>
      <c r="S39" s="3"/>
      <c r="T39" s="3"/>
      <c r="U39" s="3"/>
      <c r="V39" s="3"/>
      <c r="W39" s="3"/>
      <c r="X39" s="3"/>
      <c r="Y39" s="3"/>
    </row>
    <row r="40" spans="1:25" ht="21" customHeight="1">
      <c r="A40" s="14"/>
      <c r="B40" s="14"/>
      <c r="C40" s="14"/>
      <c r="D40" s="14"/>
      <c r="E40" s="14"/>
      <c r="F40" s="14"/>
      <c r="G40" s="14"/>
      <c r="H40" s="15"/>
      <c r="I40" s="14"/>
      <c r="J40" s="14"/>
      <c r="K40" s="14"/>
      <c r="L40" s="14"/>
      <c r="M40" s="15"/>
      <c r="N40" s="15"/>
      <c r="O40" s="14"/>
      <c r="P40" s="14"/>
      <c r="Q40" s="3"/>
      <c r="R40" s="3"/>
      <c r="S40" s="3"/>
      <c r="T40" s="3"/>
      <c r="U40" s="3"/>
      <c r="V40" s="3"/>
      <c r="W40" s="3"/>
      <c r="X40" s="3"/>
      <c r="Y40" s="3"/>
    </row>
    <row r="41" spans="1:25" ht="21" customHeight="1">
      <c r="A41" s="14"/>
      <c r="B41" s="14"/>
      <c r="C41" s="14"/>
      <c r="D41" s="14"/>
      <c r="E41" s="14"/>
      <c r="F41" s="14"/>
      <c r="G41" s="14"/>
      <c r="H41" s="15"/>
      <c r="I41" s="14"/>
      <c r="J41" s="14"/>
      <c r="K41" s="14"/>
      <c r="L41" s="14"/>
      <c r="M41" s="15"/>
      <c r="N41" s="15"/>
      <c r="O41" s="14"/>
      <c r="P41" s="14"/>
      <c r="Q41" s="3"/>
      <c r="R41" s="3"/>
      <c r="S41" s="3"/>
      <c r="T41" s="3"/>
      <c r="U41" s="3"/>
      <c r="V41" s="3"/>
      <c r="W41" s="3"/>
      <c r="X41" s="3"/>
      <c r="Y41" s="3"/>
    </row>
    <row r="42" spans="1:25" ht="21" customHeight="1">
      <c r="A42" s="14"/>
      <c r="B42" s="14"/>
      <c r="C42" s="14"/>
      <c r="D42" s="14"/>
      <c r="E42" s="14"/>
      <c r="F42" s="14"/>
      <c r="G42" s="14"/>
      <c r="H42" s="15"/>
      <c r="I42" s="14"/>
      <c r="J42" s="14"/>
      <c r="K42" s="14"/>
      <c r="L42" s="14"/>
      <c r="M42" s="15"/>
      <c r="N42" s="15"/>
      <c r="O42" s="14"/>
      <c r="P42" s="14"/>
      <c r="Q42" s="3"/>
      <c r="R42" s="3"/>
      <c r="S42" s="3"/>
      <c r="T42" s="3"/>
      <c r="U42" s="3"/>
      <c r="V42" s="3"/>
      <c r="W42" s="3"/>
      <c r="X42" s="3"/>
      <c r="Y42" s="3"/>
    </row>
    <row r="43" spans="1:25" ht="21" customHeight="1">
      <c r="A43" s="14"/>
      <c r="B43" s="14"/>
      <c r="C43" s="14"/>
      <c r="D43" s="14"/>
      <c r="E43" s="14"/>
      <c r="F43" s="14"/>
      <c r="G43" s="14"/>
      <c r="H43" s="15"/>
      <c r="I43" s="14"/>
      <c r="J43" s="14"/>
      <c r="K43" s="14"/>
      <c r="L43" s="14"/>
      <c r="M43" s="15"/>
      <c r="N43" s="15"/>
      <c r="O43" s="14"/>
      <c r="P43" s="14"/>
      <c r="Q43" s="3"/>
      <c r="R43" s="3"/>
      <c r="S43" s="3"/>
      <c r="T43" s="3"/>
      <c r="U43" s="3"/>
      <c r="V43" s="3"/>
      <c r="W43" s="3"/>
      <c r="X43" s="3"/>
      <c r="Y43" s="3"/>
    </row>
    <row r="44" spans="1:25" ht="21" customHeight="1">
      <c r="A44" s="14"/>
      <c r="B44" s="14"/>
      <c r="C44" s="14"/>
      <c r="D44" s="14"/>
      <c r="E44" s="14"/>
      <c r="F44" s="14"/>
      <c r="G44" s="14"/>
      <c r="H44" s="15"/>
      <c r="I44" s="14"/>
      <c r="J44" s="14"/>
      <c r="K44" s="14"/>
      <c r="L44" s="14"/>
      <c r="M44" s="15"/>
      <c r="N44" s="15"/>
      <c r="O44" s="14"/>
      <c r="P44" s="14"/>
      <c r="Q44" s="3"/>
      <c r="R44" s="3"/>
      <c r="S44" s="3"/>
      <c r="T44" s="3"/>
      <c r="U44" s="3"/>
      <c r="V44" s="3"/>
      <c r="W44" s="3"/>
      <c r="X44" s="3"/>
      <c r="Y44" s="3"/>
    </row>
    <row r="45" spans="1:25" ht="21" customHeight="1">
      <c r="A45" s="14"/>
      <c r="B45" s="14"/>
      <c r="C45" s="14"/>
      <c r="D45" s="14"/>
      <c r="E45" s="14"/>
      <c r="F45" s="14"/>
      <c r="G45" s="14"/>
      <c r="H45" s="15"/>
      <c r="I45" s="14"/>
      <c r="J45" s="14"/>
      <c r="K45" s="14"/>
      <c r="L45" s="14"/>
      <c r="M45" s="15"/>
      <c r="N45" s="15"/>
      <c r="O45" s="14"/>
      <c r="P45" s="14"/>
      <c r="Q45" s="3"/>
      <c r="R45" s="3"/>
      <c r="S45" s="3"/>
      <c r="T45" s="3"/>
      <c r="U45" s="3"/>
      <c r="V45" s="3"/>
      <c r="W45" s="3"/>
      <c r="X45" s="3"/>
      <c r="Y45" s="3"/>
    </row>
    <row r="46" spans="1:25" ht="21" customHeight="1">
      <c r="A46" s="14"/>
      <c r="B46" s="14"/>
      <c r="C46" s="14"/>
      <c r="D46" s="14"/>
      <c r="E46" s="14"/>
      <c r="F46" s="14"/>
      <c r="G46" s="14"/>
      <c r="H46" s="15"/>
      <c r="I46" s="14"/>
      <c r="J46" s="14"/>
      <c r="K46" s="14"/>
      <c r="L46" s="14"/>
      <c r="M46" s="15"/>
      <c r="N46" s="15"/>
      <c r="O46" s="14"/>
      <c r="P46" s="14"/>
      <c r="Q46" s="3"/>
      <c r="R46" s="3"/>
      <c r="S46" s="3"/>
      <c r="T46" s="3"/>
      <c r="U46" s="3"/>
      <c r="V46" s="3"/>
      <c r="W46" s="3"/>
      <c r="X46" s="3"/>
      <c r="Y46" s="3"/>
    </row>
    <row r="47" spans="1:25" ht="21" customHeight="1">
      <c r="A47" s="14"/>
      <c r="B47" s="14"/>
      <c r="C47" s="14"/>
      <c r="D47" s="14"/>
      <c r="E47" s="14"/>
      <c r="F47" s="14"/>
      <c r="G47" s="14"/>
      <c r="H47" s="15"/>
      <c r="I47" s="14"/>
      <c r="J47" s="14"/>
      <c r="K47" s="14"/>
      <c r="L47" s="14"/>
      <c r="M47" s="15"/>
      <c r="N47" s="15"/>
      <c r="O47" s="14"/>
      <c r="P47" s="14"/>
      <c r="Q47" s="3"/>
      <c r="R47" s="3"/>
      <c r="S47" s="3"/>
      <c r="T47" s="3"/>
      <c r="U47" s="3"/>
      <c r="V47" s="3"/>
      <c r="W47" s="3"/>
      <c r="X47" s="3"/>
      <c r="Y47" s="3"/>
    </row>
    <row r="48" spans="1:25" ht="21" customHeight="1">
      <c r="A48" s="14"/>
      <c r="B48" s="14"/>
      <c r="C48" s="14"/>
      <c r="D48" s="14"/>
      <c r="E48" s="14"/>
      <c r="F48" s="14"/>
      <c r="G48" s="14"/>
      <c r="H48" s="15"/>
      <c r="I48" s="14"/>
      <c r="J48" s="14"/>
      <c r="K48" s="14"/>
      <c r="L48" s="14"/>
      <c r="M48" s="15"/>
      <c r="N48" s="15"/>
      <c r="O48" s="14"/>
      <c r="P48" s="14"/>
      <c r="Q48" s="3"/>
      <c r="R48" s="3"/>
      <c r="S48" s="3"/>
      <c r="T48" s="3"/>
      <c r="U48" s="3"/>
      <c r="V48" s="3"/>
      <c r="W48" s="3"/>
      <c r="X48" s="3"/>
      <c r="Y48" s="3"/>
    </row>
    <row r="49" spans="1:25" ht="21" customHeight="1">
      <c r="A49" s="14"/>
      <c r="B49" s="14"/>
      <c r="C49" s="14"/>
      <c r="D49" s="14"/>
      <c r="E49" s="14"/>
      <c r="F49" s="14"/>
      <c r="G49" s="14"/>
      <c r="H49" s="15"/>
      <c r="I49" s="14"/>
      <c r="J49" s="14"/>
      <c r="K49" s="14"/>
      <c r="L49" s="14"/>
      <c r="M49" s="15"/>
      <c r="N49" s="15"/>
      <c r="O49" s="14"/>
      <c r="P49" s="14"/>
      <c r="Q49" s="3"/>
      <c r="R49" s="3"/>
      <c r="S49" s="3"/>
      <c r="T49" s="3"/>
      <c r="U49" s="3"/>
      <c r="V49" s="3"/>
      <c r="W49" s="3"/>
      <c r="X49" s="3"/>
      <c r="Y49" s="3"/>
    </row>
    <row r="50" spans="1:25" ht="21" customHeight="1">
      <c r="A50" s="14"/>
      <c r="B50" s="14"/>
      <c r="C50" s="14"/>
      <c r="D50" s="14"/>
      <c r="E50" s="14"/>
      <c r="F50" s="14"/>
      <c r="G50" s="14"/>
      <c r="H50" s="15"/>
      <c r="I50" s="14"/>
      <c r="J50" s="14"/>
      <c r="K50" s="14"/>
      <c r="L50" s="14"/>
      <c r="M50" s="15"/>
      <c r="N50" s="15"/>
      <c r="O50" s="14"/>
      <c r="P50" s="14"/>
      <c r="Q50" s="3"/>
      <c r="R50" s="3"/>
      <c r="S50" s="3"/>
      <c r="T50" s="3"/>
      <c r="U50" s="3"/>
      <c r="V50" s="3"/>
      <c r="W50" s="3"/>
      <c r="X50" s="3"/>
      <c r="Y50" s="3"/>
    </row>
    <row r="51" spans="1:25" ht="21" customHeight="1">
      <c r="A51" s="14"/>
      <c r="B51" s="14"/>
      <c r="C51" s="14"/>
      <c r="D51" s="14"/>
      <c r="E51" s="14"/>
      <c r="F51" s="14"/>
      <c r="G51" s="14"/>
      <c r="H51" s="15"/>
      <c r="I51" s="14"/>
      <c r="J51" s="14"/>
      <c r="K51" s="14"/>
      <c r="L51" s="14"/>
      <c r="M51" s="15"/>
      <c r="N51" s="15"/>
      <c r="O51" s="14"/>
      <c r="P51" s="14"/>
      <c r="Q51" s="3"/>
      <c r="R51" s="3"/>
      <c r="S51" s="3"/>
      <c r="T51" s="3"/>
      <c r="U51" s="3"/>
      <c r="V51" s="3"/>
      <c r="W51" s="3"/>
      <c r="X51" s="3"/>
      <c r="Y51" s="3"/>
    </row>
    <row r="52" spans="1:25" ht="21" customHeight="1">
      <c r="A52" s="14"/>
      <c r="B52" s="14"/>
      <c r="C52" s="14"/>
      <c r="D52" s="14"/>
      <c r="E52" s="14"/>
      <c r="F52" s="14"/>
      <c r="G52" s="14"/>
      <c r="H52" s="15"/>
      <c r="I52" s="14"/>
      <c r="J52" s="14"/>
      <c r="K52" s="14"/>
      <c r="L52" s="14"/>
      <c r="M52" s="15"/>
      <c r="N52" s="15"/>
      <c r="O52" s="14"/>
      <c r="P52" s="14"/>
      <c r="Q52" s="3"/>
      <c r="R52" s="3"/>
      <c r="S52" s="3"/>
      <c r="T52" s="3"/>
      <c r="U52" s="3"/>
      <c r="V52" s="3"/>
      <c r="W52" s="3"/>
      <c r="X52" s="3"/>
      <c r="Y52" s="3"/>
    </row>
    <row r="53" spans="1:25" ht="21" customHeight="1">
      <c r="A53" s="14"/>
      <c r="B53" s="14"/>
      <c r="C53" s="14"/>
      <c r="D53" s="14"/>
      <c r="E53" s="14"/>
      <c r="F53" s="14"/>
      <c r="G53" s="14"/>
      <c r="H53" s="15"/>
      <c r="I53" s="14"/>
      <c r="J53" s="14"/>
      <c r="K53" s="14"/>
      <c r="L53" s="14"/>
      <c r="M53" s="15"/>
      <c r="N53" s="15"/>
      <c r="O53" s="14"/>
      <c r="P53" s="14"/>
      <c r="Q53" s="3"/>
      <c r="R53" s="3"/>
      <c r="S53" s="3"/>
      <c r="T53" s="3"/>
      <c r="U53" s="3"/>
      <c r="V53" s="3"/>
      <c r="W53" s="3"/>
      <c r="X53" s="3"/>
      <c r="Y53" s="3"/>
    </row>
    <row r="54" spans="1:25" ht="21" customHeight="1">
      <c r="A54" s="14"/>
      <c r="B54" s="14"/>
      <c r="C54" s="14"/>
      <c r="D54" s="14"/>
      <c r="E54" s="14"/>
      <c r="F54" s="14"/>
      <c r="G54" s="14"/>
      <c r="H54" s="15"/>
      <c r="I54" s="14"/>
      <c r="J54" s="14"/>
      <c r="K54" s="14"/>
      <c r="L54" s="14"/>
      <c r="M54" s="15"/>
      <c r="N54" s="15"/>
      <c r="O54" s="14"/>
      <c r="P54" s="14"/>
      <c r="Q54" s="3"/>
      <c r="R54" s="3"/>
      <c r="S54" s="3"/>
      <c r="T54" s="3"/>
      <c r="U54" s="3"/>
      <c r="V54" s="3"/>
      <c r="W54" s="3"/>
      <c r="X54" s="3"/>
      <c r="Y54" s="3"/>
    </row>
    <row r="55" spans="1:25" ht="21" customHeight="1">
      <c r="A55" s="14"/>
      <c r="B55" s="14"/>
      <c r="C55" s="14"/>
      <c r="D55" s="14"/>
      <c r="E55" s="14"/>
      <c r="F55" s="14"/>
      <c r="G55" s="14"/>
      <c r="H55" s="15"/>
      <c r="I55" s="14"/>
      <c r="J55" s="14"/>
      <c r="K55" s="14"/>
      <c r="L55" s="14"/>
      <c r="M55" s="15"/>
      <c r="N55" s="15"/>
      <c r="O55" s="14"/>
      <c r="P55" s="14"/>
      <c r="Q55" s="3"/>
      <c r="R55" s="3"/>
      <c r="S55" s="3"/>
      <c r="T55" s="3"/>
      <c r="U55" s="3"/>
      <c r="V55" s="3"/>
      <c r="W55" s="3"/>
      <c r="X55" s="3"/>
      <c r="Y55" s="3"/>
    </row>
    <row r="56" spans="1:25" ht="21" customHeight="1">
      <c r="A56" s="14"/>
      <c r="B56" s="14"/>
      <c r="C56" s="14"/>
      <c r="D56" s="14"/>
      <c r="E56" s="14"/>
      <c r="F56" s="14"/>
      <c r="G56" s="14"/>
      <c r="H56" s="15"/>
      <c r="I56" s="14"/>
      <c r="J56" s="14"/>
      <c r="K56" s="14"/>
      <c r="L56" s="14"/>
      <c r="M56" s="15"/>
      <c r="N56" s="15"/>
      <c r="O56" s="14"/>
      <c r="P56" s="14"/>
      <c r="Q56" s="3"/>
      <c r="R56" s="3"/>
      <c r="S56" s="3"/>
      <c r="T56" s="3"/>
      <c r="U56" s="3"/>
      <c r="V56" s="3"/>
      <c r="W56" s="3"/>
      <c r="X56" s="3"/>
      <c r="Y56" s="3"/>
    </row>
    <row r="57" spans="1:25" ht="21" customHeight="1">
      <c r="A57" s="14"/>
      <c r="B57" s="14"/>
      <c r="C57" s="14"/>
      <c r="D57" s="14"/>
      <c r="E57" s="14"/>
      <c r="F57" s="14"/>
      <c r="G57" s="14"/>
      <c r="H57" s="15"/>
      <c r="I57" s="14"/>
      <c r="J57" s="14"/>
      <c r="K57" s="14"/>
      <c r="L57" s="14"/>
      <c r="M57" s="15"/>
      <c r="N57" s="15"/>
      <c r="O57" s="14"/>
      <c r="P57" s="14"/>
      <c r="Q57" s="3"/>
      <c r="R57" s="3"/>
      <c r="S57" s="3"/>
      <c r="T57" s="3"/>
      <c r="U57" s="3"/>
      <c r="V57" s="3"/>
      <c r="W57" s="3"/>
      <c r="X57" s="3"/>
      <c r="Y57" s="3"/>
    </row>
    <row r="58" spans="1:25" ht="21" customHeight="1">
      <c r="A58" s="14"/>
      <c r="B58" s="14"/>
      <c r="C58" s="14"/>
      <c r="D58" s="14"/>
      <c r="E58" s="14"/>
      <c r="F58" s="14"/>
      <c r="G58" s="14"/>
      <c r="H58" s="15"/>
      <c r="I58" s="14"/>
      <c r="J58" s="14"/>
      <c r="K58" s="14"/>
      <c r="L58" s="14"/>
      <c r="M58" s="15"/>
      <c r="N58" s="15"/>
      <c r="O58" s="14"/>
      <c r="P58" s="14"/>
      <c r="Q58" s="3"/>
      <c r="R58" s="3"/>
      <c r="S58" s="3"/>
      <c r="T58" s="3"/>
      <c r="U58" s="3"/>
      <c r="V58" s="3"/>
      <c r="W58" s="3"/>
      <c r="X58" s="3"/>
      <c r="Y58" s="3"/>
    </row>
    <row r="59" spans="1:25" ht="21" customHeight="1">
      <c r="A59" s="14"/>
      <c r="B59" s="14"/>
      <c r="C59" s="14"/>
      <c r="D59" s="14"/>
      <c r="E59" s="14"/>
      <c r="F59" s="14"/>
      <c r="G59" s="14"/>
      <c r="H59" s="15"/>
      <c r="I59" s="14"/>
      <c r="J59" s="14"/>
      <c r="K59" s="14"/>
      <c r="L59" s="14"/>
      <c r="M59" s="15"/>
      <c r="N59" s="15"/>
      <c r="O59" s="14"/>
      <c r="P59" s="14"/>
      <c r="Q59" s="3"/>
      <c r="R59" s="3"/>
      <c r="S59" s="3"/>
      <c r="T59" s="3"/>
      <c r="U59" s="3"/>
      <c r="V59" s="3"/>
      <c r="W59" s="3"/>
      <c r="X59" s="3"/>
      <c r="Y59" s="3"/>
    </row>
    <row r="60" spans="1:25" ht="21" customHeight="1">
      <c r="A60" s="14"/>
      <c r="B60" s="14"/>
      <c r="C60" s="14"/>
      <c r="D60" s="14"/>
      <c r="E60" s="14"/>
      <c r="F60" s="14"/>
      <c r="G60" s="14"/>
      <c r="H60" s="15"/>
      <c r="I60" s="14"/>
      <c r="J60" s="14"/>
      <c r="K60" s="14"/>
      <c r="L60" s="14"/>
      <c r="M60" s="15"/>
      <c r="N60" s="15"/>
      <c r="O60" s="14"/>
      <c r="P60" s="14"/>
      <c r="Q60" s="3"/>
      <c r="R60" s="3"/>
      <c r="S60" s="3"/>
      <c r="T60" s="3"/>
      <c r="U60" s="3"/>
      <c r="V60" s="3"/>
      <c r="W60" s="3"/>
      <c r="X60" s="3"/>
      <c r="Y60" s="3"/>
    </row>
    <row r="61" spans="1:25" ht="21" customHeight="1">
      <c r="A61" s="14"/>
      <c r="B61" s="14"/>
      <c r="C61" s="14"/>
      <c r="D61" s="14"/>
      <c r="E61" s="14"/>
      <c r="F61" s="14"/>
      <c r="G61" s="14"/>
      <c r="H61" s="15"/>
      <c r="I61" s="14"/>
      <c r="J61" s="14"/>
      <c r="K61" s="14"/>
      <c r="L61" s="14"/>
      <c r="M61" s="15"/>
      <c r="N61" s="15"/>
      <c r="O61" s="14"/>
      <c r="P61" s="14"/>
      <c r="Q61" s="3"/>
      <c r="R61" s="3"/>
      <c r="S61" s="3"/>
      <c r="T61" s="3"/>
      <c r="U61" s="3"/>
      <c r="V61" s="3"/>
      <c r="W61" s="3"/>
      <c r="X61" s="3"/>
      <c r="Y61" s="3"/>
    </row>
    <row r="62" spans="1:25" ht="21" customHeight="1">
      <c r="A62" s="14"/>
      <c r="B62" s="14"/>
      <c r="C62" s="14"/>
      <c r="D62" s="14"/>
      <c r="E62" s="14"/>
      <c r="F62" s="14"/>
      <c r="G62" s="14"/>
      <c r="H62" s="15"/>
      <c r="I62" s="14"/>
      <c r="J62" s="14"/>
      <c r="K62" s="14"/>
      <c r="L62" s="14"/>
      <c r="M62" s="15"/>
      <c r="N62" s="15"/>
      <c r="O62" s="14"/>
      <c r="P62" s="14"/>
      <c r="Q62" s="3"/>
      <c r="R62" s="3"/>
      <c r="S62" s="3"/>
      <c r="T62" s="3"/>
      <c r="U62" s="3"/>
      <c r="V62" s="3"/>
      <c r="W62" s="3"/>
      <c r="X62" s="3"/>
      <c r="Y62" s="3"/>
    </row>
    <row r="63" spans="1:25" ht="21" customHeight="1">
      <c r="A63" s="14"/>
      <c r="B63" s="14"/>
      <c r="C63" s="14"/>
      <c r="D63" s="14"/>
      <c r="E63" s="14"/>
      <c r="F63" s="14"/>
      <c r="G63" s="14"/>
      <c r="H63" s="15"/>
      <c r="I63" s="14"/>
      <c r="J63" s="14"/>
      <c r="K63" s="14"/>
      <c r="L63" s="14"/>
      <c r="M63" s="15"/>
      <c r="N63" s="15"/>
      <c r="O63" s="14"/>
      <c r="P63" s="14"/>
      <c r="Q63" s="3"/>
      <c r="R63" s="3"/>
      <c r="S63" s="3"/>
      <c r="T63" s="3"/>
      <c r="U63" s="3"/>
      <c r="V63" s="3"/>
      <c r="W63" s="3"/>
      <c r="X63" s="3"/>
      <c r="Y63" s="3"/>
    </row>
    <row r="64" spans="1:25" ht="21" customHeight="1">
      <c r="A64" s="14"/>
      <c r="B64" s="14"/>
      <c r="C64" s="14"/>
      <c r="D64" s="14"/>
      <c r="E64" s="14"/>
      <c r="F64" s="14"/>
      <c r="G64" s="14"/>
      <c r="H64" s="15"/>
      <c r="I64" s="14"/>
      <c r="J64" s="14"/>
      <c r="K64" s="14"/>
      <c r="L64" s="14"/>
      <c r="M64" s="15"/>
      <c r="N64" s="15"/>
      <c r="O64" s="14"/>
      <c r="P64" s="14"/>
      <c r="Q64" s="3"/>
      <c r="R64" s="3"/>
      <c r="S64" s="3"/>
      <c r="T64" s="3"/>
      <c r="U64" s="3"/>
      <c r="V64" s="3"/>
      <c r="W64" s="3"/>
      <c r="X64" s="3"/>
      <c r="Y64" s="3"/>
    </row>
    <row r="65" spans="1:25" ht="21" customHeight="1">
      <c r="A65" s="14"/>
      <c r="B65" s="14"/>
      <c r="C65" s="14"/>
      <c r="D65" s="14"/>
      <c r="E65" s="14"/>
      <c r="F65" s="14"/>
      <c r="G65" s="14"/>
      <c r="H65" s="15"/>
      <c r="I65" s="14"/>
      <c r="J65" s="14"/>
      <c r="K65" s="14"/>
      <c r="L65" s="14"/>
      <c r="M65" s="15"/>
      <c r="N65" s="15"/>
      <c r="O65" s="14"/>
      <c r="P65" s="14"/>
      <c r="Q65" s="3"/>
      <c r="R65" s="3"/>
      <c r="S65" s="3"/>
      <c r="T65" s="3"/>
      <c r="U65" s="3"/>
      <c r="V65" s="3"/>
      <c r="W65" s="3"/>
      <c r="X65" s="3"/>
      <c r="Y65" s="3"/>
    </row>
    <row r="66" spans="1:25" ht="21" customHeight="1">
      <c r="A66" s="14"/>
      <c r="B66" s="14"/>
      <c r="C66" s="14"/>
      <c r="D66" s="14"/>
      <c r="E66" s="14"/>
      <c r="F66" s="14"/>
      <c r="G66" s="14"/>
      <c r="H66" s="15"/>
      <c r="I66" s="14"/>
      <c r="J66" s="14"/>
      <c r="K66" s="14"/>
      <c r="L66" s="14"/>
      <c r="M66" s="15"/>
      <c r="N66" s="15"/>
      <c r="O66" s="14"/>
      <c r="P66" s="14"/>
      <c r="Q66" s="3"/>
      <c r="R66" s="3"/>
      <c r="S66" s="3"/>
      <c r="T66" s="3"/>
      <c r="U66" s="3"/>
      <c r="V66" s="3"/>
      <c r="W66" s="3"/>
      <c r="X66" s="3"/>
      <c r="Y66" s="3"/>
    </row>
    <row r="67" spans="1:25" ht="21" customHeight="1">
      <c r="A67" s="14"/>
      <c r="B67" s="14"/>
      <c r="C67" s="14"/>
      <c r="D67" s="14"/>
      <c r="E67" s="14"/>
      <c r="F67" s="14"/>
      <c r="G67" s="14"/>
      <c r="H67" s="15"/>
      <c r="I67" s="14"/>
      <c r="J67" s="14"/>
      <c r="K67" s="14"/>
      <c r="L67" s="14"/>
      <c r="M67" s="15"/>
      <c r="N67" s="15"/>
      <c r="O67" s="14"/>
      <c r="P67" s="14"/>
      <c r="Q67" s="3"/>
      <c r="R67" s="3"/>
      <c r="S67" s="3"/>
      <c r="T67" s="3"/>
      <c r="U67" s="3"/>
      <c r="V67" s="3"/>
      <c r="W67" s="3"/>
      <c r="X67" s="3"/>
      <c r="Y67" s="3"/>
    </row>
    <row r="68" spans="1:25" ht="21" customHeight="1">
      <c r="A68" s="14"/>
      <c r="B68" s="14"/>
      <c r="C68" s="14"/>
      <c r="D68" s="14"/>
      <c r="E68" s="14"/>
      <c r="F68" s="14"/>
      <c r="G68" s="14"/>
      <c r="H68" s="15"/>
      <c r="I68" s="14"/>
      <c r="J68" s="14"/>
      <c r="K68" s="14"/>
      <c r="L68" s="14"/>
      <c r="M68" s="15"/>
      <c r="N68" s="15"/>
      <c r="O68" s="14"/>
      <c r="P68" s="14"/>
      <c r="Q68" s="3"/>
      <c r="R68" s="3"/>
      <c r="S68" s="3"/>
      <c r="T68" s="3"/>
      <c r="U68" s="3"/>
      <c r="V68" s="3"/>
      <c r="W68" s="3"/>
      <c r="X68" s="3"/>
      <c r="Y68" s="3"/>
    </row>
    <row r="69" spans="1:25" ht="21" customHeight="1">
      <c r="A69" s="14"/>
      <c r="B69" s="14"/>
      <c r="C69" s="14"/>
      <c r="D69" s="14"/>
      <c r="E69" s="14"/>
      <c r="F69" s="14"/>
      <c r="G69" s="14"/>
      <c r="H69" s="15"/>
      <c r="I69" s="14"/>
      <c r="J69" s="14"/>
      <c r="K69" s="14"/>
      <c r="L69" s="14"/>
      <c r="M69" s="15"/>
      <c r="N69" s="15"/>
      <c r="O69" s="14"/>
      <c r="P69" s="14"/>
      <c r="Q69" s="3"/>
      <c r="R69" s="3"/>
      <c r="S69" s="3"/>
      <c r="T69" s="3"/>
      <c r="U69" s="3"/>
      <c r="V69" s="3"/>
      <c r="W69" s="3"/>
      <c r="X69" s="3"/>
      <c r="Y69" s="3"/>
    </row>
    <row r="70" spans="1:25" ht="21" customHeight="1">
      <c r="A70" s="14"/>
      <c r="B70" s="14"/>
      <c r="C70" s="14"/>
      <c r="D70" s="14"/>
      <c r="E70" s="14"/>
      <c r="F70" s="14"/>
      <c r="G70" s="14"/>
      <c r="H70" s="15"/>
      <c r="I70" s="14"/>
      <c r="J70" s="14"/>
      <c r="K70" s="14"/>
      <c r="L70" s="14"/>
      <c r="M70" s="15"/>
      <c r="N70" s="15"/>
      <c r="O70" s="14"/>
      <c r="P70" s="14"/>
      <c r="Q70" s="3"/>
      <c r="R70" s="3"/>
      <c r="S70" s="3"/>
      <c r="T70" s="3"/>
      <c r="U70" s="3"/>
      <c r="V70" s="3"/>
      <c r="W70" s="3"/>
      <c r="X70" s="3"/>
      <c r="Y70" s="3"/>
    </row>
    <row r="71" spans="1:25" ht="21" customHeight="1">
      <c r="A71" s="14"/>
      <c r="B71" s="14"/>
      <c r="C71" s="14"/>
      <c r="D71" s="14"/>
      <c r="E71" s="14"/>
      <c r="F71" s="14"/>
      <c r="G71" s="14"/>
      <c r="H71" s="15"/>
      <c r="I71" s="14"/>
      <c r="J71" s="14"/>
      <c r="K71" s="14"/>
      <c r="L71" s="14"/>
      <c r="M71" s="15"/>
      <c r="N71" s="15"/>
      <c r="O71" s="14"/>
      <c r="P71" s="14"/>
      <c r="Q71" s="3"/>
      <c r="R71" s="3"/>
      <c r="S71" s="3"/>
      <c r="T71" s="3"/>
      <c r="U71" s="3"/>
      <c r="V71" s="3"/>
      <c r="W71" s="3"/>
      <c r="X71" s="3"/>
      <c r="Y71" s="3"/>
    </row>
    <row r="72" spans="1:25" ht="21" customHeight="1">
      <c r="A72" s="14"/>
      <c r="B72" s="14"/>
      <c r="C72" s="14"/>
      <c r="D72" s="14"/>
      <c r="E72" s="14"/>
      <c r="F72" s="14"/>
      <c r="G72" s="14"/>
      <c r="H72" s="15"/>
      <c r="I72" s="14"/>
      <c r="J72" s="14"/>
      <c r="K72" s="14"/>
      <c r="L72" s="14"/>
      <c r="M72" s="15"/>
      <c r="N72" s="15"/>
      <c r="O72" s="14"/>
      <c r="P72" s="14"/>
      <c r="Q72" s="3"/>
      <c r="R72" s="3"/>
      <c r="S72" s="3"/>
      <c r="T72" s="3"/>
      <c r="U72" s="3"/>
      <c r="V72" s="3"/>
      <c r="W72" s="3"/>
      <c r="X72" s="3"/>
      <c r="Y72" s="3"/>
    </row>
    <row r="73" spans="1:25" ht="21" customHeight="1">
      <c r="A73" s="14"/>
      <c r="B73" s="14"/>
      <c r="C73" s="14"/>
      <c r="D73" s="14"/>
      <c r="E73" s="14"/>
      <c r="F73" s="14"/>
      <c r="G73" s="14"/>
      <c r="H73" s="15"/>
      <c r="I73" s="14"/>
      <c r="J73" s="14"/>
      <c r="K73" s="14"/>
      <c r="L73" s="14"/>
      <c r="M73" s="15"/>
      <c r="N73" s="15"/>
      <c r="O73" s="14"/>
      <c r="P73" s="14"/>
      <c r="Q73" s="3"/>
      <c r="R73" s="3"/>
      <c r="S73" s="3"/>
      <c r="T73" s="3"/>
      <c r="U73" s="3"/>
      <c r="V73" s="3"/>
      <c r="W73" s="3"/>
      <c r="X73" s="3"/>
      <c r="Y73" s="3"/>
    </row>
    <row r="74" spans="1:25" ht="21" customHeight="1">
      <c r="A74" s="14"/>
      <c r="B74" s="14"/>
      <c r="C74" s="14"/>
      <c r="D74" s="14"/>
      <c r="E74" s="14"/>
      <c r="F74" s="14"/>
      <c r="G74" s="14"/>
      <c r="H74" s="15"/>
      <c r="I74" s="14"/>
      <c r="J74" s="14"/>
      <c r="K74" s="14"/>
      <c r="L74" s="14"/>
      <c r="M74" s="15"/>
      <c r="N74" s="15"/>
      <c r="O74" s="14"/>
      <c r="P74" s="14"/>
      <c r="Q74" s="3"/>
      <c r="R74" s="3"/>
      <c r="S74" s="3"/>
      <c r="T74" s="3"/>
      <c r="U74" s="3"/>
      <c r="V74" s="3"/>
      <c r="W74" s="3"/>
      <c r="X74" s="3"/>
      <c r="Y74" s="3"/>
    </row>
    <row r="75" spans="1:25" ht="21" customHeight="1">
      <c r="A75" s="14"/>
      <c r="B75" s="14"/>
      <c r="C75" s="14"/>
      <c r="D75" s="14"/>
      <c r="E75" s="14"/>
      <c r="F75" s="14"/>
      <c r="G75" s="14"/>
      <c r="H75" s="15"/>
      <c r="I75" s="14"/>
      <c r="J75" s="14"/>
      <c r="K75" s="14"/>
      <c r="L75" s="14"/>
      <c r="M75" s="15"/>
      <c r="N75" s="15"/>
      <c r="O75" s="14"/>
      <c r="P75" s="14"/>
      <c r="Q75" s="3"/>
      <c r="R75" s="3"/>
      <c r="S75" s="3"/>
      <c r="T75" s="3"/>
      <c r="U75" s="3"/>
      <c r="V75" s="3"/>
      <c r="W75" s="3"/>
      <c r="X75" s="3"/>
      <c r="Y75" s="3"/>
    </row>
    <row r="76" spans="1:25" ht="21" customHeight="1">
      <c r="A76" s="14"/>
      <c r="B76" s="14"/>
      <c r="C76" s="14"/>
      <c r="D76" s="14"/>
      <c r="E76" s="14"/>
      <c r="F76" s="14"/>
      <c r="G76" s="14"/>
      <c r="H76" s="15"/>
      <c r="I76" s="14"/>
      <c r="J76" s="14"/>
      <c r="K76" s="14"/>
      <c r="L76" s="14"/>
      <c r="M76" s="15"/>
      <c r="N76" s="15"/>
      <c r="O76" s="14"/>
      <c r="P76" s="14"/>
      <c r="Q76" s="3"/>
      <c r="R76" s="3"/>
      <c r="S76" s="3"/>
      <c r="T76" s="3"/>
      <c r="U76" s="3"/>
      <c r="V76" s="3"/>
      <c r="W76" s="3"/>
      <c r="X76" s="3"/>
      <c r="Y76" s="3"/>
    </row>
    <row r="77" spans="1:25" ht="21" customHeight="1">
      <c r="A77" s="14"/>
      <c r="B77" s="14"/>
      <c r="C77" s="14"/>
      <c r="D77" s="14"/>
      <c r="E77" s="14"/>
      <c r="F77" s="14"/>
      <c r="G77" s="14"/>
      <c r="H77" s="15"/>
      <c r="I77" s="14"/>
      <c r="J77" s="14"/>
      <c r="K77" s="14"/>
      <c r="L77" s="14"/>
      <c r="M77" s="15"/>
      <c r="N77" s="15"/>
      <c r="O77" s="14"/>
      <c r="P77" s="14"/>
      <c r="Q77" s="3"/>
      <c r="R77" s="3"/>
      <c r="S77" s="3"/>
      <c r="T77" s="3"/>
      <c r="U77" s="3"/>
      <c r="V77" s="3"/>
      <c r="W77" s="3"/>
      <c r="X77" s="3"/>
      <c r="Y77" s="3"/>
    </row>
    <row r="78" spans="1:25" ht="21" customHeight="1">
      <c r="A78" s="14"/>
      <c r="B78" s="14"/>
      <c r="C78" s="14"/>
      <c r="D78" s="14"/>
      <c r="E78" s="14"/>
      <c r="F78" s="14"/>
      <c r="G78" s="14"/>
      <c r="H78" s="15"/>
      <c r="I78" s="14"/>
      <c r="J78" s="14"/>
      <c r="K78" s="14"/>
      <c r="L78" s="14"/>
      <c r="M78" s="15"/>
      <c r="N78" s="15"/>
      <c r="O78" s="14"/>
      <c r="P78" s="14"/>
      <c r="Q78" s="3"/>
      <c r="R78" s="3"/>
      <c r="S78" s="3"/>
      <c r="T78" s="3"/>
      <c r="U78" s="3"/>
      <c r="V78" s="3"/>
      <c r="W78" s="3"/>
      <c r="X78" s="3"/>
      <c r="Y78" s="3"/>
    </row>
    <row r="79" spans="1:25" ht="21" customHeight="1">
      <c r="A79" s="14"/>
      <c r="B79" s="14"/>
      <c r="C79" s="14"/>
      <c r="D79" s="14"/>
      <c r="E79" s="14"/>
      <c r="F79" s="14"/>
      <c r="G79" s="14"/>
      <c r="H79" s="15"/>
      <c r="I79" s="14"/>
      <c r="J79" s="14"/>
      <c r="K79" s="14"/>
      <c r="L79" s="14"/>
      <c r="M79" s="15"/>
      <c r="N79" s="15"/>
      <c r="O79" s="14"/>
      <c r="P79" s="14"/>
      <c r="Q79" s="3"/>
      <c r="R79" s="3"/>
      <c r="S79" s="3"/>
      <c r="T79" s="3"/>
      <c r="U79" s="3"/>
      <c r="V79" s="3"/>
      <c r="W79" s="3"/>
      <c r="X79" s="3"/>
      <c r="Y79" s="3"/>
    </row>
    <row r="80" spans="1:25" ht="21" customHeight="1">
      <c r="A80" s="14"/>
      <c r="B80" s="14"/>
      <c r="C80" s="14"/>
      <c r="D80" s="14"/>
      <c r="E80" s="14"/>
      <c r="F80" s="14"/>
      <c r="G80" s="14"/>
      <c r="H80" s="15"/>
      <c r="I80" s="14"/>
      <c r="J80" s="14"/>
      <c r="K80" s="14"/>
      <c r="L80" s="14"/>
      <c r="M80" s="15"/>
      <c r="N80" s="15"/>
      <c r="O80" s="14"/>
      <c r="P80" s="14"/>
      <c r="Q80" s="3"/>
      <c r="R80" s="3"/>
      <c r="S80" s="3"/>
      <c r="T80" s="3"/>
      <c r="U80" s="3"/>
      <c r="V80" s="3"/>
      <c r="W80" s="3"/>
      <c r="X80" s="3"/>
      <c r="Y80" s="3"/>
    </row>
    <row r="81" spans="1:25" ht="21" customHeight="1">
      <c r="A81" s="14"/>
      <c r="B81" s="14"/>
      <c r="C81" s="14"/>
      <c r="D81" s="14"/>
      <c r="E81" s="14"/>
      <c r="F81" s="14"/>
      <c r="G81" s="14"/>
      <c r="H81" s="15"/>
      <c r="I81" s="14"/>
      <c r="J81" s="14"/>
      <c r="K81" s="14"/>
      <c r="L81" s="14"/>
      <c r="M81" s="15"/>
      <c r="N81" s="15"/>
      <c r="O81" s="14"/>
      <c r="P81" s="14"/>
      <c r="Q81" s="3"/>
      <c r="R81" s="3"/>
      <c r="S81" s="3"/>
      <c r="T81" s="3"/>
      <c r="U81" s="3"/>
      <c r="V81" s="3"/>
      <c r="W81" s="3"/>
      <c r="X81" s="3"/>
      <c r="Y81" s="3"/>
    </row>
    <row r="82" spans="1:25" ht="21" customHeight="1">
      <c r="A82" s="14"/>
      <c r="B82" s="14"/>
      <c r="C82" s="14"/>
      <c r="D82" s="14"/>
      <c r="E82" s="14"/>
      <c r="F82" s="14"/>
      <c r="G82" s="14"/>
      <c r="H82" s="15"/>
      <c r="I82" s="14"/>
      <c r="J82" s="14"/>
      <c r="K82" s="14"/>
      <c r="L82" s="14"/>
      <c r="M82" s="15"/>
      <c r="N82" s="15"/>
      <c r="O82" s="14"/>
      <c r="P82" s="14"/>
      <c r="Q82" s="3"/>
      <c r="R82" s="3"/>
      <c r="S82" s="3"/>
      <c r="T82" s="3"/>
      <c r="U82" s="3"/>
      <c r="V82" s="3"/>
      <c r="W82" s="3"/>
      <c r="X82" s="3"/>
      <c r="Y82" s="3"/>
    </row>
    <row r="83" spans="1:25" ht="21" customHeight="1">
      <c r="A83" s="14"/>
      <c r="B83" s="14"/>
      <c r="C83" s="14"/>
      <c r="D83" s="14"/>
      <c r="E83" s="14"/>
      <c r="F83" s="14"/>
      <c r="G83" s="14"/>
      <c r="H83" s="15"/>
      <c r="I83" s="14"/>
      <c r="J83" s="14"/>
      <c r="K83" s="14"/>
      <c r="L83" s="14"/>
      <c r="M83" s="15"/>
      <c r="N83" s="15"/>
      <c r="O83" s="14"/>
      <c r="P83" s="14"/>
      <c r="Q83" s="3"/>
      <c r="R83" s="3"/>
      <c r="S83" s="3"/>
      <c r="T83" s="3"/>
      <c r="U83" s="3"/>
      <c r="V83" s="3"/>
      <c r="W83" s="3"/>
      <c r="X83" s="3"/>
      <c r="Y83" s="3"/>
    </row>
    <row r="84" spans="1:25" ht="21" customHeight="1">
      <c r="A84" s="14"/>
      <c r="B84" s="14"/>
      <c r="C84" s="14"/>
      <c r="D84" s="14"/>
      <c r="E84" s="14"/>
      <c r="F84" s="14"/>
      <c r="G84" s="14"/>
      <c r="H84" s="15"/>
      <c r="I84" s="14"/>
      <c r="J84" s="14"/>
      <c r="K84" s="14"/>
      <c r="L84" s="14"/>
      <c r="M84" s="15"/>
      <c r="N84" s="15"/>
      <c r="O84" s="14"/>
      <c r="P84" s="14"/>
      <c r="Q84" s="3"/>
      <c r="R84" s="3"/>
      <c r="S84" s="3"/>
      <c r="T84" s="3"/>
      <c r="U84" s="3"/>
      <c r="V84" s="3"/>
      <c r="W84" s="3"/>
      <c r="X84" s="3"/>
      <c r="Y84" s="3"/>
    </row>
    <row r="85" spans="1:25" ht="21" customHeight="1">
      <c r="A85" s="14"/>
      <c r="B85" s="14"/>
      <c r="C85" s="14"/>
      <c r="D85" s="14"/>
      <c r="E85" s="14"/>
      <c r="F85" s="14"/>
      <c r="G85" s="14"/>
      <c r="H85" s="15"/>
      <c r="I85" s="14"/>
      <c r="J85" s="14"/>
      <c r="K85" s="14"/>
      <c r="L85" s="14"/>
      <c r="M85" s="15"/>
      <c r="N85" s="15"/>
      <c r="O85" s="14"/>
      <c r="P85" s="14"/>
      <c r="Q85" s="3"/>
      <c r="R85" s="3"/>
      <c r="S85" s="3"/>
      <c r="T85" s="3"/>
      <c r="U85" s="3"/>
      <c r="V85" s="3"/>
      <c r="W85" s="3"/>
      <c r="X85" s="3"/>
      <c r="Y85" s="3"/>
    </row>
    <row r="86" spans="1:25" ht="21" customHeight="1">
      <c r="A86" s="14"/>
      <c r="B86" s="14"/>
      <c r="C86" s="14"/>
      <c r="D86" s="14"/>
      <c r="E86" s="14"/>
      <c r="F86" s="14"/>
      <c r="G86" s="14"/>
      <c r="H86" s="15"/>
      <c r="I86" s="14"/>
      <c r="J86" s="14"/>
      <c r="K86" s="14"/>
      <c r="L86" s="14"/>
      <c r="M86" s="15"/>
      <c r="N86" s="15"/>
      <c r="O86" s="14"/>
      <c r="P86" s="14"/>
      <c r="Q86" s="3"/>
      <c r="R86" s="3"/>
      <c r="S86" s="3"/>
      <c r="T86" s="3"/>
      <c r="U86" s="3"/>
      <c r="V86" s="3"/>
      <c r="W86" s="3"/>
      <c r="X86" s="3"/>
      <c r="Y86" s="3"/>
    </row>
    <row r="87" spans="1:25" ht="21" customHeight="1">
      <c r="A87" s="14"/>
      <c r="B87" s="14"/>
      <c r="C87" s="14"/>
      <c r="D87" s="14"/>
      <c r="E87" s="14"/>
      <c r="F87" s="14"/>
      <c r="G87" s="14"/>
      <c r="H87" s="15"/>
      <c r="I87" s="14"/>
      <c r="J87" s="14"/>
      <c r="K87" s="14"/>
      <c r="L87" s="14"/>
      <c r="M87" s="15"/>
      <c r="N87" s="15"/>
      <c r="O87" s="14"/>
      <c r="P87" s="14"/>
      <c r="Q87" s="3"/>
      <c r="R87" s="3"/>
      <c r="S87" s="3"/>
      <c r="T87" s="3"/>
      <c r="U87" s="3"/>
      <c r="V87" s="3"/>
      <c r="W87" s="3"/>
      <c r="X87" s="3"/>
      <c r="Y87" s="3"/>
    </row>
    <row r="88" spans="1:25" ht="21" customHeight="1">
      <c r="A88" s="14"/>
      <c r="B88" s="14"/>
      <c r="C88" s="14"/>
      <c r="D88" s="14"/>
      <c r="E88" s="14"/>
      <c r="F88" s="14"/>
      <c r="G88" s="14"/>
      <c r="H88" s="15"/>
      <c r="I88" s="14"/>
      <c r="J88" s="14"/>
      <c r="K88" s="14"/>
      <c r="L88" s="14"/>
      <c r="M88" s="15"/>
      <c r="N88" s="15"/>
      <c r="O88" s="14"/>
      <c r="P88" s="14"/>
      <c r="Q88" s="3"/>
      <c r="R88" s="3"/>
      <c r="S88" s="3"/>
      <c r="T88" s="3"/>
      <c r="U88" s="3"/>
      <c r="V88" s="3"/>
      <c r="W88" s="3"/>
      <c r="X88" s="3"/>
      <c r="Y88" s="3"/>
    </row>
    <row r="89" spans="1:25" ht="21" customHeight="1">
      <c r="A89" s="14"/>
      <c r="B89" s="14"/>
      <c r="C89" s="14"/>
      <c r="D89" s="14"/>
      <c r="E89" s="14"/>
      <c r="F89" s="14"/>
      <c r="G89" s="14"/>
      <c r="H89" s="15"/>
      <c r="I89" s="14"/>
      <c r="J89" s="14"/>
      <c r="K89" s="14"/>
      <c r="L89" s="14"/>
      <c r="M89" s="15"/>
      <c r="N89" s="15"/>
      <c r="O89" s="14"/>
      <c r="P89" s="14"/>
      <c r="Q89" s="3"/>
      <c r="R89" s="3"/>
      <c r="S89" s="3"/>
      <c r="T89" s="3"/>
      <c r="U89" s="3"/>
      <c r="V89" s="3"/>
      <c r="W89" s="3"/>
      <c r="X89" s="3"/>
      <c r="Y89" s="3"/>
    </row>
    <row r="90" spans="1:25" ht="21" customHeight="1">
      <c r="A90" s="14"/>
      <c r="B90" s="14"/>
      <c r="C90" s="14"/>
      <c r="D90" s="14"/>
      <c r="E90" s="14"/>
      <c r="F90" s="14"/>
      <c r="G90" s="14"/>
      <c r="H90" s="15"/>
      <c r="I90" s="14"/>
      <c r="J90" s="14"/>
      <c r="K90" s="14"/>
      <c r="L90" s="14"/>
      <c r="M90" s="15"/>
      <c r="N90" s="15"/>
      <c r="O90" s="14"/>
      <c r="P90" s="14"/>
      <c r="Q90" s="3"/>
      <c r="R90" s="3"/>
      <c r="S90" s="3"/>
      <c r="T90" s="3"/>
      <c r="U90" s="3"/>
      <c r="V90" s="3"/>
      <c r="W90" s="3"/>
      <c r="X90" s="3"/>
      <c r="Y90" s="3"/>
    </row>
    <row r="91" spans="1:25" ht="21" customHeight="1">
      <c r="A91" s="14"/>
      <c r="B91" s="14"/>
      <c r="C91" s="14"/>
      <c r="D91" s="14"/>
      <c r="E91" s="14"/>
      <c r="F91" s="14"/>
      <c r="G91" s="14"/>
      <c r="H91" s="15"/>
      <c r="I91" s="14"/>
      <c r="J91" s="14"/>
      <c r="K91" s="14"/>
      <c r="L91" s="14"/>
      <c r="M91" s="15"/>
      <c r="N91" s="15"/>
      <c r="O91" s="14"/>
      <c r="P91" s="14"/>
      <c r="Q91" s="3"/>
      <c r="R91" s="3"/>
      <c r="S91" s="3"/>
      <c r="T91" s="3"/>
      <c r="U91" s="3"/>
      <c r="V91" s="3"/>
      <c r="W91" s="3"/>
      <c r="X91" s="3"/>
      <c r="Y91" s="3"/>
    </row>
    <row r="92" spans="1:25" ht="21" customHeight="1">
      <c r="A92" s="14"/>
      <c r="B92" s="14"/>
      <c r="C92" s="14"/>
      <c r="D92" s="14"/>
      <c r="E92" s="14"/>
      <c r="F92" s="14"/>
      <c r="G92" s="14"/>
      <c r="H92" s="15"/>
      <c r="I92" s="14"/>
      <c r="J92" s="14"/>
      <c r="K92" s="14"/>
      <c r="L92" s="14"/>
      <c r="M92" s="15"/>
      <c r="N92" s="15"/>
      <c r="O92" s="14"/>
      <c r="P92" s="14"/>
      <c r="Q92" s="3"/>
      <c r="R92" s="3"/>
      <c r="S92" s="3"/>
      <c r="T92" s="3"/>
      <c r="U92" s="3"/>
      <c r="V92" s="3"/>
      <c r="W92" s="3"/>
      <c r="X92" s="3"/>
      <c r="Y92" s="3"/>
    </row>
    <row r="93" spans="1:25" ht="21" customHeight="1">
      <c r="A93" s="14"/>
      <c r="B93" s="14"/>
      <c r="C93" s="14"/>
      <c r="D93" s="14"/>
      <c r="E93" s="14"/>
      <c r="F93" s="14"/>
      <c r="G93" s="14"/>
      <c r="H93" s="15"/>
      <c r="I93" s="14"/>
      <c r="J93" s="14"/>
      <c r="K93" s="14"/>
      <c r="L93" s="14"/>
      <c r="M93" s="15"/>
      <c r="N93" s="15"/>
      <c r="O93" s="14"/>
      <c r="P93" s="14"/>
      <c r="Q93" s="3"/>
      <c r="R93" s="3"/>
      <c r="S93" s="3"/>
      <c r="T93" s="3"/>
      <c r="U93" s="3"/>
      <c r="V93" s="3"/>
      <c r="W93" s="3"/>
      <c r="X93" s="3"/>
      <c r="Y93" s="3"/>
    </row>
    <row r="94" spans="1:25" ht="21" customHeight="1">
      <c r="A94" s="14"/>
      <c r="B94" s="14"/>
      <c r="C94" s="14"/>
      <c r="D94" s="14"/>
      <c r="E94" s="14"/>
      <c r="F94" s="14"/>
      <c r="G94" s="14"/>
      <c r="H94" s="15"/>
      <c r="I94" s="14"/>
      <c r="J94" s="14"/>
      <c r="K94" s="14"/>
      <c r="L94" s="14"/>
      <c r="M94" s="15"/>
      <c r="N94" s="15"/>
      <c r="O94" s="14"/>
      <c r="P94" s="14"/>
      <c r="Q94" s="3"/>
      <c r="R94" s="3"/>
      <c r="S94" s="3"/>
      <c r="T94" s="3"/>
      <c r="U94" s="3"/>
      <c r="V94" s="3"/>
      <c r="W94" s="3"/>
      <c r="X94" s="3"/>
      <c r="Y94" s="3"/>
    </row>
    <row r="95" spans="1:25" ht="21" customHeight="1">
      <c r="A95" s="14"/>
      <c r="B95" s="14"/>
      <c r="C95" s="14"/>
      <c r="D95" s="14"/>
      <c r="E95" s="14"/>
      <c r="F95" s="14"/>
      <c r="G95" s="14"/>
      <c r="H95" s="15"/>
      <c r="I95" s="14"/>
      <c r="J95" s="14"/>
      <c r="K95" s="14"/>
      <c r="L95" s="14"/>
      <c r="M95" s="15"/>
      <c r="N95" s="15"/>
      <c r="O95" s="14"/>
      <c r="P95" s="14"/>
      <c r="Q95" s="3"/>
      <c r="R95" s="3"/>
      <c r="S95" s="3"/>
      <c r="T95" s="3"/>
      <c r="U95" s="3"/>
      <c r="V95" s="3"/>
      <c r="W95" s="3"/>
      <c r="X95" s="3"/>
      <c r="Y95" s="3"/>
    </row>
    <row r="96" spans="1:25" ht="21" customHeight="1">
      <c r="A96" s="14"/>
      <c r="B96" s="14"/>
      <c r="C96" s="14"/>
      <c r="D96" s="14"/>
      <c r="E96" s="14"/>
      <c r="F96" s="14"/>
      <c r="G96" s="14"/>
      <c r="H96" s="15"/>
      <c r="I96" s="14"/>
      <c r="J96" s="14"/>
      <c r="K96" s="14"/>
      <c r="L96" s="14"/>
      <c r="M96" s="15"/>
      <c r="N96" s="15"/>
      <c r="O96" s="14"/>
      <c r="P96" s="14"/>
      <c r="Q96" s="3"/>
      <c r="R96" s="3"/>
      <c r="S96" s="3"/>
      <c r="T96" s="3"/>
      <c r="U96" s="3"/>
      <c r="V96" s="3"/>
      <c r="W96" s="3"/>
      <c r="X96" s="3"/>
      <c r="Y96" s="3"/>
    </row>
    <row r="97" spans="1:25" ht="21" customHeight="1">
      <c r="A97" s="14"/>
      <c r="B97" s="14"/>
      <c r="C97" s="14"/>
      <c r="D97" s="14"/>
      <c r="E97" s="14"/>
      <c r="F97" s="14"/>
      <c r="G97" s="14"/>
      <c r="H97" s="15"/>
      <c r="I97" s="14"/>
      <c r="J97" s="14"/>
      <c r="K97" s="14"/>
      <c r="L97" s="14"/>
      <c r="M97" s="15"/>
      <c r="N97" s="15"/>
      <c r="O97" s="14"/>
      <c r="P97" s="14"/>
      <c r="Q97" s="3"/>
      <c r="R97" s="3"/>
      <c r="S97" s="3"/>
      <c r="T97" s="3"/>
      <c r="U97" s="3"/>
      <c r="V97" s="3"/>
      <c r="W97" s="3"/>
      <c r="X97" s="3"/>
      <c r="Y97" s="3"/>
    </row>
    <row r="98" spans="1:25" ht="21" customHeight="1">
      <c r="A98" s="14"/>
      <c r="B98" s="14"/>
      <c r="C98" s="14"/>
      <c r="D98" s="14"/>
      <c r="E98" s="14"/>
      <c r="F98" s="14"/>
      <c r="G98" s="14"/>
      <c r="H98" s="15"/>
      <c r="I98" s="14"/>
      <c r="J98" s="14"/>
      <c r="K98" s="14"/>
      <c r="L98" s="14"/>
      <c r="M98" s="15"/>
      <c r="N98" s="15"/>
      <c r="O98" s="14"/>
      <c r="P98" s="14"/>
      <c r="Q98" s="3"/>
      <c r="R98" s="3"/>
      <c r="S98" s="3"/>
      <c r="T98" s="3"/>
      <c r="U98" s="3"/>
      <c r="V98" s="3"/>
      <c r="W98" s="3"/>
      <c r="X98" s="3"/>
      <c r="Y98" s="3"/>
    </row>
    <row r="99" spans="1:25" ht="21" customHeight="1">
      <c r="A99" s="14"/>
      <c r="B99" s="14"/>
      <c r="C99" s="14"/>
      <c r="D99" s="14"/>
      <c r="E99" s="14"/>
      <c r="F99" s="14"/>
      <c r="G99" s="14"/>
      <c r="H99" s="15"/>
      <c r="I99" s="14"/>
      <c r="J99" s="14"/>
      <c r="K99" s="14"/>
      <c r="L99" s="14"/>
      <c r="M99" s="15"/>
      <c r="N99" s="15"/>
      <c r="O99" s="14"/>
      <c r="P99" s="14"/>
      <c r="Q99" s="3"/>
      <c r="R99" s="3"/>
      <c r="S99" s="3"/>
      <c r="T99" s="3"/>
      <c r="U99" s="3"/>
      <c r="V99" s="3"/>
      <c r="W99" s="3"/>
      <c r="X99" s="3"/>
      <c r="Y99" s="3"/>
    </row>
    <row r="100" spans="1:25" ht="21" customHeight="1">
      <c r="A100" s="14"/>
      <c r="B100" s="14"/>
      <c r="C100" s="14"/>
      <c r="D100" s="14"/>
      <c r="E100" s="14"/>
      <c r="F100" s="14"/>
      <c r="G100" s="14"/>
      <c r="H100" s="15"/>
      <c r="I100" s="14"/>
      <c r="J100" s="14"/>
      <c r="K100" s="14"/>
      <c r="L100" s="14"/>
      <c r="M100" s="15"/>
      <c r="N100" s="15"/>
      <c r="O100" s="14"/>
      <c r="P100" s="14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21" customHeight="1">
      <c r="A101" s="14"/>
      <c r="B101" s="14"/>
      <c r="C101" s="14"/>
      <c r="D101" s="14"/>
      <c r="E101" s="14"/>
      <c r="F101" s="14"/>
      <c r="G101" s="14"/>
      <c r="H101" s="15"/>
      <c r="I101" s="14"/>
      <c r="J101" s="14"/>
      <c r="K101" s="14"/>
      <c r="L101" s="14"/>
      <c r="M101" s="15"/>
      <c r="N101" s="15"/>
      <c r="O101" s="14"/>
      <c r="P101" s="14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21" customHeight="1">
      <c r="A102" s="14"/>
      <c r="B102" s="14"/>
      <c r="C102" s="14"/>
      <c r="D102" s="14"/>
      <c r="E102" s="14"/>
      <c r="F102" s="14"/>
      <c r="G102" s="14"/>
      <c r="H102" s="15"/>
      <c r="I102" s="14"/>
      <c r="J102" s="14"/>
      <c r="K102" s="14"/>
      <c r="L102" s="14"/>
      <c r="M102" s="15"/>
      <c r="N102" s="15"/>
      <c r="O102" s="14"/>
      <c r="P102" s="14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21" customHeight="1">
      <c r="A103" s="14"/>
      <c r="B103" s="14"/>
      <c r="C103" s="14"/>
      <c r="D103" s="14"/>
      <c r="E103" s="14"/>
      <c r="F103" s="14"/>
      <c r="G103" s="14"/>
      <c r="H103" s="15"/>
      <c r="I103" s="14"/>
      <c r="J103" s="14"/>
      <c r="K103" s="14"/>
      <c r="L103" s="14"/>
      <c r="M103" s="15"/>
      <c r="N103" s="15"/>
      <c r="O103" s="14"/>
      <c r="P103" s="14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21" customHeight="1">
      <c r="A104" s="14"/>
      <c r="B104" s="14"/>
      <c r="C104" s="14"/>
      <c r="D104" s="14"/>
      <c r="E104" s="14"/>
      <c r="F104" s="14"/>
      <c r="G104" s="14"/>
      <c r="H104" s="15"/>
      <c r="I104" s="14"/>
      <c r="J104" s="14"/>
      <c r="K104" s="14"/>
      <c r="L104" s="14"/>
      <c r="M104" s="15"/>
      <c r="N104" s="15"/>
      <c r="O104" s="14"/>
      <c r="P104" s="14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21" customHeight="1">
      <c r="A105" s="14"/>
      <c r="B105" s="14"/>
      <c r="C105" s="14"/>
      <c r="D105" s="14"/>
      <c r="E105" s="14"/>
      <c r="F105" s="14"/>
      <c r="G105" s="14"/>
      <c r="H105" s="15"/>
      <c r="I105" s="14"/>
      <c r="J105" s="14"/>
      <c r="K105" s="14"/>
      <c r="L105" s="14"/>
      <c r="M105" s="15"/>
      <c r="N105" s="15"/>
      <c r="O105" s="14"/>
      <c r="P105" s="14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21" customHeight="1">
      <c r="A106" s="14"/>
      <c r="B106" s="14"/>
      <c r="C106" s="14"/>
      <c r="D106" s="14"/>
      <c r="E106" s="14"/>
      <c r="F106" s="14"/>
      <c r="G106" s="14"/>
      <c r="H106" s="15"/>
      <c r="I106" s="14"/>
      <c r="J106" s="14"/>
      <c r="K106" s="14"/>
      <c r="L106" s="14"/>
      <c r="M106" s="15"/>
      <c r="N106" s="15"/>
      <c r="O106" s="14"/>
      <c r="P106" s="14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21" customHeight="1">
      <c r="A107" s="14"/>
      <c r="B107" s="14"/>
      <c r="C107" s="14"/>
      <c r="D107" s="14"/>
      <c r="E107" s="14"/>
      <c r="F107" s="14"/>
      <c r="G107" s="14"/>
      <c r="H107" s="15"/>
      <c r="I107" s="14"/>
      <c r="J107" s="14"/>
      <c r="K107" s="14"/>
      <c r="L107" s="14"/>
      <c r="M107" s="15"/>
      <c r="N107" s="15"/>
      <c r="O107" s="14"/>
      <c r="P107" s="14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21" customHeight="1">
      <c r="A108" s="14"/>
      <c r="B108" s="14"/>
      <c r="C108" s="14"/>
      <c r="D108" s="14"/>
      <c r="E108" s="14"/>
      <c r="F108" s="14"/>
      <c r="G108" s="14"/>
      <c r="H108" s="15"/>
      <c r="I108" s="14"/>
      <c r="J108" s="14"/>
      <c r="K108" s="14"/>
      <c r="L108" s="14"/>
      <c r="M108" s="15"/>
      <c r="N108" s="15"/>
      <c r="O108" s="14"/>
      <c r="P108" s="14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21" customHeight="1">
      <c r="A109" s="14"/>
      <c r="B109" s="14"/>
      <c r="C109" s="14"/>
      <c r="D109" s="14"/>
      <c r="E109" s="14"/>
      <c r="F109" s="14"/>
      <c r="G109" s="14"/>
      <c r="H109" s="15"/>
      <c r="I109" s="14"/>
      <c r="J109" s="14"/>
      <c r="K109" s="14"/>
      <c r="L109" s="14"/>
      <c r="M109" s="15"/>
      <c r="N109" s="15"/>
      <c r="O109" s="14"/>
      <c r="P109" s="14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21" customHeight="1">
      <c r="A110" s="14"/>
      <c r="B110" s="14"/>
      <c r="C110" s="14"/>
      <c r="D110" s="14"/>
      <c r="E110" s="14"/>
      <c r="F110" s="14"/>
      <c r="G110" s="14"/>
      <c r="H110" s="15"/>
      <c r="I110" s="14"/>
      <c r="J110" s="14"/>
      <c r="K110" s="14"/>
      <c r="L110" s="14"/>
      <c r="M110" s="15"/>
      <c r="N110" s="15"/>
      <c r="O110" s="14"/>
      <c r="P110" s="14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21" customHeight="1">
      <c r="A111" s="14"/>
      <c r="B111" s="14"/>
      <c r="C111" s="14"/>
      <c r="D111" s="14"/>
      <c r="E111" s="14"/>
      <c r="F111" s="14"/>
      <c r="G111" s="14"/>
      <c r="H111" s="15"/>
      <c r="I111" s="14"/>
      <c r="J111" s="14"/>
      <c r="K111" s="14"/>
      <c r="L111" s="14"/>
      <c r="M111" s="15"/>
      <c r="N111" s="15"/>
      <c r="O111" s="14"/>
      <c r="P111" s="14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21" customHeight="1">
      <c r="A112" s="14"/>
      <c r="B112" s="14"/>
      <c r="C112" s="14"/>
      <c r="D112" s="14"/>
      <c r="E112" s="14"/>
      <c r="F112" s="14"/>
      <c r="G112" s="14"/>
      <c r="H112" s="15"/>
      <c r="I112" s="14"/>
      <c r="J112" s="14"/>
      <c r="K112" s="14"/>
      <c r="L112" s="14"/>
      <c r="M112" s="15"/>
      <c r="N112" s="15"/>
      <c r="O112" s="14"/>
      <c r="P112" s="14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21" customHeight="1">
      <c r="A113" s="14"/>
      <c r="B113" s="14"/>
      <c r="C113" s="14"/>
      <c r="D113" s="14"/>
      <c r="E113" s="14"/>
      <c r="F113" s="14"/>
      <c r="G113" s="14"/>
      <c r="H113" s="15"/>
      <c r="I113" s="14"/>
      <c r="J113" s="14"/>
      <c r="K113" s="14"/>
      <c r="L113" s="14"/>
      <c r="M113" s="15"/>
      <c r="N113" s="15"/>
      <c r="O113" s="14"/>
      <c r="P113" s="14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21" customHeight="1">
      <c r="A114" s="14"/>
      <c r="B114" s="14"/>
      <c r="C114" s="14"/>
      <c r="D114" s="14"/>
      <c r="E114" s="14"/>
      <c r="F114" s="14"/>
      <c r="G114" s="14"/>
      <c r="H114" s="15"/>
      <c r="I114" s="14"/>
      <c r="J114" s="14"/>
      <c r="K114" s="14"/>
      <c r="L114" s="14"/>
      <c r="M114" s="15"/>
      <c r="N114" s="15"/>
      <c r="O114" s="14"/>
      <c r="P114" s="14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21" customHeight="1">
      <c r="A115" s="14"/>
      <c r="B115" s="14"/>
      <c r="C115" s="14"/>
      <c r="D115" s="14"/>
      <c r="E115" s="14"/>
      <c r="F115" s="14"/>
      <c r="G115" s="14"/>
      <c r="H115" s="15"/>
      <c r="I115" s="14"/>
      <c r="J115" s="14"/>
      <c r="K115" s="14"/>
      <c r="L115" s="14"/>
      <c r="M115" s="15"/>
      <c r="N115" s="15"/>
      <c r="O115" s="14"/>
      <c r="P115" s="14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21" customHeight="1">
      <c r="A116" s="14"/>
      <c r="B116" s="14"/>
      <c r="C116" s="14"/>
      <c r="D116" s="14"/>
      <c r="E116" s="14"/>
      <c r="F116" s="14"/>
      <c r="G116" s="14"/>
      <c r="H116" s="15"/>
      <c r="I116" s="14"/>
      <c r="J116" s="14"/>
      <c r="K116" s="14"/>
      <c r="L116" s="14"/>
      <c r="M116" s="15"/>
      <c r="N116" s="15"/>
      <c r="O116" s="14"/>
      <c r="P116" s="14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21" customHeight="1">
      <c r="A117" s="14"/>
      <c r="B117" s="14"/>
      <c r="C117" s="14"/>
      <c r="D117" s="14"/>
      <c r="E117" s="14"/>
      <c r="F117" s="14"/>
      <c r="G117" s="14"/>
      <c r="H117" s="15"/>
      <c r="I117" s="14"/>
      <c r="J117" s="14"/>
      <c r="K117" s="14"/>
      <c r="L117" s="14"/>
      <c r="M117" s="15"/>
      <c r="N117" s="15"/>
      <c r="O117" s="14"/>
      <c r="P117" s="14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21" customHeight="1">
      <c r="A118" s="14"/>
      <c r="B118" s="14"/>
      <c r="C118" s="14"/>
      <c r="D118" s="14"/>
      <c r="E118" s="14"/>
      <c r="F118" s="14"/>
      <c r="G118" s="14"/>
      <c r="H118" s="15"/>
      <c r="I118" s="14"/>
      <c r="J118" s="14"/>
      <c r="K118" s="14"/>
      <c r="L118" s="14"/>
      <c r="M118" s="15"/>
      <c r="N118" s="15"/>
      <c r="O118" s="14"/>
      <c r="P118" s="14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21" customHeight="1">
      <c r="A119" s="14"/>
      <c r="B119" s="14"/>
      <c r="C119" s="14"/>
      <c r="D119" s="14"/>
      <c r="E119" s="14"/>
      <c r="F119" s="14"/>
      <c r="G119" s="14"/>
      <c r="H119" s="15"/>
      <c r="I119" s="14"/>
      <c r="J119" s="14"/>
      <c r="K119" s="14"/>
      <c r="L119" s="14"/>
      <c r="M119" s="15"/>
      <c r="N119" s="15"/>
      <c r="O119" s="14"/>
      <c r="P119" s="14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21" customHeight="1">
      <c r="A120" s="14"/>
      <c r="B120" s="14"/>
      <c r="C120" s="14"/>
      <c r="D120" s="14"/>
      <c r="E120" s="14"/>
      <c r="F120" s="14"/>
      <c r="G120" s="14"/>
      <c r="H120" s="15"/>
      <c r="I120" s="14"/>
      <c r="J120" s="14"/>
      <c r="K120" s="14"/>
      <c r="L120" s="14"/>
      <c r="M120" s="15"/>
      <c r="N120" s="15"/>
      <c r="O120" s="14"/>
      <c r="P120" s="14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21" customHeight="1">
      <c r="A121" s="14"/>
      <c r="B121" s="14"/>
      <c r="C121" s="14"/>
      <c r="D121" s="14"/>
      <c r="E121" s="14"/>
      <c r="F121" s="14"/>
      <c r="G121" s="14"/>
      <c r="H121" s="15"/>
      <c r="I121" s="14"/>
      <c r="J121" s="14"/>
      <c r="K121" s="14"/>
      <c r="L121" s="14"/>
      <c r="M121" s="15"/>
      <c r="N121" s="15"/>
      <c r="O121" s="14"/>
      <c r="P121" s="14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21" customHeight="1">
      <c r="A122" s="14"/>
      <c r="B122" s="14"/>
      <c r="C122" s="14"/>
      <c r="D122" s="14"/>
      <c r="E122" s="14"/>
      <c r="F122" s="14"/>
      <c r="G122" s="14"/>
      <c r="H122" s="15"/>
      <c r="I122" s="14"/>
      <c r="J122" s="14"/>
      <c r="K122" s="14"/>
      <c r="L122" s="14"/>
      <c r="M122" s="15"/>
      <c r="N122" s="15"/>
      <c r="O122" s="14"/>
      <c r="P122" s="14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21" customHeight="1">
      <c r="A123" s="14"/>
      <c r="B123" s="14"/>
      <c r="C123" s="14"/>
      <c r="D123" s="14"/>
      <c r="E123" s="14"/>
      <c r="F123" s="14"/>
      <c r="G123" s="14"/>
      <c r="H123" s="15"/>
      <c r="I123" s="14"/>
      <c r="J123" s="14"/>
      <c r="K123" s="14"/>
      <c r="L123" s="14"/>
      <c r="M123" s="15"/>
      <c r="N123" s="15"/>
      <c r="O123" s="14"/>
      <c r="P123" s="14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21" customHeight="1">
      <c r="A124" s="14"/>
      <c r="B124" s="14"/>
      <c r="C124" s="14"/>
      <c r="D124" s="14"/>
      <c r="E124" s="14"/>
      <c r="F124" s="14"/>
      <c r="G124" s="14"/>
      <c r="H124" s="15"/>
      <c r="I124" s="14"/>
      <c r="J124" s="14"/>
      <c r="K124" s="14"/>
      <c r="L124" s="14"/>
      <c r="M124" s="15"/>
      <c r="N124" s="15"/>
      <c r="O124" s="14"/>
      <c r="P124" s="14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21" customHeight="1">
      <c r="A125" s="14"/>
      <c r="B125" s="14"/>
      <c r="C125" s="14"/>
      <c r="D125" s="14"/>
      <c r="E125" s="14"/>
      <c r="F125" s="14"/>
      <c r="G125" s="14"/>
      <c r="H125" s="15"/>
      <c r="I125" s="14"/>
      <c r="J125" s="14"/>
      <c r="K125" s="14"/>
      <c r="L125" s="14"/>
      <c r="M125" s="15"/>
      <c r="N125" s="15"/>
      <c r="O125" s="14"/>
      <c r="P125" s="14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21" customHeight="1">
      <c r="A126" s="14"/>
      <c r="B126" s="14"/>
      <c r="C126" s="14"/>
      <c r="D126" s="14"/>
      <c r="E126" s="14"/>
      <c r="F126" s="14"/>
      <c r="G126" s="14"/>
      <c r="H126" s="15"/>
      <c r="I126" s="14"/>
      <c r="J126" s="14"/>
      <c r="K126" s="14"/>
      <c r="L126" s="14"/>
      <c r="M126" s="15"/>
      <c r="N126" s="15"/>
      <c r="O126" s="14"/>
      <c r="P126" s="14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21" customHeight="1">
      <c r="A127" s="14"/>
      <c r="B127" s="14"/>
      <c r="C127" s="14"/>
      <c r="D127" s="14"/>
      <c r="E127" s="14"/>
      <c r="F127" s="14"/>
      <c r="G127" s="14"/>
      <c r="H127" s="15"/>
      <c r="I127" s="14"/>
      <c r="J127" s="14"/>
      <c r="K127" s="14"/>
      <c r="L127" s="14"/>
      <c r="M127" s="15"/>
      <c r="N127" s="15"/>
      <c r="O127" s="14"/>
      <c r="P127" s="14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21" customHeight="1">
      <c r="A128" s="14"/>
      <c r="B128" s="14"/>
      <c r="C128" s="14"/>
      <c r="D128" s="14"/>
      <c r="E128" s="14"/>
      <c r="F128" s="14"/>
      <c r="G128" s="14"/>
      <c r="H128" s="15"/>
      <c r="I128" s="14"/>
      <c r="J128" s="14"/>
      <c r="K128" s="14"/>
      <c r="L128" s="14"/>
      <c r="M128" s="15"/>
      <c r="N128" s="15"/>
      <c r="O128" s="14"/>
      <c r="P128" s="14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21" customHeight="1">
      <c r="A129" s="14"/>
      <c r="B129" s="14"/>
      <c r="C129" s="14"/>
      <c r="D129" s="14"/>
      <c r="E129" s="14"/>
      <c r="F129" s="14"/>
      <c r="G129" s="14"/>
      <c r="H129" s="15"/>
      <c r="I129" s="14"/>
      <c r="J129" s="14"/>
      <c r="K129" s="14"/>
      <c r="L129" s="14"/>
      <c r="M129" s="15"/>
      <c r="N129" s="15"/>
      <c r="O129" s="14"/>
      <c r="P129" s="14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21" customHeight="1">
      <c r="A130" s="14"/>
      <c r="B130" s="14"/>
      <c r="C130" s="14"/>
      <c r="D130" s="14"/>
      <c r="E130" s="14"/>
      <c r="F130" s="14"/>
      <c r="G130" s="14"/>
      <c r="H130" s="15"/>
      <c r="I130" s="14"/>
      <c r="J130" s="14"/>
      <c r="K130" s="14"/>
      <c r="L130" s="14"/>
      <c r="M130" s="15"/>
      <c r="N130" s="15"/>
      <c r="O130" s="14"/>
      <c r="P130" s="14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21" customHeight="1">
      <c r="A131" s="14"/>
      <c r="B131" s="14"/>
      <c r="C131" s="14"/>
      <c r="D131" s="14"/>
      <c r="E131" s="14"/>
      <c r="F131" s="14"/>
      <c r="G131" s="14"/>
      <c r="H131" s="15"/>
      <c r="I131" s="14"/>
      <c r="J131" s="14"/>
      <c r="K131" s="14"/>
      <c r="L131" s="14"/>
      <c r="M131" s="15"/>
      <c r="N131" s="15"/>
      <c r="O131" s="14"/>
      <c r="P131" s="14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21" customHeight="1">
      <c r="A132" s="14"/>
      <c r="B132" s="14"/>
      <c r="C132" s="14"/>
      <c r="D132" s="14"/>
      <c r="E132" s="14"/>
      <c r="F132" s="14"/>
      <c r="G132" s="14"/>
      <c r="H132" s="15"/>
      <c r="I132" s="14"/>
      <c r="J132" s="14"/>
      <c r="K132" s="14"/>
      <c r="L132" s="14"/>
      <c r="M132" s="15"/>
      <c r="N132" s="15"/>
      <c r="O132" s="14"/>
      <c r="P132" s="14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21" customHeight="1">
      <c r="A133" s="14"/>
      <c r="B133" s="14"/>
      <c r="C133" s="14"/>
      <c r="D133" s="14"/>
      <c r="E133" s="14"/>
      <c r="F133" s="14"/>
      <c r="G133" s="14"/>
      <c r="H133" s="15"/>
      <c r="I133" s="14"/>
      <c r="J133" s="14"/>
      <c r="K133" s="14"/>
      <c r="L133" s="14"/>
      <c r="M133" s="15"/>
      <c r="N133" s="15"/>
      <c r="O133" s="14"/>
      <c r="P133" s="14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21" customHeight="1">
      <c r="A134" s="14"/>
      <c r="B134" s="14"/>
      <c r="C134" s="14"/>
      <c r="D134" s="14"/>
      <c r="E134" s="14"/>
      <c r="F134" s="14"/>
      <c r="G134" s="14"/>
      <c r="H134" s="15"/>
      <c r="I134" s="14"/>
      <c r="J134" s="14"/>
      <c r="K134" s="14"/>
      <c r="L134" s="14"/>
      <c r="M134" s="15"/>
      <c r="N134" s="15"/>
      <c r="O134" s="14"/>
      <c r="P134" s="14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21" customHeight="1">
      <c r="A135" s="14"/>
      <c r="B135" s="14"/>
      <c r="C135" s="14"/>
      <c r="D135" s="14"/>
      <c r="E135" s="14"/>
      <c r="F135" s="14"/>
      <c r="G135" s="14"/>
      <c r="H135" s="15"/>
      <c r="I135" s="14"/>
      <c r="J135" s="14"/>
      <c r="K135" s="14"/>
      <c r="L135" s="14"/>
      <c r="M135" s="15"/>
      <c r="N135" s="15"/>
      <c r="O135" s="14"/>
      <c r="P135" s="14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21" customHeight="1">
      <c r="A136" s="14"/>
      <c r="B136" s="14"/>
      <c r="C136" s="14"/>
      <c r="D136" s="14"/>
      <c r="E136" s="14"/>
      <c r="F136" s="14"/>
      <c r="G136" s="14"/>
      <c r="H136" s="15"/>
      <c r="I136" s="14"/>
      <c r="J136" s="14"/>
      <c r="K136" s="14"/>
      <c r="L136" s="14"/>
      <c r="M136" s="15"/>
      <c r="N136" s="15"/>
      <c r="O136" s="14"/>
      <c r="P136" s="14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21" customHeight="1">
      <c r="A137" s="14"/>
      <c r="B137" s="14"/>
      <c r="C137" s="14"/>
      <c r="D137" s="14"/>
      <c r="E137" s="14"/>
      <c r="F137" s="14"/>
      <c r="G137" s="14"/>
      <c r="H137" s="15"/>
      <c r="I137" s="14"/>
      <c r="J137" s="14"/>
      <c r="K137" s="14"/>
      <c r="L137" s="14"/>
      <c r="M137" s="15"/>
      <c r="N137" s="15"/>
      <c r="O137" s="14"/>
      <c r="P137" s="14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21" customHeight="1">
      <c r="A138" s="14"/>
      <c r="B138" s="14"/>
      <c r="C138" s="14"/>
      <c r="D138" s="14"/>
      <c r="E138" s="14"/>
      <c r="F138" s="14"/>
      <c r="G138" s="14"/>
      <c r="H138" s="15"/>
      <c r="I138" s="14"/>
      <c r="J138" s="14"/>
      <c r="K138" s="14"/>
      <c r="L138" s="14"/>
      <c r="M138" s="15"/>
      <c r="N138" s="15"/>
      <c r="O138" s="14"/>
      <c r="P138" s="14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21" customHeight="1">
      <c r="A139" s="14"/>
      <c r="B139" s="14"/>
      <c r="C139" s="14"/>
      <c r="D139" s="14"/>
      <c r="E139" s="14"/>
      <c r="F139" s="14"/>
      <c r="G139" s="14"/>
      <c r="H139" s="15"/>
      <c r="I139" s="14"/>
      <c r="J139" s="14"/>
      <c r="K139" s="14"/>
      <c r="L139" s="14"/>
      <c r="M139" s="15"/>
      <c r="N139" s="15"/>
      <c r="O139" s="14"/>
      <c r="P139" s="14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21" customHeight="1">
      <c r="A140" s="14"/>
      <c r="B140" s="14"/>
      <c r="C140" s="14"/>
      <c r="D140" s="14"/>
      <c r="E140" s="14"/>
      <c r="F140" s="14"/>
      <c r="G140" s="14"/>
      <c r="H140" s="15"/>
      <c r="I140" s="14"/>
      <c r="J140" s="14"/>
      <c r="K140" s="14"/>
      <c r="L140" s="14"/>
      <c r="M140" s="15"/>
      <c r="N140" s="15"/>
      <c r="O140" s="14"/>
      <c r="P140" s="14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21" customHeight="1">
      <c r="A141" s="14"/>
      <c r="B141" s="14"/>
      <c r="C141" s="14"/>
      <c r="D141" s="14"/>
      <c r="E141" s="14"/>
      <c r="F141" s="14"/>
      <c r="G141" s="14"/>
      <c r="H141" s="15"/>
      <c r="I141" s="14"/>
      <c r="J141" s="14"/>
      <c r="K141" s="14"/>
      <c r="L141" s="14"/>
      <c r="M141" s="15"/>
      <c r="N141" s="15"/>
      <c r="O141" s="14"/>
      <c r="P141" s="14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21" customHeight="1">
      <c r="A142" s="14"/>
      <c r="B142" s="14"/>
      <c r="C142" s="14"/>
      <c r="D142" s="14"/>
      <c r="E142" s="14"/>
      <c r="F142" s="14"/>
      <c r="G142" s="14"/>
      <c r="H142" s="15"/>
      <c r="I142" s="14"/>
      <c r="J142" s="14"/>
      <c r="K142" s="14"/>
      <c r="L142" s="14"/>
      <c r="M142" s="15"/>
      <c r="N142" s="15"/>
      <c r="O142" s="14"/>
      <c r="P142" s="14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21" customHeight="1">
      <c r="A143" s="14"/>
      <c r="B143" s="14"/>
      <c r="C143" s="14"/>
      <c r="D143" s="14"/>
      <c r="E143" s="14"/>
      <c r="F143" s="14"/>
      <c r="G143" s="14"/>
      <c r="H143" s="15"/>
      <c r="I143" s="14"/>
      <c r="J143" s="14"/>
      <c r="K143" s="14"/>
      <c r="L143" s="14"/>
      <c r="M143" s="15"/>
      <c r="N143" s="15"/>
      <c r="O143" s="14"/>
      <c r="P143" s="14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21" customHeight="1">
      <c r="A144" s="14"/>
      <c r="B144" s="14"/>
      <c r="C144" s="14"/>
      <c r="D144" s="14"/>
      <c r="E144" s="14"/>
      <c r="F144" s="14"/>
      <c r="G144" s="14"/>
      <c r="H144" s="15"/>
      <c r="I144" s="14"/>
      <c r="J144" s="14"/>
      <c r="K144" s="14"/>
      <c r="L144" s="14"/>
      <c r="M144" s="15"/>
      <c r="N144" s="15"/>
      <c r="O144" s="14"/>
      <c r="P144" s="14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21" customHeight="1">
      <c r="A145" s="14"/>
      <c r="B145" s="14"/>
      <c r="C145" s="14"/>
      <c r="D145" s="14"/>
      <c r="E145" s="14"/>
      <c r="F145" s="14"/>
      <c r="G145" s="14"/>
      <c r="H145" s="15"/>
      <c r="I145" s="14"/>
      <c r="J145" s="14"/>
      <c r="K145" s="14"/>
      <c r="L145" s="14"/>
      <c r="M145" s="15"/>
      <c r="N145" s="15"/>
      <c r="O145" s="14"/>
      <c r="P145" s="14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21" customHeight="1">
      <c r="A146" s="14"/>
      <c r="B146" s="14"/>
      <c r="C146" s="14"/>
      <c r="D146" s="14"/>
      <c r="E146" s="14"/>
      <c r="F146" s="14"/>
      <c r="G146" s="14"/>
      <c r="H146" s="15"/>
      <c r="I146" s="14"/>
      <c r="J146" s="14"/>
      <c r="K146" s="14"/>
      <c r="L146" s="14"/>
      <c r="M146" s="15"/>
      <c r="N146" s="15"/>
      <c r="O146" s="14"/>
      <c r="P146" s="14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21" customHeight="1">
      <c r="A147" s="14"/>
      <c r="B147" s="14"/>
      <c r="C147" s="14"/>
      <c r="D147" s="14"/>
      <c r="E147" s="14"/>
      <c r="F147" s="14"/>
      <c r="G147" s="14"/>
      <c r="H147" s="15"/>
      <c r="I147" s="14"/>
      <c r="J147" s="14"/>
      <c r="K147" s="14"/>
      <c r="L147" s="14"/>
      <c r="M147" s="15"/>
      <c r="N147" s="15"/>
      <c r="O147" s="14"/>
      <c r="P147" s="14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21" customHeight="1">
      <c r="A148" s="14"/>
      <c r="B148" s="14"/>
      <c r="C148" s="14"/>
      <c r="D148" s="14"/>
      <c r="E148" s="14"/>
      <c r="F148" s="14"/>
      <c r="G148" s="14"/>
      <c r="H148" s="15"/>
      <c r="I148" s="14"/>
      <c r="J148" s="14"/>
      <c r="K148" s="14"/>
      <c r="L148" s="14"/>
      <c r="M148" s="15"/>
      <c r="N148" s="15"/>
      <c r="O148" s="14"/>
      <c r="P148" s="14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21" customHeight="1">
      <c r="A149" s="14"/>
      <c r="B149" s="14"/>
      <c r="C149" s="14"/>
      <c r="D149" s="14"/>
      <c r="E149" s="14"/>
      <c r="F149" s="14"/>
      <c r="G149" s="14"/>
      <c r="H149" s="15"/>
      <c r="I149" s="14"/>
      <c r="J149" s="14"/>
      <c r="K149" s="14"/>
      <c r="L149" s="14"/>
      <c r="M149" s="15"/>
      <c r="N149" s="15"/>
      <c r="O149" s="14"/>
      <c r="P149" s="14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21" customHeight="1">
      <c r="A150" s="14"/>
      <c r="B150" s="14"/>
      <c r="C150" s="14"/>
      <c r="D150" s="14"/>
      <c r="E150" s="14"/>
      <c r="F150" s="14"/>
      <c r="G150" s="14"/>
      <c r="H150" s="15"/>
      <c r="I150" s="14"/>
      <c r="J150" s="14"/>
      <c r="K150" s="14"/>
      <c r="L150" s="14"/>
      <c r="M150" s="15"/>
      <c r="N150" s="15"/>
      <c r="O150" s="14"/>
      <c r="P150" s="14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21" customHeight="1">
      <c r="A151" s="14"/>
      <c r="B151" s="14"/>
      <c r="C151" s="14"/>
      <c r="D151" s="14"/>
      <c r="E151" s="14"/>
      <c r="F151" s="14"/>
      <c r="G151" s="14"/>
      <c r="H151" s="15"/>
      <c r="I151" s="14"/>
      <c r="J151" s="14"/>
      <c r="K151" s="14"/>
      <c r="L151" s="14"/>
      <c r="M151" s="15"/>
      <c r="N151" s="15"/>
      <c r="O151" s="14"/>
      <c r="P151" s="14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21" customHeight="1">
      <c r="A152" s="14"/>
      <c r="B152" s="14"/>
      <c r="C152" s="14"/>
      <c r="D152" s="14"/>
      <c r="E152" s="14"/>
      <c r="F152" s="14"/>
      <c r="G152" s="14"/>
      <c r="H152" s="15"/>
      <c r="I152" s="14"/>
      <c r="J152" s="14"/>
      <c r="K152" s="14"/>
      <c r="L152" s="14"/>
      <c r="M152" s="15"/>
      <c r="N152" s="15"/>
      <c r="O152" s="14"/>
      <c r="P152" s="14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21" customHeight="1">
      <c r="A153" s="14"/>
      <c r="B153" s="14"/>
      <c r="C153" s="14"/>
      <c r="D153" s="14"/>
      <c r="E153" s="14"/>
      <c r="F153" s="14"/>
      <c r="G153" s="14"/>
      <c r="H153" s="15"/>
      <c r="I153" s="14"/>
      <c r="J153" s="14"/>
      <c r="K153" s="14"/>
      <c r="L153" s="14"/>
      <c r="M153" s="15"/>
      <c r="N153" s="15"/>
      <c r="O153" s="14"/>
      <c r="P153" s="14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21" customHeight="1">
      <c r="A154" s="14"/>
      <c r="B154" s="14"/>
      <c r="C154" s="14"/>
      <c r="D154" s="14"/>
      <c r="E154" s="14"/>
      <c r="F154" s="14"/>
      <c r="G154" s="14"/>
      <c r="H154" s="15"/>
      <c r="I154" s="14"/>
      <c r="J154" s="14"/>
      <c r="K154" s="14"/>
      <c r="L154" s="14"/>
      <c r="M154" s="15"/>
      <c r="N154" s="15"/>
      <c r="O154" s="14"/>
      <c r="P154" s="14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21" customHeight="1">
      <c r="A155" s="14"/>
      <c r="B155" s="14"/>
      <c r="C155" s="14"/>
      <c r="D155" s="14"/>
      <c r="E155" s="14"/>
      <c r="F155" s="14"/>
      <c r="G155" s="14"/>
      <c r="H155" s="15"/>
      <c r="I155" s="14"/>
      <c r="J155" s="14"/>
      <c r="K155" s="14"/>
      <c r="L155" s="14"/>
      <c r="M155" s="15"/>
      <c r="N155" s="15"/>
      <c r="O155" s="14"/>
      <c r="P155" s="14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21" customHeight="1">
      <c r="A156" s="14"/>
      <c r="B156" s="14"/>
      <c r="C156" s="14"/>
      <c r="D156" s="14"/>
      <c r="E156" s="14"/>
      <c r="F156" s="14"/>
      <c r="G156" s="14"/>
      <c r="H156" s="15"/>
      <c r="I156" s="14"/>
      <c r="J156" s="14"/>
      <c r="K156" s="14"/>
      <c r="L156" s="14"/>
      <c r="M156" s="15"/>
      <c r="N156" s="15"/>
      <c r="O156" s="14"/>
      <c r="P156" s="14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21" customHeight="1">
      <c r="A157" s="14"/>
      <c r="B157" s="14"/>
      <c r="C157" s="14"/>
      <c r="D157" s="14"/>
      <c r="E157" s="14"/>
      <c r="F157" s="14"/>
      <c r="G157" s="14"/>
      <c r="H157" s="15"/>
      <c r="I157" s="14"/>
      <c r="J157" s="14"/>
      <c r="K157" s="14"/>
      <c r="L157" s="14"/>
      <c r="M157" s="15"/>
      <c r="N157" s="15"/>
      <c r="O157" s="14"/>
      <c r="P157" s="14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21" customHeight="1">
      <c r="A158" s="14"/>
      <c r="B158" s="14"/>
      <c r="C158" s="14"/>
      <c r="D158" s="14"/>
      <c r="E158" s="14"/>
      <c r="F158" s="14"/>
      <c r="G158" s="14"/>
      <c r="H158" s="15"/>
      <c r="I158" s="14"/>
      <c r="J158" s="14"/>
      <c r="K158" s="14"/>
      <c r="L158" s="14"/>
      <c r="M158" s="15"/>
      <c r="N158" s="15"/>
      <c r="O158" s="14"/>
      <c r="P158" s="14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21" customHeight="1">
      <c r="A159" s="14"/>
      <c r="B159" s="14"/>
      <c r="C159" s="14"/>
      <c r="D159" s="14"/>
      <c r="E159" s="14"/>
      <c r="F159" s="14"/>
      <c r="G159" s="14"/>
      <c r="H159" s="15"/>
      <c r="I159" s="14"/>
      <c r="J159" s="14"/>
      <c r="K159" s="14"/>
      <c r="L159" s="14"/>
      <c r="M159" s="15"/>
      <c r="N159" s="15"/>
      <c r="O159" s="14"/>
      <c r="P159" s="14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21" customHeight="1">
      <c r="A160" s="14"/>
      <c r="B160" s="14"/>
      <c r="C160" s="14"/>
      <c r="D160" s="14"/>
      <c r="E160" s="14"/>
      <c r="F160" s="14"/>
      <c r="G160" s="14"/>
      <c r="H160" s="15"/>
      <c r="I160" s="14"/>
      <c r="J160" s="14"/>
      <c r="K160" s="14"/>
      <c r="L160" s="14"/>
      <c r="M160" s="15"/>
      <c r="N160" s="15"/>
      <c r="O160" s="14"/>
      <c r="P160" s="14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21" customHeight="1">
      <c r="A161" s="14"/>
      <c r="B161" s="14"/>
      <c r="C161" s="14"/>
      <c r="D161" s="14"/>
      <c r="E161" s="14"/>
      <c r="F161" s="14"/>
      <c r="G161" s="14"/>
      <c r="H161" s="15"/>
      <c r="I161" s="14"/>
      <c r="J161" s="14"/>
      <c r="K161" s="14"/>
      <c r="L161" s="14"/>
      <c r="M161" s="15"/>
      <c r="N161" s="15"/>
      <c r="O161" s="14"/>
      <c r="P161" s="14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21" customHeight="1">
      <c r="A162" s="14"/>
      <c r="B162" s="14"/>
      <c r="C162" s="14"/>
      <c r="D162" s="14"/>
      <c r="E162" s="14"/>
      <c r="F162" s="14"/>
      <c r="G162" s="14"/>
      <c r="H162" s="15"/>
      <c r="I162" s="14"/>
      <c r="J162" s="14"/>
      <c r="K162" s="14"/>
      <c r="L162" s="14"/>
      <c r="M162" s="15"/>
      <c r="N162" s="15"/>
      <c r="O162" s="14"/>
      <c r="P162" s="14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21" customHeight="1">
      <c r="A163" s="14"/>
      <c r="B163" s="14"/>
      <c r="C163" s="14"/>
      <c r="D163" s="14"/>
      <c r="E163" s="14"/>
      <c r="F163" s="14"/>
      <c r="G163" s="14"/>
      <c r="H163" s="15"/>
      <c r="I163" s="14"/>
      <c r="J163" s="14"/>
      <c r="K163" s="14"/>
      <c r="L163" s="14"/>
      <c r="M163" s="15"/>
      <c r="N163" s="15"/>
      <c r="O163" s="14"/>
      <c r="P163" s="14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21" customHeight="1">
      <c r="A164" s="14"/>
      <c r="B164" s="14"/>
      <c r="C164" s="14"/>
      <c r="D164" s="14"/>
      <c r="E164" s="14"/>
      <c r="F164" s="14"/>
      <c r="G164" s="14"/>
      <c r="H164" s="15"/>
      <c r="I164" s="14"/>
      <c r="J164" s="14"/>
      <c r="K164" s="14"/>
      <c r="L164" s="14"/>
      <c r="M164" s="15"/>
      <c r="N164" s="15"/>
      <c r="O164" s="14"/>
      <c r="P164" s="14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21" customHeight="1">
      <c r="A165" s="14"/>
      <c r="B165" s="14"/>
      <c r="C165" s="14"/>
      <c r="D165" s="14"/>
      <c r="E165" s="14"/>
      <c r="F165" s="14"/>
      <c r="G165" s="14"/>
      <c r="H165" s="15"/>
      <c r="I165" s="14"/>
      <c r="J165" s="14"/>
      <c r="K165" s="14"/>
      <c r="L165" s="14"/>
      <c r="M165" s="15"/>
      <c r="N165" s="15"/>
      <c r="O165" s="14"/>
      <c r="P165" s="14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21" customHeight="1">
      <c r="A166" s="14"/>
      <c r="B166" s="14"/>
      <c r="C166" s="14"/>
      <c r="D166" s="14"/>
      <c r="E166" s="14"/>
      <c r="F166" s="14"/>
      <c r="G166" s="14"/>
      <c r="H166" s="15"/>
      <c r="I166" s="14"/>
      <c r="J166" s="14"/>
      <c r="K166" s="14"/>
      <c r="L166" s="14"/>
      <c r="M166" s="15"/>
      <c r="N166" s="15"/>
      <c r="O166" s="14"/>
      <c r="P166" s="14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21" customHeight="1">
      <c r="A167" s="14"/>
      <c r="B167" s="14"/>
      <c r="C167" s="14"/>
      <c r="D167" s="14"/>
      <c r="E167" s="14"/>
      <c r="F167" s="14"/>
      <c r="G167" s="14"/>
      <c r="H167" s="15"/>
      <c r="I167" s="14"/>
      <c r="J167" s="14"/>
      <c r="K167" s="14"/>
      <c r="L167" s="14"/>
      <c r="M167" s="15"/>
      <c r="N167" s="15"/>
      <c r="O167" s="14"/>
      <c r="P167" s="14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21" customHeight="1">
      <c r="A168" s="14"/>
      <c r="B168" s="14"/>
      <c r="C168" s="14"/>
      <c r="D168" s="14"/>
      <c r="E168" s="14"/>
      <c r="F168" s="14"/>
      <c r="G168" s="14"/>
      <c r="H168" s="15"/>
      <c r="I168" s="14"/>
      <c r="J168" s="14"/>
      <c r="K168" s="14"/>
      <c r="L168" s="14"/>
      <c r="M168" s="15"/>
      <c r="N168" s="15"/>
      <c r="O168" s="14"/>
      <c r="P168" s="14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21" customHeight="1">
      <c r="A169" s="14"/>
      <c r="B169" s="14"/>
      <c r="C169" s="14"/>
      <c r="D169" s="14"/>
      <c r="E169" s="14"/>
      <c r="F169" s="14"/>
      <c r="G169" s="14"/>
      <c r="H169" s="15"/>
      <c r="I169" s="14"/>
      <c r="J169" s="14"/>
      <c r="K169" s="14"/>
      <c r="L169" s="14"/>
      <c r="M169" s="15"/>
      <c r="N169" s="15"/>
      <c r="O169" s="14"/>
      <c r="P169" s="14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21" customHeight="1">
      <c r="A170" s="14"/>
      <c r="B170" s="14"/>
      <c r="C170" s="14"/>
      <c r="D170" s="14"/>
      <c r="E170" s="14"/>
      <c r="F170" s="14"/>
      <c r="G170" s="14"/>
      <c r="H170" s="15"/>
      <c r="I170" s="14"/>
      <c r="J170" s="14"/>
      <c r="K170" s="14"/>
      <c r="L170" s="14"/>
      <c r="M170" s="15"/>
      <c r="N170" s="15"/>
      <c r="O170" s="14"/>
      <c r="P170" s="14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21" customHeight="1">
      <c r="A171" s="14"/>
      <c r="B171" s="14"/>
      <c r="C171" s="14"/>
      <c r="D171" s="14"/>
      <c r="E171" s="14"/>
      <c r="F171" s="14"/>
      <c r="G171" s="14"/>
      <c r="H171" s="15"/>
      <c r="I171" s="14"/>
      <c r="J171" s="14"/>
      <c r="K171" s="14"/>
      <c r="L171" s="14"/>
      <c r="M171" s="15"/>
      <c r="N171" s="15"/>
      <c r="O171" s="14"/>
      <c r="P171" s="14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21" customHeight="1">
      <c r="A172" s="14"/>
      <c r="B172" s="14"/>
      <c r="C172" s="14"/>
      <c r="D172" s="14"/>
      <c r="E172" s="14"/>
      <c r="F172" s="14"/>
      <c r="G172" s="14"/>
      <c r="H172" s="15"/>
      <c r="I172" s="14"/>
      <c r="J172" s="14"/>
      <c r="K172" s="14"/>
      <c r="L172" s="14"/>
      <c r="M172" s="15"/>
      <c r="N172" s="15"/>
      <c r="O172" s="14"/>
      <c r="P172" s="14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21" customHeight="1">
      <c r="A173" s="14"/>
      <c r="B173" s="14"/>
      <c r="C173" s="14"/>
      <c r="D173" s="14"/>
      <c r="E173" s="14"/>
      <c r="F173" s="14"/>
      <c r="G173" s="14"/>
      <c r="H173" s="15"/>
      <c r="I173" s="14"/>
      <c r="J173" s="14"/>
      <c r="K173" s="14"/>
      <c r="L173" s="14"/>
      <c r="M173" s="15"/>
      <c r="N173" s="15"/>
      <c r="O173" s="14"/>
      <c r="P173" s="14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21" customHeight="1">
      <c r="A174" s="14"/>
      <c r="B174" s="14"/>
      <c r="C174" s="14"/>
      <c r="D174" s="14"/>
      <c r="E174" s="14"/>
      <c r="F174" s="14"/>
      <c r="G174" s="14"/>
      <c r="H174" s="15"/>
      <c r="I174" s="14"/>
      <c r="J174" s="14"/>
      <c r="K174" s="14"/>
      <c r="L174" s="14"/>
      <c r="M174" s="15"/>
      <c r="N174" s="15"/>
      <c r="O174" s="14"/>
      <c r="P174" s="14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21" customHeight="1">
      <c r="A175" s="14"/>
      <c r="B175" s="14"/>
      <c r="C175" s="14"/>
      <c r="D175" s="14"/>
      <c r="E175" s="14"/>
      <c r="F175" s="14"/>
      <c r="G175" s="14"/>
      <c r="H175" s="15"/>
      <c r="I175" s="14"/>
      <c r="J175" s="14"/>
      <c r="K175" s="14"/>
      <c r="L175" s="14"/>
      <c r="M175" s="15"/>
      <c r="N175" s="15"/>
      <c r="O175" s="14"/>
      <c r="P175" s="14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21" customHeight="1">
      <c r="A176" s="14"/>
      <c r="B176" s="14"/>
      <c r="C176" s="14"/>
      <c r="D176" s="14"/>
      <c r="E176" s="14"/>
      <c r="F176" s="14"/>
      <c r="G176" s="14"/>
      <c r="H176" s="15"/>
      <c r="I176" s="14"/>
      <c r="J176" s="14"/>
      <c r="K176" s="14"/>
      <c r="L176" s="14"/>
      <c r="M176" s="15"/>
      <c r="N176" s="15"/>
      <c r="O176" s="14"/>
      <c r="P176" s="14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21" customHeight="1">
      <c r="A177" s="14"/>
      <c r="B177" s="14"/>
      <c r="C177" s="14"/>
      <c r="D177" s="14"/>
      <c r="E177" s="14"/>
      <c r="F177" s="14"/>
      <c r="G177" s="14"/>
      <c r="H177" s="15"/>
      <c r="I177" s="14"/>
      <c r="J177" s="14"/>
      <c r="K177" s="14"/>
      <c r="L177" s="14"/>
      <c r="M177" s="15"/>
      <c r="N177" s="15"/>
      <c r="O177" s="14"/>
      <c r="P177" s="14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21" customHeight="1">
      <c r="A178" s="14"/>
      <c r="B178" s="14"/>
      <c r="C178" s="14"/>
      <c r="D178" s="14"/>
      <c r="E178" s="14"/>
      <c r="F178" s="14"/>
      <c r="G178" s="14"/>
      <c r="H178" s="15"/>
      <c r="I178" s="14"/>
      <c r="J178" s="14"/>
      <c r="K178" s="14"/>
      <c r="L178" s="14"/>
      <c r="M178" s="15"/>
      <c r="N178" s="15"/>
      <c r="O178" s="14"/>
      <c r="P178" s="14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21" customHeight="1">
      <c r="A179" s="14"/>
      <c r="B179" s="14"/>
      <c r="C179" s="14"/>
      <c r="D179" s="14"/>
      <c r="E179" s="14"/>
      <c r="F179" s="14"/>
      <c r="G179" s="14"/>
      <c r="H179" s="15"/>
      <c r="I179" s="14"/>
      <c r="J179" s="14"/>
      <c r="K179" s="14"/>
      <c r="L179" s="14"/>
      <c r="M179" s="15"/>
      <c r="N179" s="15"/>
      <c r="O179" s="14"/>
      <c r="P179" s="14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21" customHeight="1">
      <c r="A180" s="14"/>
      <c r="B180" s="14"/>
      <c r="C180" s="14"/>
      <c r="D180" s="14"/>
      <c r="E180" s="14"/>
      <c r="F180" s="14"/>
      <c r="G180" s="14"/>
      <c r="H180" s="15"/>
      <c r="I180" s="14"/>
      <c r="J180" s="14"/>
      <c r="K180" s="14"/>
      <c r="L180" s="14"/>
      <c r="M180" s="15"/>
      <c r="N180" s="15"/>
      <c r="O180" s="14"/>
      <c r="P180" s="14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21" customHeight="1">
      <c r="A181" s="14"/>
      <c r="B181" s="14"/>
      <c r="C181" s="14"/>
      <c r="D181" s="14"/>
      <c r="E181" s="14"/>
      <c r="F181" s="14"/>
      <c r="G181" s="14"/>
      <c r="H181" s="15"/>
      <c r="I181" s="14"/>
      <c r="J181" s="14"/>
      <c r="K181" s="14"/>
      <c r="L181" s="14"/>
      <c r="M181" s="15"/>
      <c r="N181" s="15"/>
      <c r="O181" s="14"/>
      <c r="P181" s="14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21" customHeight="1">
      <c r="A182" s="14"/>
      <c r="B182" s="14"/>
      <c r="C182" s="14"/>
      <c r="D182" s="14"/>
      <c r="E182" s="14"/>
      <c r="F182" s="14"/>
      <c r="G182" s="14"/>
      <c r="H182" s="15"/>
      <c r="I182" s="14"/>
      <c r="J182" s="14"/>
      <c r="K182" s="14"/>
      <c r="L182" s="14"/>
      <c r="M182" s="15"/>
      <c r="N182" s="15"/>
      <c r="O182" s="14"/>
      <c r="P182" s="14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21" customHeight="1">
      <c r="A183" s="14"/>
      <c r="B183" s="14"/>
      <c r="C183" s="14"/>
      <c r="D183" s="14"/>
      <c r="E183" s="14"/>
      <c r="F183" s="14"/>
      <c r="G183" s="14"/>
      <c r="H183" s="15"/>
      <c r="I183" s="14"/>
      <c r="J183" s="14"/>
      <c r="K183" s="14"/>
      <c r="L183" s="14"/>
      <c r="M183" s="15"/>
      <c r="N183" s="15"/>
      <c r="O183" s="14"/>
      <c r="P183" s="14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21" customHeight="1">
      <c r="A184" s="14"/>
      <c r="B184" s="14"/>
      <c r="C184" s="14"/>
      <c r="D184" s="14"/>
      <c r="E184" s="14"/>
      <c r="F184" s="14"/>
      <c r="G184" s="14"/>
      <c r="H184" s="15"/>
      <c r="I184" s="14"/>
      <c r="J184" s="14"/>
      <c r="K184" s="14"/>
      <c r="L184" s="14"/>
      <c r="M184" s="15"/>
      <c r="N184" s="15"/>
      <c r="O184" s="14"/>
      <c r="P184" s="14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21" customHeight="1">
      <c r="A185" s="14"/>
      <c r="B185" s="14"/>
      <c r="C185" s="14"/>
      <c r="D185" s="14"/>
      <c r="E185" s="14"/>
      <c r="F185" s="14"/>
      <c r="G185" s="14"/>
      <c r="H185" s="15"/>
      <c r="I185" s="14"/>
      <c r="J185" s="14"/>
      <c r="K185" s="14"/>
      <c r="L185" s="14"/>
      <c r="M185" s="15"/>
      <c r="N185" s="15"/>
      <c r="O185" s="14"/>
      <c r="P185" s="14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21" customHeight="1">
      <c r="A186" s="14"/>
      <c r="B186" s="14"/>
      <c r="C186" s="14"/>
      <c r="D186" s="14"/>
      <c r="E186" s="14"/>
      <c r="F186" s="14"/>
      <c r="G186" s="14"/>
      <c r="H186" s="15"/>
      <c r="I186" s="14"/>
      <c r="J186" s="14"/>
      <c r="K186" s="14"/>
      <c r="L186" s="14"/>
      <c r="M186" s="15"/>
      <c r="N186" s="15"/>
      <c r="O186" s="14"/>
      <c r="P186" s="14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21" customHeight="1">
      <c r="A187" s="14"/>
      <c r="B187" s="14"/>
      <c r="C187" s="14"/>
      <c r="D187" s="14"/>
      <c r="E187" s="14"/>
      <c r="F187" s="14"/>
      <c r="G187" s="14"/>
      <c r="H187" s="15"/>
      <c r="I187" s="14"/>
      <c r="J187" s="14"/>
      <c r="K187" s="14"/>
      <c r="L187" s="14"/>
      <c r="M187" s="15"/>
      <c r="N187" s="15"/>
      <c r="O187" s="14"/>
      <c r="P187" s="14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21" customHeight="1">
      <c r="A188" s="14"/>
      <c r="B188" s="14"/>
      <c r="C188" s="14"/>
      <c r="D188" s="14"/>
      <c r="E188" s="14"/>
      <c r="F188" s="14"/>
      <c r="G188" s="14"/>
      <c r="H188" s="15"/>
      <c r="I188" s="14"/>
      <c r="J188" s="14"/>
      <c r="K188" s="14"/>
      <c r="L188" s="14"/>
      <c r="M188" s="15"/>
      <c r="N188" s="15"/>
      <c r="O188" s="14"/>
      <c r="P188" s="14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21" customHeight="1">
      <c r="A189" s="14"/>
      <c r="B189" s="14"/>
      <c r="C189" s="14"/>
      <c r="D189" s="14"/>
      <c r="E189" s="14"/>
      <c r="F189" s="14"/>
      <c r="G189" s="14"/>
      <c r="H189" s="15"/>
      <c r="I189" s="14"/>
      <c r="J189" s="14"/>
      <c r="K189" s="14"/>
      <c r="L189" s="14"/>
      <c r="M189" s="15"/>
      <c r="N189" s="15"/>
      <c r="O189" s="14"/>
      <c r="P189" s="14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21" customHeight="1">
      <c r="A190" s="14"/>
      <c r="B190" s="14"/>
      <c r="C190" s="14"/>
      <c r="D190" s="14"/>
      <c r="E190" s="14"/>
      <c r="F190" s="14"/>
      <c r="G190" s="14"/>
      <c r="H190" s="15"/>
      <c r="I190" s="14"/>
      <c r="J190" s="14"/>
      <c r="K190" s="14"/>
      <c r="L190" s="14"/>
      <c r="M190" s="15"/>
      <c r="N190" s="15"/>
      <c r="O190" s="14"/>
      <c r="P190" s="14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21" customHeight="1">
      <c r="A191" s="14"/>
      <c r="B191" s="14"/>
      <c r="C191" s="14"/>
      <c r="D191" s="14"/>
      <c r="E191" s="14"/>
      <c r="F191" s="14"/>
      <c r="G191" s="14"/>
      <c r="H191" s="15"/>
      <c r="I191" s="14"/>
      <c r="J191" s="14"/>
      <c r="K191" s="14"/>
      <c r="L191" s="14"/>
      <c r="M191" s="15"/>
      <c r="N191" s="15"/>
      <c r="O191" s="14"/>
      <c r="P191" s="14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21" customHeight="1">
      <c r="A192" s="14"/>
      <c r="B192" s="14"/>
      <c r="C192" s="14"/>
      <c r="D192" s="14"/>
      <c r="E192" s="14"/>
      <c r="F192" s="14"/>
      <c r="G192" s="14"/>
      <c r="H192" s="15"/>
      <c r="I192" s="14"/>
      <c r="J192" s="14"/>
      <c r="K192" s="14"/>
      <c r="L192" s="14"/>
      <c r="M192" s="15"/>
      <c r="N192" s="15"/>
      <c r="O192" s="14"/>
      <c r="P192" s="14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21" customHeight="1">
      <c r="A193" s="14"/>
      <c r="B193" s="14"/>
      <c r="C193" s="14"/>
      <c r="D193" s="14"/>
      <c r="E193" s="14"/>
      <c r="F193" s="14"/>
      <c r="G193" s="14"/>
      <c r="H193" s="15"/>
      <c r="I193" s="14"/>
      <c r="J193" s="14"/>
      <c r="K193" s="14"/>
      <c r="L193" s="14"/>
      <c r="M193" s="15"/>
      <c r="N193" s="15"/>
      <c r="O193" s="14"/>
      <c r="P193" s="14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21" customHeight="1">
      <c r="A194" s="14"/>
      <c r="B194" s="14"/>
      <c r="C194" s="14"/>
      <c r="D194" s="14"/>
      <c r="E194" s="14"/>
      <c r="F194" s="14"/>
      <c r="G194" s="14"/>
      <c r="H194" s="15"/>
      <c r="I194" s="14"/>
      <c r="J194" s="14"/>
      <c r="K194" s="14"/>
      <c r="L194" s="14"/>
      <c r="M194" s="15"/>
      <c r="N194" s="15"/>
      <c r="O194" s="14"/>
      <c r="P194" s="14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21" customHeight="1">
      <c r="A195" s="14"/>
      <c r="B195" s="14"/>
      <c r="C195" s="14"/>
      <c r="D195" s="14"/>
      <c r="E195" s="14"/>
      <c r="F195" s="14"/>
      <c r="G195" s="14"/>
      <c r="H195" s="15"/>
      <c r="I195" s="14"/>
      <c r="J195" s="14"/>
      <c r="K195" s="14"/>
      <c r="L195" s="14"/>
      <c r="M195" s="15"/>
      <c r="N195" s="15"/>
      <c r="O195" s="14"/>
      <c r="P195" s="14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21" customHeight="1">
      <c r="A196" s="14"/>
      <c r="B196" s="14"/>
      <c r="C196" s="14"/>
      <c r="D196" s="14"/>
      <c r="E196" s="14"/>
      <c r="F196" s="14"/>
      <c r="G196" s="14"/>
      <c r="H196" s="15"/>
      <c r="I196" s="14"/>
      <c r="J196" s="14"/>
      <c r="K196" s="14"/>
      <c r="L196" s="14"/>
      <c r="M196" s="15"/>
      <c r="N196" s="15"/>
      <c r="O196" s="14"/>
      <c r="P196" s="14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21" customHeight="1">
      <c r="A197" s="14"/>
      <c r="B197" s="14"/>
      <c r="C197" s="14"/>
      <c r="D197" s="14"/>
      <c r="E197" s="14"/>
      <c r="F197" s="14"/>
      <c r="G197" s="14"/>
      <c r="H197" s="15"/>
      <c r="I197" s="14"/>
      <c r="J197" s="14"/>
      <c r="K197" s="14"/>
      <c r="L197" s="14"/>
      <c r="M197" s="15"/>
      <c r="N197" s="15"/>
      <c r="O197" s="14"/>
      <c r="P197" s="14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21" customHeight="1">
      <c r="A198" s="14"/>
      <c r="B198" s="14"/>
      <c r="C198" s="14"/>
      <c r="D198" s="14"/>
      <c r="E198" s="14"/>
      <c r="F198" s="14"/>
      <c r="G198" s="14"/>
      <c r="H198" s="15"/>
      <c r="I198" s="14"/>
      <c r="J198" s="14"/>
      <c r="K198" s="14"/>
      <c r="L198" s="14"/>
      <c r="M198" s="15"/>
      <c r="N198" s="15"/>
      <c r="O198" s="14"/>
      <c r="P198" s="14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21" customHeight="1">
      <c r="A199" s="14"/>
      <c r="B199" s="14"/>
      <c r="C199" s="14"/>
      <c r="D199" s="14"/>
      <c r="E199" s="14"/>
      <c r="F199" s="14"/>
      <c r="G199" s="14"/>
      <c r="H199" s="15"/>
      <c r="I199" s="14"/>
      <c r="J199" s="14"/>
      <c r="K199" s="14"/>
      <c r="L199" s="14"/>
      <c r="M199" s="15"/>
      <c r="N199" s="15"/>
      <c r="O199" s="14"/>
      <c r="P199" s="14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21" customHeight="1">
      <c r="A200" s="14"/>
      <c r="B200" s="14"/>
      <c r="C200" s="14"/>
      <c r="D200" s="14"/>
      <c r="E200" s="14"/>
      <c r="F200" s="14"/>
      <c r="G200" s="14"/>
      <c r="H200" s="15"/>
      <c r="I200" s="14"/>
      <c r="J200" s="14"/>
      <c r="K200" s="14"/>
      <c r="L200" s="14"/>
      <c r="M200" s="15"/>
      <c r="N200" s="15"/>
      <c r="O200" s="14"/>
      <c r="P200" s="14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21" customHeight="1">
      <c r="A201" s="14"/>
      <c r="B201" s="14"/>
      <c r="C201" s="14"/>
      <c r="D201" s="14"/>
      <c r="E201" s="14"/>
      <c r="F201" s="14"/>
      <c r="G201" s="14"/>
      <c r="H201" s="15"/>
      <c r="I201" s="14"/>
      <c r="J201" s="14"/>
      <c r="K201" s="14"/>
      <c r="L201" s="14"/>
      <c r="M201" s="15"/>
      <c r="N201" s="15"/>
      <c r="O201" s="14"/>
      <c r="P201" s="14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21" customHeight="1">
      <c r="A202" s="14"/>
      <c r="B202" s="14"/>
      <c r="C202" s="14"/>
      <c r="D202" s="14"/>
      <c r="E202" s="14"/>
      <c r="F202" s="14"/>
      <c r="G202" s="14"/>
      <c r="H202" s="15"/>
      <c r="I202" s="14"/>
      <c r="J202" s="14"/>
      <c r="K202" s="14"/>
      <c r="L202" s="14"/>
      <c r="M202" s="15"/>
      <c r="N202" s="15"/>
      <c r="O202" s="14"/>
      <c r="P202" s="14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21" customHeight="1">
      <c r="A203" s="14"/>
      <c r="B203" s="14"/>
      <c r="C203" s="14"/>
      <c r="D203" s="14"/>
      <c r="E203" s="14"/>
      <c r="F203" s="14"/>
      <c r="G203" s="14"/>
      <c r="H203" s="15"/>
      <c r="I203" s="14"/>
      <c r="J203" s="14"/>
      <c r="K203" s="14"/>
      <c r="L203" s="14"/>
      <c r="M203" s="15"/>
      <c r="N203" s="15"/>
      <c r="O203" s="14"/>
      <c r="P203" s="14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21" customHeight="1">
      <c r="A204" s="14"/>
      <c r="B204" s="14"/>
      <c r="C204" s="14"/>
      <c r="D204" s="14"/>
      <c r="E204" s="14"/>
      <c r="F204" s="14"/>
      <c r="G204" s="14"/>
      <c r="H204" s="15"/>
      <c r="I204" s="14"/>
      <c r="J204" s="14"/>
      <c r="K204" s="14"/>
      <c r="L204" s="14"/>
      <c r="M204" s="15"/>
      <c r="N204" s="15"/>
      <c r="O204" s="14"/>
      <c r="P204" s="14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21" customHeight="1">
      <c r="A205" s="14"/>
      <c r="B205" s="14"/>
      <c r="C205" s="14"/>
      <c r="D205" s="14"/>
      <c r="E205" s="14"/>
      <c r="F205" s="14"/>
      <c r="G205" s="14"/>
      <c r="H205" s="15"/>
      <c r="I205" s="14"/>
      <c r="J205" s="14"/>
      <c r="K205" s="14"/>
      <c r="L205" s="14"/>
      <c r="M205" s="15"/>
      <c r="N205" s="15"/>
      <c r="O205" s="14"/>
      <c r="P205" s="14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21" customHeight="1">
      <c r="A206" s="14"/>
      <c r="B206" s="14"/>
      <c r="C206" s="14"/>
      <c r="D206" s="14"/>
      <c r="E206" s="14"/>
      <c r="F206" s="14"/>
      <c r="G206" s="14"/>
      <c r="H206" s="15"/>
      <c r="I206" s="14"/>
      <c r="J206" s="14"/>
      <c r="K206" s="14"/>
      <c r="L206" s="14"/>
      <c r="M206" s="15"/>
      <c r="N206" s="15"/>
      <c r="O206" s="14"/>
      <c r="P206" s="14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21" customHeight="1">
      <c r="A207" s="14"/>
      <c r="B207" s="14"/>
      <c r="C207" s="14"/>
      <c r="D207" s="14"/>
      <c r="E207" s="14"/>
      <c r="F207" s="14"/>
      <c r="G207" s="14"/>
      <c r="H207" s="15"/>
      <c r="I207" s="14"/>
      <c r="J207" s="14"/>
      <c r="K207" s="14"/>
      <c r="L207" s="14"/>
      <c r="M207" s="15"/>
      <c r="N207" s="15"/>
      <c r="O207" s="14"/>
      <c r="P207" s="14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21" customHeight="1">
      <c r="A208" s="14"/>
      <c r="B208" s="14"/>
      <c r="C208" s="14"/>
      <c r="D208" s="14"/>
      <c r="E208" s="14"/>
      <c r="F208" s="14"/>
      <c r="G208" s="14"/>
      <c r="H208" s="15"/>
      <c r="I208" s="14"/>
      <c r="J208" s="14"/>
      <c r="K208" s="14"/>
      <c r="L208" s="14"/>
      <c r="M208" s="15"/>
      <c r="N208" s="15"/>
      <c r="O208" s="14"/>
      <c r="P208" s="14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21" customHeight="1">
      <c r="A209" s="14"/>
      <c r="B209" s="14"/>
      <c r="C209" s="14"/>
      <c r="D209" s="14"/>
      <c r="E209" s="14"/>
      <c r="F209" s="14"/>
      <c r="G209" s="14"/>
      <c r="H209" s="15"/>
      <c r="I209" s="14"/>
      <c r="J209" s="14"/>
      <c r="K209" s="14"/>
      <c r="L209" s="14"/>
      <c r="M209" s="15"/>
      <c r="N209" s="15"/>
      <c r="O209" s="14"/>
      <c r="P209" s="14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21" customHeight="1">
      <c r="A210" s="14"/>
      <c r="B210" s="14"/>
      <c r="C210" s="14"/>
      <c r="D210" s="14"/>
      <c r="E210" s="14"/>
      <c r="F210" s="14"/>
      <c r="G210" s="14"/>
      <c r="H210" s="15"/>
      <c r="I210" s="14"/>
      <c r="J210" s="14"/>
      <c r="K210" s="14"/>
      <c r="L210" s="14"/>
      <c r="M210" s="15"/>
      <c r="N210" s="15"/>
      <c r="O210" s="14"/>
      <c r="P210" s="14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21" customHeight="1">
      <c r="A211" s="14"/>
      <c r="B211" s="14"/>
      <c r="C211" s="14"/>
      <c r="D211" s="14"/>
      <c r="E211" s="14"/>
      <c r="F211" s="14"/>
      <c r="G211" s="14"/>
      <c r="H211" s="15"/>
      <c r="I211" s="14"/>
      <c r="J211" s="14"/>
      <c r="K211" s="14"/>
      <c r="L211" s="14"/>
      <c r="M211" s="15"/>
      <c r="N211" s="15"/>
      <c r="O211" s="14"/>
      <c r="P211" s="14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21" customHeight="1">
      <c r="A212" s="14"/>
      <c r="B212" s="14"/>
      <c r="C212" s="14"/>
      <c r="D212" s="14"/>
      <c r="E212" s="14"/>
      <c r="F212" s="14"/>
      <c r="G212" s="14"/>
      <c r="H212" s="15"/>
      <c r="I212" s="14"/>
      <c r="J212" s="14"/>
      <c r="K212" s="14"/>
      <c r="L212" s="14"/>
      <c r="M212" s="15"/>
      <c r="N212" s="15"/>
      <c r="O212" s="14"/>
      <c r="P212" s="14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21" customHeight="1">
      <c r="A213" s="14"/>
      <c r="B213" s="14"/>
      <c r="C213" s="14"/>
      <c r="D213" s="14"/>
      <c r="E213" s="14"/>
      <c r="F213" s="14"/>
      <c r="G213" s="14"/>
      <c r="H213" s="15"/>
      <c r="I213" s="14"/>
      <c r="J213" s="14"/>
      <c r="K213" s="14"/>
      <c r="L213" s="14"/>
      <c r="M213" s="15"/>
      <c r="N213" s="15"/>
      <c r="O213" s="14"/>
      <c r="P213" s="14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21" customHeight="1">
      <c r="A214" s="14"/>
      <c r="B214" s="14"/>
      <c r="C214" s="14"/>
      <c r="D214" s="14"/>
      <c r="E214" s="14"/>
      <c r="F214" s="14"/>
      <c r="G214" s="14"/>
      <c r="H214" s="15"/>
      <c r="I214" s="14"/>
      <c r="J214" s="14"/>
      <c r="K214" s="14"/>
      <c r="L214" s="14"/>
      <c r="M214" s="15"/>
      <c r="N214" s="15"/>
      <c r="O214" s="14"/>
      <c r="P214" s="14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21" customHeight="1">
      <c r="A215" s="14"/>
      <c r="B215" s="14"/>
      <c r="C215" s="14"/>
      <c r="D215" s="14"/>
      <c r="E215" s="14"/>
      <c r="F215" s="14"/>
      <c r="G215" s="14"/>
      <c r="H215" s="15"/>
      <c r="I215" s="14"/>
      <c r="J215" s="14"/>
      <c r="K215" s="14"/>
      <c r="L215" s="14"/>
      <c r="M215" s="15"/>
      <c r="N215" s="15"/>
      <c r="O215" s="14"/>
      <c r="P215" s="14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21" customHeight="1">
      <c r="A216" s="14"/>
      <c r="B216" s="14"/>
      <c r="C216" s="14"/>
      <c r="D216" s="14"/>
      <c r="E216" s="14"/>
      <c r="F216" s="14"/>
      <c r="G216" s="14"/>
      <c r="H216" s="15"/>
      <c r="I216" s="14"/>
      <c r="J216" s="14"/>
      <c r="K216" s="14"/>
      <c r="L216" s="14"/>
      <c r="M216" s="15"/>
      <c r="N216" s="15"/>
      <c r="O216" s="14"/>
      <c r="P216" s="14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21" customHeight="1">
      <c r="A217" s="14"/>
      <c r="B217" s="14"/>
      <c r="C217" s="14"/>
      <c r="D217" s="14"/>
      <c r="E217" s="14"/>
      <c r="F217" s="14"/>
      <c r="G217" s="14"/>
      <c r="H217" s="15"/>
      <c r="I217" s="14"/>
      <c r="J217" s="14"/>
      <c r="K217" s="14"/>
      <c r="L217" s="14"/>
      <c r="M217" s="15"/>
      <c r="N217" s="15"/>
      <c r="O217" s="14"/>
      <c r="P217" s="14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21" customHeight="1">
      <c r="A218" s="14"/>
      <c r="B218" s="14"/>
      <c r="C218" s="14"/>
      <c r="D218" s="14"/>
      <c r="E218" s="14"/>
      <c r="F218" s="14"/>
      <c r="G218" s="14"/>
      <c r="H218" s="15"/>
      <c r="I218" s="14"/>
      <c r="J218" s="14"/>
      <c r="K218" s="14"/>
      <c r="L218" s="14"/>
      <c r="M218" s="15"/>
      <c r="N218" s="15"/>
      <c r="O218" s="14"/>
      <c r="P218" s="14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21" customHeight="1">
      <c r="A219" s="14"/>
      <c r="B219" s="14"/>
      <c r="C219" s="14"/>
      <c r="D219" s="14"/>
      <c r="E219" s="14"/>
      <c r="F219" s="14"/>
      <c r="G219" s="14"/>
      <c r="H219" s="15"/>
      <c r="I219" s="14"/>
      <c r="J219" s="14"/>
      <c r="K219" s="14"/>
      <c r="L219" s="14"/>
      <c r="M219" s="15"/>
      <c r="N219" s="15"/>
      <c r="O219" s="14"/>
      <c r="P219" s="14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21" customHeight="1">
      <c r="A220" s="14"/>
      <c r="B220" s="14"/>
      <c r="C220" s="14"/>
      <c r="D220" s="14"/>
      <c r="E220" s="14"/>
      <c r="F220" s="14"/>
      <c r="G220" s="14"/>
      <c r="H220" s="15"/>
      <c r="I220" s="14"/>
      <c r="J220" s="14"/>
      <c r="K220" s="14"/>
      <c r="L220" s="14"/>
      <c r="M220" s="15"/>
      <c r="N220" s="15"/>
      <c r="O220" s="14"/>
      <c r="P220" s="14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12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12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12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12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12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12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12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12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12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12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12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12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12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12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12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12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12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12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12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12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12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12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12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12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12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12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12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12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12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12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12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12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12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12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12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12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12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12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12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12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12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12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12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12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12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12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12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12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12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12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12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12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12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12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12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12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12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12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12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12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12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12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12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12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12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12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12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12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12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12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12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12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12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12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12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12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12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12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12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12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12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12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12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12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12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12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12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12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12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12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12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12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12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12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12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12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12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12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12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12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12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12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12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12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12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12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12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12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12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12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12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12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12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12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12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12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12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12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12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12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12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12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12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12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12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12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12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12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12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12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12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12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12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12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12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12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12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12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12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12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12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12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12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12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12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12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12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12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12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12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12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12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12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12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12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12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12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12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12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12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12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12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12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12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12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12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12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12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12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12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12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12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12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12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12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12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12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12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12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12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12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12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12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12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12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12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12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12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12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12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12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12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12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12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12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12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12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12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12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12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12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12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12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12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12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12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12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12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12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12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12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12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12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12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12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12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12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12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12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12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12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12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12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12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12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12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12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12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12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12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12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12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12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12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12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12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12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12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12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12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12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12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12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12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12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12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12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12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12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12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12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12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12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12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12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12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12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12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12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12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12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12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12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12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12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12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12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12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12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12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12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12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12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12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12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12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12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12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12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12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12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12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12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12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12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12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12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12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12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12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12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12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12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12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12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12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12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12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12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12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12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12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12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12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12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12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12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12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12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12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12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12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12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12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12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12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12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12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12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12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12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12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12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12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12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12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12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12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12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12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12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12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12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12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12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12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12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12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12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12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12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12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12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12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12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12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12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12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12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12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12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12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12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12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12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12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12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12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12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12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12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12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12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12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12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12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12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12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12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12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12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12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12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12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12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12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12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12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12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12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12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12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12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12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12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12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12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12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12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12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12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12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12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12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12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12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12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12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12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12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12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12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12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12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12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12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12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12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12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12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12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12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12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12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12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12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12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12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12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12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12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12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12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12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12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12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12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12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12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12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12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12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12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12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12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12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12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12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12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12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12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12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12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12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12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12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12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12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12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12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12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12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12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12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12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12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12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12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12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12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12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12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12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12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12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12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12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12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12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12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12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12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12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12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12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12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12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12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12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12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12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12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12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12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12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12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12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12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12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12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12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12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12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12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12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12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12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12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12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12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12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12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12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12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12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12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12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12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12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12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12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12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12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12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12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12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12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12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12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12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12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12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12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12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12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12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12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12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12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12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12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12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12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12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12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12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12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12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12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12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12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12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12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12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12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12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12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12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12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12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12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12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12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12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12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12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12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12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12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12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12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12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12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12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12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12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12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12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12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12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12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12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12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12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12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12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12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12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12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12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12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12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12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12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12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12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12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12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12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12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12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12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12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12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12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12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12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12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12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12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12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12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12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12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12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12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12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12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12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12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12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12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12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12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12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12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12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12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12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12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12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12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12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12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12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12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12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12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12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12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12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12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12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12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12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12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12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12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12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12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12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12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12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12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12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12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12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12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12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12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12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12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12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12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12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12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12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12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12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12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12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12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12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12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12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12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12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12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12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12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12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12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12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12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12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12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12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12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12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12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12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12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12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12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12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12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12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12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12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12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12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12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12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12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12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12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12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12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12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12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12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12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12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12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12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12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12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12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12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12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12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12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12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12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12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12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12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12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12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12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12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12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12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12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12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12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12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12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12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12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12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12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12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12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12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12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12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12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12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12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12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12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12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12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12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12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12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12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12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12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12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12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12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12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12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12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12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12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12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12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12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12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12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12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12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12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12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12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12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12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12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12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12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12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12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12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1:25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12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1:25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12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1:25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12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1:25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12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autoFilter ref="A3:O14" xr:uid="{00000000-0009-0000-0000-000008000000}"/>
  <mergeCells count="2">
    <mergeCell ref="B2:F2"/>
    <mergeCell ref="I2:L2"/>
  </mergeCells>
  <conditionalFormatting sqref="M2:M1000">
    <cfRule type="cellIs" dxfId="34" priority="1" operator="equal">
      <formula>"Not Applicable"</formula>
    </cfRule>
    <cfRule type="cellIs" dxfId="33" priority="2" operator="equal">
      <formula>"Not Pass"</formula>
    </cfRule>
    <cfRule type="cellIs" dxfId="32" priority="3" operator="equal">
      <formula>"Partially Pass"</formula>
    </cfRule>
    <cfRule type="cellIs" dxfId="31" priority="4" operator="equal">
      <formula>"Alternative Control"</formula>
    </cfRule>
    <cfRule type="cellIs" dxfId="30" priority="5" operator="equal">
      <formula>"Pass"</formula>
    </cfRule>
  </conditionalFormatting>
  <conditionalFormatting sqref="M4:M14">
    <cfRule type="cellIs" dxfId="29" priority="6" operator="equal">
      <formula>"&gt;&gt;เลือกระดับผลการประเมิน&lt;&lt;"</formula>
    </cfRule>
  </conditionalFormatting>
  <conditionalFormatting sqref="Q4:U14">
    <cfRule type="cellIs" dxfId="28" priority="12" operator="equal">
      <formula>OR($M4="Not Pass",$M4="Partially Pass")</formula>
    </cfRule>
  </conditionalFormatting>
  <pageMargins left="0.7" right="0.7" top="0.75" bottom="0.75" header="0" footer="0"/>
  <pageSetup paperSize="8"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800-000000000000}">
          <x14:formula1>
            <xm:f>IF(AND('1-Basic Info'!$I$11="Y",$I4="x"),Sheet1!$A$2:$A$6,IF(AND('1-Basic Info'!$I$12="Y",$J4="x"),Sheet1!$A$2:$A$6,IF(AND('1-Basic Info'!$I$13="Y",$K4="x"),Sheet1!$A$2:$A$6,IF(AND('1-Basic Info'!$I$14="Y",$L4="x"),Sheet1!$A$2:$A$6,Sheet1!$B$2))))</xm:f>
          </x14:formula1>
          <xm:sqref>M4:M14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8EAADB"/>
  </sheetPr>
  <dimension ref="A1:Z1000"/>
  <sheetViews>
    <sheetView showGridLines="0" workbookViewId="0">
      <pane ySplit="3" topLeftCell="A4" activePane="bottomLeft" state="frozen"/>
      <selection pane="bottomLeft" activeCell="B5" sqref="B5"/>
    </sheetView>
  </sheetViews>
  <sheetFormatPr defaultColWidth="14.44140625" defaultRowHeight="15" customHeight="1"/>
  <cols>
    <col min="1" max="1" width="5.77734375" customWidth="1"/>
    <col min="2" max="6" width="4.44140625" customWidth="1"/>
    <col min="7" max="7" width="14.44140625" hidden="1" customWidth="1"/>
    <col min="8" max="8" width="91.109375" customWidth="1"/>
    <col min="9" max="12" width="6.109375" customWidth="1"/>
    <col min="13" max="13" width="21.109375" customWidth="1"/>
    <col min="14" max="14" width="19.109375" customWidth="1"/>
    <col min="15" max="15" width="70.77734375" customWidth="1"/>
    <col min="16" max="20" width="50.77734375" customWidth="1"/>
    <col min="21" max="21" width="18.77734375" customWidth="1"/>
    <col min="22" max="25" width="8.77734375" customWidth="1"/>
    <col min="26" max="26" width="14.44140625" style="3"/>
  </cols>
  <sheetData>
    <row r="1" spans="1:25" ht="34.5" customHeight="1">
      <c r="A1" s="60" t="s">
        <v>1245</v>
      </c>
      <c r="B1" s="61"/>
      <c r="C1" s="61"/>
      <c r="D1" s="61"/>
      <c r="E1" s="61"/>
      <c r="F1" s="61"/>
      <c r="G1" s="61"/>
      <c r="H1" s="62"/>
      <c r="I1" s="61"/>
      <c r="J1" s="63"/>
      <c r="K1" s="63"/>
      <c r="L1" s="64"/>
      <c r="M1" s="61"/>
      <c r="N1" s="61"/>
      <c r="O1" s="64"/>
      <c r="P1" s="64"/>
      <c r="Q1" s="64"/>
      <c r="R1" s="64"/>
      <c r="S1" s="64"/>
      <c r="T1" s="64"/>
      <c r="U1" s="64"/>
      <c r="V1" s="3"/>
      <c r="W1" s="3"/>
      <c r="X1" s="3"/>
      <c r="Y1" s="3"/>
    </row>
    <row r="2" spans="1:25" ht="24.75" customHeight="1">
      <c r="A2" s="14"/>
      <c r="B2" s="1923" t="s">
        <v>531</v>
      </c>
      <c r="C2" s="1243"/>
      <c r="D2" s="1243"/>
      <c r="E2" s="1243"/>
      <c r="F2" s="1244"/>
      <c r="G2" s="3"/>
      <c r="H2" s="15"/>
      <c r="I2" s="1924" t="s">
        <v>1060</v>
      </c>
      <c r="J2" s="1925"/>
      <c r="K2" s="1925"/>
      <c r="L2" s="1926"/>
      <c r="M2" s="15"/>
      <c r="N2" s="15"/>
      <c r="O2" s="14"/>
      <c r="P2" s="14"/>
      <c r="Q2" s="4"/>
      <c r="R2" s="4"/>
      <c r="S2" s="4"/>
      <c r="T2" s="4"/>
      <c r="U2" s="4"/>
      <c r="V2" s="4"/>
      <c r="W2" s="4"/>
      <c r="X2" s="4"/>
      <c r="Y2" s="4"/>
    </row>
    <row r="3" spans="1:25" ht="110.25" customHeight="1">
      <c r="A3" s="16" t="s">
        <v>720</v>
      </c>
      <c r="B3" s="17" t="s">
        <v>678</v>
      </c>
      <c r="C3" s="17" t="s">
        <v>679</v>
      </c>
      <c r="D3" s="17" t="s">
        <v>680</v>
      </c>
      <c r="E3" s="17" t="s">
        <v>681</v>
      </c>
      <c r="F3" s="17" t="s">
        <v>682</v>
      </c>
      <c r="G3" s="16" t="s">
        <v>1061</v>
      </c>
      <c r="H3" s="16" t="s">
        <v>1062</v>
      </c>
      <c r="I3" s="18" t="s">
        <v>1063</v>
      </c>
      <c r="J3" s="18" t="s">
        <v>1064</v>
      </c>
      <c r="K3" s="18" t="s">
        <v>1065</v>
      </c>
      <c r="L3" s="18" t="s">
        <v>1066</v>
      </c>
      <c r="M3" s="16" t="s">
        <v>532</v>
      </c>
      <c r="N3" s="16" t="s">
        <v>1067</v>
      </c>
      <c r="O3" s="19" t="s">
        <v>1068</v>
      </c>
      <c r="P3" s="19" t="s">
        <v>1069</v>
      </c>
      <c r="Q3" s="19" t="s">
        <v>1070</v>
      </c>
      <c r="R3" s="19" t="s">
        <v>1071</v>
      </c>
      <c r="S3" s="19" t="s">
        <v>1072</v>
      </c>
      <c r="T3" s="16" t="s">
        <v>1073</v>
      </c>
      <c r="U3" s="16" t="s">
        <v>1074</v>
      </c>
      <c r="V3" s="3"/>
      <c r="W3" s="3"/>
      <c r="X3" s="3"/>
      <c r="Y3" s="3"/>
    </row>
    <row r="4" spans="1:25" ht="208.8">
      <c r="A4" s="7">
        <v>1</v>
      </c>
      <c r="B4" s="7"/>
      <c r="C4" s="23"/>
      <c r="D4" s="7"/>
      <c r="E4" s="20" t="s">
        <v>728</v>
      </c>
      <c r="F4" s="7"/>
      <c r="G4" s="9" t="s">
        <v>1246</v>
      </c>
      <c r="H4" s="13" t="s">
        <v>1247</v>
      </c>
      <c r="I4" s="20" t="s">
        <v>728</v>
      </c>
      <c r="J4" s="20" t="s">
        <v>728</v>
      </c>
      <c r="K4" s="20" t="s">
        <v>728</v>
      </c>
      <c r="L4" s="20" t="s">
        <v>728</v>
      </c>
      <c r="M4" s="10" t="str">
        <f>IF(AND('1-Basic Info'!$I$11="Y",$I4="x"),"&gt;&gt;เลือกระดับผลการประเมิน&lt;&lt;",IF(AND('1-Basic Info'!$I$12="Y",$J4="x"),"&gt;&gt;เลือกระดับผลการประเมิน&lt;&lt;",IF(AND('1-Basic Info'!$I$13="Y",$K4="x"),"&gt;&gt;เลือกระดับผลการประเมิน&lt;&lt;",IF(AND('1-Basic Info'!$I$14="Y",$L4="x"),"&gt;&gt;เลือกระดับผลการประเมิน&lt;&lt;","Not Applicable"))))</f>
        <v>Not Applicable</v>
      </c>
      <c r="N4" s="20" t="e">
        <f t="array" aca="1" ref="N4" ca="1">_xludf.SWITCH(M4,"Not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4" s="9"/>
      <c r="P4" s="9"/>
      <c r="Q4" s="22"/>
      <c r="R4" s="22"/>
      <c r="S4" s="22"/>
      <c r="T4" s="22"/>
      <c r="U4" s="22"/>
      <c r="V4" s="3"/>
      <c r="W4" s="3"/>
      <c r="X4" s="3"/>
      <c r="Y4" s="3"/>
    </row>
    <row r="5" spans="1:25" ht="52.2">
      <c r="A5" s="7">
        <v>2</v>
      </c>
      <c r="B5" s="7"/>
      <c r="C5" s="23"/>
      <c r="D5" s="7"/>
      <c r="E5" s="20" t="s">
        <v>728</v>
      </c>
      <c r="F5" s="7"/>
      <c r="G5" s="9" t="s">
        <v>1248</v>
      </c>
      <c r="H5" s="13" t="s">
        <v>1249</v>
      </c>
      <c r="I5" s="20" t="s">
        <v>728</v>
      </c>
      <c r="J5" s="20" t="s">
        <v>728</v>
      </c>
      <c r="K5" s="20" t="s">
        <v>728</v>
      </c>
      <c r="L5" s="20" t="s">
        <v>728</v>
      </c>
      <c r="M5" s="10" t="str">
        <f>IF(AND('1-Basic Info'!$I$11="Y",$I5="x"),"&gt;&gt;เลือกระดับผลการประเมิน&lt;&lt;",IF(AND('1-Basic Info'!$I$12="Y",$J5="x"),"&gt;&gt;เลือกระดับผลการประเมิน&lt;&lt;",IF(AND('1-Basic Info'!$I$13="Y",$K5="x"),"&gt;&gt;เลือกระดับผลการประเมิน&lt;&lt;",IF(AND('1-Basic Info'!$I$14="Y",$L5="x"),"&gt;&gt;เลือกระดับผลการประเมิน&lt;&lt;","Not Applicable"))))</f>
        <v>Not Applicable</v>
      </c>
      <c r="N5" s="20" t="e">
        <f t="array" aca="1" ref="N5" ca="1">_xludf.SWITCH(M5,"Not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5" s="9"/>
      <c r="P5" s="9"/>
      <c r="Q5" s="22"/>
      <c r="R5" s="22"/>
      <c r="S5" s="22"/>
      <c r="T5" s="22"/>
      <c r="U5" s="22"/>
      <c r="V5" s="3"/>
      <c r="W5" s="3"/>
      <c r="X5" s="3"/>
      <c r="Y5" s="3"/>
    </row>
    <row r="6" spans="1:25" ht="121.8">
      <c r="A6" s="7">
        <v>3</v>
      </c>
      <c r="B6" s="7"/>
      <c r="C6" s="7"/>
      <c r="D6" s="7"/>
      <c r="E6" s="20" t="s">
        <v>728</v>
      </c>
      <c r="F6" s="7"/>
      <c r="G6" s="9" t="s">
        <v>1250</v>
      </c>
      <c r="H6" s="13" t="s">
        <v>1251</v>
      </c>
      <c r="I6" s="20" t="s">
        <v>728</v>
      </c>
      <c r="J6" s="20" t="s">
        <v>728</v>
      </c>
      <c r="K6" s="20" t="s">
        <v>728</v>
      </c>
      <c r="L6" s="20" t="s">
        <v>728</v>
      </c>
      <c r="M6" s="10" t="str">
        <f>IF(AND('1-Basic Info'!$I$11="Y",$I6="x"),"&gt;&gt;เลือกระดับผลการประเมิน&lt;&lt;",IF(AND('1-Basic Info'!$I$12="Y",$J6="x"),"&gt;&gt;เลือกระดับผลการประเมิน&lt;&lt;",IF(AND('1-Basic Info'!$I$13="Y",$K6="x"),"&gt;&gt;เลือกระดับผลการประเมิน&lt;&lt;",IF(AND('1-Basic Info'!$I$14="Y",$L6="x"),"&gt;&gt;เลือกระดับผลการประเมิน&lt;&lt;","Not Applicable"))))</f>
        <v>Not Applicable</v>
      </c>
      <c r="N6" s="20" t="e">
        <f t="array" aca="1" ref="N6" ca="1">_xludf.SWITCH(M6,"Not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6" s="9"/>
      <c r="P6" s="9"/>
      <c r="Q6" s="22"/>
      <c r="R6" s="22"/>
      <c r="S6" s="22"/>
      <c r="T6" s="22"/>
      <c r="U6" s="22"/>
      <c r="V6" s="3"/>
      <c r="W6" s="3"/>
      <c r="X6" s="3"/>
      <c r="Y6" s="3"/>
    </row>
    <row r="7" spans="1:25" ht="139.19999999999999">
      <c r="A7" s="7">
        <v>4</v>
      </c>
      <c r="B7" s="7"/>
      <c r="C7" s="23"/>
      <c r="D7" s="23"/>
      <c r="E7" s="20" t="s">
        <v>728</v>
      </c>
      <c r="F7" s="7"/>
      <c r="G7" s="9" t="s">
        <v>1252</v>
      </c>
      <c r="H7" s="13" t="s">
        <v>1253</v>
      </c>
      <c r="I7" s="20" t="s">
        <v>728</v>
      </c>
      <c r="J7" s="20" t="s">
        <v>728</v>
      </c>
      <c r="K7" s="20" t="s">
        <v>728</v>
      </c>
      <c r="L7" s="20" t="s">
        <v>728</v>
      </c>
      <c r="M7" s="10" t="str">
        <f>IF(AND('1-Basic Info'!$I$11="Y",$I7="x"),"&gt;&gt;เลือกระดับผลการประเมิน&lt;&lt;",IF(AND('1-Basic Info'!$I$12="Y",$J7="x"),"&gt;&gt;เลือกระดับผลการประเมิน&lt;&lt;",IF(AND('1-Basic Info'!$I$13="Y",$K7="x"),"&gt;&gt;เลือกระดับผลการประเมิน&lt;&lt;",IF(AND('1-Basic Info'!$I$14="Y",$L7="x"),"&gt;&gt;เลือกระดับผลการประเมิน&lt;&lt;","Not Applicable"))))</f>
        <v>Not Applicable</v>
      </c>
      <c r="N7" s="20" t="e">
        <f t="array" aca="1" ref="N7" ca="1">_xludf.SWITCH(M7,"Not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7" s="9"/>
      <c r="P7" s="9"/>
      <c r="Q7" s="22"/>
      <c r="R7" s="22"/>
      <c r="S7" s="22"/>
      <c r="T7" s="22"/>
      <c r="U7" s="22"/>
      <c r="V7" s="3"/>
      <c r="W7" s="3"/>
      <c r="X7" s="3"/>
      <c r="Y7" s="3"/>
    </row>
    <row r="8" spans="1:25" ht="69.599999999999994">
      <c r="A8" s="7">
        <v>5</v>
      </c>
      <c r="B8" s="7"/>
      <c r="C8" s="23"/>
      <c r="D8" s="7"/>
      <c r="E8" s="20" t="s">
        <v>728</v>
      </c>
      <c r="F8" s="7"/>
      <c r="G8" s="9" t="s">
        <v>1254</v>
      </c>
      <c r="H8" s="13" t="s">
        <v>1255</v>
      </c>
      <c r="I8" s="20" t="s">
        <v>728</v>
      </c>
      <c r="J8" s="20"/>
      <c r="K8" s="20"/>
      <c r="L8" s="20"/>
      <c r="M8" s="10" t="str">
        <f>IF(AND('1-Basic Info'!$I$11="Y",$I8="x"),"&gt;&gt;เลือกระดับผลการประเมิน&lt;&lt;",IF(AND('1-Basic Info'!$I$12="Y",$J8="x"),"&gt;&gt;เลือกระดับผลการประเมิน&lt;&lt;",IF(AND('1-Basic Info'!$I$13="Y",$K8="x"),"&gt;&gt;เลือกระดับผลการประเมิน&lt;&lt;",IF(AND('1-Basic Info'!$I$14="Y",$L8="x"),"&gt;&gt;เลือกระดับผลการประเมิน&lt;&lt;","Not Applicable"))))</f>
        <v>Not Applicable</v>
      </c>
      <c r="N8" s="20" t="e">
        <f t="array" aca="1" ref="N8" ca="1">_xludf.SWITCH(M8,"Not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8" s="9"/>
      <c r="P8" s="9"/>
      <c r="Q8" s="22"/>
      <c r="R8" s="22"/>
      <c r="S8" s="22"/>
      <c r="T8" s="22"/>
      <c r="U8" s="22"/>
      <c r="V8" s="3"/>
      <c r="W8" s="3"/>
      <c r="X8" s="3"/>
      <c r="Y8" s="3"/>
    </row>
    <row r="9" spans="1:25" ht="208.8">
      <c r="A9" s="7">
        <v>6</v>
      </c>
      <c r="B9" s="7"/>
      <c r="C9" s="23"/>
      <c r="D9" s="7"/>
      <c r="E9" s="20" t="s">
        <v>728</v>
      </c>
      <c r="F9" s="7"/>
      <c r="G9" s="9" t="s">
        <v>1256</v>
      </c>
      <c r="H9" s="13" t="s">
        <v>1257</v>
      </c>
      <c r="I9" s="20" t="s">
        <v>728</v>
      </c>
      <c r="J9" s="20"/>
      <c r="K9" s="20"/>
      <c r="L9" s="20"/>
      <c r="M9" s="10" t="str">
        <f>IF(AND('1-Basic Info'!$I$11="Y",$I9="x"),"&gt;&gt;เลือกระดับผลการประเมิน&lt;&lt;",IF(AND('1-Basic Info'!$I$12="Y",$J9="x"),"&gt;&gt;เลือกระดับผลการประเมิน&lt;&lt;",IF(AND('1-Basic Info'!$I$13="Y",$K9="x"),"&gt;&gt;เลือกระดับผลการประเมิน&lt;&lt;",IF(AND('1-Basic Info'!$I$14="Y",$L9="x"),"&gt;&gt;เลือกระดับผลการประเมิน&lt;&lt;","Not Applicable"))))</f>
        <v>Not Applicable</v>
      </c>
      <c r="N9" s="20" t="e">
        <f t="array" aca="1" ref="N9" ca="1">_xludf.SWITCH(M9,"Not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9" s="9"/>
      <c r="P9" s="9"/>
      <c r="Q9" s="22"/>
      <c r="R9" s="22"/>
      <c r="S9" s="22"/>
      <c r="T9" s="22"/>
      <c r="U9" s="22"/>
      <c r="V9" s="3"/>
      <c r="W9" s="3"/>
      <c r="X9" s="3"/>
      <c r="Y9" s="3"/>
    </row>
    <row r="10" spans="1:25" ht="104.4">
      <c r="A10" s="7">
        <v>7</v>
      </c>
      <c r="B10" s="7"/>
      <c r="C10" s="23"/>
      <c r="D10" s="7"/>
      <c r="E10" s="20" t="s">
        <v>728</v>
      </c>
      <c r="F10" s="7"/>
      <c r="G10" s="9" t="s">
        <v>1258</v>
      </c>
      <c r="H10" s="13" t="s">
        <v>1259</v>
      </c>
      <c r="I10" s="20" t="s">
        <v>728</v>
      </c>
      <c r="J10" s="20"/>
      <c r="K10" s="20"/>
      <c r="L10" s="20"/>
      <c r="M10" s="10" t="str">
        <f>IF(AND('1-Basic Info'!$I$11="Y",$I10="x"),"&gt;&gt;เลือกระดับผลการประเมิน&lt;&lt;",IF(AND('1-Basic Info'!$I$12="Y",$J10="x"),"&gt;&gt;เลือกระดับผลการประเมิน&lt;&lt;",IF(AND('1-Basic Info'!$I$13="Y",$K10="x"),"&gt;&gt;เลือกระดับผลการประเมิน&lt;&lt;",IF(AND('1-Basic Info'!$I$14="Y",$L10="x"),"&gt;&gt;เลือกระดับผลการประเมิน&lt;&lt;","Not Applicable"))))</f>
        <v>Not Applicable</v>
      </c>
      <c r="N10" s="20" t="e">
        <f t="array" aca="1" ref="N10" ca="1">_xludf.SWITCH(M10,"Not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10" s="9"/>
      <c r="P10" s="9"/>
      <c r="Q10" s="22"/>
      <c r="R10" s="22"/>
      <c r="S10" s="22"/>
      <c r="T10" s="22"/>
      <c r="U10" s="22"/>
      <c r="V10" s="3"/>
      <c r="W10" s="3"/>
      <c r="X10" s="3"/>
      <c r="Y10" s="3"/>
    </row>
    <row r="11" spans="1:25" ht="52.2">
      <c r="A11" s="7">
        <v>8</v>
      </c>
      <c r="B11" s="7"/>
      <c r="C11" s="23"/>
      <c r="D11" s="7"/>
      <c r="E11" s="20" t="s">
        <v>728</v>
      </c>
      <c r="F11" s="7"/>
      <c r="G11" s="9" t="s">
        <v>1260</v>
      </c>
      <c r="H11" s="13" t="s">
        <v>1261</v>
      </c>
      <c r="I11" s="20" t="s">
        <v>728</v>
      </c>
      <c r="J11" s="20"/>
      <c r="K11" s="20"/>
      <c r="L11" s="20"/>
      <c r="M11" s="10" t="str">
        <f>IF(AND('1-Basic Info'!$I$11="Y",$I11="x"),"&gt;&gt;เลือกระดับผลการประเมิน&lt;&lt;",IF(AND('1-Basic Info'!$I$12="Y",$J11="x"),"&gt;&gt;เลือกระดับผลการประเมิน&lt;&lt;",IF(AND('1-Basic Info'!$I$13="Y",$K11="x"),"&gt;&gt;เลือกระดับผลการประเมิน&lt;&lt;",IF(AND('1-Basic Info'!$I$14="Y",$L11="x"),"&gt;&gt;เลือกระดับผลการประเมิน&lt;&lt;","Not Applicable"))))</f>
        <v>Not Applicable</v>
      </c>
      <c r="N11" s="20" t="e">
        <f t="array" aca="1" ref="N11" ca="1">_xludf.SWITCH(M11,"Not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11" s="9"/>
      <c r="P11" s="9"/>
      <c r="Q11" s="22"/>
      <c r="R11" s="22"/>
      <c r="S11" s="22"/>
      <c r="T11" s="22"/>
      <c r="U11" s="22"/>
      <c r="V11" s="3"/>
      <c r="W11" s="3"/>
      <c r="X11" s="3"/>
      <c r="Y11" s="3"/>
    </row>
    <row r="12" spans="1:25" ht="69.599999999999994">
      <c r="A12" s="7">
        <v>9</v>
      </c>
      <c r="B12" s="7"/>
      <c r="C12" s="23"/>
      <c r="D12" s="7"/>
      <c r="E12" s="20" t="s">
        <v>728</v>
      </c>
      <c r="F12" s="7"/>
      <c r="G12" s="9" t="s">
        <v>1262</v>
      </c>
      <c r="H12" s="13" t="s">
        <v>1263</v>
      </c>
      <c r="I12" s="20"/>
      <c r="J12" s="20" t="s">
        <v>728</v>
      </c>
      <c r="K12" s="20"/>
      <c r="L12" s="20"/>
      <c r="M12" s="10" t="str">
        <f>IF(AND('1-Basic Info'!$I$11="Y",$I12="x"),"&gt;&gt;เลือกระดับผลการประเมิน&lt;&lt;",IF(AND('1-Basic Info'!$I$12="Y",$J12="x"),"&gt;&gt;เลือกระดับผลการประเมิน&lt;&lt;",IF(AND('1-Basic Info'!$I$13="Y",$K12="x"),"&gt;&gt;เลือกระดับผลการประเมิน&lt;&lt;",IF(AND('1-Basic Info'!$I$14="Y",$L12="x"),"&gt;&gt;เลือกระดับผลการประเมิน&lt;&lt;","Not Applicable"))))</f>
        <v>Not Applicable</v>
      </c>
      <c r="N12" s="20" t="e">
        <f t="array" aca="1" ref="N12" ca="1">_xludf.SWITCH(M12,"Not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12" s="9"/>
      <c r="P12" s="9"/>
      <c r="Q12" s="22"/>
      <c r="R12" s="22"/>
      <c r="S12" s="22"/>
      <c r="T12" s="22"/>
      <c r="U12" s="22"/>
      <c r="V12" s="3"/>
      <c r="W12" s="3"/>
      <c r="X12" s="3"/>
      <c r="Y12" s="3"/>
    </row>
    <row r="13" spans="1:25" ht="104.4">
      <c r="A13" s="7">
        <v>10</v>
      </c>
      <c r="B13" s="7"/>
      <c r="C13" s="23"/>
      <c r="D13" s="7"/>
      <c r="E13" s="20" t="s">
        <v>728</v>
      </c>
      <c r="F13" s="7"/>
      <c r="G13" s="9" t="s">
        <v>1264</v>
      </c>
      <c r="H13" s="13" t="s">
        <v>1265</v>
      </c>
      <c r="I13" s="20"/>
      <c r="J13" s="20" t="s">
        <v>728</v>
      </c>
      <c r="K13" s="20"/>
      <c r="L13" s="20"/>
      <c r="M13" s="10" t="str">
        <f>IF(AND('1-Basic Info'!$I$11="Y",$I13="x"),"&gt;&gt;เลือกระดับผลการประเมิน&lt;&lt;",IF(AND('1-Basic Info'!$I$12="Y",$J13="x"),"&gt;&gt;เลือกระดับผลการประเมิน&lt;&lt;",IF(AND('1-Basic Info'!$I$13="Y",$K13="x"),"&gt;&gt;เลือกระดับผลการประเมิน&lt;&lt;",IF(AND('1-Basic Info'!$I$14="Y",$L13="x"),"&gt;&gt;เลือกระดับผลการประเมิน&lt;&lt;","Not Applicable"))))</f>
        <v>Not Applicable</v>
      </c>
      <c r="N13" s="20" t="e">
        <f t="array" aca="1" ref="N13" ca="1">_xludf.SWITCH(M13,"Not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13" s="9"/>
      <c r="P13" s="9"/>
      <c r="Q13" s="22"/>
      <c r="R13" s="22"/>
      <c r="S13" s="22"/>
      <c r="T13" s="22"/>
      <c r="U13" s="22"/>
      <c r="V13" s="3"/>
      <c r="W13" s="3"/>
      <c r="X13" s="3"/>
      <c r="Y13" s="3"/>
    </row>
    <row r="14" spans="1:25" ht="409.6">
      <c r="A14" s="7">
        <v>11</v>
      </c>
      <c r="B14" s="7"/>
      <c r="C14" s="20" t="s">
        <v>728</v>
      </c>
      <c r="D14" s="7"/>
      <c r="E14" s="23"/>
      <c r="F14" s="7"/>
      <c r="G14" s="9" t="s">
        <v>1266</v>
      </c>
      <c r="H14" s="13" t="s">
        <v>1267</v>
      </c>
      <c r="I14" s="20" t="s">
        <v>728</v>
      </c>
      <c r="J14" s="20" t="s">
        <v>728</v>
      </c>
      <c r="K14" s="20" t="s">
        <v>728</v>
      </c>
      <c r="L14" s="20" t="s">
        <v>728</v>
      </c>
      <c r="M14" s="10" t="str">
        <f>IF(AND('1-Basic Info'!$I$11="Y",$I14="x"),"&gt;&gt;เลือกระดับผลการประเมิน&lt;&lt;",IF(AND('1-Basic Info'!$I$12="Y",$J14="x"),"&gt;&gt;เลือกระดับผลการประเมิน&lt;&lt;",IF(AND('1-Basic Info'!$I$13="Y",$K14="x"),"&gt;&gt;เลือกระดับผลการประเมิน&lt;&lt;",IF(AND('1-Basic Info'!$I$14="Y",$L14="x"),"&gt;&gt;เลือกระดับผลการประเมิน&lt;&lt;","Not Applicable"))))</f>
        <v>Not Applicable</v>
      </c>
      <c r="N14" s="20" t="e">
        <f t="array" aca="1" ref="N14" ca="1">_xludf.SWITCH(M14,"Not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14" s="9"/>
      <c r="P14" s="9"/>
      <c r="Q14" s="22"/>
      <c r="R14" s="22"/>
      <c r="S14" s="22"/>
      <c r="T14" s="22"/>
      <c r="U14" s="22"/>
      <c r="V14" s="3"/>
      <c r="W14" s="3"/>
      <c r="X14" s="3"/>
      <c r="Y14" s="3"/>
    </row>
    <row r="15" spans="1:25" ht="139.19999999999999">
      <c r="A15" s="7">
        <v>12</v>
      </c>
      <c r="B15" s="7"/>
      <c r="C15" s="20" t="s">
        <v>728</v>
      </c>
      <c r="D15" s="7"/>
      <c r="E15" s="23"/>
      <c r="F15" s="7"/>
      <c r="G15" s="9" t="s">
        <v>1268</v>
      </c>
      <c r="H15" s="13" t="s">
        <v>1269</v>
      </c>
      <c r="I15" s="20" t="s">
        <v>728</v>
      </c>
      <c r="J15" s="20" t="s">
        <v>728</v>
      </c>
      <c r="K15" s="20" t="s">
        <v>728</v>
      </c>
      <c r="L15" s="20" t="s">
        <v>728</v>
      </c>
      <c r="M15" s="10" t="str">
        <f>IF(AND('1-Basic Info'!$I$11="Y",$I15="x"),"&gt;&gt;เลือกระดับผลการประเมิน&lt;&lt;",IF(AND('1-Basic Info'!$I$12="Y",$J15="x"),"&gt;&gt;เลือกระดับผลการประเมิน&lt;&lt;",IF(AND('1-Basic Info'!$I$13="Y",$K15="x"),"&gt;&gt;เลือกระดับผลการประเมิน&lt;&lt;",IF(AND('1-Basic Info'!$I$14="Y",$L15="x"),"&gt;&gt;เลือกระดับผลการประเมิน&lt;&lt;","Not Applicable"))))</f>
        <v>Not Applicable</v>
      </c>
      <c r="N15" s="20" t="e">
        <f t="array" aca="1" ref="N15" ca="1">_xludf.SWITCH(M15,"Not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15" s="9"/>
      <c r="P15" s="9"/>
      <c r="Q15" s="22"/>
      <c r="R15" s="22"/>
      <c r="S15" s="22"/>
      <c r="T15" s="22"/>
      <c r="U15" s="22"/>
      <c r="V15" s="3"/>
      <c r="W15" s="3"/>
      <c r="X15" s="3"/>
      <c r="Y15" s="3"/>
    </row>
    <row r="16" spans="1:25" ht="69.599999999999994">
      <c r="A16" s="7">
        <v>13</v>
      </c>
      <c r="B16" s="29"/>
      <c r="C16" s="20" t="s">
        <v>728</v>
      </c>
      <c r="D16" s="29"/>
      <c r="E16" s="23"/>
      <c r="F16" s="29"/>
      <c r="G16" s="9" t="s">
        <v>1270</v>
      </c>
      <c r="H16" s="9" t="s">
        <v>1271</v>
      </c>
      <c r="I16" s="20" t="s">
        <v>728</v>
      </c>
      <c r="J16" s="20" t="s">
        <v>728</v>
      </c>
      <c r="K16" s="20" t="s">
        <v>728</v>
      </c>
      <c r="L16" s="20" t="s">
        <v>728</v>
      </c>
      <c r="M16" s="10" t="str">
        <f>IF(AND('1-Basic Info'!$I$11="Y",$I16="x"),"&gt;&gt;เลือกระดับผลการประเมิน&lt;&lt;",IF(AND('1-Basic Info'!$I$12="Y",$J16="x"),"&gt;&gt;เลือกระดับผลการประเมิน&lt;&lt;",IF(AND('1-Basic Info'!$I$13="Y",$K16="x"),"&gt;&gt;เลือกระดับผลการประเมิน&lt;&lt;",IF(AND('1-Basic Info'!$I$14="Y",$L16="x"),"&gt;&gt;เลือกระดับผลการประเมิน&lt;&lt;","Not Applicable"))))</f>
        <v>Not Applicable</v>
      </c>
      <c r="N16" s="20" t="e">
        <f t="array" aca="1" ref="N16" ca="1">_xludf.SWITCH(M16,"Not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16" s="9"/>
      <c r="P16" s="9"/>
      <c r="Q16" s="22"/>
      <c r="R16" s="22"/>
      <c r="S16" s="22"/>
      <c r="T16" s="22"/>
      <c r="U16" s="22"/>
      <c r="V16" s="3"/>
      <c r="W16" s="3"/>
      <c r="X16" s="3"/>
      <c r="Y16" s="3"/>
    </row>
    <row r="17" spans="1:25" ht="52.2">
      <c r="A17" s="7">
        <v>14</v>
      </c>
      <c r="B17" s="29"/>
      <c r="C17" s="20" t="s">
        <v>728</v>
      </c>
      <c r="D17" s="29"/>
      <c r="E17" s="23"/>
      <c r="F17" s="29"/>
      <c r="G17" s="9" t="s">
        <v>1272</v>
      </c>
      <c r="H17" s="9" t="s">
        <v>1273</v>
      </c>
      <c r="I17" s="20" t="s">
        <v>728</v>
      </c>
      <c r="J17" s="20" t="s">
        <v>728</v>
      </c>
      <c r="K17" s="20" t="s">
        <v>728</v>
      </c>
      <c r="L17" s="20" t="s">
        <v>728</v>
      </c>
      <c r="M17" s="10" t="str">
        <f>IF(AND('1-Basic Info'!$I$11="Y",$I17="x"),"&gt;&gt;เลือกระดับผลการประเมิน&lt;&lt;",IF(AND('1-Basic Info'!$I$12="Y",$J17="x"),"&gt;&gt;เลือกระดับผลการประเมิน&lt;&lt;",IF(AND('1-Basic Info'!$I$13="Y",$K17="x"),"&gt;&gt;เลือกระดับผลการประเมิน&lt;&lt;",IF(AND('1-Basic Info'!$I$14="Y",$L17="x"),"&gt;&gt;เลือกระดับผลการประเมิน&lt;&lt;","Not Applicable"))))</f>
        <v>Not Applicable</v>
      </c>
      <c r="N17" s="20" t="e">
        <f t="array" aca="1" ref="N17" ca="1">_xludf.SWITCH(M17,"Not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17" s="9"/>
      <c r="P17" s="9"/>
      <c r="Q17" s="22"/>
      <c r="R17" s="22"/>
      <c r="S17" s="22"/>
      <c r="T17" s="22"/>
      <c r="U17" s="22"/>
      <c r="V17" s="3"/>
      <c r="W17" s="3"/>
      <c r="X17" s="3"/>
      <c r="Y17" s="3"/>
    </row>
    <row r="18" spans="1:25" ht="52.2">
      <c r="A18" s="7">
        <v>15</v>
      </c>
      <c r="B18" s="29"/>
      <c r="C18" s="20" t="s">
        <v>728</v>
      </c>
      <c r="D18" s="23"/>
      <c r="E18" s="29"/>
      <c r="F18" s="29"/>
      <c r="G18" s="9" t="s">
        <v>1274</v>
      </c>
      <c r="H18" s="9" t="s">
        <v>1275</v>
      </c>
      <c r="I18" s="20" t="s">
        <v>728</v>
      </c>
      <c r="J18" s="20" t="s">
        <v>728</v>
      </c>
      <c r="K18" s="20" t="s">
        <v>728</v>
      </c>
      <c r="L18" s="20" t="s">
        <v>728</v>
      </c>
      <c r="M18" s="10" t="str">
        <f>IF(AND('1-Basic Info'!$I$11="Y",$I18="x"),"&gt;&gt;เลือกระดับผลการประเมิน&lt;&lt;",IF(AND('1-Basic Info'!$I$12="Y",$J18="x"),"&gt;&gt;เลือกระดับผลการประเมิน&lt;&lt;",IF(AND('1-Basic Info'!$I$13="Y",$K18="x"),"&gt;&gt;เลือกระดับผลการประเมิน&lt;&lt;",IF(AND('1-Basic Info'!$I$14="Y",$L18="x"),"&gt;&gt;เลือกระดับผลการประเมิน&lt;&lt;","Not Applicable"))))</f>
        <v>Not Applicable</v>
      </c>
      <c r="N18" s="20" t="e">
        <f t="array" aca="1" ref="N18" ca="1">_xludf.SWITCH(M18,"Not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18" s="9"/>
      <c r="P18" s="9"/>
      <c r="Q18" s="22"/>
      <c r="R18" s="22"/>
      <c r="S18" s="22"/>
      <c r="T18" s="22"/>
      <c r="U18" s="22"/>
      <c r="V18" s="3"/>
      <c r="W18" s="3"/>
      <c r="X18" s="3"/>
      <c r="Y18" s="3"/>
    </row>
    <row r="19" spans="1:25" ht="156" customHeight="1">
      <c r="A19" s="7">
        <v>16</v>
      </c>
      <c r="B19" s="29"/>
      <c r="C19" s="20" t="s">
        <v>728</v>
      </c>
      <c r="D19" s="23"/>
      <c r="E19" s="29"/>
      <c r="F19" s="29"/>
      <c r="G19" s="9" t="s">
        <v>1276</v>
      </c>
      <c r="H19" s="9" t="s">
        <v>1277</v>
      </c>
      <c r="I19" s="20" t="s">
        <v>728</v>
      </c>
      <c r="J19" s="20" t="s">
        <v>728</v>
      </c>
      <c r="K19" s="20" t="s">
        <v>728</v>
      </c>
      <c r="L19" s="20" t="s">
        <v>728</v>
      </c>
      <c r="M19" s="10" t="str">
        <f>IF(AND('1-Basic Info'!$I$11="Y",$I19="x"),"&gt;&gt;เลือกระดับผลการประเมิน&lt;&lt;",IF(AND('1-Basic Info'!$I$12="Y",$J19="x"),"&gt;&gt;เลือกระดับผลการประเมิน&lt;&lt;",IF(AND('1-Basic Info'!$I$13="Y",$K19="x"),"&gt;&gt;เลือกระดับผลการประเมิน&lt;&lt;",IF(AND('1-Basic Info'!$I$14="Y",$L19="x"),"&gt;&gt;เลือกระดับผลการประเมิน&lt;&lt;","Not Applicable"))))</f>
        <v>Not Applicable</v>
      </c>
      <c r="N19" s="20" t="e">
        <f t="array" aca="1" ref="N19" ca="1">_xludf.SWITCH(M19,"Not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19" s="9"/>
      <c r="P19" s="9"/>
      <c r="Q19" s="22"/>
      <c r="R19" s="22"/>
      <c r="S19" s="22"/>
      <c r="T19" s="22"/>
      <c r="U19" s="22"/>
      <c r="V19" s="3"/>
      <c r="W19" s="3"/>
      <c r="X19" s="3"/>
      <c r="Y19" s="3"/>
    </row>
    <row r="20" spans="1:25" ht="69.599999999999994">
      <c r="A20" s="7">
        <v>17</v>
      </c>
      <c r="B20" s="29"/>
      <c r="C20" s="20" t="s">
        <v>728</v>
      </c>
      <c r="D20" s="29"/>
      <c r="E20" s="23"/>
      <c r="F20" s="29"/>
      <c r="G20" s="9" t="s">
        <v>1278</v>
      </c>
      <c r="H20" s="9" t="s">
        <v>1279</v>
      </c>
      <c r="I20" s="20" t="s">
        <v>728</v>
      </c>
      <c r="J20" s="20" t="s">
        <v>728</v>
      </c>
      <c r="K20" s="20" t="s">
        <v>728</v>
      </c>
      <c r="L20" s="20" t="s">
        <v>728</v>
      </c>
      <c r="M20" s="10" t="str">
        <f>IF(AND('1-Basic Info'!$I$11="Y",$I20="x"),"&gt;&gt;เลือกระดับผลการประเมิน&lt;&lt;",IF(AND('1-Basic Info'!$I$12="Y",$J20="x"),"&gt;&gt;เลือกระดับผลการประเมิน&lt;&lt;",IF(AND('1-Basic Info'!$I$13="Y",$K20="x"),"&gt;&gt;เลือกระดับผลการประเมิน&lt;&lt;",IF(AND('1-Basic Info'!$I$14="Y",$L20="x"),"&gt;&gt;เลือกระดับผลการประเมิน&lt;&lt;","Not Applicable"))))</f>
        <v>Not Applicable</v>
      </c>
      <c r="N20" s="20" t="e">
        <f t="array" aca="1" ref="N20" ca="1">_xludf.SWITCH(M20,"Not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20" s="9"/>
      <c r="P20" s="9"/>
      <c r="Q20" s="22"/>
      <c r="R20" s="22"/>
      <c r="S20" s="22"/>
      <c r="T20" s="22"/>
      <c r="U20" s="22"/>
      <c r="V20" s="3"/>
      <c r="W20" s="3"/>
      <c r="X20" s="3"/>
      <c r="Y20" s="3"/>
    </row>
    <row r="21" spans="1:25" ht="15.75" customHeight="1">
      <c r="A21" s="7">
        <v>18</v>
      </c>
      <c r="B21" s="29"/>
      <c r="C21" s="20" t="s">
        <v>728</v>
      </c>
      <c r="D21" s="29"/>
      <c r="E21" s="29"/>
      <c r="F21" s="29"/>
      <c r="G21" s="9" t="s">
        <v>1280</v>
      </c>
      <c r="H21" s="9" t="s">
        <v>1281</v>
      </c>
      <c r="I21" s="20" t="s">
        <v>728</v>
      </c>
      <c r="J21" s="20" t="s">
        <v>728</v>
      </c>
      <c r="K21" s="20" t="s">
        <v>728</v>
      </c>
      <c r="L21" s="20" t="s">
        <v>728</v>
      </c>
      <c r="M21" s="10" t="str">
        <f>IF(AND('1-Basic Info'!$I$11="Y",$I21="x"),"&gt;&gt;เลือกระดับผลการประเมิน&lt;&lt;",IF(AND('1-Basic Info'!$I$12="Y",$J21="x"),"&gt;&gt;เลือกระดับผลการประเมิน&lt;&lt;",IF(AND('1-Basic Info'!$I$13="Y",$K21="x"),"&gt;&gt;เลือกระดับผลการประเมิน&lt;&lt;",IF(AND('1-Basic Info'!$I$14="Y",$L21="x"),"&gt;&gt;เลือกระดับผลการประเมิน&lt;&lt;","Not Applicable"))))</f>
        <v>Not Applicable</v>
      </c>
      <c r="N21" s="20" t="e">
        <f t="array" aca="1" ref="N21" ca="1">_xludf.SWITCH(M21,"Not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21" s="9"/>
      <c r="P21" s="9"/>
      <c r="Q21" s="22"/>
      <c r="R21" s="22"/>
      <c r="S21" s="22"/>
      <c r="T21" s="22"/>
      <c r="U21" s="22"/>
      <c r="V21" s="3"/>
      <c r="W21" s="3"/>
      <c r="X21" s="3"/>
      <c r="Y21" s="3"/>
    </row>
    <row r="22" spans="1:25" ht="15.75" customHeight="1">
      <c r="A22" s="7">
        <v>19</v>
      </c>
      <c r="B22" s="29"/>
      <c r="C22" s="20" t="s">
        <v>728</v>
      </c>
      <c r="D22" s="29"/>
      <c r="E22" s="23"/>
      <c r="F22" s="29"/>
      <c r="G22" s="9" t="s">
        <v>1282</v>
      </c>
      <c r="H22" s="9" t="s">
        <v>1283</v>
      </c>
      <c r="I22" s="20" t="s">
        <v>728</v>
      </c>
      <c r="J22" s="20" t="s">
        <v>728</v>
      </c>
      <c r="K22" s="20" t="s">
        <v>728</v>
      </c>
      <c r="L22" s="20" t="s">
        <v>728</v>
      </c>
      <c r="M22" s="10" t="str">
        <f>IF(AND('1-Basic Info'!$I$11="Y",$I22="x"),"&gt;&gt;เลือกระดับผลการประเมิน&lt;&lt;",IF(AND('1-Basic Info'!$I$12="Y",$J22="x"),"&gt;&gt;เลือกระดับผลการประเมิน&lt;&lt;",IF(AND('1-Basic Info'!$I$13="Y",$K22="x"),"&gt;&gt;เลือกระดับผลการประเมิน&lt;&lt;",IF(AND('1-Basic Info'!$I$14="Y",$L22="x"),"&gt;&gt;เลือกระดับผลการประเมิน&lt;&lt;","Not Applicable"))))</f>
        <v>Not Applicable</v>
      </c>
      <c r="N22" s="20" t="e">
        <f t="array" aca="1" ref="N22" ca="1">_xludf.SWITCH(M22,"Not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22" s="9"/>
      <c r="P22" s="9"/>
      <c r="Q22" s="22"/>
      <c r="R22" s="22"/>
      <c r="S22" s="22"/>
      <c r="T22" s="22"/>
      <c r="U22" s="22"/>
      <c r="V22" s="3"/>
      <c r="W22" s="3"/>
      <c r="X22" s="3"/>
      <c r="Y22" s="3"/>
    </row>
    <row r="23" spans="1:25" ht="15.75" customHeight="1">
      <c r="A23" s="7">
        <v>20</v>
      </c>
      <c r="B23" s="29"/>
      <c r="C23" s="20" t="s">
        <v>728</v>
      </c>
      <c r="D23" s="23"/>
      <c r="E23" s="23"/>
      <c r="F23" s="29"/>
      <c r="G23" s="9" t="s">
        <v>1284</v>
      </c>
      <c r="H23" s="9" t="s">
        <v>1285</v>
      </c>
      <c r="I23" s="20" t="s">
        <v>728</v>
      </c>
      <c r="J23" s="20" t="s">
        <v>728</v>
      </c>
      <c r="K23" s="20" t="s">
        <v>728</v>
      </c>
      <c r="L23" s="20" t="s">
        <v>728</v>
      </c>
      <c r="M23" s="10" t="str">
        <f>IF(AND('1-Basic Info'!$I$11="Y",$I23="x"),"&gt;&gt;เลือกระดับผลการประเมิน&lt;&lt;",IF(AND('1-Basic Info'!$I$12="Y",$J23="x"),"&gt;&gt;เลือกระดับผลการประเมิน&lt;&lt;",IF(AND('1-Basic Info'!$I$13="Y",$K23="x"),"&gt;&gt;เลือกระดับผลการประเมิน&lt;&lt;",IF(AND('1-Basic Info'!$I$14="Y",$L23="x"),"&gt;&gt;เลือกระดับผลการประเมิน&lt;&lt;","Not Applicable"))))</f>
        <v>Not Applicable</v>
      </c>
      <c r="N23" s="20" t="e">
        <f t="array" aca="1" ref="N23" ca="1">_xludf.SWITCH(M23,"Not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23" s="9"/>
      <c r="P23" s="9"/>
      <c r="Q23" s="22"/>
      <c r="R23" s="22"/>
      <c r="S23" s="22"/>
      <c r="T23" s="22"/>
      <c r="U23" s="22"/>
      <c r="V23" s="3"/>
      <c r="W23" s="3"/>
      <c r="X23" s="3"/>
      <c r="Y23" s="3"/>
    </row>
    <row r="24" spans="1:25" ht="15.75" customHeight="1">
      <c r="A24" s="7">
        <v>21</v>
      </c>
      <c r="B24" s="29"/>
      <c r="C24" s="29"/>
      <c r="D24" s="29"/>
      <c r="E24" s="29"/>
      <c r="F24" s="20" t="s">
        <v>728</v>
      </c>
      <c r="G24" s="9" t="s">
        <v>1286</v>
      </c>
      <c r="H24" s="9" t="s">
        <v>1287</v>
      </c>
      <c r="I24" s="20"/>
      <c r="J24" s="20"/>
      <c r="K24" s="20"/>
      <c r="L24" s="20"/>
      <c r="M24" s="10" t="str">
        <f>IF(AND('1-Basic Info'!$I$11="Y",$I24="x"),"&gt;&gt;เลือกระดับผลการประเมิน&lt;&lt;",IF(AND('1-Basic Info'!$I$12="Y",$J24="x"),"&gt;&gt;เลือกระดับผลการประเมิน&lt;&lt;",IF(AND('1-Basic Info'!$I$13="Y",$K24="x"),"&gt;&gt;เลือกระดับผลการประเมิน&lt;&lt;",IF(AND('1-Basic Info'!$I$14="Y",$L24="x"),"&gt;&gt;เลือกระดับผลการประเมิน&lt;&lt;","Not Applicable"))))</f>
        <v>Not Applicable</v>
      </c>
      <c r="N24" s="20" t="e">
        <f t="array" aca="1" ref="N24" ca="1">_xludf.SWITCH(M24,"Not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24" s="9"/>
      <c r="P24" s="9"/>
      <c r="Q24" s="22"/>
      <c r="R24" s="22"/>
      <c r="S24" s="22"/>
      <c r="T24" s="22"/>
      <c r="U24" s="22"/>
      <c r="V24" s="3"/>
      <c r="W24" s="3"/>
      <c r="X24" s="3"/>
      <c r="Y24" s="3"/>
    </row>
    <row r="25" spans="1:25" ht="228" customHeight="1">
      <c r="A25" s="7">
        <v>22</v>
      </c>
      <c r="B25" s="29"/>
      <c r="C25" s="29"/>
      <c r="D25" s="29"/>
      <c r="E25" s="29"/>
      <c r="F25" s="20" t="s">
        <v>728</v>
      </c>
      <c r="G25" s="9" t="s">
        <v>1288</v>
      </c>
      <c r="H25" s="9" t="s">
        <v>1289</v>
      </c>
      <c r="I25" s="20"/>
      <c r="J25" s="20"/>
      <c r="K25" s="20"/>
      <c r="L25" s="20"/>
      <c r="M25" s="10" t="str">
        <f>IF(AND('1-Basic Info'!$I$11="Y",$I25="x"),"&gt;&gt;เลือกระดับผลการประเมิน&lt;&lt;",IF(AND('1-Basic Info'!$I$12="Y",$J25="x"),"&gt;&gt;เลือกระดับผลการประเมิน&lt;&lt;",IF(AND('1-Basic Info'!$I$13="Y",$K25="x"),"&gt;&gt;เลือกระดับผลการประเมิน&lt;&lt;",IF(AND('1-Basic Info'!$I$14="Y",$L25="x"),"&gt;&gt;เลือกระดับผลการประเมิน&lt;&lt;","Not Applicable"))))</f>
        <v>Not Applicable</v>
      </c>
      <c r="N25" s="20" t="e">
        <f t="array" aca="1" ref="N25" ca="1">_xludf.SWITCH(M25,"Not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25" s="9"/>
      <c r="P25" s="9"/>
      <c r="Q25" s="22"/>
      <c r="R25" s="22"/>
      <c r="S25" s="22"/>
      <c r="T25" s="22"/>
      <c r="U25" s="22"/>
      <c r="V25" s="3"/>
      <c r="W25" s="3"/>
      <c r="X25" s="3"/>
      <c r="Y25" s="3"/>
    </row>
    <row r="26" spans="1:25" ht="264" customHeight="1">
      <c r="A26" s="7">
        <v>23</v>
      </c>
      <c r="B26" s="29"/>
      <c r="C26" s="29"/>
      <c r="D26" s="29"/>
      <c r="E26" s="29"/>
      <c r="F26" s="20" t="s">
        <v>728</v>
      </c>
      <c r="G26" s="9" t="s">
        <v>1290</v>
      </c>
      <c r="H26" s="9" t="s">
        <v>1291</v>
      </c>
      <c r="I26" s="20"/>
      <c r="J26" s="20"/>
      <c r="K26" s="20"/>
      <c r="L26" s="20"/>
      <c r="M26" s="10" t="str">
        <f>IF(AND('1-Basic Info'!$I$11="Y",$I26="x"),"&gt;&gt;เลือกระดับผลการประเมิน&lt;&lt;",IF(AND('1-Basic Info'!$I$12="Y",$J26="x"),"&gt;&gt;เลือกระดับผลการประเมิน&lt;&lt;",IF(AND('1-Basic Info'!$I$13="Y",$K26="x"),"&gt;&gt;เลือกระดับผลการประเมิน&lt;&lt;",IF(AND('1-Basic Info'!$I$14="Y",$L26="x"),"&gt;&gt;เลือกระดับผลการประเมิน&lt;&lt;","Not Applicable"))))</f>
        <v>Not Applicable</v>
      </c>
      <c r="N26" s="20" t="e">
        <f t="array" aca="1" ref="N26" ca="1">_xludf.SWITCH(M26,"Not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26" s="9"/>
      <c r="P26" s="9"/>
      <c r="Q26" s="22"/>
      <c r="R26" s="22"/>
      <c r="S26" s="22"/>
      <c r="T26" s="22"/>
      <c r="U26" s="22"/>
      <c r="V26" s="3"/>
      <c r="W26" s="3"/>
      <c r="X26" s="3"/>
      <c r="Y26" s="3"/>
    </row>
    <row r="27" spans="1:25" ht="15.75" customHeight="1">
      <c r="A27" s="7">
        <v>24</v>
      </c>
      <c r="B27" s="29"/>
      <c r="C27" s="29"/>
      <c r="D27" s="29"/>
      <c r="E27" s="29"/>
      <c r="F27" s="20" t="s">
        <v>728</v>
      </c>
      <c r="G27" s="9" t="s">
        <v>1292</v>
      </c>
      <c r="H27" s="9" t="s">
        <v>1293</v>
      </c>
      <c r="I27" s="20"/>
      <c r="J27" s="20"/>
      <c r="K27" s="20"/>
      <c r="L27" s="20"/>
      <c r="M27" s="10" t="str">
        <f>IF(AND('1-Basic Info'!$I$11="Y",$I27="x"),"&gt;&gt;เลือกระดับผลการประเมิน&lt;&lt;",IF(AND('1-Basic Info'!$I$12="Y",$J27="x"),"&gt;&gt;เลือกระดับผลการประเมิน&lt;&lt;",IF(AND('1-Basic Info'!$I$13="Y",$K27="x"),"&gt;&gt;เลือกระดับผลการประเมิน&lt;&lt;",IF(AND('1-Basic Info'!$I$14="Y",$L27="x"),"&gt;&gt;เลือกระดับผลการประเมิน&lt;&lt;","Not Applicable"))))</f>
        <v>Not Applicable</v>
      </c>
      <c r="N27" s="20" t="e">
        <f t="array" aca="1" ref="N27" ca="1">_xludf.SWITCH(M27,"Not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27" s="9"/>
      <c r="P27" s="9"/>
      <c r="Q27" s="22"/>
      <c r="R27" s="22"/>
      <c r="S27" s="22"/>
      <c r="T27" s="22"/>
      <c r="U27" s="22"/>
      <c r="V27" s="3"/>
      <c r="W27" s="3"/>
      <c r="X27" s="3"/>
      <c r="Y27" s="3"/>
    </row>
    <row r="28" spans="1:25" ht="15.75" customHeight="1">
      <c r="A28" s="7">
        <v>25</v>
      </c>
      <c r="B28" s="29"/>
      <c r="C28" s="29"/>
      <c r="D28" s="29"/>
      <c r="E28" s="29"/>
      <c r="F28" s="20" t="s">
        <v>728</v>
      </c>
      <c r="G28" s="9" t="s">
        <v>1294</v>
      </c>
      <c r="H28" s="9" t="s">
        <v>1295</v>
      </c>
      <c r="I28" s="20"/>
      <c r="J28" s="20"/>
      <c r="K28" s="20"/>
      <c r="L28" s="20"/>
      <c r="M28" s="10" t="str">
        <f>IF(AND('1-Basic Info'!$I$11="Y",$I28="x"),"&gt;&gt;เลือกระดับผลการประเมิน&lt;&lt;",IF(AND('1-Basic Info'!$I$12="Y",$J28="x"),"&gt;&gt;เลือกระดับผลการประเมิน&lt;&lt;",IF(AND('1-Basic Info'!$I$13="Y",$K28="x"),"&gt;&gt;เลือกระดับผลการประเมิน&lt;&lt;",IF(AND('1-Basic Info'!$I$14="Y",$L28="x"),"&gt;&gt;เลือกระดับผลการประเมิน&lt;&lt;","Not Applicable"))))</f>
        <v>Not Applicable</v>
      </c>
      <c r="N28" s="20" t="e">
        <f t="array" aca="1" ref="N28" ca="1">_xludf.SWITCH(M28,"Not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28" s="9"/>
      <c r="P28" s="9"/>
      <c r="Q28" s="22"/>
      <c r="R28" s="22"/>
      <c r="S28" s="22"/>
      <c r="T28" s="22"/>
      <c r="U28" s="22"/>
      <c r="V28" s="3"/>
      <c r="W28" s="3"/>
      <c r="X28" s="3"/>
      <c r="Y28" s="3"/>
    </row>
    <row r="29" spans="1:25" ht="15.75" customHeight="1">
      <c r="A29" s="7">
        <v>26</v>
      </c>
      <c r="B29" s="29"/>
      <c r="C29" s="29"/>
      <c r="D29" s="29"/>
      <c r="E29" s="29"/>
      <c r="F29" s="20" t="s">
        <v>728</v>
      </c>
      <c r="G29" s="9" t="s">
        <v>1296</v>
      </c>
      <c r="H29" s="9" t="s">
        <v>1297</v>
      </c>
      <c r="I29" s="20"/>
      <c r="J29" s="20"/>
      <c r="K29" s="20"/>
      <c r="L29" s="20"/>
      <c r="M29" s="10" t="str">
        <f>IF(AND('1-Basic Info'!$I$11="Y",$I29="x"),"&gt;&gt;เลือกระดับผลการประเมิน&lt;&lt;",IF(AND('1-Basic Info'!$I$12="Y",$J29="x"),"&gt;&gt;เลือกระดับผลการประเมิน&lt;&lt;",IF(AND('1-Basic Info'!$I$13="Y",$K29="x"),"&gt;&gt;เลือกระดับผลการประเมิน&lt;&lt;",IF(AND('1-Basic Info'!$I$14="Y",$L29="x"),"&gt;&gt;เลือกระดับผลการประเมิน&lt;&lt;","Not Applicable"))))</f>
        <v>Not Applicable</v>
      </c>
      <c r="N29" s="20" t="e">
        <f t="array" aca="1" ref="N29" ca="1">_xludf.SWITCH(M29,"Not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29" s="9"/>
      <c r="P29" s="9"/>
      <c r="Q29" s="22"/>
      <c r="R29" s="22"/>
      <c r="S29" s="22"/>
      <c r="T29" s="22"/>
      <c r="U29" s="22"/>
      <c r="V29" s="3"/>
      <c r="W29" s="3"/>
      <c r="X29" s="3"/>
      <c r="Y29" s="3"/>
    </row>
    <row r="30" spans="1:25" ht="15.75" customHeight="1">
      <c r="A30" s="7">
        <v>27</v>
      </c>
      <c r="B30" s="29"/>
      <c r="C30" s="29"/>
      <c r="D30" s="29"/>
      <c r="E30" s="29"/>
      <c r="F30" s="20" t="s">
        <v>728</v>
      </c>
      <c r="G30" s="9" t="s">
        <v>1298</v>
      </c>
      <c r="H30" s="9" t="s">
        <v>1299</v>
      </c>
      <c r="I30" s="20"/>
      <c r="J30" s="20"/>
      <c r="K30" s="20"/>
      <c r="L30" s="20"/>
      <c r="M30" s="10" t="str">
        <f>IF(AND('1-Basic Info'!$I$11="Y",$I30="x"),"&gt;&gt;เลือกระดับผลการประเมิน&lt;&lt;",IF(AND('1-Basic Info'!$I$12="Y",$J30="x"),"&gt;&gt;เลือกระดับผลการประเมิน&lt;&lt;",IF(AND('1-Basic Info'!$I$13="Y",$K30="x"),"&gt;&gt;เลือกระดับผลการประเมิน&lt;&lt;",IF(AND('1-Basic Info'!$I$14="Y",$L30="x"),"&gt;&gt;เลือกระดับผลการประเมิน&lt;&lt;","Not Applicable"))))</f>
        <v>Not Applicable</v>
      </c>
      <c r="N30" s="20" t="e">
        <f t="array" aca="1" ref="N30" ca="1">_xludf.SWITCH(M30,"Not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30" s="9"/>
      <c r="P30" s="9"/>
      <c r="Q30" s="22"/>
      <c r="R30" s="22"/>
      <c r="S30" s="22"/>
      <c r="T30" s="22"/>
      <c r="U30" s="22"/>
      <c r="V30" s="3"/>
      <c r="W30" s="3"/>
      <c r="X30" s="3"/>
      <c r="Y30" s="3"/>
    </row>
    <row r="31" spans="1:25" ht="15.75" customHeight="1">
      <c r="A31" s="7">
        <v>28</v>
      </c>
      <c r="B31" s="29"/>
      <c r="C31" s="29"/>
      <c r="D31" s="29"/>
      <c r="E31" s="29"/>
      <c r="F31" s="20" t="s">
        <v>728</v>
      </c>
      <c r="G31" s="9" t="s">
        <v>1300</v>
      </c>
      <c r="H31" s="9" t="s">
        <v>1301</v>
      </c>
      <c r="I31" s="20"/>
      <c r="J31" s="20"/>
      <c r="K31" s="20"/>
      <c r="L31" s="20"/>
      <c r="M31" s="10" t="str">
        <f>IF(AND('1-Basic Info'!$I$11="Y",$I31="x"),"&gt;&gt;เลือกระดับผลการประเมิน&lt;&lt;",IF(AND('1-Basic Info'!$I$12="Y",$J31="x"),"&gt;&gt;เลือกระดับผลการประเมิน&lt;&lt;",IF(AND('1-Basic Info'!$I$13="Y",$K31="x"),"&gt;&gt;เลือกระดับผลการประเมิน&lt;&lt;",IF(AND('1-Basic Info'!$I$14="Y",$L31="x"),"&gt;&gt;เลือกระดับผลการประเมิน&lt;&lt;","Not Applicable"))))</f>
        <v>Not Applicable</v>
      </c>
      <c r="N31" s="20" t="e">
        <f t="array" aca="1" ref="N31" ca="1">_xludf.SWITCH(M31,"Not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31" s="9"/>
      <c r="P31" s="9"/>
      <c r="Q31" s="22"/>
      <c r="R31" s="22"/>
      <c r="S31" s="22"/>
      <c r="T31" s="22"/>
      <c r="U31" s="22"/>
      <c r="V31" s="3"/>
      <c r="W31" s="3"/>
      <c r="X31" s="3"/>
      <c r="Y31" s="3"/>
    </row>
    <row r="32" spans="1:25" ht="15.75" customHeight="1">
      <c r="A32" s="7">
        <v>29</v>
      </c>
      <c r="B32" s="29"/>
      <c r="C32" s="29"/>
      <c r="D32" s="29"/>
      <c r="E32" s="20" t="s">
        <v>728</v>
      </c>
      <c r="F32" s="29"/>
      <c r="G32" s="9" t="s">
        <v>1302</v>
      </c>
      <c r="H32" s="9" t="s">
        <v>1303</v>
      </c>
      <c r="I32" s="20" t="s">
        <v>728</v>
      </c>
      <c r="J32" s="20" t="s">
        <v>728</v>
      </c>
      <c r="K32" s="20" t="s">
        <v>728</v>
      </c>
      <c r="L32" s="20" t="s">
        <v>728</v>
      </c>
      <c r="M32" s="10" t="str">
        <f>IF(AND('1-Basic Info'!$I$11="Y",$I32="x"),"&gt;&gt;เลือกระดับผลการประเมิน&lt;&lt;",IF(AND('1-Basic Info'!$I$12="Y",$J32="x"),"&gt;&gt;เลือกระดับผลการประเมิน&lt;&lt;",IF(AND('1-Basic Info'!$I$13="Y",$K32="x"),"&gt;&gt;เลือกระดับผลการประเมิน&lt;&lt;",IF(AND('1-Basic Info'!$I$14="Y",$L32="x"),"&gt;&gt;เลือกระดับผลการประเมิน&lt;&lt;","Not Applicable"))))</f>
        <v>Not Applicable</v>
      </c>
      <c r="N32" s="20" t="e">
        <f t="array" aca="1" ref="N32" ca="1">_xludf.SWITCH(M32,"Not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32" s="9"/>
      <c r="P32" s="9"/>
      <c r="Q32" s="22"/>
      <c r="R32" s="22"/>
      <c r="S32" s="22"/>
      <c r="T32" s="22"/>
      <c r="U32" s="22"/>
      <c r="V32" s="3"/>
      <c r="W32" s="3"/>
      <c r="X32" s="3"/>
      <c r="Y32" s="3"/>
    </row>
    <row r="33" spans="1:25" ht="318" customHeight="1">
      <c r="A33" s="7">
        <v>30</v>
      </c>
      <c r="B33" s="29"/>
      <c r="C33" s="29"/>
      <c r="D33" s="29"/>
      <c r="E33" s="20" t="s">
        <v>728</v>
      </c>
      <c r="F33" s="29"/>
      <c r="G33" s="9" t="s">
        <v>1304</v>
      </c>
      <c r="H33" s="9" t="s">
        <v>1305</v>
      </c>
      <c r="I33" s="20" t="s">
        <v>728</v>
      </c>
      <c r="J33" s="20" t="s">
        <v>728</v>
      </c>
      <c r="K33" s="20" t="s">
        <v>728</v>
      </c>
      <c r="L33" s="20" t="s">
        <v>728</v>
      </c>
      <c r="M33" s="10" t="str">
        <f>IF(AND('1-Basic Info'!$I$11="Y",$I33="x"),"&gt;&gt;เลือกระดับผลการประเมิน&lt;&lt;",IF(AND('1-Basic Info'!$I$12="Y",$J33="x"),"&gt;&gt;เลือกระดับผลการประเมิน&lt;&lt;",IF(AND('1-Basic Info'!$I$13="Y",$K33="x"),"&gt;&gt;เลือกระดับผลการประเมิน&lt;&lt;",IF(AND('1-Basic Info'!$I$14="Y",$L33="x"),"&gt;&gt;เลือกระดับผลการประเมิน&lt;&lt;","Not Applicable"))))</f>
        <v>Not Applicable</v>
      </c>
      <c r="N33" s="20" t="e">
        <f t="array" aca="1" ref="N33" ca="1">_xludf.SWITCH(M33,"Not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33" s="9"/>
      <c r="P33" s="9"/>
      <c r="Q33" s="22"/>
      <c r="R33" s="22"/>
      <c r="S33" s="22"/>
      <c r="T33" s="22"/>
      <c r="U33" s="22"/>
      <c r="V33" s="3"/>
      <c r="W33" s="3"/>
      <c r="X33" s="3"/>
      <c r="Y33" s="3"/>
    </row>
    <row r="34" spans="1:25" ht="15.75" customHeight="1">
      <c r="A34" s="7">
        <v>31</v>
      </c>
      <c r="B34" s="29"/>
      <c r="C34" s="29"/>
      <c r="D34" s="29"/>
      <c r="E34" s="20" t="s">
        <v>728</v>
      </c>
      <c r="F34" s="29"/>
      <c r="G34" s="9" t="s">
        <v>1306</v>
      </c>
      <c r="H34" s="9" t="s">
        <v>1307</v>
      </c>
      <c r="I34" s="20" t="s">
        <v>728</v>
      </c>
      <c r="J34" s="20" t="s">
        <v>728</v>
      </c>
      <c r="K34" s="20" t="s">
        <v>728</v>
      </c>
      <c r="L34" s="20" t="s">
        <v>728</v>
      </c>
      <c r="M34" s="10" t="str">
        <f>IF(AND('1-Basic Info'!$I$11="Y",$I34="x"),"&gt;&gt;เลือกระดับผลการประเมิน&lt;&lt;",IF(AND('1-Basic Info'!$I$12="Y",$J34="x"),"&gt;&gt;เลือกระดับผลการประเมิน&lt;&lt;",IF(AND('1-Basic Info'!$I$13="Y",$K34="x"),"&gt;&gt;เลือกระดับผลการประเมิน&lt;&lt;",IF(AND('1-Basic Info'!$I$14="Y",$L34="x"),"&gt;&gt;เลือกระดับผลการประเมิน&lt;&lt;","Not Applicable"))))</f>
        <v>Not Applicable</v>
      </c>
      <c r="N34" s="20" t="e">
        <f t="array" aca="1" ref="N34" ca="1">_xludf.SWITCH(M34,"Not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34" s="9"/>
      <c r="P34" s="9"/>
      <c r="Q34" s="22"/>
      <c r="R34" s="22"/>
      <c r="S34" s="22"/>
      <c r="T34" s="22"/>
      <c r="U34" s="22"/>
      <c r="V34" s="3"/>
      <c r="W34" s="3"/>
      <c r="X34" s="3"/>
      <c r="Y34" s="3"/>
    </row>
    <row r="35" spans="1:25" ht="15.75" customHeight="1">
      <c r="A35" s="7">
        <v>32</v>
      </c>
      <c r="B35" s="29"/>
      <c r="C35" s="29"/>
      <c r="D35" s="29"/>
      <c r="E35" s="20" t="s">
        <v>728</v>
      </c>
      <c r="F35" s="29"/>
      <c r="G35" s="9" t="s">
        <v>1308</v>
      </c>
      <c r="H35" s="9" t="s">
        <v>1309</v>
      </c>
      <c r="I35" s="20" t="s">
        <v>728</v>
      </c>
      <c r="J35" s="20" t="s">
        <v>728</v>
      </c>
      <c r="K35" s="20" t="s">
        <v>728</v>
      </c>
      <c r="L35" s="20" t="s">
        <v>728</v>
      </c>
      <c r="M35" s="10" t="str">
        <f>IF(AND('1-Basic Info'!$I$11="Y",$I35="x"),"&gt;&gt;เลือกระดับผลการประเมิน&lt;&lt;",IF(AND('1-Basic Info'!$I$12="Y",$J35="x"),"&gt;&gt;เลือกระดับผลการประเมิน&lt;&lt;",IF(AND('1-Basic Info'!$I$13="Y",$K35="x"),"&gt;&gt;เลือกระดับผลการประเมิน&lt;&lt;",IF(AND('1-Basic Info'!$I$14="Y",$L35="x"),"&gt;&gt;เลือกระดับผลการประเมิน&lt;&lt;","Not Applicable"))))</f>
        <v>Not Applicable</v>
      </c>
      <c r="N35" s="20" t="e">
        <f t="array" aca="1" ref="N35" ca="1">_xludf.SWITCH(M35,"Not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35" s="9"/>
      <c r="P35" s="9"/>
      <c r="Q35" s="22"/>
      <c r="R35" s="22"/>
      <c r="S35" s="22"/>
      <c r="T35" s="22"/>
      <c r="U35" s="22"/>
      <c r="V35" s="3"/>
      <c r="W35" s="3"/>
      <c r="X35" s="3"/>
      <c r="Y35" s="3"/>
    </row>
    <row r="36" spans="1:25" ht="21" customHeight="1">
      <c r="A36" s="14"/>
      <c r="B36" s="14"/>
      <c r="C36" s="14"/>
      <c r="D36" s="14"/>
      <c r="E36" s="14"/>
      <c r="F36" s="14"/>
      <c r="G36" s="14"/>
      <c r="H36" s="15"/>
      <c r="I36" s="14"/>
      <c r="J36" s="14"/>
      <c r="K36" s="14"/>
      <c r="L36" s="14"/>
      <c r="M36" s="15"/>
      <c r="N36" s="15"/>
      <c r="O36" s="14"/>
      <c r="P36" s="14"/>
      <c r="Q36" s="3"/>
      <c r="R36" s="3"/>
      <c r="S36" s="3"/>
      <c r="T36" s="3"/>
      <c r="U36" s="3"/>
      <c r="V36" s="3"/>
      <c r="W36" s="3"/>
      <c r="X36" s="3"/>
      <c r="Y36" s="3"/>
    </row>
    <row r="37" spans="1:25" ht="21" customHeight="1">
      <c r="A37" s="14"/>
      <c r="B37" s="14"/>
      <c r="C37" s="14"/>
      <c r="D37" s="14"/>
      <c r="E37" s="14"/>
      <c r="F37" s="14"/>
      <c r="G37" s="14"/>
      <c r="H37" s="15"/>
      <c r="I37" s="14"/>
      <c r="J37" s="14"/>
      <c r="K37" s="14"/>
      <c r="L37" s="14"/>
      <c r="M37" s="15"/>
      <c r="N37" s="15"/>
      <c r="O37" s="14"/>
      <c r="P37" s="14"/>
      <c r="Q37" s="3"/>
      <c r="R37" s="3"/>
      <c r="S37" s="3"/>
      <c r="T37" s="3"/>
      <c r="U37" s="3"/>
      <c r="V37" s="3"/>
      <c r="W37" s="3"/>
      <c r="X37" s="3"/>
      <c r="Y37" s="3"/>
    </row>
    <row r="38" spans="1:25" ht="21" customHeight="1">
      <c r="A38" s="14"/>
      <c r="B38" s="14"/>
      <c r="C38" s="14"/>
      <c r="D38" s="14"/>
      <c r="E38" s="14"/>
      <c r="F38" s="14"/>
      <c r="G38" s="14"/>
      <c r="H38" s="15"/>
      <c r="I38" s="14"/>
      <c r="J38" s="14"/>
      <c r="K38" s="14"/>
      <c r="L38" s="14"/>
      <c r="M38" s="15"/>
      <c r="N38" s="15"/>
      <c r="O38" s="14"/>
      <c r="P38" s="14"/>
      <c r="Q38" s="3"/>
      <c r="R38" s="3"/>
      <c r="S38" s="3"/>
      <c r="T38" s="3"/>
      <c r="U38" s="3"/>
      <c r="V38" s="3"/>
      <c r="W38" s="3"/>
      <c r="X38" s="3"/>
      <c r="Y38" s="3"/>
    </row>
    <row r="39" spans="1:25" ht="21" customHeight="1">
      <c r="A39" s="14"/>
      <c r="B39" s="14"/>
      <c r="C39" s="14"/>
      <c r="D39" s="14"/>
      <c r="E39" s="14"/>
      <c r="F39" s="14"/>
      <c r="G39" s="14"/>
      <c r="H39" s="15"/>
      <c r="I39" s="14"/>
      <c r="J39" s="14"/>
      <c r="K39" s="14"/>
      <c r="L39" s="14"/>
      <c r="M39" s="15"/>
      <c r="N39" s="15"/>
      <c r="O39" s="14"/>
      <c r="P39" s="14"/>
      <c r="Q39" s="3"/>
      <c r="R39" s="3"/>
      <c r="S39" s="3"/>
      <c r="T39" s="3"/>
      <c r="U39" s="3"/>
      <c r="V39" s="3"/>
      <c r="W39" s="3"/>
      <c r="X39" s="3"/>
      <c r="Y39" s="3"/>
    </row>
    <row r="40" spans="1:25" ht="21" customHeight="1">
      <c r="A40" s="14"/>
      <c r="B40" s="14"/>
      <c r="C40" s="14"/>
      <c r="D40" s="14"/>
      <c r="E40" s="14"/>
      <c r="F40" s="14"/>
      <c r="G40" s="14"/>
      <c r="H40" s="15"/>
      <c r="I40" s="14"/>
      <c r="J40" s="14"/>
      <c r="K40" s="14"/>
      <c r="L40" s="14"/>
      <c r="M40" s="15"/>
      <c r="N40" s="15"/>
      <c r="O40" s="14"/>
      <c r="P40" s="14"/>
      <c r="Q40" s="3"/>
      <c r="R40" s="3"/>
      <c r="S40" s="3"/>
      <c r="T40" s="3"/>
      <c r="U40" s="3"/>
      <c r="V40" s="3"/>
      <c r="W40" s="3"/>
      <c r="X40" s="3"/>
      <c r="Y40" s="3"/>
    </row>
    <row r="41" spans="1:25" ht="21" customHeight="1">
      <c r="A41" s="14"/>
      <c r="B41" s="14"/>
      <c r="C41" s="14"/>
      <c r="D41" s="14"/>
      <c r="E41" s="14"/>
      <c r="F41" s="14"/>
      <c r="G41" s="14"/>
      <c r="H41" s="15"/>
      <c r="I41" s="14"/>
      <c r="J41" s="14"/>
      <c r="K41" s="14"/>
      <c r="L41" s="14"/>
      <c r="M41" s="15"/>
      <c r="N41" s="15"/>
      <c r="O41" s="14"/>
      <c r="P41" s="14"/>
      <c r="Q41" s="3"/>
      <c r="R41" s="3"/>
      <c r="S41" s="3"/>
      <c r="T41" s="3"/>
      <c r="U41" s="3"/>
      <c r="V41" s="3"/>
      <c r="W41" s="3"/>
      <c r="X41" s="3"/>
      <c r="Y41" s="3"/>
    </row>
    <row r="42" spans="1:25" ht="21" customHeight="1">
      <c r="A42" s="14"/>
      <c r="B42" s="14"/>
      <c r="C42" s="14"/>
      <c r="D42" s="14"/>
      <c r="E42" s="14"/>
      <c r="F42" s="14"/>
      <c r="G42" s="14"/>
      <c r="H42" s="15"/>
      <c r="I42" s="14"/>
      <c r="J42" s="14"/>
      <c r="K42" s="14"/>
      <c r="L42" s="14"/>
      <c r="M42" s="15"/>
      <c r="N42" s="15"/>
      <c r="O42" s="14"/>
      <c r="P42" s="14"/>
      <c r="Q42" s="3"/>
      <c r="R42" s="3"/>
      <c r="S42" s="3"/>
      <c r="T42" s="3"/>
      <c r="U42" s="3"/>
      <c r="V42" s="3"/>
      <c r="W42" s="3"/>
      <c r="X42" s="3"/>
      <c r="Y42" s="3"/>
    </row>
    <row r="43" spans="1:25" ht="21" customHeight="1">
      <c r="A43" s="14"/>
      <c r="B43" s="14"/>
      <c r="C43" s="14"/>
      <c r="D43" s="14"/>
      <c r="E43" s="14"/>
      <c r="F43" s="14"/>
      <c r="G43" s="14"/>
      <c r="H43" s="15"/>
      <c r="I43" s="14"/>
      <c r="J43" s="14"/>
      <c r="K43" s="14"/>
      <c r="L43" s="14"/>
      <c r="M43" s="15"/>
      <c r="N43" s="15"/>
      <c r="O43" s="14"/>
      <c r="P43" s="14"/>
      <c r="Q43" s="3"/>
      <c r="R43" s="3"/>
      <c r="S43" s="3"/>
      <c r="T43" s="3"/>
      <c r="U43" s="3"/>
      <c r="V43" s="3"/>
      <c r="W43" s="3"/>
      <c r="X43" s="3"/>
      <c r="Y43" s="3"/>
    </row>
    <row r="44" spans="1:25" ht="21" customHeight="1">
      <c r="A44" s="14"/>
      <c r="B44" s="14"/>
      <c r="C44" s="14"/>
      <c r="D44" s="14"/>
      <c r="E44" s="14"/>
      <c r="F44" s="14"/>
      <c r="G44" s="14"/>
      <c r="H44" s="15"/>
      <c r="I44" s="14"/>
      <c r="J44" s="14"/>
      <c r="K44" s="14"/>
      <c r="L44" s="14"/>
      <c r="M44" s="15"/>
      <c r="N44" s="15"/>
      <c r="O44" s="14"/>
      <c r="P44" s="14"/>
      <c r="Q44" s="3"/>
      <c r="R44" s="3"/>
      <c r="S44" s="3"/>
      <c r="T44" s="3"/>
      <c r="U44" s="3"/>
      <c r="V44" s="3"/>
      <c r="W44" s="3"/>
      <c r="X44" s="3"/>
      <c r="Y44" s="3"/>
    </row>
    <row r="45" spans="1:25" ht="21" customHeight="1">
      <c r="A45" s="14"/>
      <c r="B45" s="14"/>
      <c r="C45" s="14"/>
      <c r="D45" s="14"/>
      <c r="E45" s="14"/>
      <c r="F45" s="14"/>
      <c r="G45" s="14"/>
      <c r="H45" s="15"/>
      <c r="I45" s="14"/>
      <c r="J45" s="14"/>
      <c r="K45" s="14"/>
      <c r="L45" s="14"/>
      <c r="M45" s="15"/>
      <c r="N45" s="15"/>
      <c r="O45" s="14"/>
      <c r="P45" s="14"/>
      <c r="Q45" s="3"/>
      <c r="R45" s="3"/>
      <c r="S45" s="3"/>
      <c r="T45" s="3"/>
      <c r="U45" s="3"/>
      <c r="V45" s="3"/>
      <c r="W45" s="3"/>
      <c r="X45" s="3"/>
      <c r="Y45" s="3"/>
    </row>
    <row r="46" spans="1:25" ht="21" customHeight="1">
      <c r="A46" s="14"/>
      <c r="B46" s="14"/>
      <c r="C46" s="14"/>
      <c r="D46" s="14"/>
      <c r="E46" s="14"/>
      <c r="F46" s="14"/>
      <c r="G46" s="14"/>
      <c r="H46" s="15"/>
      <c r="I46" s="14"/>
      <c r="J46" s="14"/>
      <c r="K46" s="14"/>
      <c r="L46" s="14"/>
      <c r="M46" s="15"/>
      <c r="N46" s="15"/>
      <c r="O46" s="14"/>
      <c r="P46" s="14"/>
      <c r="Q46" s="3"/>
      <c r="R46" s="3"/>
      <c r="S46" s="3"/>
      <c r="T46" s="3"/>
      <c r="U46" s="3"/>
      <c r="V46" s="3"/>
      <c r="W46" s="3"/>
      <c r="X46" s="3"/>
      <c r="Y46" s="3"/>
    </row>
    <row r="47" spans="1:25" ht="21" customHeight="1">
      <c r="A47" s="14"/>
      <c r="B47" s="14"/>
      <c r="C47" s="14"/>
      <c r="D47" s="14"/>
      <c r="E47" s="14"/>
      <c r="F47" s="14"/>
      <c r="G47" s="14"/>
      <c r="H47" s="15"/>
      <c r="I47" s="14"/>
      <c r="J47" s="14"/>
      <c r="K47" s="14"/>
      <c r="L47" s="14"/>
      <c r="M47" s="15"/>
      <c r="N47" s="15"/>
      <c r="O47" s="14"/>
      <c r="P47" s="14"/>
      <c r="Q47" s="3"/>
      <c r="R47" s="3"/>
      <c r="S47" s="3"/>
      <c r="T47" s="3"/>
      <c r="U47" s="3"/>
      <c r="V47" s="3"/>
      <c r="W47" s="3"/>
      <c r="X47" s="3"/>
      <c r="Y47" s="3"/>
    </row>
    <row r="48" spans="1:25" ht="21" customHeight="1">
      <c r="A48" s="14"/>
      <c r="B48" s="14"/>
      <c r="C48" s="14"/>
      <c r="D48" s="14"/>
      <c r="E48" s="14"/>
      <c r="F48" s="14"/>
      <c r="G48" s="14"/>
      <c r="H48" s="15"/>
      <c r="I48" s="14"/>
      <c r="J48" s="14"/>
      <c r="K48" s="14"/>
      <c r="L48" s="14"/>
      <c r="M48" s="15"/>
      <c r="N48" s="15"/>
      <c r="O48" s="14"/>
      <c r="P48" s="14"/>
      <c r="Q48" s="3"/>
      <c r="R48" s="3"/>
      <c r="S48" s="3"/>
      <c r="T48" s="3"/>
      <c r="U48" s="3"/>
      <c r="V48" s="3"/>
      <c r="W48" s="3"/>
      <c r="X48" s="3"/>
      <c r="Y48" s="3"/>
    </row>
    <row r="49" spans="1:25" ht="21" customHeight="1">
      <c r="A49" s="14"/>
      <c r="B49" s="14"/>
      <c r="C49" s="14"/>
      <c r="D49" s="14"/>
      <c r="E49" s="14"/>
      <c r="F49" s="14"/>
      <c r="G49" s="14"/>
      <c r="H49" s="15"/>
      <c r="I49" s="14"/>
      <c r="J49" s="14"/>
      <c r="K49" s="14"/>
      <c r="L49" s="14"/>
      <c r="M49" s="15"/>
      <c r="N49" s="15"/>
      <c r="O49" s="14"/>
      <c r="P49" s="14"/>
      <c r="Q49" s="3"/>
      <c r="R49" s="3"/>
      <c r="S49" s="3"/>
      <c r="T49" s="3"/>
      <c r="U49" s="3"/>
      <c r="V49" s="3"/>
      <c r="W49" s="3"/>
      <c r="X49" s="3"/>
      <c r="Y49" s="3"/>
    </row>
    <row r="50" spans="1:25" ht="21" customHeight="1">
      <c r="A50" s="14"/>
      <c r="B50" s="14"/>
      <c r="C50" s="14"/>
      <c r="D50" s="14"/>
      <c r="E50" s="14"/>
      <c r="F50" s="14"/>
      <c r="G50" s="14"/>
      <c r="H50" s="15"/>
      <c r="I50" s="14"/>
      <c r="J50" s="14"/>
      <c r="K50" s="14"/>
      <c r="L50" s="14"/>
      <c r="M50" s="15"/>
      <c r="N50" s="15"/>
      <c r="O50" s="14"/>
      <c r="P50" s="14"/>
      <c r="Q50" s="3"/>
      <c r="R50" s="3"/>
      <c r="S50" s="3"/>
      <c r="T50" s="3"/>
      <c r="U50" s="3"/>
      <c r="V50" s="3"/>
      <c r="W50" s="3"/>
      <c r="X50" s="3"/>
      <c r="Y50" s="3"/>
    </row>
    <row r="51" spans="1:25" ht="21" customHeight="1">
      <c r="A51" s="14"/>
      <c r="B51" s="14"/>
      <c r="C51" s="14"/>
      <c r="D51" s="14"/>
      <c r="E51" s="14"/>
      <c r="F51" s="14"/>
      <c r="G51" s="14"/>
      <c r="H51" s="15"/>
      <c r="I51" s="14"/>
      <c r="J51" s="14"/>
      <c r="K51" s="14"/>
      <c r="L51" s="14"/>
      <c r="M51" s="15"/>
      <c r="N51" s="15"/>
      <c r="O51" s="14"/>
      <c r="P51" s="14"/>
      <c r="Q51" s="3"/>
      <c r="R51" s="3"/>
      <c r="S51" s="3"/>
      <c r="T51" s="3"/>
      <c r="U51" s="3"/>
      <c r="V51" s="3"/>
      <c r="W51" s="3"/>
      <c r="X51" s="3"/>
      <c r="Y51" s="3"/>
    </row>
    <row r="52" spans="1:25" ht="21" customHeight="1">
      <c r="A52" s="14"/>
      <c r="B52" s="14"/>
      <c r="C52" s="14"/>
      <c r="D52" s="14"/>
      <c r="E52" s="14"/>
      <c r="F52" s="14"/>
      <c r="G52" s="14"/>
      <c r="H52" s="15"/>
      <c r="I52" s="14"/>
      <c r="J52" s="14"/>
      <c r="K52" s="14"/>
      <c r="L52" s="14"/>
      <c r="M52" s="15"/>
      <c r="N52" s="15"/>
      <c r="O52" s="14"/>
      <c r="P52" s="14"/>
      <c r="Q52" s="3"/>
      <c r="R52" s="3"/>
      <c r="S52" s="3"/>
      <c r="T52" s="3"/>
      <c r="U52" s="3"/>
      <c r="V52" s="3"/>
      <c r="W52" s="3"/>
      <c r="X52" s="3"/>
      <c r="Y52" s="3"/>
    </row>
    <row r="53" spans="1:25" ht="21" customHeight="1">
      <c r="A53" s="14"/>
      <c r="B53" s="14"/>
      <c r="C53" s="14"/>
      <c r="D53" s="14"/>
      <c r="E53" s="14"/>
      <c r="F53" s="14"/>
      <c r="G53" s="14"/>
      <c r="H53" s="15"/>
      <c r="I53" s="14"/>
      <c r="J53" s="14"/>
      <c r="K53" s="14"/>
      <c r="L53" s="14"/>
      <c r="M53" s="15"/>
      <c r="N53" s="15"/>
      <c r="O53" s="14"/>
      <c r="P53" s="14"/>
      <c r="Q53" s="3"/>
      <c r="R53" s="3"/>
      <c r="S53" s="3"/>
      <c r="T53" s="3"/>
      <c r="U53" s="3"/>
      <c r="V53" s="3"/>
      <c r="W53" s="3"/>
      <c r="X53" s="3"/>
      <c r="Y53" s="3"/>
    </row>
    <row r="54" spans="1:25" ht="21" customHeight="1">
      <c r="A54" s="14"/>
      <c r="B54" s="14"/>
      <c r="C54" s="14"/>
      <c r="D54" s="14"/>
      <c r="E54" s="14"/>
      <c r="F54" s="14"/>
      <c r="G54" s="14"/>
      <c r="H54" s="15"/>
      <c r="I54" s="14"/>
      <c r="J54" s="14"/>
      <c r="K54" s="14"/>
      <c r="L54" s="14"/>
      <c r="M54" s="15"/>
      <c r="N54" s="15"/>
      <c r="O54" s="14"/>
      <c r="P54" s="14"/>
      <c r="Q54" s="3"/>
      <c r="R54" s="3"/>
      <c r="S54" s="3"/>
      <c r="T54" s="3"/>
      <c r="U54" s="3"/>
      <c r="V54" s="3"/>
      <c r="W54" s="3"/>
      <c r="X54" s="3"/>
      <c r="Y54" s="3"/>
    </row>
    <row r="55" spans="1:25" ht="21" customHeight="1">
      <c r="A55" s="14"/>
      <c r="B55" s="14"/>
      <c r="C55" s="14"/>
      <c r="D55" s="14"/>
      <c r="E55" s="14"/>
      <c r="F55" s="14"/>
      <c r="G55" s="14"/>
      <c r="H55" s="15"/>
      <c r="I55" s="14"/>
      <c r="J55" s="14"/>
      <c r="K55" s="14"/>
      <c r="L55" s="14"/>
      <c r="M55" s="15"/>
      <c r="N55" s="15"/>
      <c r="O55" s="14"/>
      <c r="P55" s="14"/>
      <c r="Q55" s="3"/>
      <c r="R55" s="3"/>
      <c r="S55" s="3"/>
      <c r="T55" s="3"/>
      <c r="U55" s="3"/>
      <c r="V55" s="3"/>
      <c r="W55" s="3"/>
      <c r="X55" s="3"/>
      <c r="Y55" s="3"/>
    </row>
    <row r="56" spans="1:25" ht="21" customHeight="1">
      <c r="A56" s="14"/>
      <c r="B56" s="14"/>
      <c r="C56" s="14"/>
      <c r="D56" s="14"/>
      <c r="E56" s="14"/>
      <c r="F56" s="14"/>
      <c r="G56" s="14"/>
      <c r="H56" s="15"/>
      <c r="I56" s="14"/>
      <c r="J56" s="14"/>
      <c r="K56" s="14"/>
      <c r="L56" s="14"/>
      <c r="M56" s="15"/>
      <c r="N56" s="15"/>
      <c r="O56" s="14"/>
      <c r="P56" s="14"/>
      <c r="Q56" s="3"/>
      <c r="R56" s="3"/>
      <c r="S56" s="3"/>
      <c r="T56" s="3"/>
      <c r="U56" s="3"/>
      <c r="V56" s="3"/>
      <c r="W56" s="3"/>
      <c r="X56" s="3"/>
      <c r="Y56" s="3"/>
    </row>
    <row r="57" spans="1:25" ht="21" customHeight="1">
      <c r="A57" s="14"/>
      <c r="B57" s="14"/>
      <c r="C57" s="14"/>
      <c r="D57" s="14"/>
      <c r="E57" s="14"/>
      <c r="F57" s="14"/>
      <c r="G57" s="14"/>
      <c r="H57" s="15"/>
      <c r="I57" s="14"/>
      <c r="J57" s="14"/>
      <c r="K57" s="14"/>
      <c r="L57" s="14"/>
      <c r="M57" s="15"/>
      <c r="N57" s="15"/>
      <c r="O57" s="14"/>
      <c r="P57" s="14"/>
      <c r="Q57" s="3"/>
      <c r="R57" s="3"/>
      <c r="S57" s="3"/>
      <c r="T57" s="3"/>
      <c r="U57" s="3"/>
      <c r="V57" s="3"/>
      <c r="W57" s="3"/>
      <c r="X57" s="3"/>
      <c r="Y57" s="3"/>
    </row>
    <row r="58" spans="1:25" ht="21" customHeight="1">
      <c r="A58" s="14"/>
      <c r="B58" s="14"/>
      <c r="C58" s="14"/>
      <c r="D58" s="14"/>
      <c r="E58" s="14"/>
      <c r="F58" s="14"/>
      <c r="G58" s="14"/>
      <c r="H58" s="15"/>
      <c r="I58" s="14"/>
      <c r="J58" s="14"/>
      <c r="K58" s="14"/>
      <c r="L58" s="14"/>
      <c r="M58" s="15"/>
      <c r="N58" s="15"/>
      <c r="O58" s="14"/>
      <c r="P58" s="14"/>
      <c r="Q58" s="3"/>
      <c r="R58" s="3"/>
      <c r="S58" s="3"/>
      <c r="T58" s="3"/>
      <c r="U58" s="3"/>
      <c r="V58" s="3"/>
      <c r="W58" s="3"/>
      <c r="X58" s="3"/>
      <c r="Y58" s="3"/>
    </row>
    <row r="59" spans="1:25" ht="21" customHeight="1">
      <c r="A59" s="14"/>
      <c r="B59" s="14"/>
      <c r="C59" s="14"/>
      <c r="D59" s="14"/>
      <c r="E59" s="14"/>
      <c r="F59" s="14"/>
      <c r="G59" s="14"/>
      <c r="H59" s="15"/>
      <c r="I59" s="14"/>
      <c r="J59" s="14"/>
      <c r="K59" s="14"/>
      <c r="L59" s="14"/>
      <c r="M59" s="15"/>
      <c r="N59" s="15"/>
      <c r="O59" s="14"/>
      <c r="P59" s="14"/>
      <c r="Q59" s="3"/>
      <c r="R59" s="3"/>
      <c r="S59" s="3"/>
      <c r="T59" s="3"/>
      <c r="U59" s="3"/>
      <c r="V59" s="3"/>
      <c r="W59" s="3"/>
      <c r="X59" s="3"/>
      <c r="Y59" s="3"/>
    </row>
    <row r="60" spans="1:25" ht="21" customHeight="1">
      <c r="A60" s="14"/>
      <c r="B60" s="14"/>
      <c r="C60" s="14"/>
      <c r="D60" s="14"/>
      <c r="E60" s="14"/>
      <c r="F60" s="14"/>
      <c r="G60" s="14"/>
      <c r="H60" s="15"/>
      <c r="I60" s="14"/>
      <c r="J60" s="14"/>
      <c r="K60" s="14"/>
      <c r="L60" s="14"/>
      <c r="M60" s="15"/>
      <c r="N60" s="15"/>
      <c r="O60" s="14"/>
      <c r="P60" s="14"/>
      <c r="Q60" s="3"/>
      <c r="R60" s="3"/>
      <c r="S60" s="3"/>
      <c r="T60" s="3"/>
      <c r="U60" s="3"/>
      <c r="V60" s="3"/>
      <c r="W60" s="3"/>
      <c r="X60" s="3"/>
      <c r="Y60" s="3"/>
    </row>
    <row r="61" spans="1:25" ht="21" customHeight="1">
      <c r="A61" s="14"/>
      <c r="B61" s="14"/>
      <c r="C61" s="14"/>
      <c r="D61" s="14"/>
      <c r="E61" s="14"/>
      <c r="F61" s="14"/>
      <c r="G61" s="14"/>
      <c r="H61" s="15"/>
      <c r="I61" s="14"/>
      <c r="J61" s="14"/>
      <c r="K61" s="14"/>
      <c r="L61" s="14"/>
      <c r="M61" s="15"/>
      <c r="N61" s="15"/>
      <c r="O61" s="14"/>
      <c r="P61" s="14"/>
      <c r="Q61" s="3"/>
      <c r="R61" s="3"/>
      <c r="S61" s="3"/>
      <c r="T61" s="3"/>
      <c r="U61" s="3"/>
      <c r="V61" s="3"/>
      <c r="W61" s="3"/>
      <c r="X61" s="3"/>
      <c r="Y61" s="3"/>
    </row>
    <row r="62" spans="1:25" ht="21" customHeight="1">
      <c r="A62" s="14"/>
      <c r="B62" s="14"/>
      <c r="C62" s="14"/>
      <c r="D62" s="14"/>
      <c r="E62" s="14"/>
      <c r="F62" s="14"/>
      <c r="G62" s="14"/>
      <c r="H62" s="15"/>
      <c r="I62" s="14"/>
      <c r="J62" s="14"/>
      <c r="K62" s="14"/>
      <c r="L62" s="14"/>
      <c r="M62" s="15"/>
      <c r="N62" s="15"/>
      <c r="O62" s="14"/>
      <c r="P62" s="14"/>
      <c r="Q62" s="3"/>
      <c r="R62" s="3"/>
      <c r="S62" s="3"/>
      <c r="T62" s="3"/>
      <c r="U62" s="3"/>
      <c r="V62" s="3"/>
      <c r="W62" s="3"/>
      <c r="X62" s="3"/>
      <c r="Y62" s="3"/>
    </row>
    <row r="63" spans="1:25" ht="21" customHeight="1">
      <c r="A63" s="14"/>
      <c r="B63" s="14"/>
      <c r="C63" s="14"/>
      <c r="D63" s="14"/>
      <c r="E63" s="14"/>
      <c r="F63" s="14"/>
      <c r="G63" s="14"/>
      <c r="H63" s="15"/>
      <c r="I63" s="14"/>
      <c r="J63" s="14"/>
      <c r="K63" s="14"/>
      <c r="L63" s="14"/>
      <c r="M63" s="15"/>
      <c r="N63" s="15"/>
      <c r="O63" s="14"/>
      <c r="P63" s="14"/>
      <c r="Q63" s="3"/>
      <c r="R63" s="3"/>
      <c r="S63" s="3"/>
      <c r="T63" s="3"/>
      <c r="U63" s="3"/>
      <c r="V63" s="3"/>
      <c r="W63" s="3"/>
      <c r="X63" s="3"/>
      <c r="Y63" s="3"/>
    </row>
    <row r="64" spans="1:25" ht="21" customHeight="1">
      <c r="A64" s="14"/>
      <c r="B64" s="14"/>
      <c r="C64" s="14"/>
      <c r="D64" s="14"/>
      <c r="E64" s="14"/>
      <c r="F64" s="14"/>
      <c r="G64" s="14"/>
      <c r="H64" s="15"/>
      <c r="I64" s="14"/>
      <c r="J64" s="14"/>
      <c r="K64" s="14"/>
      <c r="L64" s="14"/>
      <c r="M64" s="15"/>
      <c r="N64" s="15"/>
      <c r="O64" s="14"/>
      <c r="P64" s="14"/>
      <c r="Q64" s="3"/>
      <c r="R64" s="3"/>
      <c r="S64" s="3"/>
      <c r="T64" s="3"/>
      <c r="U64" s="3"/>
      <c r="V64" s="3"/>
      <c r="W64" s="3"/>
      <c r="X64" s="3"/>
      <c r="Y64" s="3"/>
    </row>
    <row r="65" spans="1:25" ht="21" customHeight="1">
      <c r="A65" s="14"/>
      <c r="B65" s="14"/>
      <c r="C65" s="14"/>
      <c r="D65" s="14"/>
      <c r="E65" s="14"/>
      <c r="F65" s="14"/>
      <c r="G65" s="14"/>
      <c r="H65" s="15"/>
      <c r="I65" s="14"/>
      <c r="J65" s="14"/>
      <c r="K65" s="14"/>
      <c r="L65" s="14"/>
      <c r="M65" s="15"/>
      <c r="N65" s="15"/>
      <c r="O65" s="14"/>
      <c r="P65" s="14"/>
      <c r="Q65" s="3"/>
      <c r="R65" s="3"/>
      <c r="S65" s="3"/>
      <c r="T65" s="3"/>
      <c r="U65" s="3"/>
      <c r="V65" s="3"/>
      <c r="W65" s="3"/>
      <c r="X65" s="3"/>
      <c r="Y65" s="3"/>
    </row>
    <row r="66" spans="1:25" ht="21" customHeight="1">
      <c r="A66" s="14"/>
      <c r="B66" s="14"/>
      <c r="C66" s="14"/>
      <c r="D66" s="14"/>
      <c r="E66" s="14"/>
      <c r="F66" s="14"/>
      <c r="G66" s="14"/>
      <c r="H66" s="15"/>
      <c r="I66" s="14"/>
      <c r="J66" s="14"/>
      <c r="K66" s="14"/>
      <c r="L66" s="14"/>
      <c r="M66" s="15"/>
      <c r="N66" s="15"/>
      <c r="O66" s="14"/>
      <c r="P66" s="14"/>
      <c r="Q66" s="3"/>
      <c r="R66" s="3"/>
      <c r="S66" s="3"/>
      <c r="T66" s="3"/>
      <c r="U66" s="3"/>
      <c r="V66" s="3"/>
      <c r="W66" s="3"/>
      <c r="X66" s="3"/>
      <c r="Y66" s="3"/>
    </row>
    <row r="67" spans="1:25" ht="21" customHeight="1">
      <c r="A67" s="14"/>
      <c r="B67" s="14"/>
      <c r="C67" s="14"/>
      <c r="D67" s="14"/>
      <c r="E67" s="14"/>
      <c r="F67" s="14"/>
      <c r="G67" s="14"/>
      <c r="H67" s="15"/>
      <c r="I67" s="14"/>
      <c r="J67" s="14"/>
      <c r="K67" s="14"/>
      <c r="L67" s="14"/>
      <c r="M67" s="15"/>
      <c r="N67" s="15"/>
      <c r="O67" s="14"/>
      <c r="P67" s="14"/>
      <c r="Q67" s="3"/>
      <c r="R67" s="3"/>
      <c r="S67" s="3"/>
      <c r="T67" s="3"/>
      <c r="U67" s="3"/>
      <c r="V67" s="3"/>
      <c r="W67" s="3"/>
      <c r="X67" s="3"/>
      <c r="Y67" s="3"/>
    </row>
    <row r="68" spans="1:25" ht="21" customHeight="1">
      <c r="A68" s="14"/>
      <c r="B68" s="14"/>
      <c r="C68" s="14"/>
      <c r="D68" s="14"/>
      <c r="E68" s="14"/>
      <c r="F68" s="14"/>
      <c r="G68" s="14"/>
      <c r="H68" s="15"/>
      <c r="I68" s="14"/>
      <c r="J68" s="14"/>
      <c r="K68" s="14"/>
      <c r="L68" s="14"/>
      <c r="M68" s="15"/>
      <c r="N68" s="15"/>
      <c r="O68" s="14"/>
      <c r="P68" s="14"/>
      <c r="Q68" s="3"/>
      <c r="R68" s="3"/>
      <c r="S68" s="3"/>
      <c r="T68" s="3"/>
      <c r="U68" s="3"/>
      <c r="V68" s="3"/>
      <c r="W68" s="3"/>
      <c r="X68" s="3"/>
      <c r="Y68" s="3"/>
    </row>
    <row r="69" spans="1:25" ht="21" customHeight="1">
      <c r="A69" s="14"/>
      <c r="B69" s="14"/>
      <c r="C69" s="14"/>
      <c r="D69" s="14"/>
      <c r="E69" s="14"/>
      <c r="F69" s="14"/>
      <c r="G69" s="14"/>
      <c r="H69" s="15"/>
      <c r="I69" s="14"/>
      <c r="J69" s="14"/>
      <c r="K69" s="14"/>
      <c r="L69" s="14"/>
      <c r="M69" s="15"/>
      <c r="N69" s="15"/>
      <c r="O69" s="14"/>
      <c r="P69" s="14"/>
      <c r="Q69" s="3"/>
      <c r="R69" s="3"/>
      <c r="S69" s="3"/>
      <c r="T69" s="3"/>
      <c r="U69" s="3"/>
      <c r="V69" s="3"/>
      <c r="W69" s="3"/>
      <c r="X69" s="3"/>
      <c r="Y69" s="3"/>
    </row>
    <row r="70" spans="1:25" ht="21" customHeight="1">
      <c r="A70" s="14"/>
      <c r="B70" s="14"/>
      <c r="C70" s="14"/>
      <c r="D70" s="14"/>
      <c r="E70" s="14"/>
      <c r="F70" s="14"/>
      <c r="G70" s="14"/>
      <c r="H70" s="15"/>
      <c r="I70" s="14"/>
      <c r="J70" s="14"/>
      <c r="K70" s="14"/>
      <c r="L70" s="14"/>
      <c r="M70" s="15"/>
      <c r="N70" s="15"/>
      <c r="O70" s="14"/>
      <c r="P70" s="14"/>
      <c r="Q70" s="3"/>
      <c r="R70" s="3"/>
      <c r="S70" s="3"/>
      <c r="T70" s="3"/>
      <c r="U70" s="3"/>
      <c r="V70" s="3"/>
      <c r="W70" s="3"/>
      <c r="X70" s="3"/>
      <c r="Y70" s="3"/>
    </row>
    <row r="71" spans="1:25" ht="21" customHeight="1">
      <c r="A71" s="14"/>
      <c r="B71" s="14"/>
      <c r="C71" s="14"/>
      <c r="D71" s="14"/>
      <c r="E71" s="14"/>
      <c r="F71" s="14"/>
      <c r="G71" s="14"/>
      <c r="H71" s="15"/>
      <c r="I71" s="14"/>
      <c r="J71" s="14"/>
      <c r="K71" s="14"/>
      <c r="L71" s="14"/>
      <c r="M71" s="15"/>
      <c r="N71" s="15"/>
      <c r="O71" s="14"/>
      <c r="P71" s="14"/>
      <c r="Q71" s="3"/>
      <c r="R71" s="3"/>
      <c r="S71" s="3"/>
      <c r="T71" s="3"/>
      <c r="U71" s="3"/>
      <c r="V71" s="3"/>
      <c r="W71" s="3"/>
      <c r="X71" s="3"/>
      <c r="Y71" s="3"/>
    </row>
    <row r="72" spans="1:25" ht="21" customHeight="1">
      <c r="A72" s="14"/>
      <c r="B72" s="14"/>
      <c r="C72" s="14"/>
      <c r="D72" s="14"/>
      <c r="E72" s="14"/>
      <c r="F72" s="14"/>
      <c r="G72" s="14"/>
      <c r="H72" s="15"/>
      <c r="I72" s="14"/>
      <c r="J72" s="14"/>
      <c r="K72" s="14"/>
      <c r="L72" s="14"/>
      <c r="M72" s="15"/>
      <c r="N72" s="15"/>
      <c r="O72" s="14"/>
      <c r="P72" s="14"/>
      <c r="Q72" s="3"/>
      <c r="R72" s="3"/>
      <c r="S72" s="3"/>
      <c r="T72" s="3"/>
      <c r="U72" s="3"/>
      <c r="V72" s="3"/>
      <c r="W72" s="3"/>
      <c r="X72" s="3"/>
      <c r="Y72" s="3"/>
    </row>
    <row r="73" spans="1:25" ht="21" customHeight="1">
      <c r="A73" s="14"/>
      <c r="B73" s="14"/>
      <c r="C73" s="14"/>
      <c r="D73" s="14"/>
      <c r="E73" s="14"/>
      <c r="F73" s="14"/>
      <c r="G73" s="14"/>
      <c r="H73" s="15"/>
      <c r="I73" s="14"/>
      <c r="J73" s="14"/>
      <c r="K73" s="14"/>
      <c r="L73" s="14"/>
      <c r="M73" s="15"/>
      <c r="N73" s="15"/>
      <c r="O73" s="14"/>
      <c r="P73" s="14"/>
      <c r="Q73" s="3"/>
      <c r="R73" s="3"/>
      <c r="S73" s="3"/>
      <c r="T73" s="3"/>
      <c r="U73" s="3"/>
      <c r="V73" s="3"/>
      <c r="W73" s="3"/>
      <c r="X73" s="3"/>
      <c r="Y73" s="3"/>
    </row>
    <row r="74" spans="1:25" ht="21" customHeight="1">
      <c r="A74" s="14"/>
      <c r="B74" s="14"/>
      <c r="C74" s="14"/>
      <c r="D74" s="14"/>
      <c r="E74" s="14"/>
      <c r="F74" s="14"/>
      <c r="G74" s="14"/>
      <c r="H74" s="15"/>
      <c r="I74" s="14"/>
      <c r="J74" s="14"/>
      <c r="K74" s="14"/>
      <c r="L74" s="14"/>
      <c r="M74" s="15"/>
      <c r="N74" s="15"/>
      <c r="O74" s="14"/>
      <c r="P74" s="14"/>
      <c r="Q74" s="3"/>
      <c r="R74" s="3"/>
      <c r="S74" s="3"/>
      <c r="T74" s="3"/>
      <c r="U74" s="3"/>
      <c r="V74" s="3"/>
      <c r="W74" s="3"/>
      <c r="X74" s="3"/>
      <c r="Y74" s="3"/>
    </row>
    <row r="75" spans="1:25" ht="21" customHeight="1">
      <c r="A75" s="14"/>
      <c r="B75" s="14"/>
      <c r="C75" s="14"/>
      <c r="D75" s="14"/>
      <c r="E75" s="14"/>
      <c r="F75" s="14"/>
      <c r="G75" s="14"/>
      <c r="H75" s="15"/>
      <c r="I75" s="14"/>
      <c r="J75" s="14"/>
      <c r="K75" s="14"/>
      <c r="L75" s="14"/>
      <c r="M75" s="15"/>
      <c r="N75" s="15"/>
      <c r="O75" s="14"/>
      <c r="P75" s="14"/>
      <c r="Q75" s="3"/>
      <c r="R75" s="3"/>
      <c r="S75" s="3"/>
      <c r="T75" s="3"/>
      <c r="U75" s="3"/>
      <c r="V75" s="3"/>
      <c r="W75" s="3"/>
      <c r="X75" s="3"/>
      <c r="Y75" s="3"/>
    </row>
    <row r="76" spans="1:25" ht="21" customHeight="1">
      <c r="A76" s="14"/>
      <c r="B76" s="14"/>
      <c r="C76" s="14"/>
      <c r="D76" s="14"/>
      <c r="E76" s="14"/>
      <c r="F76" s="14"/>
      <c r="G76" s="14"/>
      <c r="H76" s="15"/>
      <c r="I76" s="14"/>
      <c r="J76" s="14"/>
      <c r="K76" s="14"/>
      <c r="L76" s="14"/>
      <c r="M76" s="15"/>
      <c r="N76" s="15"/>
      <c r="O76" s="14"/>
      <c r="P76" s="14"/>
      <c r="Q76" s="3"/>
      <c r="R76" s="3"/>
      <c r="S76" s="3"/>
      <c r="T76" s="3"/>
      <c r="U76" s="3"/>
      <c r="V76" s="3"/>
      <c r="W76" s="3"/>
      <c r="X76" s="3"/>
      <c r="Y76" s="3"/>
    </row>
    <row r="77" spans="1:25" ht="21" customHeight="1">
      <c r="A77" s="14"/>
      <c r="B77" s="14"/>
      <c r="C77" s="14"/>
      <c r="D77" s="14"/>
      <c r="E77" s="14"/>
      <c r="F77" s="14"/>
      <c r="G77" s="14"/>
      <c r="H77" s="15"/>
      <c r="I77" s="14"/>
      <c r="J77" s="14"/>
      <c r="K77" s="14"/>
      <c r="L77" s="14"/>
      <c r="M77" s="15"/>
      <c r="N77" s="15"/>
      <c r="O77" s="14"/>
      <c r="P77" s="14"/>
      <c r="Q77" s="3"/>
      <c r="R77" s="3"/>
      <c r="S77" s="3"/>
      <c r="T77" s="3"/>
      <c r="U77" s="3"/>
      <c r="V77" s="3"/>
      <c r="W77" s="3"/>
      <c r="X77" s="3"/>
      <c r="Y77" s="3"/>
    </row>
    <row r="78" spans="1:25" ht="21" customHeight="1">
      <c r="A78" s="14"/>
      <c r="B78" s="14"/>
      <c r="C78" s="14"/>
      <c r="D78" s="14"/>
      <c r="E78" s="14"/>
      <c r="F78" s="14"/>
      <c r="G78" s="14"/>
      <c r="H78" s="15"/>
      <c r="I78" s="14"/>
      <c r="J78" s="14"/>
      <c r="K78" s="14"/>
      <c r="L78" s="14"/>
      <c r="M78" s="15"/>
      <c r="N78" s="15"/>
      <c r="O78" s="14"/>
      <c r="P78" s="14"/>
      <c r="Q78" s="3"/>
      <c r="R78" s="3"/>
      <c r="S78" s="3"/>
      <c r="T78" s="3"/>
      <c r="U78" s="3"/>
      <c r="V78" s="3"/>
      <c r="W78" s="3"/>
      <c r="X78" s="3"/>
      <c r="Y78" s="3"/>
    </row>
    <row r="79" spans="1:25" ht="21" customHeight="1">
      <c r="A79" s="14"/>
      <c r="B79" s="14"/>
      <c r="C79" s="14"/>
      <c r="D79" s="14"/>
      <c r="E79" s="14"/>
      <c r="F79" s="14"/>
      <c r="G79" s="14"/>
      <c r="H79" s="15"/>
      <c r="I79" s="14"/>
      <c r="J79" s="14"/>
      <c r="K79" s="14"/>
      <c r="L79" s="14"/>
      <c r="M79" s="15"/>
      <c r="N79" s="15"/>
      <c r="O79" s="14"/>
      <c r="P79" s="14"/>
      <c r="Q79" s="3"/>
      <c r="R79" s="3"/>
      <c r="S79" s="3"/>
      <c r="T79" s="3"/>
      <c r="U79" s="3"/>
      <c r="V79" s="3"/>
      <c r="W79" s="3"/>
      <c r="X79" s="3"/>
      <c r="Y79" s="3"/>
    </row>
    <row r="80" spans="1:25" ht="21" customHeight="1">
      <c r="A80" s="14"/>
      <c r="B80" s="14"/>
      <c r="C80" s="14"/>
      <c r="D80" s="14"/>
      <c r="E80" s="14"/>
      <c r="F80" s="14"/>
      <c r="G80" s="14"/>
      <c r="H80" s="15"/>
      <c r="I80" s="14"/>
      <c r="J80" s="14"/>
      <c r="K80" s="14"/>
      <c r="L80" s="14"/>
      <c r="M80" s="15"/>
      <c r="N80" s="15"/>
      <c r="O80" s="14"/>
      <c r="P80" s="14"/>
      <c r="Q80" s="3"/>
      <c r="R80" s="3"/>
      <c r="S80" s="3"/>
      <c r="T80" s="3"/>
      <c r="U80" s="3"/>
      <c r="V80" s="3"/>
      <c r="W80" s="3"/>
      <c r="X80" s="3"/>
      <c r="Y80" s="3"/>
    </row>
    <row r="81" spans="1:25" ht="21" customHeight="1">
      <c r="A81" s="14"/>
      <c r="B81" s="14"/>
      <c r="C81" s="14"/>
      <c r="D81" s="14"/>
      <c r="E81" s="14"/>
      <c r="F81" s="14"/>
      <c r="G81" s="14"/>
      <c r="H81" s="15"/>
      <c r="I81" s="14"/>
      <c r="J81" s="14"/>
      <c r="K81" s="14"/>
      <c r="L81" s="14"/>
      <c r="M81" s="15"/>
      <c r="N81" s="15"/>
      <c r="O81" s="14"/>
      <c r="P81" s="14"/>
      <c r="Q81" s="3"/>
      <c r="R81" s="3"/>
      <c r="S81" s="3"/>
      <c r="T81" s="3"/>
      <c r="U81" s="3"/>
      <c r="V81" s="3"/>
      <c r="W81" s="3"/>
      <c r="X81" s="3"/>
      <c r="Y81" s="3"/>
    </row>
    <row r="82" spans="1:25" ht="21" customHeight="1">
      <c r="A82" s="14"/>
      <c r="B82" s="14"/>
      <c r="C82" s="14"/>
      <c r="D82" s="14"/>
      <c r="E82" s="14"/>
      <c r="F82" s="14"/>
      <c r="G82" s="14"/>
      <c r="H82" s="15"/>
      <c r="I82" s="14"/>
      <c r="J82" s="14"/>
      <c r="K82" s="14"/>
      <c r="L82" s="14"/>
      <c r="M82" s="15"/>
      <c r="N82" s="15"/>
      <c r="O82" s="14"/>
      <c r="P82" s="14"/>
      <c r="Q82" s="3"/>
      <c r="R82" s="3"/>
      <c r="S82" s="3"/>
      <c r="T82" s="3"/>
      <c r="U82" s="3"/>
      <c r="V82" s="3"/>
      <c r="W82" s="3"/>
      <c r="X82" s="3"/>
      <c r="Y82" s="3"/>
    </row>
    <row r="83" spans="1:25" ht="21" customHeight="1">
      <c r="A83" s="14"/>
      <c r="B83" s="14"/>
      <c r="C83" s="14"/>
      <c r="D83" s="14"/>
      <c r="E83" s="14"/>
      <c r="F83" s="14"/>
      <c r="G83" s="14"/>
      <c r="H83" s="15"/>
      <c r="I83" s="14"/>
      <c r="J83" s="14"/>
      <c r="K83" s="14"/>
      <c r="L83" s="14"/>
      <c r="M83" s="15"/>
      <c r="N83" s="15"/>
      <c r="O83" s="14"/>
      <c r="P83" s="14"/>
      <c r="Q83" s="3"/>
      <c r="R83" s="3"/>
      <c r="S83" s="3"/>
      <c r="T83" s="3"/>
      <c r="U83" s="3"/>
      <c r="V83" s="3"/>
      <c r="W83" s="3"/>
      <c r="X83" s="3"/>
      <c r="Y83" s="3"/>
    </row>
    <row r="84" spans="1:25" ht="21" customHeight="1">
      <c r="A84" s="14"/>
      <c r="B84" s="14"/>
      <c r="C84" s="14"/>
      <c r="D84" s="14"/>
      <c r="E84" s="14"/>
      <c r="F84" s="14"/>
      <c r="G84" s="14"/>
      <c r="H84" s="15"/>
      <c r="I84" s="14"/>
      <c r="J84" s="14"/>
      <c r="K84" s="14"/>
      <c r="L84" s="14"/>
      <c r="M84" s="15"/>
      <c r="N84" s="15"/>
      <c r="O84" s="14"/>
      <c r="P84" s="14"/>
      <c r="Q84" s="3"/>
      <c r="R84" s="3"/>
      <c r="S84" s="3"/>
      <c r="T84" s="3"/>
      <c r="U84" s="3"/>
      <c r="V84" s="3"/>
      <c r="W84" s="3"/>
      <c r="X84" s="3"/>
      <c r="Y84" s="3"/>
    </row>
    <row r="85" spans="1:25" ht="21" customHeight="1">
      <c r="A85" s="14"/>
      <c r="B85" s="14"/>
      <c r="C85" s="14"/>
      <c r="D85" s="14"/>
      <c r="E85" s="14"/>
      <c r="F85" s="14"/>
      <c r="G85" s="14"/>
      <c r="H85" s="15"/>
      <c r="I85" s="14"/>
      <c r="J85" s="14"/>
      <c r="K85" s="14"/>
      <c r="L85" s="14"/>
      <c r="M85" s="15"/>
      <c r="N85" s="15"/>
      <c r="O85" s="14"/>
      <c r="P85" s="14"/>
      <c r="Q85" s="3"/>
      <c r="R85" s="3"/>
      <c r="S85" s="3"/>
      <c r="T85" s="3"/>
      <c r="U85" s="3"/>
      <c r="V85" s="3"/>
      <c r="W85" s="3"/>
      <c r="X85" s="3"/>
      <c r="Y85" s="3"/>
    </row>
    <row r="86" spans="1:25" ht="21" customHeight="1">
      <c r="A86" s="14"/>
      <c r="B86" s="14"/>
      <c r="C86" s="14"/>
      <c r="D86" s="14"/>
      <c r="E86" s="14"/>
      <c r="F86" s="14"/>
      <c r="G86" s="14"/>
      <c r="H86" s="15"/>
      <c r="I86" s="14"/>
      <c r="J86" s="14"/>
      <c r="K86" s="14"/>
      <c r="L86" s="14"/>
      <c r="M86" s="15"/>
      <c r="N86" s="15"/>
      <c r="O86" s="14"/>
      <c r="P86" s="14"/>
      <c r="Q86" s="3"/>
      <c r="R86" s="3"/>
      <c r="S86" s="3"/>
      <c r="T86" s="3"/>
      <c r="U86" s="3"/>
      <c r="V86" s="3"/>
      <c r="W86" s="3"/>
      <c r="X86" s="3"/>
      <c r="Y86" s="3"/>
    </row>
    <row r="87" spans="1:25" ht="21" customHeight="1">
      <c r="A87" s="14"/>
      <c r="B87" s="14"/>
      <c r="C87" s="14"/>
      <c r="D87" s="14"/>
      <c r="E87" s="14"/>
      <c r="F87" s="14"/>
      <c r="G87" s="14"/>
      <c r="H87" s="15"/>
      <c r="I87" s="14"/>
      <c r="J87" s="14"/>
      <c r="K87" s="14"/>
      <c r="L87" s="14"/>
      <c r="M87" s="15"/>
      <c r="N87" s="15"/>
      <c r="O87" s="14"/>
      <c r="P87" s="14"/>
      <c r="Q87" s="3"/>
      <c r="R87" s="3"/>
      <c r="S87" s="3"/>
      <c r="T87" s="3"/>
      <c r="U87" s="3"/>
      <c r="V87" s="3"/>
      <c r="W87" s="3"/>
      <c r="X87" s="3"/>
      <c r="Y87" s="3"/>
    </row>
    <row r="88" spans="1:25" ht="21" customHeight="1">
      <c r="A88" s="14"/>
      <c r="B88" s="14"/>
      <c r="C88" s="14"/>
      <c r="D88" s="14"/>
      <c r="E88" s="14"/>
      <c r="F88" s="14"/>
      <c r="G88" s="14"/>
      <c r="H88" s="15"/>
      <c r="I88" s="14"/>
      <c r="J88" s="14"/>
      <c r="K88" s="14"/>
      <c r="L88" s="14"/>
      <c r="M88" s="15"/>
      <c r="N88" s="15"/>
      <c r="O88" s="14"/>
      <c r="P88" s="14"/>
      <c r="Q88" s="3"/>
      <c r="R88" s="3"/>
      <c r="S88" s="3"/>
      <c r="T88" s="3"/>
      <c r="U88" s="3"/>
      <c r="V88" s="3"/>
      <c r="W88" s="3"/>
      <c r="X88" s="3"/>
      <c r="Y88" s="3"/>
    </row>
    <row r="89" spans="1:25" ht="21" customHeight="1">
      <c r="A89" s="14"/>
      <c r="B89" s="14"/>
      <c r="C89" s="14"/>
      <c r="D89" s="14"/>
      <c r="E89" s="14"/>
      <c r="F89" s="14"/>
      <c r="G89" s="14"/>
      <c r="H89" s="15"/>
      <c r="I89" s="14"/>
      <c r="J89" s="14"/>
      <c r="K89" s="14"/>
      <c r="L89" s="14"/>
      <c r="M89" s="15"/>
      <c r="N89" s="15"/>
      <c r="O89" s="14"/>
      <c r="P89" s="14"/>
      <c r="Q89" s="3"/>
      <c r="R89" s="3"/>
      <c r="S89" s="3"/>
      <c r="T89" s="3"/>
      <c r="U89" s="3"/>
      <c r="V89" s="3"/>
      <c r="W89" s="3"/>
      <c r="X89" s="3"/>
      <c r="Y89" s="3"/>
    </row>
    <row r="90" spans="1:25" ht="21" customHeight="1">
      <c r="A90" s="14"/>
      <c r="B90" s="14"/>
      <c r="C90" s="14"/>
      <c r="D90" s="14"/>
      <c r="E90" s="14"/>
      <c r="F90" s="14"/>
      <c r="G90" s="14"/>
      <c r="H90" s="15"/>
      <c r="I90" s="14"/>
      <c r="J90" s="14"/>
      <c r="K90" s="14"/>
      <c r="L90" s="14"/>
      <c r="M90" s="15"/>
      <c r="N90" s="15"/>
      <c r="O90" s="14"/>
      <c r="P90" s="14"/>
      <c r="Q90" s="3"/>
      <c r="R90" s="3"/>
      <c r="S90" s="3"/>
      <c r="T90" s="3"/>
      <c r="U90" s="3"/>
      <c r="V90" s="3"/>
      <c r="W90" s="3"/>
      <c r="X90" s="3"/>
      <c r="Y90" s="3"/>
    </row>
    <row r="91" spans="1:25" ht="21" customHeight="1">
      <c r="A91" s="14"/>
      <c r="B91" s="14"/>
      <c r="C91" s="14"/>
      <c r="D91" s="14"/>
      <c r="E91" s="14"/>
      <c r="F91" s="14"/>
      <c r="G91" s="14"/>
      <c r="H91" s="15"/>
      <c r="I91" s="14"/>
      <c r="J91" s="14"/>
      <c r="K91" s="14"/>
      <c r="L91" s="14"/>
      <c r="M91" s="15"/>
      <c r="N91" s="15"/>
      <c r="O91" s="14"/>
      <c r="P91" s="14"/>
      <c r="Q91" s="3"/>
      <c r="R91" s="3"/>
      <c r="S91" s="3"/>
      <c r="T91" s="3"/>
      <c r="U91" s="3"/>
      <c r="V91" s="3"/>
      <c r="W91" s="3"/>
      <c r="X91" s="3"/>
      <c r="Y91" s="3"/>
    </row>
    <row r="92" spans="1:25" ht="21" customHeight="1">
      <c r="A92" s="14"/>
      <c r="B92" s="14"/>
      <c r="C92" s="14"/>
      <c r="D92" s="14"/>
      <c r="E92" s="14"/>
      <c r="F92" s="14"/>
      <c r="G92" s="14"/>
      <c r="H92" s="15"/>
      <c r="I92" s="14"/>
      <c r="J92" s="14"/>
      <c r="K92" s="14"/>
      <c r="L92" s="14"/>
      <c r="M92" s="15"/>
      <c r="N92" s="15"/>
      <c r="O92" s="14"/>
      <c r="P92" s="14"/>
      <c r="Q92" s="3"/>
      <c r="R92" s="3"/>
      <c r="S92" s="3"/>
      <c r="T92" s="3"/>
      <c r="U92" s="3"/>
      <c r="V92" s="3"/>
      <c r="W92" s="3"/>
      <c r="X92" s="3"/>
      <c r="Y92" s="3"/>
    </row>
    <row r="93" spans="1:25" ht="21" customHeight="1">
      <c r="A93" s="14"/>
      <c r="B93" s="14"/>
      <c r="C93" s="14"/>
      <c r="D93" s="14"/>
      <c r="E93" s="14"/>
      <c r="F93" s="14"/>
      <c r="G93" s="14"/>
      <c r="H93" s="15"/>
      <c r="I93" s="14"/>
      <c r="J93" s="14"/>
      <c r="K93" s="14"/>
      <c r="L93" s="14"/>
      <c r="M93" s="15"/>
      <c r="N93" s="15"/>
      <c r="O93" s="14"/>
      <c r="P93" s="14"/>
      <c r="Q93" s="3"/>
      <c r="R93" s="3"/>
      <c r="S93" s="3"/>
      <c r="T93" s="3"/>
      <c r="U93" s="3"/>
      <c r="V93" s="3"/>
      <c r="W93" s="3"/>
      <c r="X93" s="3"/>
      <c r="Y93" s="3"/>
    </row>
    <row r="94" spans="1:25" ht="21" customHeight="1">
      <c r="A94" s="14"/>
      <c r="B94" s="14"/>
      <c r="C94" s="14"/>
      <c r="D94" s="14"/>
      <c r="E94" s="14"/>
      <c r="F94" s="14"/>
      <c r="G94" s="14"/>
      <c r="H94" s="15"/>
      <c r="I94" s="14"/>
      <c r="J94" s="14"/>
      <c r="K94" s="14"/>
      <c r="L94" s="14"/>
      <c r="M94" s="15"/>
      <c r="N94" s="15"/>
      <c r="O94" s="14"/>
      <c r="P94" s="14"/>
      <c r="Q94" s="3"/>
      <c r="R94" s="3"/>
      <c r="S94" s="3"/>
      <c r="T94" s="3"/>
      <c r="U94" s="3"/>
      <c r="V94" s="3"/>
      <c r="W94" s="3"/>
      <c r="X94" s="3"/>
      <c r="Y94" s="3"/>
    </row>
    <row r="95" spans="1:25" ht="21" customHeight="1">
      <c r="A95" s="14"/>
      <c r="B95" s="14"/>
      <c r="C95" s="14"/>
      <c r="D95" s="14"/>
      <c r="E95" s="14"/>
      <c r="F95" s="14"/>
      <c r="G95" s="14"/>
      <c r="H95" s="15"/>
      <c r="I95" s="14"/>
      <c r="J95" s="14"/>
      <c r="K95" s="14"/>
      <c r="L95" s="14"/>
      <c r="M95" s="15"/>
      <c r="N95" s="15"/>
      <c r="O95" s="14"/>
      <c r="P95" s="14"/>
      <c r="Q95" s="3"/>
      <c r="R95" s="3"/>
      <c r="S95" s="3"/>
      <c r="T95" s="3"/>
      <c r="U95" s="3"/>
      <c r="V95" s="3"/>
      <c r="W95" s="3"/>
      <c r="X95" s="3"/>
      <c r="Y95" s="3"/>
    </row>
    <row r="96" spans="1:25" ht="21" customHeight="1">
      <c r="A96" s="14"/>
      <c r="B96" s="14"/>
      <c r="C96" s="14"/>
      <c r="D96" s="14"/>
      <c r="E96" s="14"/>
      <c r="F96" s="14"/>
      <c r="G96" s="14"/>
      <c r="H96" s="15"/>
      <c r="I96" s="14"/>
      <c r="J96" s="14"/>
      <c r="K96" s="14"/>
      <c r="L96" s="14"/>
      <c r="M96" s="15"/>
      <c r="N96" s="15"/>
      <c r="O96" s="14"/>
      <c r="P96" s="14"/>
      <c r="Q96" s="3"/>
      <c r="R96" s="3"/>
      <c r="S96" s="3"/>
      <c r="T96" s="3"/>
      <c r="U96" s="3"/>
      <c r="V96" s="3"/>
      <c r="W96" s="3"/>
      <c r="X96" s="3"/>
      <c r="Y96" s="3"/>
    </row>
    <row r="97" spans="1:25" ht="21" customHeight="1">
      <c r="A97" s="14"/>
      <c r="B97" s="14"/>
      <c r="C97" s="14"/>
      <c r="D97" s="14"/>
      <c r="E97" s="14"/>
      <c r="F97" s="14"/>
      <c r="G97" s="14"/>
      <c r="H97" s="15"/>
      <c r="I97" s="14"/>
      <c r="J97" s="14"/>
      <c r="K97" s="14"/>
      <c r="L97" s="14"/>
      <c r="M97" s="15"/>
      <c r="N97" s="15"/>
      <c r="O97" s="14"/>
      <c r="P97" s="14"/>
      <c r="Q97" s="3"/>
      <c r="R97" s="3"/>
      <c r="S97" s="3"/>
      <c r="T97" s="3"/>
      <c r="U97" s="3"/>
      <c r="V97" s="3"/>
      <c r="W97" s="3"/>
      <c r="X97" s="3"/>
      <c r="Y97" s="3"/>
    </row>
    <row r="98" spans="1:25" ht="21" customHeight="1">
      <c r="A98" s="14"/>
      <c r="B98" s="14"/>
      <c r="C98" s="14"/>
      <c r="D98" s="14"/>
      <c r="E98" s="14"/>
      <c r="F98" s="14"/>
      <c r="G98" s="14"/>
      <c r="H98" s="15"/>
      <c r="I98" s="14"/>
      <c r="J98" s="14"/>
      <c r="K98" s="14"/>
      <c r="L98" s="14"/>
      <c r="M98" s="15"/>
      <c r="N98" s="15"/>
      <c r="O98" s="14"/>
      <c r="P98" s="14"/>
      <c r="Q98" s="3"/>
      <c r="R98" s="3"/>
      <c r="S98" s="3"/>
      <c r="T98" s="3"/>
      <c r="U98" s="3"/>
      <c r="V98" s="3"/>
      <c r="W98" s="3"/>
      <c r="X98" s="3"/>
      <c r="Y98" s="3"/>
    </row>
    <row r="99" spans="1:25" ht="21" customHeight="1">
      <c r="A99" s="14"/>
      <c r="B99" s="14"/>
      <c r="C99" s="14"/>
      <c r="D99" s="14"/>
      <c r="E99" s="14"/>
      <c r="F99" s="14"/>
      <c r="G99" s="14"/>
      <c r="H99" s="15"/>
      <c r="I99" s="14"/>
      <c r="J99" s="14"/>
      <c r="K99" s="14"/>
      <c r="L99" s="14"/>
      <c r="M99" s="15"/>
      <c r="N99" s="15"/>
      <c r="O99" s="14"/>
      <c r="P99" s="14"/>
      <c r="Q99" s="3"/>
      <c r="R99" s="3"/>
      <c r="S99" s="3"/>
      <c r="T99" s="3"/>
      <c r="U99" s="3"/>
      <c r="V99" s="3"/>
      <c r="W99" s="3"/>
      <c r="X99" s="3"/>
      <c r="Y99" s="3"/>
    </row>
    <row r="100" spans="1:25" ht="21" customHeight="1">
      <c r="A100" s="14"/>
      <c r="B100" s="14"/>
      <c r="C100" s="14"/>
      <c r="D100" s="14"/>
      <c r="E100" s="14"/>
      <c r="F100" s="14"/>
      <c r="G100" s="14"/>
      <c r="H100" s="15"/>
      <c r="I100" s="14"/>
      <c r="J100" s="14"/>
      <c r="K100" s="14"/>
      <c r="L100" s="14"/>
      <c r="M100" s="15"/>
      <c r="N100" s="15"/>
      <c r="O100" s="14"/>
      <c r="P100" s="14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21" customHeight="1">
      <c r="A101" s="14"/>
      <c r="B101" s="14"/>
      <c r="C101" s="14"/>
      <c r="D101" s="14"/>
      <c r="E101" s="14"/>
      <c r="F101" s="14"/>
      <c r="G101" s="14"/>
      <c r="H101" s="15"/>
      <c r="I101" s="14"/>
      <c r="J101" s="14"/>
      <c r="K101" s="14"/>
      <c r="L101" s="14"/>
      <c r="M101" s="15"/>
      <c r="N101" s="15"/>
      <c r="O101" s="14"/>
      <c r="P101" s="14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21" customHeight="1">
      <c r="A102" s="14"/>
      <c r="B102" s="14"/>
      <c r="C102" s="14"/>
      <c r="D102" s="14"/>
      <c r="E102" s="14"/>
      <c r="F102" s="14"/>
      <c r="G102" s="14"/>
      <c r="H102" s="15"/>
      <c r="I102" s="14"/>
      <c r="J102" s="14"/>
      <c r="K102" s="14"/>
      <c r="L102" s="14"/>
      <c r="M102" s="15"/>
      <c r="N102" s="15"/>
      <c r="O102" s="14"/>
      <c r="P102" s="14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21" customHeight="1">
      <c r="A103" s="14"/>
      <c r="B103" s="14"/>
      <c r="C103" s="14"/>
      <c r="D103" s="14"/>
      <c r="E103" s="14"/>
      <c r="F103" s="14"/>
      <c r="G103" s="14"/>
      <c r="H103" s="15"/>
      <c r="I103" s="14"/>
      <c r="J103" s="14"/>
      <c r="K103" s="14"/>
      <c r="L103" s="14"/>
      <c r="M103" s="15"/>
      <c r="N103" s="15"/>
      <c r="O103" s="14"/>
      <c r="P103" s="14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21" customHeight="1">
      <c r="A104" s="14"/>
      <c r="B104" s="14"/>
      <c r="C104" s="14"/>
      <c r="D104" s="14"/>
      <c r="E104" s="14"/>
      <c r="F104" s="14"/>
      <c r="G104" s="14"/>
      <c r="H104" s="15"/>
      <c r="I104" s="14"/>
      <c r="J104" s="14"/>
      <c r="K104" s="14"/>
      <c r="L104" s="14"/>
      <c r="M104" s="15"/>
      <c r="N104" s="15"/>
      <c r="O104" s="14"/>
      <c r="P104" s="14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21" customHeight="1">
      <c r="A105" s="14"/>
      <c r="B105" s="14"/>
      <c r="C105" s="14"/>
      <c r="D105" s="14"/>
      <c r="E105" s="14"/>
      <c r="F105" s="14"/>
      <c r="G105" s="14"/>
      <c r="H105" s="15"/>
      <c r="I105" s="14"/>
      <c r="J105" s="14"/>
      <c r="K105" s="14"/>
      <c r="L105" s="14"/>
      <c r="M105" s="15"/>
      <c r="N105" s="15"/>
      <c r="O105" s="14"/>
      <c r="P105" s="14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21" customHeight="1">
      <c r="A106" s="14"/>
      <c r="B106" s="14"/>
      <c r="C106" s="14"/>
      <c r="D106" s="14"/>
      <c r="E106" s="14"/>
      <c r="F106" s="14"/>
      <c r="G106" s="14"/>
      <c r="H106" s="15"/>
      <c r="I106" s="14"/>
      <c r="J106" s="14"/>
      <c r="K106" s="14"/>
      <c r="L106" s="14"/>
      <c r="M106" s="15"/>
      <c r="N106" s="15"/>
      <c r="O106" s="14"/>
      <c r="P106" s="14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21" customHeight="1">
      <c r="A107" s="14"/>
      <c r="B107" s="14"/>
      <c r="C107" s="14"/>
      <c r="D107" s="14"/>
      <c r="E107" s="14"/>
      <c r="F107" s="14"/>
      <c r="G107" s="14"/>
      <c r="H107" s="15"/>
      <c r="I107" s="14"/>
      <c r="J107" s="14"/>
      <c r="K107" s="14"/>
      <c r="L107" s="14"/>
      <c r="M107" s="15"/>
      <c r="N107" s="15"/>
      <c r="O107" s="14"/>
      <c r="P107" s="14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21" customHeight="1">
      <c r="A108" s="14"/>
      <c r="B108" s="14"/>
      <c r="C108" s="14"/>
      <c r="D108" s="14"/>
      <c r="E108" s="14"/>
      <c r="F108" s="14"/>
      <c r="G108" s="14"/>
      <c r="H108" s="15"/>
      <c r="I108" s="14"/>
      <c r="J108" s="14"/>
      <c r="K108" s="14"/>
      <c r="L108" s="14"/>
      <c r="M108" s="15"/>
      <c r="N108" s="15"/>
      <c r="O108" s="14"/>
      <c r="P108" s="14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21" customHeight="1">
      <c r="A109" s="14"/>
      <c r="B109" s="14"/>
      <c r="C109" s="14"/>
      <c r="D109" s="14"/>
      <c r="E109" s="14"/>
      <c r="F109" s="14"/>
      <c r="G109" s="14"/>
      <c r="H109" s="15"/>
      <c r="I109" s="14"/>
      <c r="J109" s="14"/>
      <c r="K109" s="14"/>
      <c r="L109" s="14"/>
      <c r="M109" s="15"/>
      <c r="N109" s="15"/>
      <c r="O109" s="14"/>
      <c r="P109" s="14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21" customHeight="1">
      <c r="A110" s="14"/>
      <c r="B110" s="14"/>
      <c r="C110" s="14"/>
      <c r="D110" s="14"/>
      <c r="E110" s="14"/>
      <c r="F110" s="14"/>
      <c r="G110" s="14"/>
      <c r="H110" s="15"/>
      <c r="I110" s="14"/>
      <c r="J110" s="14"/>
      <c r="K110" s="14"/>
      <c r="L110" s="14"/>
      <c r="M110" s="15"/>
      <c r="N110" s="15"/>
      <c r="O110" s="14"/>
      <c r="P110" s="14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21" customHeight="1">
      <c r="A111" s="14"/>
      <c r="B111" s="14"/>
      <c r="C111" s="14"/>
      <c r="D111" s="14"/>
      <c r="E111" s="14"/>
      <c r="F111" s="14"/>
      <c r="G111" s="14"/>
      <c r="H111" s="15"/>
      <c r="I111" s="14"/>
      <c r="J111" s="14"/>
      <c r="K111" s="14"/>
      <c r="L111" s="14"/>
      <c r="M111" s="15"/>
      <c r="N111" s="15"/>
      <c r="O111" s="14"/>
      <c r="P111" s="14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21" customHeight="1">
      <c r="A112" s="14"/>
      <c r="B112" s="14"/>
      <c r="C112" s="14"/>
      <c r="D112" s="14"/>
      <c r="E112" s="14"/>
      <c r="F112" s="14"/>
      <c r="G112" s="14"/>
      <c r="H112" s="15"/>
      <c r="I112" s="14"/>
      <c r="J112" s="14"/>
      <c r="K112" s="14"/>
      <c r="L112" s="14"/>
      <c r="M112" s="15"/>
      <c r="N112" s="15"/>
      <c r="O112" s="14"/>
      <c r="P112" s="14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21" customHeight="1">
      <c r="A113" s="14"/>
      <c r="B113" s="14"/>
      <c r="C113" s="14"/>
      <c r="D113" s="14"/>
      <c r="E113" s="14"/>
      <c r="F113" s="14"/>
      <c r="G113" s="14"/>
      <c r="H113" s="15"/>
      <c r="I113" s="14"/>
      <c r="J113" s="14"/>
      <c r="K113" s="14"/>
      <c r="L113" s="14"/>
      <c r="M113" s="15"/>
      <c r="N113" s="15"/>
      <c r="O113" s="14"/>
      <c r="P113" s="14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21" customHeight="1">
      <c r="A114" s="14"/>
      <c r="B114" s="14"/>
      <c r="C114" s="14"/>
      <c r="D114" s="14"/>
      <c r="E114" s="14"/>
      <c r="F114" s="14"/>
      <c r="G114" s="14"/>
      <c r="H114" s="15"/>
      <c r="I114" s="14"/>
      <c r="J114" s="14"/>
      <c r="K114" s="14"/>
      <c r="L114" s="14"/>
      <c r="M114" s="15"/>
      <c r="N114" s="15"/>
      <c r="O114" s="14"/>
      <c r="P114" s="14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21" customHeight="1">
      <c r="A115" s="14"/>
      <c r="B115" s="14"/>
      <c r="C115" s="14"/>
      <c r="D115" s="14"/>
      <c r="E115" s="14"/>
      <c r="F115" s="14"/>
      <c r="G115" s="14"/>
      <c r="H115" s="15"/>
      <c r="I115" s="14"/>
      <c r="J115" s="14"/>
      <c r="K115" s="14"/>
      <c r="L115" s="14"/>
      <c r="M115" s="15"/>
      <c r="N115" s="15"/>
      <c r="O115" s="14"/>
      <c r="P115" s="14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21" customHeight="1">
      <c r="A116" s="14"/>
      <c r="B116" s="14"/>
      <c r="C116" s="14"/>
      <c r="D116" s="14"/>
      <c r="E116" s="14"/>
      <c r="F116" s="14"/>
      <c r="G116" s="14"/>
      <c r="H116" s="15"/>
      <c r="I116" s="14"/>
      <c r="J116" s="14"/>
      <c r="K116" s="14"/>
      <c r="L116" s="14"/>
      <c r="M116" s="15"/>
      <c r="N116" s="15"/>
      <c r="O116" s="14"/>
      <c r="P116" s="14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21" customHeight="1">
      <c r="A117" s="14"/>
      <c r="B117" s="14"/>
      <c r="C117" s="14"/>
      <c r="D117" s="14"/>
      <c r="E117" s="14"/>
      <c r="F117" s="14"/>
      <c r="G117" s="14"/>
      <c r="H117" s="15"/>
      <c r="I117" s="14"/>
      <c r="J117" s="14"/>
      <c r="K117" s="14"/>
      <c r="L117" s="14"/>
      <c r="M117" s="15"/>
      <c r="N117" s="15"/>
      <c r="O117" s="14"/>
      <c r="P117" s="14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21" customHeight="1">
      <c r="A118" s="14"/>
      <c r="B118" s="14"/>
      <c r="C118" s="14"/>
      <c r="D118" s="14"/>
      <c r="E118" s="14"/>
      <c r="F118" s="14"/>
      <c r="G118" s="14"/>
      <c r="H118" s="15"/>
      <c r="I118" s="14"/>
      <c r="J118" s="14"/>
      <c r="K118" s="14"/>
      <c r="L118" s="14"/>
      <c r="M118" s="15"/>
      <c r="N118" s="15"/>
      <c r="O118" s="14"/>
      <c r="P118" s="14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21" customHeight="1">
      <c r="A119" s="14"/>
      <c r="B119" s="14"/>
      <c r="C119" s="14"/>
      <c r="D119" s="14"/>
      <c r="E119" s="14"/>
      <c r="F119" s="14"/>
      <c r="G119" s="14"/>
      <c r="H119" s="15"/>
      <c r="I119" s="14"/>
      <c r="J119" s="14"/>
      <c r="K119" s="14"/>
      <c r="L119" s="14"/>
      <c r="M119" s="15"/>
      <c r="N119" s="15"/>
      <c r="O119" s="14"/>
      <c r="P119" s="14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21" customHeight="1">
      <c r="A120" s="14"/>
      <c r="B120" s="14"/>
      <c r="C120" s="14"/>
      <c r="D120" s="14"/>
      <c r="E120" s="14"/>
      <c r="F120" s="14"/>
      <c r="G120" s="14"/>
      <c r="H120" s="15"/>
      <c r="I120" s="14"/>
      <c r="J120" s="14"/>
      <c r="K120" s="14"/>
      <c r="L120" s="14"/>
      <c r="M120" s="15"/>
      <c r="N120" s="15"/>
      <c r="O120" s="14"/>
      <c r="P120" s="14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21" customHeight="1">
      <c r="A121" s="14"/>
      <c r="B121" s="14"/>
      <c r="C121" s="14"/>
      <c r="D121" s="14"/>
      <c r="E121" s="14"/>
      <c r="F121" s="14"/>
      <c r="G121" s="14"/>
      <c r="H121" s="15"/>
      <c r="I121" s="14"/>
      <c r="J121" s="14"/>
      <c r="K121" s="14"/>
      <c r="L121" s="14"/>
      <c r="M121" s="15"/>
      <c r="N121" s="15"/>
      <c r="O121" s="14"/>
      <c r="P121" s="14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21" customHeight="1">
      <c r="A122" s="14"/>
      <c r="B122" s="14"/>
      <c r="C122" s="14"/>
      <c r="D122" s="14"/>
      <c r="E122" s="14"/>
      <c r="F122" s="14"/>
      <c r="G122" s="14"/>
      <c r="H122" s="15"/>
      <c r="I122" s="14"/>
      <c r="J122" s="14"/>
      <c r="K122" s="14"/>
      <c r="L122" s="14"/>
      <c r="M122" s="15"/>
      <c r="N122" s="15"/>
      <c r="O122" s="14"/>
      <c r="P122" s="14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21" customHeight="1">
      <c r="A123" s="14"/>
      <c r="B123" s="14"/>
      <c r="C123" s="14"/>
      <c r="D123" s="14"/>
      <c r="E123" s="14"/>
      <c r="F123" s="14"/>
      <c r="G123" s="14"/>
      <c r="H123" s="15"/>
      <c r="I123" s="14"/>
      <c r="J123" s="14"/>
      <c r="K123" s="14"/>
      <c r="L123" s="14"/>
      <c r="M123" s="15"/>
      <c r="N123" s="15"/>
      <c r="O123" s="14"/>
      <c r="P123" s="14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21" customHeight="1">
      <c r="A124" s="14"/>
      <c r="B124" s="14"/>
      <c r="C124" s="14"/>
      <c r="D124" s="14"/>
      <c r="E124" s="14"/>
      <c r="F124" s="14"/>
      <c r="G124" s="14"/>
      <c r="H124" s="15"/>
      <c r="I124" s="14"/>
      <c r="J124" s="14"/>
      <c r="K124" s="14"/>
      <c r="L124" s="14"/>
      <c r="M124" s="15"/>
      <c r="N124" s="15"/>
      <c r="O124" s="14"/>
      <c r="P124" s="14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21" customHeight="1">
      <c r="A125" s="14"/>
      <c r="B125" s="14"/>
      <c r="C125" s="14"/>
      <c r="D125" s="14"/>
      <c r="E125" s="14"/>
      <c r="F125" s="14"/>
      <c r="G125" s="14"/>
      <c r="H125" s="15"/>
      <c r="I125" s="14"/>
      <c r="J125" s="14"/>
      <c r="K125" s="14"/>
      <c r="L125" s="14"/>
      <c r="M125" s="15"/>
      <c r="N125" s="15"/>
      <c r="O125" s="14"/>
      <c r="P125" s="14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21" customHeight="1">
      <c r="A126" s="14"/>
      <c r="B126" s="14"/>
      <c r="C126" s="14"/>
      <c r="D126" s="14"/>
      <c r="E126" s="14"/>
      <c r="F126" s="14"/>
      <c r="G126" s="14"/>
      <c r="H126" s="15"/>
      <c r="I126" s="14"/>
      <c r="J126" s="14"/>
      <c r="K126" s="14"/>
      <c r="L126" s="14"/>
      <c r="M126" s="15"/>
      <c r="N126" s="15"/>
      <c r="O126" s="14"/>
      <c r="P126" s="14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21" customHeight="1">
      <c r="A127" s="14"/>
      <c r="B127" s="14"/>
      <c r="C127" s="14"/>
      <c r="D127" s="14"/>
      <c r="E127" s="14"/>
      <c r="F127" s="14"/>
      <c r="G127" s="14"/>
      <c r="H127" s="15"/>
      <c r="I127" s="14"/>
      <c r="J127" s="14"/>
      <c r="K127" s="14"/>
      <c r="L127" s="14"/>
      <c r="M127" s="15"/>
      <c r="N127" s="15"/>
      <c r="O127" s="14"/>
      <c r="P127" s="14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21" customHeight="1">
      <c r="A128" s="14"/>
      <c r="B128" s="14"/>
      <c r="C128" s="14"/>
      <c r="D128" s="14"/>
      <c r="E128" s="14"/>
      <c r="F128" s="14"/>
      <c r="G128" s="14"/>
      <c r="H128" s="15"/>
      <c r="I128" s="14"/>
      <c r="J128" s="14"/>
      <c r="K128" s="14"/>
      <c r="L128" s="14"/>
      <c r="M128" s="15"/>
      <c r="N128" s="15"/>
      <c r="O128" s="14"/>
      <c r="P128" s="14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21" customHeight="1">
      <c r="A129" s="14"/>
      <c r="B129" s="14"/>
      <c r="C129" s="14"/>
      <c r="D129" s="14"/>
      <c r="E129" s="14"/>
      <c r="F129" s="14"/>
      <c r="G129" s="14"/>
      <c r="H129" s="15"/>
      <c r="I129" s="14"/>
      <c r="J129" s="14"/>
      <c r="K129" s="14"/>
      <c r="L129" s="14"/>
      <c r="M129" s="15"/>
      <c r="N129" s="15"/>
      <c r="O129" s="14"/>
      <c r="P129" s="14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21" customHeight="1">
      <c r="A130" s="14"/>
      <c r="B130" s="14"/>
      <c r="C130" s="14"/>
      <c r="D130" s="14"/>
      <c r="E130" s="14"/>
      <c r="F130" s="14"/>
      <c r="G130" s="14"/>
      <c r="H130" s="15"/>
      <c r="I130" s="14"/>
      <c r="J130" s="14"/>
      <c r="K130" s="14"/>
      <c r="L130" s="14"/>
      <c r="M130" s="15"/>
      <c r="N130" s="15"/>
      <c r="O130" s="14"/>
      <c r="P130" s="14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21" customHeight="1">
      <c r="A131" s="14"/>
      <c r="B131" s="14"/>
      <c r="C131" s="14"/>
      <c r="D131" s="14"/>
      <c r="E131" s="14"/>
      <c r="F131" s="14"/>
      <c r="G131" s="14"/>
      <c r="H131" s="15"/>
      <c r="I131" s="14"/>
      <c r="J131" s="14"/>
      <c r="K131" s="14"/>
      <c r="L131" s="14"/>
      <c r="M131" s="15"/>
      <c r="N131" s="15"/>
      <c r="O131" s="14"/>
      <c r="P131" s="14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21" customHeight="1">
      <c r="A132" s="14"/>
      <c r="B132" s="14"/>
      <c r="C132" s="14"/>
      <c r="D132" s="14"/>
      <c r="E132" s="14"/>
      <c r="F132" s="14"/>
      <c r="G132" s="14"/>
      <c r="H132" s="15"/>
      <c r="I132" s="14"/>
      <c r="J132" s="14"/>
      <c r="K132" s="14"/>
      <c r="L132" s="14"/>
      <c r="M132" s="15"/>
      <c r="N132" s="15"/>
      <c r="O132" s="14"/>
      <c r="P132" s="14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21" customHeight="1">
      <c r="A133" s="14"/>
      <c r="B133" s="14"/>
      <c r="C133" s="14"/>
      <c r="D133" s="14"/>
      <c r="E133" s="14"/>
      <c r="F133" s="14"/>
      <c r="G133" s="14"/>
      <c r="H133" s="15"/>
      <c r="I133" s="14"/>
      <c r="J133" s="14"/>
      <c r="K133" s="14"/>
      <c r="L133" s="14"/>
      <c r="M133" s="15"/>
      <c r="N133" s="15"/>
      <c r="O133" s="14"/>
      <c r="P133" s="14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21" customHeight="1">
      <c r="A134" s="14"/>
      <c r="B134" s="14"/>
      <c r="C134" s="14"/>
      <c r="D134" s="14"/>
      <c r="E134" s="14"/>
      <c r="F134" s="14"/>
      <c r="G134" s="14"/>
      <c r="H134" s="15"/>
      <c r="I134" s="14"/>
      <c r="J134" s="14"/>
      <c r="K134" s="14"/>
      <c r="L134" s="14"/>
      <c r="M134" s="15"/>
      <c r="N134" s="15"/>
      <c r="O134" s="14"/>
      <c r="P134" s="14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21" customHeight="1">
      <c r="A135" s="14"/>
      <c r="B135" s="14"/>
      <c r="C135" s="14"/>
      <c r="D135" s="14"/>
      <c r="E135" s="14"/>
      <c r="F135" s="14"/>
      <c r="G135" s="14"/>
      <c r="H135" s="15"/>
      <c r="I135" s="14"/>
      <c r="J135" s="14"/>
      <c r="K135" s="14"/>
      <c r="L135" s="14"/>
      <c r="M135" s="15"/>
      <c r="N135" s="15"/>
      <c r="O135" s="14"/>
      <c r="P135" s="14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21" customHeight="1">
      <c r="A136" s="14"/>
      <c r="B136" s="14"/>
      <c r="C136" s="14"/>
      <c r="D136" s="14"/>
      <c r="E136" s="14"/>
      <c r="F136" s="14"/>
      <c r="G136" s="14"/>
      <c r="H136" s="15"/>
      <c r="I136" s="14"/>
      <c r="J136" s="14"/>
      <c r="K136" s="14"/>
      <c r="L136" s="14"/>
      <c r="M136" s="15"/>
      <c r="N136" s="15"/>
      <c r="O136" s="14"/>
      <c r="P136" s="14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21" customHeight="1">
      <c r="A137" s="14"/>
      <c r="B137" s="14"/>
      <c r="C137" s="14"/>
      <c r="D137" s="14"/>
      <c r="E137" s="14"/>
      <c r="F137" s="14"/>
      <c r="G137" s="14"/>
      <c r="H137" s="15"/>
      <c r="I137" s="14"/>
      <c r="J137" s="14"/>
      <c r="K137" s="14"/>
      <c r="L137" s="14"/>
      <c r="M137" s="15"/>
      <c r="N137" s="15"/>
      <c r="O137" s="14"/>
      <c r="P137" s="14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21" customHeight="1">
      <c r="A138" s="14"/>
      <c r="B138" s="14"/>
      <c r="C138" s="14"/>
      <c r="D138" s="14"/>
      <c r="E138" s="14"/>
      <c r="F138" s="14"/>
      <c r="G138" s="14"/>
      <c r="H138" s="15"/>
      <c r="I138" s="14"/>
      <c r="J138" s="14"/>
      <c r="K138" s="14"/>
      <c r="L138" s="14"/>
      <c r="M138" s="15"/>
      <c r="N138" s="15"/>
      <c r="O138" s="14"/>
      <c r="P138" s="14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21" customHeight="1">
      <c r="A139" s="14"/>
      <c r="B139" s="14"/>
      <c r="C139" s="14"/>
      <c r="D139" s="14"/>
      <c r="E139" s="14"/>
      <c r="F139" s="14"/>
      <c r="G139" s="14"/>
      <c r="H139" s="15"/>
      <c r="I139" s="14"/>
      <c r="J139" s="14"/>
      <c r="K139" s="14"/>
      <c r="L139" s="14"/>
      <c r="M139" s="15"/>
      <c r="N139" s="15"/>
      <c r="O139" s="14"/>
      <c r="P139" s="14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21" customHeight="1">
      <c r="A140" s="14"/>
      <c r="B140" s="14"/>
      <c r="C140" s="14"/>
      <c r="D140" s="14"/>
      <c r="E140" s="14"/>
      <c r="F140" s="14"/>
      <c r="G140" s="14"/>
      <c r="H140" s="15"/>
      <c r="I140" s="14"/>
      <c r="J140" s="14"/>
      <c r="K140" s="14"/>
      <c r="L140" s="14"/>
      <c r="M140" s="15"/>
      <c r="N140" s="15"/>
      <c r="O140" s="14"/>
      <c r="P140" s="14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21" customHeight="1">
      <c r="A141" s="14"/>
      <c r="B141" s="14"/>
      <c r="C141" s="14"/>
      <c r="D141" s="14"/>
      <c r="E141" s="14"/>
      <c r="F141" s="14"/>
      <c r="G141" s="14"/>
      <c r="H141" s="15"/>
      <c r="I141" s="14"/>
      <c r="J141" s="14"/>
      <c r="K141" s="14"/>
      <c r="L141" s="14"/>
      <c r="M141" s="15"/>
      <c r="N141" s="15"/>
      <c r="O141" s="14"/>
      <c r="P141" s="14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21" customHeight="1">
      <c r="A142" s="14"/>
      <c r="B142" s="14"/>
      <c r="C142" s="14"/>
      <c r="D142" s="14"/>
      <c r="E142" s="14"/>
      <c r="F142" s="14"/>
      <c r="G142" s="14"/>
      <c r="H142" s="15"/>
      <c r="I142" s="14"/>
      <c r="J142" s="14"/>
      <c r="K142" s="14"/>
      <c r="L142" s="14"/>
      <c r="M142" s="15"/>
      <c r="N142" s="15"/>
      <c r="O142" s="14"/>
      <c r="P142" s="14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21" customHeight="1">
      <c r="A143" s="14"/>
      <c r="B143" s="14"/>
      <c r="C143" s="14"/>
      <c r="D143" s="14"/>
      <c r="E143" s="14"/>
      <c r="F143" s="14"/>
      <c r="G143" s="14"/>
      <c r="H143" s="15"/>
      <c r="I143" s="14"/>
      <c r="J143" s="14"/>
      <c r="K143" s="14"/>
      <c r="L143" s="14"/>
      <c r="M143" s="15"/>
      <c r="N143" s="15"/>
      <c r="O143" s="14"/>
      <c r="P143" s="14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21" customHeight="1">
      <c r="A144" s="14"/>
      <c r="B144" s="14"/>
      <c r="C144" s="14"/>
      <c r="D144" s="14"/>
      <c r="E144" s="14"/>
      <c r="F144" s="14"/>
      <c r="G144" s="14"/>
      <c r="H144" s="15"/>
      <c r="I144" s="14"/>
      <c r="J144" s="14"/>
      <c r="K144" s="14"/>
      <c r="L144" s="14"/>
      <c r="M144" s="15"/>
      <c r="N144" s="15"/>
      <c r="O144" s="14"/>
      <c r="P144" s="14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21" customHeight="1">
      <c r="A145" s="14"/>
      <c r="B145" s="14"/>
      <c r="C145" s="14"/>
      <c r="D145" s="14"/>
      <c r="E145" s="14"/>
      <c r="F145" s="14"/>
      <c r="G145" s="14"/>
      <c r="H145" s="15"/>
      <c r="I145" s="14"/>
      <c r="J145" s="14"/>
      <c r="K145" s="14"/>
      <c r="L145" s="14"/>
      <c r="M145" s="15"/>
      <c r="N145" s="15"/>
      <c r="O145" s="14"/>
      <c r="P145" s="14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21" customHeight="1">
      <c r="A146" s="14"/>
      <c r="B146" s="14"/>
      <c r="C146" s="14"/>
      <c r="D146" s="14"/>
      <c r="E146" s="14"/>
      <c r="F146" s="14"/>
      <c r="G146" s="14"/>
      <c r="H146" s="15"/>
      <c r="I146" s="14"/>
      <c r="J146" s="14"/>
      <c r="K146" s="14"/>
      <c r="L146" s="14"/>
      <c r="M146" s="15"/>
      <c r="N146" s="15"/>
      <c r="O146" s="14"/>
      <c r="P146" s="14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21" customHeight="1">
      <c r="A147" s="14"/>
      <c r="B147" s="14"/>
      <c r="C147" s="14"/>
      <c r="D147" s="14"/>
      <c r="E147" s="14"/>
      <c r="F147" s="14"/>
      <c r="G147" s="14"/>
      <c r="H147" s="15"/>
      <c r="I147" s="14"/>
      <c r="J147" s="14"/>
      <c r="K147" s="14"/>
      <c r="L147" s="14"/>
      <c r="M147" s="15"/>
      <c r="N147" s="15"/>
      <c r="O147" s="14"/>
      <c r="P147" s="14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21" customHeight="1">
      <c r="A148" s="14"/>
      <c r="B148" s="14"/>
      <c r="C148" s="14"/>
      <c r="D148" s="14"/>
      <c r="E148" s="14"/>
      <c r="F148" s="14"/>
      <c r="G148" s="14"/>
      <c r="H148" s="15"/>
      <c r="I148" s="14"/>
      <c r="J148" s="14"/>
      <c r="K148" s="14"/>
      <c r="L148" s="14"/>
      <c r="M148" s="15"/>
      <c r="N148" s="15"/>
      <c r="O148" s="14"/>
      <c r="P148" s="14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21" customHeight="1">
      <c r="A149" s="14"/>
      <c r="B149" s="14"/>
      <c r="C149" s="14"/>
      <c r="D149" s="14"/>
      <c r="E149" s="14"/>
      <c r="F149" s="14"/>
      <c r="G149" s="14"/>
      <c r="H149" s="15"/>
      <c r="I149" s="14"/>
      <c r="J149" s="14"/>
      <c r="K149" s="14"/>
      <c r="L149" s="14"/>
      <c r="M149" s="15"/>
      <c r="N149" s="15"/>
      <c r="O149" s="14"/>
      <c r="P149" s="14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21" customHeight="1">
      <c r="A150" s="14"/>
      <c r="B150" s="14"/>
      <c r="C150" s="14"/>
      <c r="D150" s="14"/>
      <c r="E150" s="14"/>
      <c r="F150" s="14"/>
      <c r="G150" s="14"/>
      <c r="H150" s="15"/>
      <c r="I150" s="14"/>
      <c r="J150" s="14"/>
      <c r="K150" s="14"/>
      <c r="L150" s="14"/>
      <c r="M150" s="15"/>
      <c r="N150" s="15"/>
      <c r="O150" s="14"/>
      <c r="P150" s="14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21" customHeight="1">
      <c r="A151" s="14"/>
      <c r="B151" s="14"/>
      <c r="C151" s="14"/>
      <c r="D151" s="14"/>
      <c r="E151" s="14"/>
      <c r="F151" s="14"/>
      <c r="G151" s="14"/>
      <c r="H151" s="15"/>
      <c r="I151" s="14"/>
      <c r="J151" s="14"/>
      <c r="K151" s="14"/>
      <c r="L151" s="14"/>
      <c r="M151" s="15"/>
      <c r="N151" s="15"/>
      <c r="O151" s="14"/>
      <c r="P151" s="14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21" customHeight="1">
      <c r="A152" s="14"/>
      <c r="B152" s="14"/>
      <c r="C152" s="14"/>
      <c r="D152" s="14"/>
      <c r="E152" s="14"/>
      <c r="F152" s="14"/>
      <c r="G152" s="14"/>
      <c r="H152" s="15"/>
      <c r="I152" s="14"/>
      <c r="J152" s="14"/>
      <c r="K152" s="14"/>
      <c r="L152" s="14"/>
      <c r="M152" s="15"/>
      <c r="N152" s="15"/>
      <c r="O152" s="14"/>
      <c r="P152" s="14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21" customHeight="1">
      <c r="A153" s="14"/>
      <c r="B153" s="14"/>
      <c r="C153" s="14"/>
      <c r="D153" s="14"/>
      <c r="E153" s="14"/>
      <c r="F153" s="14"/>
      <c r="G153" s="14"/>
      <c r="H153" s="15"/>
      <c r="I153" s="14"/>
      <c r="J153" s="14"/>
      <c r="K153" s="14"/>
      <c r="L153" s="14"/>
      <c r="M153" s="15"/>
      <c r="N153" s="15"/>
      <c r="O153" s="14"/>
      <c r="P153" s="14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21" customHeight="1">
      <c r="A154" s="14"/>
      <c r="B154" s="14"/>
      <c r="C154" s="14"/>
      <c r="D154" s="14"/>
      <c r="E154" s="14"/>
      <c r="F154" s="14"/>
      <c r="G154" s="14"/>
      <c r="H154" s="15"/>
      <c r="I154" s="14"/>
      <c r="J154" s="14"/>
      <c r="K154" s="14"/>
      <c r="L154" s="14"/>
      <c r="M154" s="15"/>
      <c r="N154" s="15"/>
      <c r="O154" s="14"/>
      <c r="P154" s="14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21" customHeight="1">
      <c r="A155" s="14"/>
      <c r="B155" s="14"/>
      <c r="C155" s="14"/>
      <c r="D155" s="14"/>
      <c r="E155" s="14"/>
      <c r="F155" s="14"/>
      <c r="G155" s="14"/>
      <c r="H155" s="15"/>
      <c r="I155" s="14"/>
      <c r="J155" s="14"/>
      <c r="K155" s="14"/>
      <c r="L155" s="14"/>
      <c r="M155" s="15"/>
      <c r="N155" s="15"/>
      <c r="O155" s="14"/>
      <c r="P155" s="14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21" customHeight="1">
      <c r="A156" s="14"/>
      <c r="B156" s="14"/>
      <c r="C156" s="14"/>
      <c r="D156" s="14"/>
      <c r="E156" s="14"/>
      <c r="F156" s="14"/>
      <c r="G156" s="14"/>
      <c r="H156" s="15"/>
      <c r="I156" s="14"/>
      <c r="J156" s="14"/>
      <c r="K156" s="14"/>
      <c r="L156" s="14"/>
      <c r="M156" s="15"/>
      <c r="N156" s="15"/>
      <c r="O156" s="14"/>
      <c r="P156" s="14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21" customHeight="1">
      <c r="A157" s="14"/>
      <c r="B157" s="14"/>
      <c r="C157" s="14"/>
      <c r="D157" s="14"/>
      <c r="E157" s="14"/>
      <c r="F157" s="14"/>
      <c r="G157" s="14"/>
      <c r="H157" s="15"/>
      <c r="I157" s="14"/>
      <c r="J157" s="14"/>
      <c r="K157" s="14"/>
      <c r="L157" s="14"/>
      <c r="M157" s="15"/>
      <c r="N157" s="15"/>
      <c r="O157" s="14"/>
      <c r="P157" s="14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21" customHeight="1">
      <c r="A158" s="14"/>
      <c r="B158" s="14"/>
      <c r="C158" s="14"/>
      <c r="D158" s="14"/>
      <c r="E158" s="14"/>
      <c r="F158" s="14"/>
      <c r="G158" s="14"/>
      <c r="H158" s="15"/>
      <c r="I158" s="14"/>
      <c r="J158" s="14"/>
      <c r="K158" s="14"/>
      <c r="L158" s="14"/>
      <c r="M158" s="15"/>
      <c r="N158" s="15"/>
      <c r="O158" s="14"/>
      <c r="P158" s="14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21" customHeight="1">
      <c r="A159" s="14"/>
      <c r="B159" s="14"/>
      <c r="C159" s="14"/>
      <c r="D159" s="14"/>
      <c r="E159" s="14"/>
      <c r="F159" s="14"/>
      <c r="G159" s="14"/>
      <c r="H159" s="15"/>
      <c r="I159" s="14"/>
      <c r="J159" s="14"/>
      <c r="K159" s="14"/>
      <c r="L159" s="14"/>
      <c r="M159" s="15"/>
      <c r="N159" s="15"/>
      <c r="O159" s="14"/>
      <c r="P159" s="14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21" customHeight="1">
      <c r="A160" s="14"/>
      <c r="B160" s="14"/>
      <c r="C160" s="14"/>
      <c r="D160" s="14"/>
      <c r="E160" s="14"/>
      <c r="F160" s="14"/>
      <c r="G160" s="14"/>
      <c r="H160" s="15"/>
      <c r="I160" s="14"/>
      <c r="J160" s="14"/>
      <c r="K160" s="14"/>
      <c r="L160" s="14"/>
      <c r="M160" s="15"/>
      <c r="N160" s="15"/>
      <c r="O160" s="14"/>
      <c r="P160" s="14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21" customHeight="1">
      <c r="A161" s="14"/>
      <c r="B161" s="14"/>
      <c r="C161" s="14"/>
      <c r="D161" s="14"/>
      <c r="E161" s="14"/>
      <c r="F161" s="14"/>
      <c r="G161" s="14"/>
      <c r="H161" s="15"/>
      <c r="I161" s="14"/>
      <c r="J161" s="14"/>
      <c r="K161" s="14"/>
      <c r="L161" s="14"/>
      <c r="M161" s="15"/>
      <c r="N161" s="15"/>
      <c r="O161" s="14"/>
      <c r="P161" s="14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21" customHeight="1">
      <c r="A162" s="14"/>
      <c r="B162" s="14"/>
      <c r="C162" s="14"/>
      <c r="D162" s="14"/>
      <c r="E162" s="14"/>
      <c r="F162" s="14"/>
      <c r="G162" s="14"/>
      <c r="H162" s="15"/>
      <c r="I162" s="14"/>
      <c r="J162" s="14"/>
      <c r="K162" s="14"/>
      <c r="L162" s="14"/>
      <c r="M162" s="15"/>
      <c r="N162" s="15"/>
      <c r="O162" s="14"/>
      <c r="P162" s="14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21" customHeight="1">
      <c r="A163" s="14"/>
      <c r="B163" s="14"/>
      <c r="C163" s="14"/>
      <c r="D163" s="14"/>
      <c r="E163" s="14"/>
      <c r="F163" s="14"/>
      <c r="G163" s="14"/>
      <c r="H163" s="15"/>
      <c r="I163" s="14"/>
      <c r="J163" s="14"/>
      <c r="K163" s="14"/>
      <c r="L163" s="14"/>
      <c r="M163" s="15"/>
      <c r="N163" s="15"/>
      <c r="O163" s="14"/>
      <c r="P163" s="14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21" customHeight="1">
      <c r="A164" s="14"/>
      <c r="B164" s="14"/>
      <c r="C164" s="14"/>
      <c r="D164" s="14"/>
      <c r="E164" s="14"/>
      <c r="F164" s="14"/>
      <c r="G164" s="14"/>
      <c r="H164" s="15"/>
      <c r="I164" s="14"/>
      <c r="J164" s="14"/>
      <c r="K164" s="14"/>
      <c r="L164" s="14"/>
      <c r="M164" s="15"/>
      <c r="N164" s="15"/>
      <c r="O164" s="14"/>
      <c r="P164" s="14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21" customHeight="1">
      <c r="A165" s="14"/>
      <c r="B165" s="14"/>
      <c r="C165" s="14"/>
      <c r="D165" s="14"/>
      <c r="E165" s="14"/>
      <c r="F165" s="14"/>
      <c r="G165" s="14"/>
      <c r="H165" s="15"/>
      <c r="I165" s="14"/>
      <c r="J165" s="14"/>
      <c r="K165" s="14"/>
      <c r="L165" s="14"/>
      <c r="M165" s="15"/>
      <c r="N165" s="15"/>
      <c r="O165" s="14"/>
      <c r="P165" s="14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21" customHeight="1">
      <c r="A166" s="14"/>
      <c r="B166" s="14"/>
      <c r="C166" s="14"/>
      <c r="D166" s="14"/>
      <c r="E166" s="14"/>
      <c r="F166" s="14"/>
      <c r="G166" s="14"/>
      <c r="H166" s="15"/>
      <c r="I166" s="14"/>
      <c r="J166" s="14"/>
      <c r="K166" s="14"/>
      <c r="L166" s="14"/>
      <c r="M166" s="15"/>
      <c r="N166" s="15"/>
      <c r="O166" s="14"/>
      <c r="P166" s="14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21" customHeight="1">
      <c r="A167" s="14"/>
      <c r="B167" s="14"/>
      <c r="C167" s="14"/>
      <c r="D167" s="14"/>
      <c r="E167" s="14"/>
      <c r="F167" s="14"/>
      <c r="G167" s="14"/>
      <c r="H167" s="15"/>
      <c r="I167" s="14"/>
      <c r="J167" s="14"/>
      <c r="K167" s="14"/>
      <c r="L167" s="14"/>
      <c r="M167" s="15"/>
      <c r="N167" s="15"/>
      <c r="O167" s="14"/>
      <c r="P167" s="14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21" customHeight="1">
      <c r="A168" s="14"/>
      <c r="B168" s="14"/>
      <c r="C168" s="14"/>
      <c r="D168" s="14"/>
      <c r="E168" s="14"/>
      <c r="F168" s="14"/>
      <c r="G168" s="14"/>
      <c r="H168" s="15"/>
      <c r="I168" s="14"/>
      <c r="J168" s="14"/>
      <c r="K168" s="14"/>
      <c r="L168" s="14"/>
      <c r="M168" s="15"/>
      <c r="N168" s="15"/>
      <c r="O168" s="14"/>
      <c r="P168" s="14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21" customHeight="1">
      <c r="A169" s="14"/>
      <c r="B169" s="14"/>
      <c r="C169" s="14"/>
      <c r="D169" s="14"/>
      <c r="E169" s="14"/>
      <c r="F169" s="14"/>
      <c r="G169" s="14"/>
      <c r="H169" s="15"/>
      <c r="I169" s="14"/>
      <c r="J169" s="14"/>
      <c r="K169" s="14"/>
      <c r="L169" s="14"/>
      <c r="M169" s="15"/>
      <c r="N169" s="15"/>
      <c r="O169" s="14"/>
      <c r="P169" s="14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21" customHeight="1">
      <c r="A170" s="14"/>
      <c r="B170" s="14"/>
      <c r="C170" s="14"/>
      <c r="D170" s="14"/>
      <c r="E170" s="14"/>
      <c r="F170" s="14"/>
      <c r="G170" s="14"/>
      <c r="H170" s="15"/>
      <c r="I170" s="14"/>
      <c r="J170" s="14"/>
      <c r="K170" s="14"/>
      <c r="L170" s="14"/>
      <c r="M170" s="15"/>
      <c r="N170" s="15"/>
      <c r="O170" s="14"/>
      <c r="P170" s="14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21" customHeight="1">
      <c r="A171" s="14"/>
      <c r="B171" s="14"/>
      <c r="C171" s="14"/>
      <c r="D171" s="14"/>
      <c r="E171" s="14"/>
      <c r="F171" s="14"/>
      <c r="G171" s="14"/>
      <c r="H171" s="15"/>
      <c r="I171" s="14"/>
      <c r="J171" s="14"/>
      <c r="K171" s="14"/>
      <c r="L171" s="14"/>
      <c r="M171" s="15"/>
      <c r="N171" s="15"/>
      <c r="O171" s="14"/>
      <c r="P171" s="14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21" customHeight="1">
      <c r="A172" s="14"/>
      <c r="B172" s="14"/>
      <c r="C172" s="14"/>
      <c r="D172" s="14"/>
      <c r="E172" s="14"/>
      <c r="F172" s="14"/>
      <c r="G172" s="14"/>
      <c r="H172" s="15"/>
      <c r="I172" s="14"/>
      <c r="J172" s="14"/>
      <c r="K172" s="14"/>
      <c r="L172" s="14"/>
      <c r="M172" s="15"/>
      <c r="N172" s="15"/>
      <c r="O172" s="14"/>
      <c r="P172" s="14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21" customHeight="1">
      <c r="A173" s="14"/>
      <c r="B173" s="14"/>
      <c r="C173" s="14"/>
      <c r="D173" s="14"/>
      <c r="E173" s="14"/>
      <c r="F173" s="14"/>
      <c r="G173" s="14"/>
      <c r="H173" s="15"/>
      <c r="I173" s="14"/>
      <c r="J173" s="14"/>
      <c r="K173" s="14"/>
      <c r="L173" s="14"/>
      <c r="M173" s="15"/>
      <c r="N173" s="15"/>
      <c r="O173" s="14"/>
      <c r="P173" s="14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21" customHeight="1">
      <c r="A174" s="14"/>
      <c r="B174" s="14"/>
      <c r="C174" s="14"/>
      <c r="D174" s="14"/>
      <c r="E174" s="14"/>
      <c r="F174" s="14"/>
      <c r="G174" s="14"/>
      <c r="H174" s="15"/>
      <c r="I174" s="14"/>
      <c r="J174" s="14"/>
      <c r="K174" s="14"/>
      <c r="L174" s="14"/>
      <c r="M174" s="15"/>
      <c r="N174" s="15"/>
      <c r="O174" s="14"/>
      <c r="P174" s="14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21" customHeight="1">
      <c r="A175" s="14"/>
      <c r="B175" s="14"/>
      <c r="C175" s="14"/>
      <c r="D175" s="14"/>
      <c r="E175" s="14"/>
      <c r="F175" s="14"/>
      <c r="G175" s="14"/>
      <c r="H175" s="15"/>
      <c r="I175" s="14"/>
      <c r="J175" s="14"/>
      <c r="K175" s="14"/>
      <c r="L175" s="14"/>
      <c r="M175" s="15"/>
      <c r="N175" s="15"/>
      <c r="O175" s="14"/>
      <c r="P175" s="14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21" customHeight="1">
      <c r="A176" s="14"/>
      <c r="B176" s="14"/>
      <c r="C176" s="14"/>
      <c r="D176" s="14"/>
      <c r="E176" s="14"/>
      <c r="F176" s="14"/>
      <c r="G176" s="14"/>
      <c r="H176" s="15"/>
      <c r="I176" s="14"/>
      <c r="J176" s="14"/>
      <c r="K176" s="14"/>
      <c r="L176" s="14"/>
      <c r="M176" s="15"/>
      <c r="N176" s="15"/>
      <c r="O176" s="14"/>
      <c r="P176" s="14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21" customHeight="1">
      <c r="A177" s="14"/>
      <c r="B177" s="14"/>
      <c r="C177" s="14"/>
      <c r="D177" s="14"/>
      <c r="E177" s="14"/>
      <c r="F177" s="14"/>
      <c r="G177" s="14"/>
      <c r="H177" s="15"/>
      <c r="I177" s="14"/>
      <c r="J177" s="14"/>
      <c r="K177" s="14"/>
      <c r="L177" s="14"/>
      <c r="M177" s="15"/>
      <c r="N177" s="15"/>
      <c r="O177" s="14"/>
      <c r="P177" s="14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21" customHeight="1">
      <c r="A178" s="14"/>
      <c r="B178" s="14"/>
      <c r="C178" s="14"/>
      <c r="D178" s="14"/>
      <c r="E178" s="14"/>
      <c r="F178" s="14"/>
      <c r="G178" s="14"/>
      <c r="H178" s="15"/>
      <c r="I178" s="14"/>
      <c r="J178" s="14"/>
      <c r="K178" s="14"/>
      <c r="L178" s="14"/>
      <c r="M178" s="15"/>
      <c r="N178" s="15"/>
      <c r="O178" s="14"/>
      <c r="P178" s="14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21" customHeight="1">
      <c r="A179" s="14"/>
      <c r="B179" s="14"/>
      <c r="C179" s="14"/>
      <c r="D179" s="14"/>
      <c r="E179" s="14"/>
      <c r="F179" s="14"/>
      <c r="G179" s="14"/>
      <c r="H179" s="15"/>
      <c r="I179" s="14"/>
      <c r="J179" s="14"/>
      <c r="K179" s="14"/>
      <c r="L179" s="14"/>
      <c r="M179" s="15"/>
      <c r="N179" s="15"/>
      <c r="O179" s="14"/>
      <c r="P179" s="14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21" customHeight="1">
      <c r="A180" s="14"/>
      <c r="B180" s="14"/>
      <c r="C180" s="14"/>
      <c r="D180" s="14"/>
      <c r="E180" s="14"/>
      <c r="F180" s="14"/>
      <c r="G180" s="14"/>
      <c r="H180" s="15"/>
      <c r="I180" s="14"/>
      <c r="J180" s="14"/>
      <c r="K180" s="14"/>
      <c r="L180" s="14"/>
      <c r="M180" s="15"/>
      <c r="N180" s="15"/>
      <c r="O180" s="14"/>
      <c r="P180" s="14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21" customHeight="1">
      <c r="A181" s="14"/>
      <c r="B181" s="14"/>
      <c r="C181" s="14"/>
      <c r="D181" s="14"/>
      <c r="E181" s="14"/>
      <c r="F181" s="14"/>
      <c r="G181" s="14"/>
      <c r="H181" s="15"/>
      <c r="I181" s="14"/>
      <c r="J181" s="14"/>
      <c r="K181" s="14"/>
      <c r="L181" s="14"/>
      <c r="M181" s="15"/>
      <c r="N181" s="15"/>
      <c r="O181" s="14"/>
      <c r="P181" s="14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21" customHeight="1">
      <c r="A182" s="14"/>
      <c r="B182" s="14"/>
      <c r="C182" s="14"/>
      <c r="D182" s="14"/>
      <c r="E182" s="14"/>
      <c r="F182" s="14"/>
      <c r="G182" s="14"/>
      <c r="H182" s="15"/>
      <c r="I182" s="14"/>
      <c r="J182" s="14"/>
      <c r="K182" s="14"/>
      <c r="L182" s="14"/>
      <c r="M182" s="15"/>
      <c r="N182" s="15"/>
      <c r="O182" s="14"/>
      <c r="P182" s="14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21" customHeight="1">
      <c r="A183" s="14"/>
      <c r="B183" s="14"/>
      <c r="C183" s="14"/>
      <c r="D183" s="14"/>
      <c r="E183" s="14"/>
      <c r="F183" s="14"/>
      <c r="G183" s="14"/>
      <c r="H183" s="15"/>
      <c r="I183" s="14"/>
      <c r="J183" s="14"/>
      <c r="K183" s="14"/>
      <c r="L183" s="14"/>
      <c r="M183" s="15"/>
      <c r="N183" s="15"/>
      <c r="O183" s="14"/>
      <c r="P183" s="14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21" customHeight="1">
      <c r="A184" s="14"/>
      <c r="B184" s="14"/>
      <c r="C184" s="14"/>
      <c r="D184" s="14"/>
      <c r="E184" s="14"/>
      <c r="F184" s="14"/>
      <c r="G184" s="14"/>
      <c r="H184" s="15"/>
      <c r="I184" s="14"/>
      <c r="J184" s="14"/>
      <c r="K184" s="14"/>
      <c r="L184" s="14"/>
      <c r="M184" s="15"/>
      <c r="N184" s="15"/>
      <c r="O184" s="14"/>
      <c r="P184" s="14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21" customHeight="1">
      <c r="A185" s="14"/>
      <c r="B185" s="14"/>
      <c r="C185" s="14"/>
      <c r="D185" s="14"/>
      <c r="E185" s="14"/>
      <c r="F185" s="14"/>
      <c r="G185" s="14"/>
      <c r="H185" s="15"/>
      <c r="I185" s="14"/>
      <c r="J185" s="14"/>
      <c r="K185" s="14"/>
      <c r="L185" s="14"/>
      <c r="M185" s="15"/>
      <c r="N185" s="15"/>
      <c r="O185" s="14"/>
      <c r="P185" s="14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21" customHeight="1">
      <c r="A186" s="14"/>
      <c r="B186" s="14"/>
      <c r="C186" s="14"/>
      <c r="D186" s="14"/>
      <c r="E186" s="14"/>
      <c r="F186" s="14"/>
      <c r="G186" s="14"/>
      <c r="H186" s="15"/>
      <c r="I186" s="14"/>
      <c r="J186" s="14"/>
      <c r="K186" s="14"/>
      <c r="L186" s="14"/>
      <c r="M186" s="15"/>
      <c r="N186" s="15"/>
      <c r="O186" s="14"/>
      <c r="P186" s="14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21" customHeight="1">
      <c r="A187" s="14"/>
      <c r="B187" s="14"/>
      <c r="C187" s="14"/>
      <c r="D187" s="14"/>
      <c r="E187" s="14"/>
      <c r="F187" s="14"/>
      <c r="G187" s="14"/>
      <c r="H187" s="15"/>
      <c r="I187" s="14"/>
      <c r="J187" s="14"/>
      <c r="K187" s="14"/>
      <c r="L187" s="14"/>
      <c r="M187" s="15"/>
      <c r="N187" s="15"/>
      <c r="O187" s="14"/>
      <c r="P187" s="14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21" customHeight="1">
      <c r="A188" s="14"/>
      <c r="B188" s="14"/>
      <c r="C188" s="14"/>
      <c r="D188" s="14"/>
      <c r="E188" s="14"/>
      <c r="F188" s="14"/>
      <c r="G188" s="14"/>
      <c r="H188" s="15"/>
      <c r="I188" s="14"/>
      <c r="J188" s="14"/>
      <c r="K188" s="14"/>
      <c r="L188" s="14"/>
      <c r="M188" s="15"/>
      <c r="N188" s="15"/>
      <c r="O188" s="14"/>
      <c r="P188" s="14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21" customHeight="1">
      <c r="A189" s="14"/>
      <c r="B189" s="14"/>
      <c r="C189" s="14"/>
      <c r="D189" s="14"/>
      <c r="E189" s="14"/>
      <c r="F189" s="14"/>
      <c r="G189" s="14"/>
      <c r="H189" s="15"/>
      <c r="I189" s="14"/>
      <c r="J189" s="14"/>
      <c r="K189" s="14"/>
      <c r="L189" s="14"/>
      <c r="M189" s="15"/>
      <c r="N189" s="15"/>
      <c r="O189" s="14"/>
      <c r="P189" s="14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21" customHeight="1">
      <c r="A190" s="14"/>
      <c r="B190" s="14"/>
      <c r="C190" s="14"/>
      <c r="D190" s="14"/>
      <c r="E190" s="14"/>
      <c r="F190" s="14"/>
      <c r="G190" s="14"/>
      <c r="H190" s="15"/>
      <c r="I190" s="14"/>
      <c r="J190" s="14"/>
      <c r="K190" s="14"/>
      <c r="L190" s="14"/>
      <c r="M190" s="15"/>
      <c r="N190" s="15"/>
      <c r="O190" s="14"/>
      <c r="P190" s="14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21" customHeight="1">
      <c r="A191" s="14"/>
      <c r="B191" s="14"/>
      <c r="C191" s="14"/>
      <c r="D191" s="14"/>
      <c r="E191" s="14"/>
      <c r="F191" s="14"/>
      <c r="G191" s="14"/>
      <c r="H191" s="15"/>
      <c r="I191" s="14"/>
      <c r="J191" s="14"/>
      <c r="K191" s="14"/>
      <c r="L191" s="14"/>
      <c r="M191" s="15"/>
      <c r="N191" s="15"/>
      <c r="O191" s="14"/>
      <c r="P191" s="14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21" customHeight="1">
      <c r="A192" s="14"/>
      <c r="B192" s="14"/>
      <c r="C192" s="14"/>
      <c r="D192" s="14"/>
      <c r="E192" s="14"/>
      <c r="F192" s="14"/>
      <c r="G192" s="14"/>
      <c r="H192" s="15"/>
      <c r="I192" s="14"/>
      <c r="J192" s="14"/>
      <c r="K192" s="14"/>
      <c r="L192" s="14"/>
      <c r="M192" s="15"/>
      <c r="N192" s="15"/>
      <c r="O192" s="14"/>
      <c r="P192" s="14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21" customHeight="1">
      <c r="A193" s="14"/>
      <c r="B193" s="14"/>
      <c r="C193" s="14"/>
      <c r="D193" s="14"/>
      <c r="E193" s="14"/>
      <c r="F193" s="14"/>
      <c r="G193" s="14"/>
      <c r="H193" s="15"/>
      <c r="I193" s="14"/>
      <c r="J193" s="14"/>
      <c r="K193" s="14"/>
      <c r="L193" s="14"/>
      <c r="M193" s="15"/>
      <c r="N193" s="15"/>
      <c r="O193" s="14"/>
      <c r="P193" s="14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21" customHeight="1">
      <c r="A194" s="14"/>
      <c r="B194" s="14"/>
      <c r="C194" s="14"/>
      <c r="D194" s="14"/>
      <c r="E194" s="14"/>
      <c r="F194" s="14"/>
      <c r="G194" s="14"/>
      <c r="H194" s="15"/>
      <c r="I194" s="14"/>
      <c r="J194" s="14"/>
      <c r="K194" s="14"/>
      <c r="L194" s="14"/>
      <c r="M194" s="15"/>
      <c r="N194" s="15"/>
      <c r="O194" s="14"/>
      <c r="P194" s="14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21" customHeight="1">
      <c r="A195" s="14"/>
      <c r="B195" s="14"/>
      <c r="C195" s="14"/>
      <c r="D195" s="14"/>
      <c r="E195" s="14"/>
      <c r="F195" s="14"/>
      <c r="G195" s="14"/>
      <c r="H195" s="15"/>
      <c r="I195" s="14"/>
      <c r="J195" s="14"/>
      <c r="K195" s="14"/>
      <c r="L195" s="14"/>
      <c r="M195" s="15"/>
      <c r="N195" s="15"/>
      <c r="O195" s="14"/>
      <c r="P195" s="14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21" customHeight="1">
      <c r="A196" s="14"/>
      <c r="B196" s="14"/>
      <c r="C196" s="14"/>
      <c r="D196" s="14"/>
      <c r="E196" s="14"/>
      <c r="F196" s="14"/>
      <c r="G196" s="14"/>
      <c r="H196" s="15"/>
      <c r="I196" s="14"/>
      <c r="J196" s="14"/>
      <c r="K196" s="14"/>
      <c r="L196" s="14"/>
      <c r="M196" s="15"/>
      <c r="N196" s="15"/>
      <c r="O196" s="14"/>
      <c r="P196" s="14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21" customHeight="1">
      <c r="A197" s="14"/>
      <c r="B197" s="14"/>
      <c r="C197" s="14"/>
      <c r="D197" s="14"/>
      <c r="E197" s="14"/>
      <c r="F197" s="14"/>
      <c r="G197" s="14"/>
      <c r="H197" s="15"/>
      <c r="I197" s="14"/>
      <c r="J197" s="14"/>
      <c r="K197" s="14"/>
      <c r="L197" s="14"/>
      <c r="M197" s="15"/>
      <c r="N197" s="15"/>
      <c r="O197" s="14"/>
      <c r="P197" s="14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21" customHeight="1">
      <c r="A198" s="14"/>
      <c r="B198" s="14"/>
      <c r="C198" s="14"/>
      <c r="D198" s="14"/>
      <c r="E198" s="14"/>
      <c r="F198" s="14"/>
      <c r="G198" s="14"/>
      <c r="H198" s="15"/>
      <c r="I198" s="14"/>
      <c r="J198" s="14"/>
      <c r="K198" s="14"/>
      <c r="L198" s="14"/>
      <c r="M198" s="15"/>
      <c r="N198" s="15"/>
      <c r="O198" s="14"/>
      <c r="P198" s="14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21" customHeight="1">
      <c r="A199" s="14"/>
      <c r="B199" s="14"/>
      <c r="C199" s="14"/>
      <c r="D199" s="14"/>
      <c r="E199" s="14"/>
      <c r="F199" s="14"/>
      <c r="G199" s="14"/>
      <c r="H199" s="15"/>
      <c r="I199" s="14"/>
      <c r="J199" s="14"/>
      <c r="K199" s="14"/>
      <c r="L199" s="14"/>
      <c r="M199" s="15"/>
      <c r="N199" s="15"/>
      <c r="O199" s="14"/>
      <c r="P199" s="14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21" customHeight="1">
      <c r="A200" s="14"/>
      <c r="B200" s="14"/>
      <c r="C200" s="14"/>
      <c r="D200" s="14"/>
      <c r="E200" s="14"/>
      <c r="F200" s="14"/>
      <c r="G200" s="14"/>
      <c r="H200" s="15"/>
      <c r="I200" s="14"/>
      <c r="J200" s="14"/>
      <c r="K200" s="14"/>
      <c r="L200" s="14"/>
      <c r="M200" s="15"/>
      <c r="N200" s="15"/>
      <c r="O200" s="14"/>
      <c r="P200" s="14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21" customHeight="1">
      <c r="A201" s="14"/>
      <c r="B201" s="14"/>
      <c r="C201" s="14"/>
      <c r="D201" s="14"/>
      <c r="E201" s="14"/>
      <c r="F201" s="14"/>
      <c r="G201" s="14"/>
      <c r="H201" s="15"/>
      <c r="I201" s="14"/>
      <c r="J201" s="14"/>
      <c r="K201" s="14"/>
      <c r="L201" s="14"/>
      <c r="M201" s="15"/>
      <c r="N201" s="15"/>
      <c r="O201" s="14"/>
      <c r="P201" s="14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21" customHeight="1">
      <c r="A202" s="14"/>
      <c r="B202" s="14"/>
      <c r="C202" s="14"/>
      <c r="D202" s="14"/>
      <c r="E202" s="14"/>
      <c r="F202" s="14"/>
      <c r="G202" s="14"/>
      <c r="H202" s="15"/>
      <c r="I202" s="14"/>
      <c r="J202" s="14"/>
      <c r="K202" s="14"/>
      <c r="L202" s="14"/>
      <c r="M202" s="15"/>
      <c r="N202" s="15"/>
      <c r="O202" s="14"/>
      <c r="P202" s="14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21" customHeight="1">
      <c r="A203" s="14"/>
      <c r="B203" s="14"/>
      <c r="C203" s="14"/>
      <c r="D203" s="14"/>
      <c r="E203" s="14"/>
      <c r="F203" s="14"/>
      <c r="G203" s="14"/>
      <c r="H203" s="15"/>
      <c r="I203" s="14"/>
      <c r="J203" s="14"/>
      <c r="K203" s="14"/>
      <c r="L203" s="14"/>
      <c r="M203" s="15"/>
      <c r="N203" s="15"/>
      <c r="O203" s="14"/>
      <c r="P203" s="14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21" customHeight="1">
      <c r="A204" s="14"/>
      <c r="B204" s="14"/>
      <c r="C204" s="14"/>
      <c r="D204" s="14"/>
      <c r="E204" s="14"/>
      <c r="F204" s="14"/>
      <c r="G204" s="14"/>
      <c r="H204" s="15"/>
      <c r="I204" s="14"/>
      <c r="J204" s="14"/>
      <c r="K204" s="14"/>
      <c r="L204" s="14"/>
      <c r="M204" s="15"/>
      <c r="N204" s="15"/>
      <c r="O204" s="14"/>
      <c r="P204" s="14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21" customHeight="1">
      <c r="A205" s="14"/>
      <c r="B205" s="14"/>
      <c r="C205" s="14"/>
      <c r="D205" s="14"/>
      <c r="E205" s="14"/>
      <c r="F205" s="14"/>
      <c r="G205" s="14"/>
      <c r="H205" s="15"/>
      <c r="I205" s="14"/>
      <c r="J205" s="14"/>
      <c r="K205" s="14"/>
      <c r="L205" s="14"/>
      <c r="M205" s="15"/>
      <c r="N205" s="15"/>
      <c r="O205" s="14"/>
      <c r="P205" s="14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21" customHeight="1">
      <c r="A206" s="14"/>
      <c r="B206" s="14"/>
      <c r="C206" s="14"/>
      <c r="D206" s="14"/>
      <c r="E206" s="14"/>
      <c r="F206" s="14"/>
      <c r="G206" s="14"/>
      <c r="H206" s="15"/>
      <c r="I206" s="14"/>
      <c r="J206" s="14"/>
      <c r="K206" s="14"/>
      <c r="L206" s="14"/>
      <c r="M206" s="15"/>
      <c r="N206" s="15"/>
      <c r="O206" s="14"/>
      <c r="P206" s="14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21" customHeight="1">
      <c r="A207" s="14"/>
      <c r="B207" s="14"/>
      <c r="C207" s="14"/>
      <c r="D207" s="14"/>
      <c r="E207" s="14"/>
      <c r="F207" s="14"/>
      <c r="G207" s="14"/>
      <c r="H207" s="15"/>
      <c r="I207" s="14"/>
      <c r="J207" s="14"/>
      <c r="K207" s="14"/>
      <c r="L207" s="14"/>
      <c r="M207" s="15"/>
      <c r="N207" s="15"/>
      <c r="O207" s="14"/>
      <c r="P207" s="14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21" customHeight="1">
      <c r="A208" s="14"/>
      <c r="B208" s="14"/>
      <c r="C208" s="14"/>
      <c r="D208" s="14"/>
      <c r="E208" s="14"/>
      <c r="F208" s="14"/>
      <c r="G208" s="14"/>
      <c r="H208" s="15"/>
      <c r="I208" s="14"/>
      <c r="J208" s="14"/>
      <c r="K208" s="14"/>
      <c r="L208" s="14"/>
      <c r="M208" s="15"/>
      <c r="N208" s="15"/>
      <c r="O208" s="14"/>
      <c r="P208" s="14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21" customHeight="1">
      <c r="A209" s="14"/>
      <c r="B209" s="14"/>
      <c r="C209" s="14"/>
      <c r="D209" s="14"/>
      <c r="E209" s="14"/>
      <c r="F209" s="14"/>
      <c r="G209" s="14"/>
      <c r="H209" s="15"/>
      <c r="I209" s="14"/>
      <c r="J209" s="14"/>
      <c r="K209" s="14"/>
      <c r="L209" s="14"/>
      <c r="M209" s="15"/>
      <c r="N209" s="15"/>
      <c r="O209" s="14"/>
      <c r="P209" s="14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21" customHeight="1">
      <c r="A210" s="14"/>
      <c r="B210" s="14"/>
      <c r="C210" s="14"/>
      <c r="D210" s="14"/>
      <c r="E210" s="14"/>
      <c r="F210" s="14"/>
      <c r="G210" s="14"/>
      <c r="H210" s="15"/>
      <c r="I210" s="14"/>
      <c r="J210" s="14"/>
      <c r="K210" s="14"/>
      <c r="L210" s="14"/>
      <c r="M210" s="15"/>
      <c r="N210" s="15"/>
      <c r="O210" s="14"/>
      <c r="P210" s="14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21" customHeight="1">
      <c r="A211" s="14"/>
      <c r="B211" s="14"/>
      <c r="C211" s="14"/>
      <c r="D211" s="14"/>
      <c r="E211" s="14"/>
      <c r="F211" s="14"/>
      <c r="G211" s="14"/>
      <c r="H211" s="15"/>
      <c r="I211" s="14"/>
      <c r="J211" s="14"/>
      <c r="K211" s="14"/>
      <c r="L211" s="14"/>
      <c r="M211" s="15"/>
      <c r="N211" s="15"/>
      <c r="O211" s="14"/>
      <c r="P211" s="14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21" customHeight="1">
      <c r="A212" s="14"/>
      <c r="B212" s="14"/>
      <c r="C212" s="14"/>
      <c r="D212" s="14"/>
      <c r="E212" s="14"/>
      <c r="F212" s="14"/>
      <c r="G212" s="14"/>
      <c r="H212" s="15"/>
      <c r="I212" s="14"/>
      <c r="J212" s="14"/>
      <c r="K212" s="14"/>
      <c r="L212" s="14"/>
      <c r="M212" s="15"/>
      <c r="N212" s="15"/>
      <c r="O212" s="14"/>
      <c r="P212" s="14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21" customHeight="1">
      <c r="A213" s="14"/>
      <c r="B213" s="14"/>
      <c r="C213" s="14"/>
      <c r="D213" s="14"/>
      <c r="E213" s="14"/>
      <c r="F213" s="14"/>
      <c r="G213" s="14"/>
      <c r="H213" s="15"/>
      <c r="I213" s="14"/>
      <c r="J213" s="14"/>
      <c r="K213" s="14"/>
      <c r="L213" s="14"/>
      <c r="M213" s="15"/>
      <c r="N213" s="15"/>
      <c r="O213" s="14"/>
      <c r="P213" s="14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21" customHeight="1">
      <c r="A214" s="14"/>
      <c r="B214" s="14"/>
      <c r="C214" s="14"/>
      <c r="D214" s="14"/>
      <c r="E214" s="14"/>
      <c r="F214" s="14"/>
      <c r="G214" s="14"/>
      <c r="H214" s="15"/>
      <c r="I214" s="14"/>
      <c r="J214" s="14"/>
      <c r="K214" s="14"/>
      <c r="L214" s="14"/>
      <c r="M214" s="15"/>
      <c r="N214" s="15"/>
      <c r="O214" s="14"/>
      <c r="P214" s="14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21" customHeight="1">
      <c r="A215" s="14"/>
      <c r="B215" s="14"/>
      <c r="C215" s="14"/>
      <c r="D215" s="14"/>
      <c r="E215" s="14"/>
      <c r="F215" s="14"/>
      <c r="G215" s="14"/>
      <c r="H215" s="15"/>
      <c r="I215" s="14"/>
      <c r="J215" s="14"/>
      <c r="K215" s="14"/>
      <c r="L215" s="14"/>
      <c r="M215" s="15"/>
      <c r="N215" s="15"/>
      <c r="O215" s="14"/>
      <c r="P215" s="14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21" customHeight="1">
      <c r="A216" s="14"/>
      <c r="B216" s="14"/>
      <c r="C216" s="14"/>
      <c r="D216" s="14"/>
      <c r="E216" s="14"/>
      <c r="F216" s="14"/>
      <c r="G216" s="14"/>
      <c r="H216" s="15"/>
      <c r="I216" s="14"/>
      <c r="J216" s="14"/>
      <c r="K216" s="14"/>
      <c r="L216" s="14"/>
      <c r="M216" s="15"/>
      <c r="N216" s="15"/>
      <c r="O216" s="14"/>
      <c r="P216" s="14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21" customHeight="1">
      <c r="A217" s="14"/>
      <c r="B217" s="14"/>
      <c r="C217" s="14"/>
      <c r="D217" s="14"/>
      <c r="E217" s="14"/>
      <c r="F217" s="14"/>
      <c r="G217" s="14"/>
      <c r="H217" s="15"/>
      <c r="I217" s="14"/>
      <c r="J217" s="14"/>
      <c r="K217" s="14"/>
      <c r="L217" s="14"/>
      <c r="M217" s="15"/>
      <c r="N217" s="15"/>
      <c r="O217" s="14"/>
      <c r="P217" s="14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21" customHeight="1">
      <c r="A218" s="14"/>
      <c r="B218" s="14"/>
      <c r="C218" s="14"/>
      <c r="D218" s="14"/>
      <c r="E218" s="14"/>
      <c r="F218" s="14"/>
      <c r="G218" s="14"/>
      <c r="H218" s="15"/>
      <c r="I218" s="14"/>
      <c r="J218" s="14"/>
      <c r="K218" s="14"/>
      <c r="L218" s="14"/>
      <c r="M218" s="15"/>
      <c r="N218" s="15"/>
      <c r="O218" s="14"/>
      <c r="P218" s="14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21" customHeight="1">
      <c r="A219" s="14"/>
      <c r="B219" s="14"/>
      <c r="C219" s="14"/>
      <c r="D219" s="14"/>
      <c r="E219" s="14"/>
      <c r="F219" s="14"/>
      <c r="G219" s="14"/>
      <c r="H219" s="15"/>
      <c r="I219" s="14"/>
      <c r="J219" s="14"/>
      <c r="K219" s="14"/>
      <c r="L219" s="14"/>
      <c r="M219" s="15"/>
      <c r="N219" s="15"/>
      <c r="O219" s="14"/>
      <c r="P219" s="14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21" customHeight="1">
      <c r="A220" s="14"/>
      <c r="B220" s="14"/>
      <c r="C220" s="14"/>
      <c r="D220" s="14"/>
      <c r="E220" s="14"/>
      <c r="F220" s="14"/>
      <c r="G220" s="14"/>
      <c r="H220" s="15"/>
      <c r="I220" s="14"/>
      <c r="J220" s="14"/>
      <c r="K220" s="14"/>
      <c r="L220" s="14"/>
      <c r="M220" s="15"/>
      <c r="N220" s="15"/>
      <c r="O220" s="14"/>
      <c r="P220" s="14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21" customHeight="1">
      <c r="A221" s="14"/>
      <c r="B221" s="14"/>
      <c r="C221" s="14"/>
      <c r="D221" s="14"/>
      <c r="E221" s="14"/>
      <c r="F221" s="14"/>
      <c r="G221" s="14"/>
      <c r="H221" s="15"/>
      <c r="I221" s="14"/>
      <c r="J221" s="14"/>
      <c r="K221" s="14"/>
      <c r="L221" s="14"/>
      <c r="M221" s="15"/>
      <c r="N221" s="15"/>
      <c r="O221" s="14"/>
      <c r="P221" s="14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21" customHeight="1">
      <c r="A222" s="14"/>
      <c r="B222" s="14"/>
      <c r="C222" s="14"/>
      <c r="D222" s="14"/>
      <c r="E222" s="14"/>
      <c r="F222" s="14"/>
      <c r="G222" s="14"/>
      <c r="H222" s="15"/>
      <c r="I222" s="14"/>
      <c r="J222" s="14"/>
      <c r="K222" s="14"/>
      <c r="L222" s="14"/>
      <c r="M222" s="15"/>
      <c r="N222" s="15"/>
      <c r="O222" s="14"/>
      <c r="P222" s="14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21" customHeight="1">
      <c r="A223" s="14"/>
      <c r="B223" s="14"/>
      <c r="C223" s="14"/>
      <c r="D223" s="14"/>
      <c r="E223" s="14"/>
      <c r="F223" s="14"/>
      <c r="G223" s="14"/>
      <c r="H223" s="15"/>
      <c r="I223" s="14"/>
      <c r="J223" s="14"/>
      <c r="K223" s="14"/>
      <c r="L223" s="14"/>
      <c r="M223" s="15"/>
      <c r="N223" s="15"/>
      <c r="O223" s="14"/>
      <c r="P223" s="14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21" customHeight="1">
      <c r="A224" s="14"/>
      <c r="B224" s="14"/>
      <c r="C224" s="14"/>
      <c r="D224" s="14"/>
      <c r="E224" s="14"/>
      <c r="F224" s="14"/>
      <c r="G224" s="14"/>
      <c r="H224" s="15"/>
      <c r="I224" s="14"/>
      <c r="J224" s="14"/>
      <c r="K224" s="14"/>
      <c r="L224" s="14"/>
      <c r="M224" s="15"/>
      <c r="N224" s="15"/>
      <c r="O224" s="14"/>
      <c r="P224" s="14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21" customHeight="1">
      <c r="A225" s="14"/>
      <c r="B225" s="14"/>
      <c r="C225" s="14"/>
      <c r="D225" s="14"/>
      <c r="E225" s="14"/>
      <c r="F225" s="14"/>
      <c r="G225" s="14"/>
      <c r="H225" s="15"/>
      <c r="I225" s="14"/>
      <c r="J225" s="14"/>
      <c r="K225" s="14"/>
      <c r="L225" s="14"/>
      <c r="M225" s="15"/>
      <c r="N225" s="15"/>
      <c r="O225" s="14"/>
      <c r="P225" s="14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21" customHeight="1">
      <c r="A226" s="14"/>
      <c r="B226" s="14"/>
      <c r="C226" s="14"/>
      <c r="D226" s="14"/>
      <c r="E226" s="14"/>
      <c r="F226" s="14"/>
      <c r="G226" s="14"/>
      <c r="H226" s="15"/>
      <c r="I226" s="14"/>
      <c r="J226" s="14"/>
      <c r="K226" s="14"/>
      <c r="L226" s="14"/>
      <c r="M226" s="15"/>
      <c r="N226" s="15"/>
      <c r="O226" s="14"/>
      <c r="P226" s="14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21" customHeight="1">
      <c r="A227" s="14"/>
      <c r="B227" s="14"/>
      <c r="C227" s="14"/>
      <c r="D227" s="14"/>
      <c r="E227" s="14"/>
      <c r="F227" s="14"/>
      <c r="G227" s="14"/>
      <c r="H227" s="15"/>
      <c r="I227" s="14"/>
      <c r="J227" s="14"/>
      <c r="K227" s="14"/>
      <c r="L227" s="14"/>
      <c r="M227" s="15"/>
      <c r="N227" s="15"/>
      <c r="O227" s="14"/>
      <c r="P227" s="14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21" customHeight="1">
      <c r="A228" s="14"/>
      <c r="B228" s="14"/>
      <c r="C228" s="14"/>
      <c r="D228" s="14"/>
      <c r="E228" s="14"/>
      <c r="F228" s="14"/>
      <c r="G228" s="14"/>
      <c r="H228" s="15"/>
      <c r="I228" s="14"/>
      <c r="J228" s="14"/>
      <c r="K228" s="14"/>
      <c r="L228" s="14"/>
      <c r="M228" s="15"/>
      <c r="N228" s="15"/>
      <c r="O228" s="14"/>
      <c r="P228" s="14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21" customHeight="1">
      <c r="A229" s="14"/>
      <c r="B229" s="14"/>
      <c r="C229" s="14"/>
      <c r="D229" s="14"/>
      <c r="E229" s="14"/>
      <c r="F229" s="14"/>
      <c r="G229" s="14"/>
      <c r="H229" s="15"/>
      <c r="I229" s="14"/>
      <c r="J229" s="14"/>
      <c r="K229" s="14"/>
      <c r="L229" s="14"/>
      <c r="M229" s="15"/>
      <c r="N229" s="15"/>
      <c r="O229" s="14"/>
      <c r="P229" s="14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21" customHeight="1">
      <c r="A230" s="14"/>
      <c r="B230" s="14"/>
      <c r="C230" s="14"/>
      <c r="D230" s="14"/>
      <c r="E230" s="14"/>
      <c r="F230" s="14"/>
      <c r="G230" s="14"/>
      <c r="H230" s="15"/>
      <c r="I230" s="14"/>
      <c r="J230" s="14"/>
      <c r="K230" s="14"/>
      <c r="L230" s="14"/>
      <c r="M230" s="15"/>
      <c r="N230" s="15"/>
      <c r="O230" s="14"/>
      <c r="P230" s="14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21" customHeight="1">
      <c r="A231" s="14"/>
      <c r="B231" s="14"/>
      <c r="C231" s="14"/>
      <c r="D231" s="14"/>
      <c r="E231" s="14"/>
      <c r="F231" s="14"/>
      <c r="G231" s="14"/>
      <c r="H231" s="15"/>
      <c r="I231" s="14"/>
      <c r="J231" s="14"/>
      <c r="K231" s="14"/>
      <c r="L231" s="14"/>
      <c r="M231" s="15"/>
      <c r="N231" s="15"/>
      <c r="O231" s="14"/>
      <c r="P231" s="14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21" customHeight="1">
      <c r="A232" s="14"/>
      <c r="B232" s="14"/>
      <c r="C232" s="14"/>
      <c r="D232" s="14"/>
      <c r="E232" s="14"/>
      <c r="F232" s="14"/>
      <c r="G232" s="14"/>
      <c r="H232" s="15"/>
      <c r="I232" s="14"/>
      <c r="J232" s="14"/>
      <c r="K232" s="14"/>
      <c r="L232" s="14"/>
      <c r="M232" s="15"/>
      <c r="N232" s="15"/>
      <c r="O232" s="14"/>
      <c r="P232" s="14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21" customHeight="1">
      <c r="A233" s="14"/>
      <c r="B233" s="14"/>
      <c r="C233" s="14"/>
      <c r="D233" s="14"/>
      <c r="E233" s="14"/>
      <c r="F233" s="14"/>
      <c r="G233" s="14"/>
      <c r="H233" s="15"/>
      <c r="I233" s="14"/>
      <c r="J233" s="14"/>
      <c r="K233" s="14"/>
      <c r="L233" s="14"/>
      <c r="M233" s="15"/>
      <c r="N233" s="15"/>
      <c r="O233" s="14"/>
      <c r="P233" s="14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21" customHeight="1">
      <c r="A234" s="14"/>
      <c r="B234" s="14"/>
      <c r="C234" s="14"/>
      <c r="D234" s="14"/>
      <c r="E234" s="14"/>
      <c r="F234" s="14"/>
      <c r="G234" s="14"/>
      <c r="H234" s="15"/>
      <c r="I234" s="14"/>
      <c r="J234" s="14"/>
      <c r="K234" s="14"/>
      <c r="L234" s="14"/>
      <c r="M234" s="15"/>
      <c r="N234" s="15"/>
      <c r="O234" s="14"/>
      <c r="P234" s="14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21" customHeight="1">
      <c r="A235" s="14"/>
      <c r="B235" s="14"/>
      <c r="C235" s="14"/>
      <c r="D235" s="14"/>
      <c r="E235" s="14"/>
      <c r="F235" s="14"/>
      <c r="G235" s="14"/>
      <c r="H235" s="15"/>
      <c r="I235" s="14"/>
      <c r="J235" s="14"/>
      <c r="K235" s="14"/>
      <c r="L235" s="14"/>
      <c r="M235" s="15"/>
      <c r="N235" s="15"/>
      <c r="O235" s="14"/>
      <c r="P235" s="14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12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12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12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12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12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12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12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12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12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12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12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12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12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12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12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12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12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12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12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12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12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12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12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12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12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12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12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12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12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12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12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12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12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12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12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12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12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12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12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12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12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12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12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12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12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12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12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12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12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12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12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12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12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12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12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12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12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12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12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12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12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12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12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12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12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12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12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12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12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12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12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12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12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12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12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12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12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12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12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12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12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12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12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12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12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12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12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12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12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12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12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12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12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12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12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12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12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12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12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12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12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12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12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12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12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12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12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12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12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12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12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12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12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12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12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12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12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12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12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12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12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12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12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12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12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12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12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12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12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12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12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12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12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12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12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12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12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12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12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12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12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12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12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12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12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12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12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12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12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12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12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12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12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12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12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12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12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12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12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12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12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12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12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12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12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12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12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12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12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12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12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12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12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12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12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12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12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12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12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12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12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12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12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12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12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12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12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12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12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12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12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12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12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12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12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12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12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12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12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12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12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12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12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12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12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12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12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12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12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12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12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12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12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12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12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12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12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12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12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12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12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12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12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12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12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12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12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12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12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12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12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12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12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12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12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12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12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12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12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12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12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12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12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12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12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12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12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12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12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12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12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12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12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12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12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12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12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12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12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12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12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12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12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12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12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12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12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12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12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12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12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12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12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12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12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12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12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12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12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12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12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12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12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12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12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12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12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12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12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12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12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12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12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12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12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12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12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12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12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12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12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12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12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12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12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12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12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12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12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12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12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12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12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12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12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12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12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12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12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12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12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12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12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12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12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12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12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12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12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12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12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12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12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12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12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12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12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12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12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12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12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12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12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12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12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12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12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12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12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12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12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12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12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12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12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12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12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12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12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12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12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12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12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12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12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12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12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12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12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12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12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12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12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12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12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12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12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12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12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12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12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12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12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12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12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12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12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12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12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12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12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12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12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12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12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12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12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12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12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12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12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12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12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12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12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12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12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12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12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12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12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12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12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12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12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12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12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12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12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12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12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12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12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12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12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12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12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12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12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12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12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12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12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12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12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12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12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12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12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12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12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12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12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12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12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12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12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12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12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12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12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12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12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12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12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12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12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12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12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12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12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12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12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12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12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12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12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12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12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12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12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12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12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12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12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12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12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12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12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12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12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12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12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12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12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12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12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12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12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12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12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12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12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12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12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12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12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12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12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12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12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12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12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12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12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12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12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12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12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12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12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12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12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12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12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12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12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12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12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12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12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12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12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12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12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12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12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12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12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12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12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12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12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12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12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12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12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12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12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12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12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12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12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12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12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12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12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12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12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12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12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12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12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12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12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12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12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12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12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12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12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12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12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12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12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12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12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12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12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12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12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12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12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12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12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12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12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12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12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12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12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12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12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12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12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12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12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12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12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12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12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12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12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12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12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12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12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12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12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12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12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12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12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12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12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12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12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12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12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12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12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12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12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12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12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12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12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12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12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12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12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12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12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12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12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12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12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12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12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12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12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12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12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12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12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12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12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12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12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12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12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12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12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12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12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12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12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12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12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12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12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12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12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12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12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12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12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12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12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12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12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12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12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12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12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12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12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12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12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12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12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12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12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12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12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12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12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12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12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12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12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12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12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12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12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12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12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12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12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12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12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12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12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12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12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12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12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12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12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12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12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12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12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12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12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12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12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12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12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12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12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12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12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12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12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12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12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12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12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12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12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12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12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12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12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12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12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12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12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12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12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12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12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12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12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12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12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12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12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12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12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12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12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12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12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12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12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12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12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12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12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12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12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12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12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12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12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12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12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12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12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1:25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12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1:25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12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1:25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12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1:25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12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autoFilter ref="A3:O35" xr:uid="{00000000-0009-0000-0000-000009000000}"/>
  <mergeCells count="2">
    <mergeCell ref="B2:F2"/>
    <mergeCell ref="I2:L2"/>
  </mergeCells>
  <conditionalFormatting sqref="M2:M1000">
    <cfRule type="cellIs" dxfId="27" priority="1" operator="equal">
      <formula>"Not Applicable"</formula>
    </cfRule>
    <cfRule type="cellIs" dxfId="26" priority="2" operator="equal">
      <formula>"Not Pass"</formula>
    </cfRule>
    <cfRule type="cellIs" dxfId="25" priority="3" operator="equal">
      <formula>"Partially Pass"</formula>
    </cfRule>
    <cfRule type="cellIs" dxfId="24" priority="4" operator="equal">
      <formula>"Alternative Control"</formula>
    </cfRule>
    <cfRule type="cellIs" dxfId="23" priority="5" operator="equal">
      <formula>"Pass"</formula>
    </cfRule>
  </conditionalFormatting>
  <conditionalFormatting sqref="M4:M35">
    <cfRule type="cellIs" dxfId="22" priority="6" operator="equal">
      <formula>"&gt;&gt;เลือกระดับผลการประเมิน&lt;&lt;"</formula>
    </cfRule>
  </conditionalFormatting>
  <conditionalFormatting sqref="Q4:U35">
    <cfRule type="cellIs" dxfId="21" priority="12" operator="equal">
      <formula>OR($M4="Not Pass",$M4="Partially Pass")</formula>
    </cfRule>
  </conditionalFormatting>
  <pageMargins left="0.7" right="0.7" top="0.75" bottom="0.75" header="0" footer="0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900-000000000000}">
          <x14:formula1>
            <xm:f>IF(AND('1-Basic Info'!$I$11="Y",$I4="x"),Sheet1!$A$2:$A$6,IF(AND('1-Basic Info'!$I$12="Y",$J4="x"),Sheet1!$A$2:$A$6,IF(AND('1-Basic Info'!$I$13="Y",$K4="x"),Sheet1!$A$2:$A$6,IF(AND('1-Basic Info'!$I$14="Y",$L4="x"),Sheet1!$A$2:$A$6,Sheet1!$B$2))))</xm:f>
          </x14:formula1>
          <xm:sqref>M4:M35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8EAADB"/>
  </sheetPr>
  <dimension ref="A1:Z1000"/>
  <sheetViews>
    <sheetView showGridLines="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ColWidth="14.44140625" defaultRowHeight="15" customHeight="1"/>
  <cols>
    <col min="1" max="1" width="5.77734375" customWidth="1"/>
    <col min="2" max="6" width="4.109375" customWidth="1"/>
    <col min="7" max="7" width="14.44140625" hidden="1" customWidth="1"/>
    <col min="8" max="8" width="91.109375" customWidth="1"/>
    <col min="9" max="12" width="6.109375" customWidth="1"/>
    <col min="13" max="13" width="21.109375" customWidth="1"/>
    <col min="14" max="14" width="19.109375" customWidth="1"/>
    <col min="15" max="15" width="70.77734375" customWidth="1"/>
    <col min="16" max="20" width="50.77734375" customWidth="1"/>
    <col min="21" max="21" width="18.77734375" customWidth="1"/>
    <col min="22" max="25" width="8.77734375" customWidth="1"/>
    <col min="26" max="26" width="14.44140625" style="3"/>
  </cols>
  <sheetData>
    <row r="1" spans="1:25" ht="34.5" customHeight="1">
      <c r="A1" s="60" t="s">
        <v>1310</v>
      </c>
      <c r="B1" s="61"/>
      <c r="C1" s="61"/>
      <c r="D1" s="61"/>
      <c r="E1" s="61"/>
      <c r="F1" s="61"/>
      <c r="G1" s="61"/>
      <c r="H1" s="62"/>
      <c r="I1" s="61"/>
      <c r="J1" s="63"/>
      <c r="K1" s="63"/>
      <c r="L1" s="64"/>
      <c r="M1" s="61"/>
      <c r="N1" s="61"/>
      <c r="O1" s="64"/>
      <c r="P1" s="64"/>
      <c r="Q1" s="64"/>
      <c r="R1" s="64"/>
      <c r="S1" s="64"/>
      <c r="T1" s="64"/>
      <c r="U1" s="64"/>
      <c r="V1" s="3"/>
      <c r="W1" s="3"/>
      <c r="X1" s="3"/>
      <c r="Y1" s="3"/>
    </row>
    <row r="2" spans="1:25" ht="24.75" customHeight="1">
      <c r="A2" s="14"/>
      <c r="B2" s="1927" t="s">
        <v>531</v>
      </c>
      <c r="C2" s="1925"/>
      <c r="D2" s="1925"/>
      <c r="E2" s="1925"/>
      <c r="F2" s="1926"/>
      <c r="G2" s="3"/>
      <c r="H2" s="15"/>
      <c r="I2" s="1924" t="s">
        <v>1060</v>
      </c>
      <c r="J2" s="1925"/>
      <c r="K2" s="1925"/>
      <c r="L2" s="1926"/>
      <c r="M2" s="15"/>
      <c r="N2" s="15"/>
      <c r="O2" s="14"/>
      <c r="P2" s="14"/>
      <c r="Q2" s="4"/>
      <c r="R2" s="4"/>
      <c r="S2" s="4"/>
      <c r="T2" s="4"/>
      <c r="U2" s="4"/>
      <c r="V2" s="4"/>
      <c r="W2" s="4"/>
      <c r="X2" s="4"/>
      <c r="Y2" s="4"/>
    </row>
    <row r="3" spans="1:25" ht="110.25" customHeight="1">
      <c r="A3" s="16" t="s">
        <v>720</v>
      </c>
      <c r="B3" s="28" t="s">
        <v>678</v>
      </c>
      <c r="C3" s="28" t="s">
        <v>679</v>
      </c>
      <c r="D3" s="28" t="s">
        <v>680</v>
      </c>
      <c r="E3" s="28" t="s">
        <v>681</v>
      </c>
      <c r="F3" s="28" t="s">
        <v>682</v>
      </c>
      <c r="G3" s="16" t="s">
        <v>1061</v>
      </c>
      <c r="H3" s="16" t="s">
        <v>1062</v>
      </c>
      <c r="I3" s="18" t="s">
        <v>1063</v>
      </c>
      <c r="J3" s="18" t="s">
        <v>1064</v>
      </c>
      <c r="K3" s="18" t="s">
        <v>1065</v>
      </c>
      <c r="L3" s="18" t="s">
        <v>1066</v>
      </c>
      <c r="M3" s="16" t="s">
        <v>532</v>
      </c>
      <c r="N3" s="16" t="s">
        <v>1067</v>
      </c>
      <c r="O3" s="19" t="s">
        <v>1068</v>
      </c>
      <c r="P3" s="19" t="s">
        <v>1069</v>
      </c>
      <c r="Q3" s="19" t="s">
        <v>1070</v>
      </c>
      <c r="R3" s="19" t="s">
        <v>1071</v>
      </c>
      <c r="S3" s="19" t="s">
        <v>1072</v>
      </c>
      <c r="T3" s="16" t="s">
        <v>1073</v>
      </c>
      <c r="U3" s="16" t="s">
        <v>1074</v>
      </c>
      <c r="V3" s="3"/>
      <c r="W3" s="3"/>
      <c r="X3" s="3"/>
      <c r="Y3" s="3"/>
    </row>
    <row r="4" spans="1:25" ht="52.8">
      <c r="A4" s="7">
        <v>1</v>
      </c>
      <c r="B4" s="20" t="s">
        <v>728</v>
      </c>
      <c r="C4" s="20" t="s">
        <v>728</v>
      </c>
      <c r="D4" s="23"/>
      <c r="E4" s="23"/>
      <c r="F4" s="20" t="s">
        <v>728</v>
      </c>
      <c r="G4" s="9" t="s">
        <v>1311</v>
      </c>
      <c r="H4" s="30" t="s">
        <v>1312</v>
      </c>
      <c r="I4" s="31" t="s">
        <v>1049</v>
      </c>
      <c r="J4" s="31"/>
      <c r="K4" s="31"/>
      <c r="L4" s="31"/>
      <c r="M4" s="10" t="str">
        <f>IF(AND('1-Basic Info'!$I$11="Y",$I4="x"),"&gt;&gt;เลือกระดับผลการประเมิน&lt;&lt;",IF(AND('1-Basic Info'!$I$12="Y",$J4="x"),"&gt;&gt;เลือกระดับผลการประเมิน&lt;&lt;",IF(AND('1-Basic Info'!$I$13="Y",$K4="x"),"&gt;&gt;เลือกระดับผลการประเมิน&lt;&lt;",IF(AND('1-Basic Info'!$I$14="Y",$L4="x"),"&gt;&gt;เลือกระดับผลการประเมิน&lt;&lt;","Not Applicable"))))</f>
        <v>Not Applicable</v>
      </c>
      <c r="N4" s="20" t="e">
        <f t="array" aca="1" ref="N4" ca="1">_xludf.SWITCH(M4,"Not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4" s="9"/>
      <c r="P4" s="9"/>
      <c r="Q4" s="22"/>
      <c r="R4" s="22"/>
      <c r="S4" s="22"/>
      <c r="T4" s="22"/>
      <c r="U4" s="22"/>
      <c r="V4" s="3"/>
      <c r="W4" s="3"/>
      <c r="X4" s="3"/>
      <c r="Y4" s="3"/>
    </row>
    <row r="5" spans="1:25" ht="365.4">
      <c r="A5" s="7">
        <v>2</v>
      </c>
      <c r="B5" s="29"/>
      <c r="C5" s="20" t="s">
        <v>728</v>
      </c>
      <c r="D5" s="23"/>
      <c r="E5" s="20" t="s">
        <v>728</v>
      </c>
      <c r="F5" s="29"/>
      <c r="G5" s="9" t="s">
        <v>1313</v>
      </c>
      <c r="H5" s="9" t="s">
        <v>1314</v>
      </c>
      <c r="I5" s="31" t="s">
        <v>1049</v>
      </c>
      <c r="J5" s="31"/>
      <c r="K5" s="31"/>
      <c r="L5" s="31"/>
      <c r="M5" s="10" t="str">
        <f>IF(AND('1-Basic Info'!$I$11="Y",$I5="x"),"&gt;&gt;เลือกระดับผลการประเมิน&lt;&lt;",IF(AND('1-Basic Info'!$I$12="Y",$J5="x"),"&gt;&gt;เลือกระดับผลการประเมิน&lt;&lt;",IF(AND('1-Basic Info'!$I$13="Y",$K5="x"),"&gt;&gt;เลือกระดับผลการประเมิน&lt;&lt;",IF(AND('1-Basic Info'!$I$14="Y",$L5="x"),"&gt;&gt;เลือกระดับผลการประเมิน&lt;&lt;","Not Applicable"))))</f>
        <v>Not Applicable</v>
      </c>
      <c r="N5" s="20" t="e">
        <f t="array" aca="1" ref="N5" ca="1">_xludf.SWITCH(M5,"Not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5" s="9"/>
      <c r="P5" s="9"/>
      <c r="Q5" s="22"/>
      <c r="R5" s="22"/>
      <c r="S5" s="22"/>
      <c r="T5" s="22"/>
      <c r="U5" s="22"/>
      <c r="V5" s="3"/>
      <c r="W5" s="3"/>
      <c r="X5" s="3"/>
      <c r="Y5" s="3"/>
    </row>
    <row r="6" spans="1:25" ht="192">
      <c r="A6" s="7">
        <v>3</v>
      </c>
      <c r="B6" s="29"/>
      <c r="C6" s="20" t="s">
        <v>728</v>
      </c>
      <c r="D6" s="23"/>
      <c r="E6" s="29"/>
      <c r="F6" s="29"/>
      <c r="G6" s="9" t="s">
        <v>1315</v>
      </c>
      <c r="H6" s="30" t="s">
        <v>1316</v>
      </c>
      <c r="I6" s="31" t="s">
        <v>1049</v>
      </c>
      <c r="J6" s="31"/>
      <c r="K6" s="31"/>
      <c r="L6" s="31"/>
      <c r="M6" s="10" t="str">
        <f>IF(AND('1-Basic Info'!$I$11="Y",$I6="x"),"&gt;&gt;เลือกระดับผลการประเมิน&lt;&lt;",IF(AND('1-Basic Info'!$I$12="Y",$J6="x"),"&gt;&gt;เลือกระดับผลการประเมิน&lt;&lt;",IF(AND('1-Basic Info'!$I$13="Y",$K6="x"),"&gt;&gt;เลือกระดับผลการประเมิน&lt;&lt;",IF(AND('1-Basic Info'!$I$14="Y",$L6="x"),"&gt;&gt;เลือกระดับผลการประเมิน&lt;&lt;","Not Applicable"))))</f>
        <v>Not Applicable</v>
      </c>
      <c r="N6" s="20" t="e">
        <f t="array" aca="1" ref="N6" ca="1">_xludf.SWITCH(M6,"Not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6" s="9"/>
      <c r="P6" s="9"/>
      <c r="Q6" s="22"/>
      <c r="R6" s="22"/>
      <c r="S6" s="22"/>
      <c r="T6" s="22"/>
      <c r="U6" s="22"/>
      <c r="V6" s="3"/>
      <c r="W6" s="3"/>
      <c r="X6" s="3"/>
      <c r="Y6" s="3"/>
    </row>
    <row r="7" spans="1:25" ht="121.8">
      <c r="A7" s="7">
        <v>4</v>
      </c>
      <c r="B7" s="29"/>
      <c r="C7" s="23"/>
      <c r="D7" s="23"/>
      <c r="E7" s="20" t="s">
        <v>728</v>
      </c>
      <c r="F7" s="20" t="s">
        <v>728</v>
      </c>
      <c r="G7" s="9" t="s">
        <v>1317</v>
      </c>
      <c r="H7" s="9" t="s">
        <v>1318</v>
      </c>
      <c r="I7" s="31" t="s">
        <v>1049</v>
      </c>
      <c r="J7" s="31"/>
      <c r="K7" s="31"/>
      <c r="L7" s="31"/>
      <c r="M7" s="10" t="str">
        <f>IF(AND('1-Basic Info'!$I$11="Y",$I7="x"),"&gt;&gt;เลือกระดับผลการประเมิน&lt;&lt;",IF(AND('1-Basic Info'!$I$12="Y",$J7="x"),"&gt;&gt;เลือกระดับผลการประเมิน&lt;&lt;",IF(AND('1-Basic Info'!$I$13="Y",$K7="x"),"&gt;&gt;เลือกระดับผลการประเมิน&lt;&lt;",IF(AND('1-Basic Info'!$I$14="Y",$L7="x"),"&gt;&gt;เลือกระดับผลการประเมิน&lt;&lt;","Not Applicable"))))</f>
        <v>Not Applicable</v>
      </c>
      <c r="N7" s="20" t="e">
        <f t="array" aca="1" ref="N7" ca="1">_xludf.SWITCH(M7,"Not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7" s="9"/>
      <c r="P7" s="9"/>
      <c r="Q7" s="22"/>
      <c r="R7" s="22"/>
      <c r="S7" s="22"/>
      <c r="T7" s="22"/>
      <c r="U7" s="22"/>
      <c r="V7" s="3"/>
      <c r="W7" s="3"/>
      <c r="X7" s="3"/>
      <c r="Y7" s="3"/>
    </row>
    <row r="8" spans="1:25" ht="69.599999999999994">
      <c r="A8" s="7">
        <v>5</v>
      </c>
      <c r="B8" s="20" t="s">
        <v>728</v>
      </c>
      <c r="C8" s="20" t="s">
        <v>728</v>
      </c>
      <c r="D8" s="23"/>
      <c r="E8" s="23"/>
      <c r="F8" s="20" t="s">
        <v>728</v>
      </c>
      <c r="G8" s="9" t="s">
        <v>1319</v>
      </c>
      <c r="H8" s="9" t="s">
        <v>1320</v>
      </c>
      <c r="I8" s="31"/>
      <c r="J8" s="31" t="s">
        <v>1049</v>
      </c>
      <c r="K8" s="31" t="s">
        <v>1049</v>
      </c>
      <c r="L8" s="31"/>
      <c r="M8" s="10" t="str">
        <f>IF(AND('1-Basic Info'!$I$11="Y",$I8="x"),"&gt;&gt;เลือกระดับผลการประเมิน&lt;&lt;",IF(AND('1-Basic Info'!$I$12="Y",$J8="x"),"&gt;&gt;เลือกระดับผลการประเมิน&lt;&lt;",IF(AND('1-Basic Info'!$I$13="Y",$K8="x"),"&gt;&gt;เลือกระดับผลการประเมิน&lt;&lt;",IF(AND('1-Basic Info'!$I$14="Y",$L8="x"),"&gt;&gt;เลือกระดับผลการประเมิน&lt;&lt;","Not Applicable"))))</f>
        <v>Not Applicable</v>
      </c>
      <c r="N8" s="20" t="e">
        <f t="array" aca="1" ref="N8" ca="1">_xludf.SWITCH(M8,"Not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8" s="9"/>
      <c r="P8" s="9"/>
      <c r="Q8" s="22"/>
      <c r="R8" s="22"/>
      <c r="S8" s="22"/>
      <c r="T8" s="22"/>
      <c r="U8" s="22"/>
      <c r="V8" s="3"/>
      <c r="W8" s="3"/>
      <c r="X8" s="3"/>
      <c r="Y8" s="3"/>
    </row>
    <row r="9" spans="1:25" ht="121.8">
      <c r="A9" s="7">
        <v>6</v>
      </c>
      <c r="B9" s="29"/>
      <c r="C9" s="20" t="s">
        <v>728</v>
      </c>
      <c r="D9" s="23"/>
      <c r="E9" s="29"/>
      <c r="F9" s="20" t="s">
        <v>728</v>
      </c>
      <c r="G9" s="9" t="s">
        <v>1321</v>
      </c>
      <c r="H9" s="9" t="s">
        <v>1322</v>
      </c>
      <c r="I9" s="31"/>
      <c r="J9" s="31" t="s">
        <v>1049</v>
      </c>
      <c r="K9" s="31"/>
      <c r="L9" s="31"/>
      <c r="M9" s="10" t="str">
        <f>IF(AND('1-Basic Info'!$I$11="Y",$I9="x"),"&gt;&gt;เลือกระดับผลการประเมิน&lt;&lt;",IF(AND('1-Basic Info'!$I$12="Y",$J9="x"),"&gt;&gt;เลือกระดับผลการประเมิน&lt;&lt;",IF(AND('1-Basic Info'!$I$13="Y",$K9="x"),"&gt;&gt;เลือกระดับผลการประเมิน&lt;&lt;",IF(AND('1-Basic Info'!$I$14="Y",$L9="x"),"&gt;&gt;เลือกระดับผลการประเมิน&lt;&lt;","Not Applicable"))))</f>
        <v>Not Applicable</v>
      </c>
      <c r="N9" s="20" t="e">
        <f t="array" aca="1" ref="N9" ca="1">_xludf.SWITCH(M9,"Not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9" s="9"/>
      <c r="P9" s="9"/>
      <c r="Q9" s="22"/>
      <c r="R9" s="22"/>
      <c r="S9" s="22"/>
      <c r="T9" s="22"/>
      <c r="U9" s="22"/>
      <c r="V9" s="3"/>
      <c r="W9" s="3"/>
      <c r="X9" s="3"/>
      <c r="Y9" s="3"/>
    </row>
    <row r="10" spans="1:25" ht="139.80000000000001">
      <c r="A10" s="7">
        <v>7</v>
      </c>
      <c r="B10" s="29"/>
      <c r="C10" s="20" t="s">
        <v>728</v>
      </c>
      <c r="D10" s="23"/>
      <c r="E10" s="29"/>
      <c r="F10" s="20" t="s">
        <v>728</v>
      </c>
      <c r="G10" s="9" t="s">
        <v>1323</v>
      </c>
      <c r="H10" s="30" t="s">
        <v>1324</v>
      </c>
      <c r="I10" s="31"/>
      <c r="J10" s="31" t="s">
        <v>1049</v>
      </c>
      <c r="K10" s="31" t="s">
        <v>1049</v>
      </c>
      <c r="L10" s="31"/>
      <c r="M10" s="10" t="str">
        <f>IF(AND('1-Basic Info'!$I$11="Y",$I10="x"),"&gt;&gt;เลือกระดับผลการประเมิน&lt;&lt;",IF(AND('1-Basic Info'!$I$12="Y",$J10="x"),"&gt;&gt;เลือกระดับผลการประเมิน&lt;&lt;",IF(AND('1-Basic Info'!$I$13="Y",$K10="x"),"&gt;&gt;เลือกระดับผลการประเมิน&lt;&lt;",IF(AND('1-Basic Info'!$I$14="Y",$L10="x"),"&gt;&gt;เลือกระดับผลการประเมิน&lt;&lt;","Not Applicable"))))</f>
        <v>Not Applicable</v>
      </c>
      <c r="N10" s="20" t="e">
        <f t="array" aca="1" ref="N10" ca="1">_xludf.SWITCH(M10,"Not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10" s="9"/>
      <c r="P10" s="9"/>
      <c r="Q10" s="22"/>
      <c r="R10" s="22"/>
      <c r="S10" s="22"/>
      <c r="T10" s="22"/>
      <c r="U10" s="22"/>
      <c r="V10" s="3"/>
      <c r="W10" s="3"/>
      <c r="X10" s="3"/>
      <c r="Y10" s="3"/>
    </row>
    <row r="11" spans="1:25" ht="139.80000000000001">
      <c r="A11" s="7">
        <v>8</v>
      </c>
      <c r="B11" s="29"/>
      <c r="C11" s="20" t="s">
        <v>728</v>
      </c>
      <c r="D11" s="23"/>
      <c r="E11" s="20" t="s">
        <v>728</v>
      </c>
      <c r="F11" s="29"/>
      <c r="G11" s="9" t="s">
        <v>1325</v>
      </c>
      <c r="H11" s="30" t="s">
        <v>1326</v>
      </c>
      <c r="I11" s="31"/>
      <c r="J11" s="31" t="s">
        <v>1049</v>
      </c>
      <c r="K11" s="31" t="s">
        <v>1049</v>
      </c>
      <c r="L11" s="31"/>
      <c r="M11" s="10" t="str">
        <f>IF(AND('1-Basic Info'!$I$11="Y",$I11="x"),"&gt;&gt;เลือกระดับผลการประเมิน&lt;&lt;",IF(AND('1-Basic Info'!$I$12="Y",$J11="x"),"&gt;&gt;เลือกระดับผลการประเมิน&lt;&lt;",IF(AND('1-Basic Info'!$I$13="Y",$K11="x"),"&gt;&gt;เลือกระดับผลการประเมิน&lt;&lt;",IF(AND('1-Basic Info'!$I$14="Y",$L11="x"),"&gt;&gt;เลือกระดับผลการประเมิน&lt;&lt;","Not Applicable"))))</f>
        <v>Not Applicable</v>
      </c>
      <c r="N11" s="20" t="e">
        <f t="array" aca="1" ref="N11" ca="1">_xludf.SWITCH(M11,"Not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11" s="9"/>
      <c r="P11" s="9"/>
      <c r="Q11" s="22"/>
      <c r="R11" s="22"/>
      <c r="S11" s="22"/>
      <c r="T11" s="22"/>
      <c r="U11" s="22"/>
      <c r="V11" s="3"/>
      <c r="W11" s="3"/>
      <c r="X11" s="3"/>
      <c r="Y11" s="3"/>
    </row>
    <row r="12" spans="1:25" ht="157.19999999999999">
      <c r="A12" s="7">
        <v>9</v>
      </c>
      <c r="B12" s="29"/>
      <c r="C12" s="20" t="s">
        <v>728</v>
      </c>
      <c r="D12" s="20"/>
      <c r="E12" s="20" t="s">
        <v>728</v>
      </c>
      <c r="F12" s="29"/>
      <c r="G12" s="9"/>
      <c r="H12" s="30" t="s">
        <v>1327</v>
      </c>
      <c r="I12" s="31"/>
      <c r="J12" s="31" t="s">
        <v>1049</v>
      </c>
      <c r="K12" s="31" t="s">
        <v>1049</v>
      </c>
      <c r="L12" s="31"/>
      <c r="M12" s="10" t="str">
        <f>IF(AND('1-Basic Info'!$I$11="Y",$I12="x"),"&gt;&gt;เลือกระดับผลการประเมิน&lt;&lt;",IF(AND('1-Basic Info'!$I$12="Y",$J12="x"),"&gt;&gt;เลือกระดับผลการประเมิน&lt;&lt;",IF(AND('1-Basic Info'!$I$13="Y",$K12="x"),"&gt;&gt;เลือกระดับผลการประเมิน&lt;&lt;",IF(AND('1-Basic Info'!$I$14="Y",$L12="x"),"&gt;&gt;เลือกระดับผลการประเมิน&lt;&lt;","Not Applicable"))))</f>
        <v>Not Applicable</v>
      </c>
      <c r="N12" s="20" t="e">
        <f t="array" aca="1" ref="N12" ca="1">_xludf.SWITCH(M12,"Not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12" s="9"/>
      <c r="P12" s="9"/>
      <c r="Q12" s="22"/>
      <c r="R12" s="22"/>
      <c r="S12" s="22"/>
      <c r="T12" s="22"/>
      <c r="U12" s="22"/>
      <c r="V12" s="3"/>
      <c r="W12" s="3"/>
      <c r="X12" s="3"/>
      <c r="Y12" s="3"/>
    </row>
    <row r="13" spans="1:25" ht="208.8">
      <c r="A13" s="7">
        <v>10</v>
      </c>
      <c r="B13" s="29"/>
      <c r="C13" s="20" t="s">
        <v>728</v>
      </c>
      <c r="D13" s="23"/>
      <c r="E13" s="29"/>
      <c r="F13" s="29"/>
      <c r="G13" s="9" t="s">
        <v>1328</v>
      </c>
      <c r="H13" s="9" t="s">
        <v>1329</v>
      </c>
      <c r="I13" s="31"/>
      <c r="J13" s="31" t="s">
        <v>1049</v>
      </c>
      <c r="K13" s="31" t="s">
        <v>1049</v>
      </c>
      <c r="L13" s="31"/>
      <c r="M13" s="10" t="str">
        <f>IF(AND('1-Basic Info'!$I$11="Y",$I13="x"),"&gt;&gt;เลือกระดับผลการประเมิน&lt;&lt;",IF(AND('1-Basic Info'!$I$12="Y",$J13="x"),"&gt;&gt;เลือกระดับผลการประเมิน&lt;&lt;",IF(AND('1-Basic Info'!$I$13="Y",$K13="x"),"&gt;&gt;เลือกระดับผลการประเมิน&lt;&lt;",IF(AND('1-Basic Info'!$I$14="Y",$L13="x"),"&gt;&gt;เลือกระดับผลการประเมิน&lt;&lt;","Not Applicable"))))</f>
        <v>Not Applicable</v>
      </c>
      <c r="N13" s="20" t="e">
        <f t="array" aca="1" ref="N13" ca="1">_xludf.SWITCH(M13,"Not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13" s="9"/>
      <c r="P13" s="9"/>
      <c r="Q13" s="22"/>
      <c r="R13" s="22"/>
      <c r="S13" s="22"/>
      <c r="T13" s="22"/>
      <c r="U13" s="22"/>
      <c r="V13" s="3"/>
      <c r="W13" s="3"/>
      <c r="X13" s="3"/>
      <c r="Y13" s="3"/>
    </row>
    <row r="14" spans="1:25" ht="121.8">
      <c r="A14" s="7">
        <v>11</v>
      </c>
      <c r="B14" s="29"/>
      <c r="C14" s="20" t="s">
        <v>728</v>
      </c>
      <c r="D14" s="20" t="s">
        <v>728</v>
      </c>
      <c r="E14" s="29"/>
      <c r="F14" s="29"/>
      <c r="G14" s="9" t="s">
        <v>1330</v>
      </c>
      <c r="H14" s="9" t="s">
        <v>1331</v>
      </c>
      <c r="I14" s="31" t="s">
        <v>1049</v>
      </c>
      <c r="J14" s="31" t="s">
        <v>1049</v>
      </c>
      <c r="K14" s="31"/>
      <c r="L14" s="31"/>
      <c r="M14" s="10" t="str">
        <f>IF(AND('1-Basic Info'!$I$11="Y",$I14="x"),"&gt;&gt;เลือกระดับผลการประเมิน&lt;&lt;",IF(AND('1-Basic Info'!$I$12="Y",$J14="x"),"&gt;&gt;เลือกระดับผลการประเมิน&lt;&lt;",IF(AND('1-Basic Info'!$I$13="Y",$K14="x"),"&gt;&gt;เลือกระดับผลการประเมิน&lt;&lt;",IF(AND('1-Basic Info'!$I$14="Y",$L14="x"),"&gt;&gt;เลือกระดับผลการประเมิน&lt;&lt;","Not Applicable"))))</f>
        <v>Not Applicable</v>
      </c>
      <c r="N14" s="20" t="e">
        <f t="array" aca="1" ref="N14" ca="1">_xludf.SWITCH(M14,"Not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14" s="9"/>
      <c r="P14" s="9"/>
      <c r="Q14" s="22"/>
      <c r="R14" s="22"/>
      <c r="S14" s="22"/>
      <c r="T14" s="22"/>
      <c r="U14" s="22"/>
      <c r="V14" s="3"/>
      <c r="W14" s="3"/>
      <c r="X14" s="3"/>
      <c r="Y14" s="3"/>
    </row>
    <row r="15" spans="1:25" ht="52.2">
      <c r="A15" s="7">
        <v>12</v>
      </c>
      <c r="B15" s="20" t="s">
        <v>728</v>
      </c>
      <c r="C15" s="23"/>
      <c r="D15" s="23"/>
      <c r="E15" s="29"/>
      <c r="F15" s="20" t="s">
        <v>728</v>
      </c>
      <c r="G15" s="9" t="s">
        <v>1332</v>
      </c>
      <c r="H15" s="9" t="s">
        <v>1333</v>
      </c>
      <c r="I15" s="31" t="s">
        <v>1049</v>
      </c>
      <c r="J15" s="31"/>
      <c r="K15" s="31" t="s">
        <v>1049</v>
      </c>
      <c r="L15" s="31"/>
      <c r="M15" s="10" t="str">
        <f>IF(AND('1-Basic Info'!$I$11="Y",$I15="x"),"&gt;&gt;เลือกระดับผลการประเมิน&lt;&lt;",IF(AND('1-Basic Info'!$I$12="Y",$J15="x"),"&gt;&gt;เลือกระดับผลการประเมิน&lt;&lt;",IF(AND('1-Basic Info'!$I$13="Y",$K15="x"),"&gt;&gt;เลือกระดับผลการประเมิน&lt;&lt;",IF(AND('1-Basic Info'!$I$14="Y",$L15="x"),"&gt;&gt;เลือกระดับผลการประเมิน&lt;&lt;","Not Applicable"))))</f>
        <v>Not Applicable</v>
      </c>
      <c r="N15" s="20" t="e">
        <f t="array" aca="1" ref="N15" ca="1">_xludf.SWITCH(M15,"Not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15" s="9"/>
      <c r="P15" s="9"/>
      <c r="Q15" s="22"/>
      <c r="R15" s="22"/>
      <c r="S15" s="22"/>
      <c r="T15" s="22"/>
      <c r="U15" s="22"/>
      <c r="V15" s="3"/>
      <c r="W15" s="3"/>
      <c r="X15" s="3"/>
      <c r="Y15" s="3"/>
    </row>
    <row r="16" spans="1:25" ht="156.6">
      <c r="A16" s="7">
        <v>13</v>
      </c>
      <c r="B16" s="29"/>
      <c r="C16" s="23"/>
      <c r="D16" s="23"/>
      <c r="E16" s="29"/>
      <c r="F16" s="20" t="s">
        <v>728</v>
      </c>
      <c r="G16" s="9" t="s">
        <v>1334</v>
      </c>
      <c r="H16" s="9" t="s">
        <v>1335</v>
      </c>
      <c r="I16" s="31"/>
      <c r="J16" s="31"/>
      <c r="K16" s="31" t="s">
        <v>1049</v>
      </c>
      <c r="L16" s="31"/>
      <c r="M16" s="10" t="str">
        <f>IF(AND('1-Basic Info'!$I$11="Y",$I16="x"),"&gt;&gt;เลือกระดับผลการประเมิน&lt;&lt;",IF(AND('1-Basic Info'!$I$12="Y",$J16="x"),"&gt;&gt;เลือกระดับผลการประเมิน&lt;&lt;",IF(AND('1-Basic Info'!$I$13="Y",$K16="x"),"&gt;&gt;เลือกระดับผลการประเมิน&lt;&lt;",IF(AND('1-Basic Info'!$I$14="Y",$L16="x"),"&gt;&gt;เลือกระดับผลการประเมิน&lt;&lt;","Not Applicable"))))</f>
        <v>Not Applicable</v>
      </c>
      <c r="N16" s="20" t="e">
        <f t="array" aca="1" ref="N16" ca="1">_xludf.SWITCH(M16,"Not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16" s="9"/>
      <c r="P16" s="9"/>
      <c r="Q16" s="22"/>
      <c r="R16" s="22"/>
      <c r="S16" s="22"/>
      <c r="T16" s="22"/>
      <c r="U16" s="22"/>
      <c r="V16" s="3"/>
      <c r="W16" s="3"/>
      <c r="X16" s="3"/>
      <c r="Y16" s="3"/>
    </row>
    <row r="17" spans="1:25" ht="156.6">
      <c r="A17" s="7">
        <v>14</v>
      </c>
      <c r="B17" s="29"/>
      <c r="C17" s="20" t="s">
        <v>728</v>
      </c>
      <c r="D17" s="20" t="s">
        <v>728</v>
      </c>
      <c r="E17" s="29"/>
      <c r="F17" s="29"/>
      <c r="G17" s="9" t="s">
        <v>1336</v>
      </c>
      <c r="H17" s="9" t="s">
        <v>1337</v>
      </c>
      <c r="I17" s="31"/>
      <c r="J17" s="31"/>
      <c r="K17" s="31" t="s">
        <v>1049</v>
      </c>
      <c r="L17" s="31"/>
      <c r="M17" s="10" t="str">
        <f>IF(AND('1-Basic Info'!$I$11="Y",$I17="x"),"&gt;&gt;เลือกระดับผลการประเมิน&lt;&lt;",IF(AND('1-Basic Info'!$I$12="Y",$J17="x"),"&gt;&gt;เลือกระดับผลการประเมิน&lt;&lt;",IF(AND('1-Basic Info'!$I$13="Y",$K17="x"),"&gt;&gt;เลือกระดับผลการประเมิน&lt;&lt;",IF(AND('1-Basic Info'!$I$14="Y",$L17="x"),"&gt;&gt;เลือกระดับผลการประเมิน&lt;&lt;","Not Applicable"))))</f>
        <v>Not Applicable</v>
      </c>
      <c r="N17" s="20" t="e">
        <f t="array" aca="1" ref="N17" ca="1">_xludf.SWITCH(M17,"Not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17" s="9"/>
      <c r="P17" s="9"/>
      <c r="Q17" s="22"/>
      <c r="R17" s="22"/>
      <c r="S17" s="22"/>
      <c r="T17" s="22"/>
      <c r="U17" s="22"/>
      <c r="V17" s="3"/>
      <c r="W17" s="3"/>
      <c r="X17" s="3"/>
      <c r="Y17" s="3"/>
    </row>
    <row r="18" spans="1:25" ht="139.19999999999999">
      <c r="A18" s="7">
        <v>15</v>
      </c>
      <c r="B18" s="29"/>
      <c r="C18" s="23"/>
      <c r="D18" s="23"/>
      <c r="E18" s="29"/>
      <c r="F18" s="20" t="s">
        <v>728</v>
      </c>
      <c r="G18" s="9" t="s">
        <v>1338</v>
      </c>
      <c r="H18" s="9" t="s">
        <v>1339</v>
      </c>
      <c r="I18" s="31" t="s">
        <v>1049</v>
      </c>
      <c r="J18" s="31" t="s">
        <v>1049</v>
      </c>
      <c r="K18" s="31" t="s">
        <v>1049</v>
      </c>
      <c r="L18" s="31"/>
      <c r="M18" s="10" t="str">
        <f>IF(AND('1-Basic Info'!$I$11="Y",$I18="x"),"&gt;&gt;เลือกระดับผลการประเมิน&lt;&lt;",IF(AND('1-Basic Info'!$I$12="Y",$J18="x"),"&gt;&gt;เลือกระดับผลการประเมิน&lt;&lt;",IF(AND('1-Basic Info'!$I$13="Y",$K18="x"),"&gt;&gt;เลือกระดับผลการประเมิน&lt;&lt;",IF(AND('1-Basic Info'!$I$14="Y",$L18="x"),"&gt;&gt;เลือกระดับผลการประเมิน&lt;&lt;","Not Applicable"))))</f>
        <v>Not Applicable</v>
      </c>
      <c r="N18" s="20" t="e">
        <f t="array" aca="1" ref="N18" ca="1">_xludf.SWITCH(M18,"Not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18" s="9"/>
      <c r="P18" s="9"/>
      <c r="Q18" s="22"/>
      <c r="R18" s="22"/>
      <c r="S18" s="22"/>
      <c r="T18" s="22"/>
      <c r="U18" s="22"/>
      <c r="V18" s="3"/>
      <c r="W18" s="3"/>
      <c r="X18" s="3"/>
      <c r="Y18" s="3"/>
    </row>
    <row r="19" spans="1:25" ht="400.2">
      <c r="A19" s="7">
        <v>16</v>
      </c>
      <c r="B19" s="20" t="s">
        <v>728</v>
      </c>
      <c r="C19" s="20" t="s">
        <v>728</v>
      </c>
      <c r="D19" s="20" t="s">
        <v>728</v>
      </c>
      <c r="E19" s="29"/>
      <c r="F19" s="29"/>
      <c r="G19" s="9" t="s">
        <v>1340</v>
      </c>
      <c r="H19" s="9" t="s">
        <v>1341</v>
      </c>
      <c r="I19" s="31" t="s">
        <v>1049</v>
      </c>
      <c r="J19" s="31"/>
      <c r="K19" s="31" t="s">
        <v>1049</v>
      </c>
      <c r="L19" s="31"/>
      <c r="M19" s="10" t="str">
        <f>IF(AND('1-Basic Info'!$I$11="Y",$I19="x"),"&gt;&gt;เลือกระดับผลการประเมิน&lt;&lt;",IF(AND('1-Basic Info'!$I$12="Y",$J19="x"),"&gt;&gt;เลือกระดับผลการประเมิน&lt;&lt;",IF(AND('1-Basic Info'!$I$13="Y",$K19="x"),"&gt;&gt;เลือกระดับผลการประเมิน&lt;&lt;",IF(AND('1-Basic Info'!$I$14="Y",$L19="x"),"&gt;&gt;เลือกระดับผลการประเมิน&lt;&lt;","Not Applicable"))))</f>
        <v>Not Applicable</v>
      </c>
      <c r="N19" s="20" t="e">
        <f t="array" aca="1" ref="N19" ca="1">_xludf.SWITCH(M19,"Not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19" s="9"/>
      <c r="P19" s="9"/>
      <c r="Q19" s="22"/>
      <c r="R19" s="22"/>
      <c r="S19" s="22"/>
      <c r="T19" s="22"/>
      <c r="U19" s="22"/>
      <c r="V19" s="3"/>
      <c r="W19" s="3"/>
      <c r="X19" s="3"/>
      <c r="Y19" s="3"/>
    </row>
    <row r="20" spans="1:25" ht="121.8">
      <c r="A20" s="7">
        <v>17</v>
      </c>
      <c r="B20" s="29"/>
      <c r="C20" s="23"/>
      <c r="D20" s="20" t="s">
        <v>728</v>
      </c>
      <c r="E20" s="29"/>
      <c r="F20" s="20" t="s">
        <v>728</v>
      </c>
      <c r="G20" s="9" t="s">
        <v>1342</v>
      </c>
      <c r="H20" s="9" t="s">
        <v>1343</v>
      </c>
      <c r="I20" s="31"/>
      <c r="J20" s="31"/>
      <c r="K20" s="31" t="s">
        <v>1049</v>
      </c>
      <c r="L20" s="31"/>
      <c r="M20" s="10" t="str">
        <f>IF(AND('1-Basic Info'!$I$11="Y",$I20="x"),"&gt;&gt;เลือกระดับผลการประเมิน&lt;&lt;",IF(AND('1-Basic Info'!$I$12="Y",$J20="x"),"&gt;&gt;เลือกระดับผลการประเมิน&lt;&lt;",IF(AND('1-Basic Info'!$I$13="Y",$K20="x"),"&gt;&gt;เลือกระดับผลการประเมิน&lt;&lt;",IF(AND('1-Basic Info'!$I$14="Y",$L20="x"),"&gt;&gt;เลือกระดับผลการประเมิน&lt;&lt;","Not Applicable"))))</f>
        <v>Not Applicable</v>
      </c>
      <c r="N20" s="20" t="e">
        <f t="array" aca="1" ref="N20" ca="1">_xludf.SWITCH(M20,"Not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20" s="9"/>
      <c r="P20" s="9"/>
      <c r="Q20" s="22"/>
      <c r="R20" s="22"/>
      <c r="S20" s="22"/>
      <c r="T20" s="22"/>
      <c r="U20" s="22"/>
      <c r="V20" s="3"/>
      <c r="W20" s="3"/>
      <c r="X20" s="3"/>
      <c r="Y20" s="3"/>
    </row>
    <row r="21" spans="1:25" ht="15.75" customHeight="1">
      <c r="A21" s="7">
        <v>18</v>
      </c>
      <c r="B21" s="29"/>
      <c r="C21" s="23"/>
      <c r="D21" s="20" t="s">
        <v>728</v>
      </c>
      <c r="E21" s="29"/>
      <c r="F21" s="20" t="s">
        <v>728</v>
      </c>
      <c r="G21" s="9" t="s">
        <v>1344</v>
      </c>
      <c r="H21" s="9" t="s">
        <v>1345</v>
      </c>
      <c r="I21" s="31"/>
      <c r="J21" s="31"/>
      <c r="K21" s="31" t="s">
        <v>1049</v>
      </c>
      <c r="L21" s="31"/>
      <c r="M21" s="10" t="str">
        <f>IF(AND('1-Basic Info'!$I$11="Y",$I21="x"),"&gt;&gt;เลือกระดับผลการประเมิน&lt;&lt;",IF(AND('1-Basic Info'!$I$12="Y",$J21="x"),"&gt;&gt;เลือกระดับผลการประเมิน&lt;&lt;",IF(AND('1-Basic Info'!$I$13="Y",$K21="x"),"&gt;&gt;เลือกระดับผลการประเมิน&lt;&lt;",IF(AND('1-Basic Info'!$I$14="Y",$L21="x"),"&gt;&gt;เลือกระดับผลการประเมิน&lt;&lt;","Not Applicable"))))</f>
        <v>Not Applicable</v>
      </c>
      <c r="N21" s="20" t="e">
        <f t="array" aca="1" ref="N21" ca="1">_xludf.SWITCH(M21,"Not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21" s="9"/>
      <c r="P21" s="9"/>
      <c r="Q21" s="22"/>
      <c r="R21" s="22"/>
      <c r="S21" s="22"/>
      <c r="T21" s="22"/>
      <c r="U21" s="22"/>
      <c r="V21" s="3"/>
      <c r="W21" s="3"/>
      <c r="X21" s="3"/>
      <c r="Y21" s="3"/>
    </row>
    <row r="22" spans="1:25" ht="15.75" customHeight="1">
      <c r="A22" s="7">
        <v>19</v>
      </c>
      <c r="B22" s="29"/>
      <c r="C22" s="23"/>
      <c r="D22" s="20" t="s">
        <v>728</v>
      </c>
      <c r="E22" s="29"/>
      <c r="F22" s="20" t="s">
        <v>728</v>
      </c>
      <c r="G22" s="11" t="s">
        <v>1346</v>
      </c>
      <c r="H22" s="30" t="s">
        <v>1347</v>
      </c>
      <c r="I22" s="31"/>
      <c r="J22" s="31"/>
      <c r="K22" s="31"/>
      <c r="L22" s="31" t="s">
        <v>1049</v>
      </c>
      <c r="M22" s="10" t="str">
        <f>IF(AND('1-Basic Info'!$I$11="Y",$I22="x"),"&gt;&gt;เลือกระดับผลการประเมิน&lt;&lt;",IF(AND('1-Basic Info'!$I$12="Y",$J22="x"),"&gt;&gt;เลือกระดับผลการประเมิน&lt;&lt;",IF(AND('1-Basic Info'!$I$13="Y",$K22="x"),"&gt;&gt;เลือกระดับผลการประเมิน&lt;&lt;",IF(AND('1-Basic Info'!$I$14="Y",$L22="x"),"&gt;&gt;เลือกระดับผลการประเมิน&lt;&lt;","Not Applicable"))))</f>
        <v>Not Applicable</v>
      </c>
      <c r="N22" s="20" t="e">
        <f t="array" aca="1" ref="N22" ca="1">_xludf.SWITCH(M22,"Not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22" s="9"/>
      <c r="P22" s="9"/>
      <c r="Q22" s="22"/>
      <c r="R22" s="22"/>
      <c r="S22" s="22"/>
      <c r="T22" s="22"/>
      <c r="U22" s="22"/>
      <c r="V22" s="3"/>
      <c r="W22" s="3"/>
      <c r="X22" s="3"/>
      <c r="Y22" s="3"/>
    </row>
    <row r="23" spans="1:25" ht="15.75" customHeight="1">
      <c r="A23" s="7">
        <v>20</v>
      </c>
      <c r="B23" s="29"/>
      <c r="C23" s="23"/>
      <c r="D23" s="20" t="s">
        <v>728</v>
      </c>
      <c r="E23" s="29"/>
      <c r="F23" s="23"/>
      <c r="G23" s="11" t="s">
        <v>1348</v>
      </c>
      <c r="H23" s="9" t="s">
        <v>1349</v>
      </c>
      <c r="I23" s="31"/>
      <c r="J23" s="31"/>
      <c r="K23" s="31"/>
      <c r="L23" s="31" t="s">
        <v>1049</v>
      </c>
      <c r="M23" s="10" t="str">
        <f>IF(AND('1-Basic Info'!$I$11="Y",$I23="x"),"&gt;&gt;เลือกระดับผลการประเมิน&lt;&lt;",IF(AND('1-Basic Info'!$I$12="Y",$J23="x"),"&gt;&gt;เลือกระดับผลการประเมิน&lt;&lt;",IF(AND('1-Basic Info'!$I$13="Y",$K23="x"),"&gt;&gt;เลือกระดับผลการประเมิน&lt;&lt;",IF(AND('1-Basic Info'!$I$14="Y",$L23="x"),"&gt;&gt;เลือกระดับผลการประเมิน&lt;&lt;","Not Applicable"))))</f>
        <v>Not Applicable</v>
      </c>
      <c r="N23" s="20" t="e">
        <f t="array" aca="1" ref="N23" ca="1">_xludf.SWITCH(M23,"Not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23" s="9"/>
      <c r="P23" s="9"/>
      <c r="Q23" s="22"/>
      <c r="R23" s="22"/>
      <c r="S23" s="22"/>
      <c r="T23" s="22"/>
      <c r="U23" s="22"/>
      <c r="V23" s="3"/>
      <c r="W23" s="3"/>
      <c r="X23" s="3"/>
      <c r="Y23" s="3"/>
    </row>
    <row r="24" spans="1:25" ht="15.75" customHeight="1">
      <c r="A24" s="7">
        <v>21</v>
      </c>
      <c r="B24" s="29"/>
      <c r="C24" s="20" t="s">
        <v>728</v>
      </c>
      <c r="D24" s="20" t="s">
        <v>728</v>
      </c>
      <c r="E24" s="29"/>
      <c r="F24" s="29"/>
      <c r="G24" s="9" t="s">
        <v>1350</v>
      </c>
      <c r="H24" s="9" t="s">
        <v>1351</v>
      </c>
      <c r="I24" s="31"/>
      <c r="J24" s="31"/>
      <c r="K24" s="31"/>
      <c r="L24" s="31" t="s">
        <v>1049</v>
      </c>
      <c r="M24" s="10" t="str">
        <f>IF(AND('1-Basic Info'!$I$11="Y",$I24="x"),"&gt;&gt;เลือกระดับผลการประเมิน&lt;&lt;",IF(AND('1-Basic Info'!$I$12="Y",$J24="x"),"&gt;&gt;เลือกระดับผลการประเมิน&lt;&lt;",IF(AND('1-Basic Info'!$I$13="Y",$K24="x"),"&gt;&gt;เลือกระดับผลการประเมิน&lt;&lt;",IF(AND('1-Basic Info'!$I$14="Y",$L24="x"),"&gt;&gt;เลือกระดับผลการประเมิน&lt;&lt;","Not Applicable"))))</f>
        <v>Not Applicable</v>
      </c>
      <c r="N24" s="20" t="e">
        <f t="array" aca="1" ref="N24" ca="1">_xludf.SWITCH(M24,"Not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24" s="9"/>
      <c r="P24" s="9"/>
      <c r="Q24" s="22"/>
      <c r="R24" s="22"/>
      <c r="S24" s="22"/>
      <c r="T24" s="22"/>
      <c r="U24" s="22"/>
      <c r="V24" s="3"/>
      <c r="W24" s="3"/>
      <c r="X24" s="3"/>
      <c r="Y24" s="3"/>
    </row>
    <row r="25" spans="1:25" ht="15.75" customHeight="1">
      <c r="A25" s="7">
        <v>22</v>
      </c>
      <c r="B25" s="29"/>
      <c r="C25" s="20" t="s">
        <v>728</v>
      </c>
      <c r="D25" s="23"/>
      <c r="E25" s="29"/>
      <c r="F25" s="29"/>
      <c r="G25" s="9" t="s">
        <v>1352</v>
      </c>
      <c r="H25" s="9" t="s">
        <v>1353</v>
      </c>
      <c r="I25" s="31"/>
      <c r="J25" s="31"/>
      <c r="K25" s="31"/>
      <c r="L25" s="31" t="s">
        <v>1049</v>
      </c>
      <c r="M25" s="10" t="str">
        <f>IF(AND('1-Basic Info'!$I$11="Y",$I25="x"),"&gt;&gt;เลือกระดับผลการประเมิน&lt;&lt;",IF(AND('1-Basic Info'!$I$12="Y",$J25="x"),"&gt;&gt;เลือกระดับผลการประเมิน&lt;&lt;",IF(AND('1-Basic Info'!$I$13="Y",$K25="x"),"&gt;&gt;เลือกระดับผลการประเมิน&lt;&lt;",IF(AND('1-Basic Info'!$I$14="Y",$L25="x"),"&gt;&gt;เลือกระดับผลการประเมิน&lt;&lt;","Not Applicable"))))</f>
        <v>Not Applicable</v>
      </c>
      <c r="N25" s="20" t="e">
        <f t="array" aca="1" ref="N25" ca="1">_xludf.SWITCH(M25,"Not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25" s="9"/>
      <c r="P25" s="9"/>
      <c r="Q25" s="22"/>
      <c r="R25" s="22"/>
      <c r="S25" s="22"/>
      <c r="T25" s="22"/>
      <c r="U25" s="22"/>
      <c r="V25" s="3"/>
      <c r="W25" s="3"/>
      <c r="X25" s="3"/>
      <c r="Y25" s="3"/>
    </row>
    <row r="26" spans="1:25" ht="15.75" customHeight="1">
      <c r="A26" s="7">
        <v>23</v>
      </c>
      <c r="B26" s="29"/>
      <c r="C26" s="20" t="s">
        <v>728</v>
      </c>
      <c r="D26" s="20" t="s">
        <v>728</v>
      </c>
      <c r="E26" s="29"/>
      <c r="F26" s="29"/>
      <c r="G26" s="9" t="s">
        <v>1354</v>
      </c>
      <c r="H26" s="30" t="s">
        <v>1355</v>
      </c>
      <c r="I26" s="31"/>
      <c r="J26" s="31"/>
      <c r="K26" s="31"/>
      <c r="L26" s="31" t="s">
        <v>1049</v>
      </c>
      <c r="M26" s="10" t="str">
        <f>IF(AND('1-Basic Info'!$I$11="Y",$I26="x"),"&gt;&gt;เลือกระดับผลการประเมิน&lt;&lt;",IF(AND('1-Basic Info'!$I$12="Y",$J26="x"),"&gt;&gt;เลือกระดับผลการประเมิน&lt;&lt;",IF(AND('1-Basic Info'!$I$13="Y",$K26="x"),"&gt;&gt;เลือกระดับผลการประเมิน&lt;&lt;",IF(AND('1-Basic Info'!$I$14="Y",$L26="x"),"&gt;&gt;เลือกระดับผลการประเมิน&lt;&lt;","Not Applicable"))))</f>
        <v>Not Applicable</v>
      </c>
      <c r="N26" s="20" t="e">
        <f t="array" aca="1" ref="N26" ca="1">_xludf.SWITCH(M26,"Not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26" s="9"/>
      <c r="P26" s="9"/>
      <c r="Q26" s="22"/>
      <c r="R26" s="22"/>
      <c r="S26" s="22"/>
      <c r="T26" s="22"/>
      <c r="U26" s="22"/>
      <c r="V26" s="3"/>
      <c r="W26" s="3"/>
      <c r="X26" s="3"/>
      <c r="Y26" s="3"/>
    </row>
    <row r="27" spans="1:25" ht="15.75" customHeight="1">
      <c r="A27" s="7">
        <v>24</v>
      </c>
      <c r="B27" s="29"/>
      <c r="C27" s="20" t="s">
        <v>728</v>
      </c>
      <c r="D27" s="20" t="s">
        <v>728</v>
      </c>
      <c r="E27" s="29"/>
      <c r="F27" s="29"/>
      <c r="G27" s="26" t="s">
        <v>1356</v>
      </c>
      <c r="H27" s="30" t="s">
        <v>1357</v>
      </c>
      <c r="I27" s="31"/>
      <c r="J27" s="31"/>
      <c r="K27" s="31"/>
      <c r="L27" s="31" t="s">
        <v>1049</v>
      </c>
      <c r="M27" s="10" t="str">
        <f>IF(AND('1-Basic Info'!$I$11="Y",$I27="x"),"&gt;&gt;เลือกระดับผลการประเมิน&lt;&lt;",IF(AND('1-Basic Info'!$I$12="Y",$J27="x"),"&gt;&gt;เลือกระดับผลการประเมิน&lt;&lt;",IF(AND('1-Basic Info'!$I$13="Y",$K27="x"),"&gt;&gt;เลือกระดับผลการประเมิน&lt;&lt;",IF(AND('1-Basic Info'!$I$14="Y",$L27="x"),"&gt;&gt;เลือกระดับผลการประเมิน&lt;&lt;","Not Applicable"))))</f>
        <v>Not Applicable</v>
      </c>
      <c r="N27" s="20" t="e">
        <f t="array" aca="1" ref="N27" ca="1">_xludf.SWITCH(M27,"Not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27" s="9"/>
      <c r="P27" s="9"/>
      <c r="Q27" s="22"/>
      <c r="R27" s="22"/>
      <c r="S27" s="22"/>
      <c r="T27" s="22"/>
      <c r="U27" s="22"/>
      <c r="V27" s="3"/>
      <c r="W27" s="3"/>
      <c r="X27" s="3"/>
      <c r="Y27" s="3"/>
    </row>
    <row r="28" spans="1:25" ht="15.75" customHeight="1">
      <c r="A28" s="7">
        <v>25</v>
      </c>
      <c r="B28" s="21"/>
      <c r="C28" s="20" t="s">
        <v>728</v>
      </c>
      <c r="D28" s="20" t="s">
        <v>728</v>
      </c>
      <c r="E28" s="21"/>
      <c r="F28" s="21"/>
      <c r="G28" s="9" t="s">
        <v>1358</v>
      </c>
      <c r="H28" s="9" t="s">
        <v>1359</v>
      </c>
      <c r="I28" s="31"/>
      <c r="J28" s="31"/>
      <c r="K28" s="31"/>
      <c r="L28" s="31" t="s">
        <v>1049</v>
      </c>
      <c r="M28" s="10" t="str">
        <f>IF(AND('1-Basic Info'!$I$11="Y",$I28="x"),"&gt;&gt;เลือกระดับผลการประเมิน&lt;&lt;",IF(AND('1-Basic Info'!$I$12="Y",$J28="x"),"&gt;&gt;เลือกระดับผลการประเมิน&lt;&lt;",IF(AND('1-Basic Info'!$I$13="Y",$K28="x"),"&gt;&gt;เลือกระดับผลการประเมิน&lt;&lt;",IF(AND('1-Basic Info'!$I$14="Y",$L28="x"),"&gt;&gt;เลือกระดับผลการประเมิน&lt;&lt;","Not Applicable"))))</f>
        <v>Not Applicable</v>
      </c>
      <c r="N28" s="20" t="e">
        <f t="array" aca="1" ref="N28" ca="1">_xludf.SWITCH(M28,"Not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28" s="9"/>
      <c r="P28" s="9"/>
      <c r="Q28" s="22"/>
      <c r="R28" s="22"/>
      <c r="S28" s="22"/>
      <c r="T28" s="22"/>
      <c r="U28" s="22"/>
      <c r="V28" s="3"/>
      <c r="W28" s="3"/>
      <c r="X28" s="3"/>
      <c r="Y28" s="3"/>
    </row>
    <row r="29" spans="1:25" ht="15.75" customHeight="1">
      <c r="A29" s="7">
        <v>26</v>
      </c>
      <c r="B29" s="29"/>
      <c r="C29" s="20" t="s">
        <v>728</v>
      </c>
      <c r="D29" s="20" t="s">
        <v>728</v>
      </c>
      <c r="E29" s="29"/>
      <c r="F29" s="29"/>
      <c r="G29" s="9" t="s">
        <v>1360</v>
      </c>
      <c r="H29" s="9" t="s">
        <v>1361</v>
      </c>
      <c r="I29" s="31"/>
      <c r="J29" s="31"/>
      <c r="K29" s="31"/>
      <c r="L29" s="31" t="s">
        <v>1049</v>
      </c>
      <c r="M29" s="10" t="str">
        <f>IF(AND('1-Basic Info'!$I$11="Y",$I29="x"),"&gt;&gt;เลือกระดับผลการประเมิน&lt;&lt;",IF(AND('1-Basic Info'!$I$12="Y",$J29="x"),"&gt;&gt;เลือกระดับผลการประเมิน&lt;&lt;",IF(AND('1-Basic Info'!$I$13="Y",$K29="x"),"&gt;&gt;เลือกระดับผลการประเมิน&lt;&lt;",IF(AND('1-Basic Info'!$I$14="Y",$L29="x"),"&gt;&gt;เลือกระดับผลการประเมิน&lt;&lt;","Not Applicable"))))</f>
        <v>Not Applicable</v>
      </c>
      <c r="N29" s="20" t="e">
        <f t="array" aca="1" ref="N29" ca="1">_xludf.SWITCH(M29,"Not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29" s="9"/>
      <c r="P29" s="9"/>
      <c r="Q29" s="22"/>
      <c r="R29" s="22"/>
      <c r="S29" s="22"/>
      <c r="T29" s="22"/>
      <c r="U29" s="22"/>
      <c r="V29" s="3"/>
      <c r="W29" s="3"/>
      <c r="X29" s="3"/>
      <c r="Y29" s="3"/>
    </row>
    <row r="30" spans="1:25" ht="15.75" customHeight="1">
      <c r="A30" s="7">
        <v>27</v>
      </c>
      <c r="B30" s="29"/>
      <c r="C30" s="20" t="s">
        <v>728</v>
      </c>
      <c r="D30" s="20" t="s">
        <v>728</v>
      </c>
      <c r="E30" s="29"/>
      <c r="F30" s="29"/>
      <c r="G30" s="9" t="s">
        <v>1362</v>
      </c>
      <c r="H30" s="9" t="s">
        <v>1363</v>
      </c>
      <c r="I30" s="31"/>
      <c r="J30" s="31"/>
      <c r="K30" s="31"/>
      <c r="L30" s="31" t="s">
        <v>1049</v>
      </c>
      <c r="M30" s="10" t="str">
        <f>IF(AND('1-Basic Info'!$I$11="Y",$I30="x"),"&gt;&gt;เลือกระดับผลการประเมิน&lt;&lt;",IF(AND('1-Basic Info'!$I$12="Y",$J30="x"),"&gt;&gt;เลือกระดับผลการประเมิน&lt;&lt;",IF(AND('1-Basic Info'!$I$13="Y",$K30="x"),"&gt;&gt;เลือกระดับผลการประเมิน&lt;&lt;",IF(AND('1-Basic Info'!$I$14="Y",$L30="x"),"&gt;&gt;เลือกระดับผลการประเมิน&lt;&lt;","Not Applicable"))))</f>
        <v>Not Applicable</v>
      </c>
      <c r="N30" s="20" t="e">
        <f t="array" aca="1" ref="N30" ca="1">_xludf.SWITCH(M30,"Not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30" s="9"/>
      <c r="P30" s="9"/>
      <c r="Q30" s="22"/>
      <c r="R30" s="22"/>
      <c r="S30" s="22"/>
      <c r="T30" s="22"/>
      <c r="U30" s="22"/>
      <c r="V30" s="3"/>
      <c r="W30" s="3"/>
      <c r="X30" s="3"/>
      <c r="Y30" s="3"/>
    </row>
    <row r="31" spans="1:25" ht="21" customHeight="1">
      <c r="A31" s="14"/>
      <c r="B31" s="14"/>
      <c r="C31" s="14"/>
      <c r="D31" s="14"/>
      <c r="E31" s="14"/>
      <c r="F31" s="14"/>
      <c r="G31" s="14"/>
      <c r="H31" s="15"/>
      <c r="I31" s="32"/>
      <c r="J31" s="32"/>
      <c r="K31" s="32"/>
      <c r="L31" s="32"/>
      <c r="M31" s="15"/>
      <c r="N31" s="15"/>
      <c r="O31" s="14"/>
      <c r="P31" s="14"/>
      <c r="Q31" s="3"/>
      <c r="R31" s="3"/>
      <c r="S31" s="3"/>
      <c r="T31" s="3"/>
      <c r="U31" s="3"/>
      <c r="V31" s="3"/>
      <c r="W31" s="3"/>
      <c r="X31" s="3"/>
      <c r="Y31" s="3"/>
    </row>
    <row r="32" spans="1:25" ht="21" customHeight="1">
      <c r="A32" s="14"/>
      <c r="B32" s="14"/>
      <c r="C32" s="14"/>
      <c r="D32" s="14"/>
      <c r="E32" s="14"/>
      <c r="F32" s="14"/>
      <c r="G32" s="14"/>
      <c r="H32" s="15"/>
      <c r="I32" s="32"/>
      <c r="J32" s="32"/>
      <c r="K32" s="32"/>
      <c r="L32" s="32"/>
      <c r="M32" s="15"/>
      <c r="N32" s="15"/>
      <c r="O32" s="14"/>
      <c r="P32" s="14"/>
      <c r="Q32" s="3"/>
      <c r="R32" s="3"/>
      <c r="S32" s="3"/>
      <c r="T32" s="3"/>
      <c r="U32" s="3"/>
      <c r="V32" s="3"/>
      <c r="W32" s="3"/>
      <c r="X32" s="3"/>
      <c r="Y32" s="3"/>
    </row>
    <row r="33" spans="1:25" ht="21" customHeight="1">
      <c r="A33" s="14"/>
      <c r="B33" s="14"/>
      <c r="C33" s="14"/>
      <c r="D33" s="14"/>
      <c r="E33" s="14"/>
      <c r="F33" s="14"/>
      <c r="G33" s="14"/>
      <c r="H33" s="15"/>
      <c r="I33" s="32"/>
      <c r="J33" s="32"/>
      <c r="K33" s="32"/>
      <c r="L33" s="32"/>
      <c r="M33" s="15"/>
      <c r="N33" s="15"/>
      <c r="O33" s="14"/>
      <c r="P33" s="14"/>
      <c r="Q33" s="3"/>
      <c r="R33" s="3"/>
      <c r="S33" s="3"/>
      <c r="T33" s="3"/>
      <c r="U33" s="3"/>
      <c r="V33" s="3"/>
      <c r="W33" s="3"/>
      <c r="X33" s="3"/>
      <c r="Y33" s="3"/>
    </row>
    <row r="34" spans="1:25" ht="21" customHeight="1">
      <c r="A34" s="14"/>
      <c r="B34" s="14"/>
      <c r="C34" s="14"/>
      <c r="D34" s="14"/>
      <c r="E34" s="14"/>
      <c r="F34" s="14"/>
      <c r="G34" s="14"/>
      <c r="H34" s="15"/>
      <c r="I34" s="32"/>
      <c r="J34" s="32"/>
      <c r="K34" s="32"/>
      <c r="L34" s="32"/>
      <c r="M34" s="15"/>
      <c r="N34" s="15"/>
      <c r="O34" s="14"/>
      <c r="P34" s="14"/>
      <c r="Q34" s="3"/>
      <c r="R34" s="3"/>
      <c r="S34" s="3"/>
      <c r="T34" s="3"/>
      <c r="U34" s="3"/>
      <c r="V34" s="3"/>
      <c r="W34" s="3"/>
      <c r="X34" s="3"/>
      <c r="Y34" s="3"/>
    </row>
    <row r="35" spans="1:25" ht="21" customHeight="1">
      <c r="A35" s="14"/>
      <c r="B35" s="14"/>
      <c r="C35" s="14"/>
      <c r="D35" s="14"/>
      <c r="E35" s="14"/>
      <c r="F35" s="14"/>
      <c r="G35" s="14"/>
      <c r="H35" s="15"/>
      <c r="I35" s="32"/>
      <c r="J35" s="32"/>
      <c r="K35" s="32"/>
      <c r="L35" s="32"/>
      <c r="M35" s="15"/>
      <c r="N35" s="15"/>
      <c r="O35" s="14"/>
      <c r="P35" s="14"/>
      <c r="Q35" s="3"/>
      <c r="R35" s="3"/>
      <c r="S35" s="3"/>
      <c r="T35" s="3"/>
      <c r="U35" s="3"/>
      <c r="V35" s="3"/>
      <c r="W35" s="3"/>
      <c r="X35" s="3"/>
      <c r="Y35" s="3"/>
    </row>
    <row r="36" spans="1:25" ht="21" customHeight="1">
      <c r="A36" s="14"/>
      <c r="B36" s="14"/>
      <c r="C36" s="14"/>
      <c r="D36" s="14"/>
      <c r="E36" s="14"/>
      <c r="F36" s="14"/>
      <c r="G36" s="14"/>
      <c r="H36" s="15"/>
      <c r="I36" s="32"/>
      <c r="J36" s="32"/>
      <c r="K36" s="32"/>
      <c r="L36" s="32"/>
      <c r="M36" s="15"/>
      <c r="N36" s="15"/>
      <c r="O36" s="14"/>
      <c r="P36" s="14"/>
      <c r="Q36" s="3"/>
      <c r="R36" s="3"/>
      <c r="S36" s="3"/>
      <c r="T36" s="3"/>
      <c r="U36" s="3"/>
      <c r="V36" s="3"/>
      <c r="W36" s="3"/>
      <c r="X36" s="3"/>
      <c r="Y36" s="3"/>
    </row>
    <row r="37" spans="1:25" ht="21" customHeight="1">
      <c r="A37" s="14"/>
      <c r="B37" s="14"/>
      <c r="C37" s="14"/>
      <c r="D37" s="14"/>
      <c r="E37" s="14"/>
      <c r="F37" s="14"/>
      <c r="G37" s="14"/>
      <c r="H37" s="15"/>
      <c r="I37" s="32"/>
      <c r="J37" s="32"/>
      <c r="K37" s="32"/>
      <c r="L37" s="32"/>
      <c r="M37" s="15"/>
      <c r="N37" s="15"/>
      <c r="O37" s="14"/>
      <c r="P37" s="14"/>
      <c r="Q37" s="3"/>
      <c r="R37" s="3"/>
      <c r="S37" s="3"/>
      <c r="T37" s="3"/>
      <c r="U37" s="3"/>
      <c r="V37" s="3"/>
      <c r="W37" s="3"/>
      <c r="X37" s="3"/>
      <c r="Y37" s="3"/>
    </row>
    <row r="38" spans="1:25" ht="21" customHeight="1">
      <c r="A38" s="14"/>
      <c r="B38" s="14"/>
      <c r="C38" s="14"/>
      <c r="D38" s="14"/>
      <c r="E38" s="14"/>
      <c r="F38" s="14"/>
      <c r="G38" s="14"/>
      <c r="H38" s="15"/>
      <c r="I38" s="32"/>
      <c r="J38" s="32"/>
      <c r="K38" s="32"/>
      <c r="L38" s="32"/>
      <c r="M38" s="15"/>
      <c r="N38" s="15"/>
      <c r="O38" s="14"/>
      <c r="P38" s="14"/>
      <c r="Q38" s="3"/>
      <c r="R38" s="3"/>
      <c r="S38" s="3"/>
      <c r="T38" s="3"/>
      <c r="U38" s="3"/>
      <c r="V38" s="3"/>
      <c r="W38" s="3"/>
      <c r="X38" s="3"/>
      <c r="Y38" s="3"/>
    </row>
    <row r="39" spans="1:25" ht="21" customHeight="1">
      <c r="A39" s="14"/>
      <c r="B39" s="14"/>
      <c r="C39" s="14"/>
      <c r="D39" s="14"/>
      <c r="E39" s="14"/>
      <c r="F39" s="14"/>
      <c r="G39" s="14"/>
      <c r="H39" s="15"/>
      <c r="I39" s="32"/>
      <c r="J39" s="32"/>
      <c r="K39" s="32"/>
      <c r="L39" s="32"/>
      <c r="M39" s="15"/>
      <c r="N39" s="15"/>
      <c r="O39" s="14"/>
      <c r="P39" s="14"/>
      <c r="Q39" s="3"/>
      <c r="R39" s="3"/>
      <c r="S39" s="3"/>
      <c r="T39" s="3"/>
      <c r="U39" s="3"/>
      <c r="V39" s="3"/>
      <c r="W39" s="3"/>
      <c r="X39" s="3"/>
      <c r="Y39" s="3"/>
    </row>
    <row r="40" spans="1:25" ht="21" customHeight="1">
      <c r="A40" s="14"/>
      <c r="B40" s="14"/>
      <c r="C40" s="14"/>
      <c r="D40" s="14"/>
      <c r="E40" s="14"/>
      <c r="F40" s="14"/>
      <c r="G40" s="14"/>
      <c r="H40" s="15"/>
      <c r="I40" s="32"/>
      <c r="J40" s="32"/>
      <c r="K40" s="32"/>
      <c r="L40" s="32"/>
      <c r="M40" s="15"/>
      <c r="N40" s="15"/>
      <c r="O40" s="14"/>
      <c r="P40" s="14"/>
      <c r="Q40" s="3"/>
      <c r="R40" s="3"/>
      <c r="S40" s="3"/>
      <c r="T40" s="3"/>
      <c r="U40" s="3"/>
      <c r="V40" s="3"/>
      <c r="W40" s="3"/>
      <c r="X40" s="3"/>
      <c r="Y40" s="3"/>
    </row>
    <row r="41" spans="1:25" ht="21" customHeight="1">
      <c r="A41" s="14"/>
      <c r="B41" s="14"/>
      <c r="C41" s="14"/>
      <c r="D41" s="14"/>
      <c r="E41" s="14"/>
      <c r="F41" s="14"/>
      <c r="G41" s="14"/>
      <c r="H41" s="15"/>
      <c r="I41" s="32"/>
      <c r="J41" s="32"/>
      <c r="K41" s="32"/>
      <c r="L41" s="32"/>
      <c r="M41" s="15"/>
      <c r="N41" s="15"/>
      <c r="O41" s="14"/>
      <c r="P41" s="14"/>
      <c r="Q41" s="3"/>
      <c r="R41" s="3"/>
      <c r="S41" s="3"/>
      <c r="T41" s="3"/>
      <c r="U41" s="3"/>
      <c r="V41" s="3"/>
      <c r="W41" s="3"/>
      <c r="X41" s="3"/>
      <c r="Y41" s="3"/>
    </row>
    <row r="42" spans="1:25" ht="21" customHeight="1">
      <c r="A42" s="14"/>
      <c r="B42" s="14"/>
      <c r="C42" s="14"/>
      <c r="D42" s="14"/>
      <c r="E42" s="14"/>
      <c r="F42" s="14"/>
      <c r="G42" s="14"/>
      <c r="H42" s="15"/>
      <c r="I42" s="32"/>
      <c r="J42" s="32"/>
      <c r="K42" s="32"/>
      <c r="L42" s="32"/>
      <c r="M42" s="15"/>
      <c r="N42" s="15"/>
      <c r="O42" s="14"/>
      <c r="P42" s="14"/>
      <c r="Q42" s="3"/>
      <c r="R42" s="3"/>
      <c r="S42" s="3"/>
      <c r="T42" s="3"/>
      <c r="U42" s="3"/>
      <c r="V42" s="3"/>
      <c r="W42" s="3"/>
      <c r="X42" s="3"/>
      <c r="Y42" s="3"/>
    </row>
    <row r="43" spans="1:25" ht="21" customHeight="1">
      <c r="A43" s="14"/>
      <c r="B43" s="14"/>
      <c r="C43" s="14"/>
      <c r="D43" s="14"/>
      <c r="E43" s="14"/>
      <c r="F43" s="14"/>
      <c r="G43" s="14"/>
      <c r="H43" s="15"/>
      <c r="I43" s="32"/>
      <c r="J43" s="32"/>
      <c r="K43" s="32"/>
      <c r="L43" s="32"/>
      <c r="M43" s="15"/>
      <c r="N43" s="15"/>
      <c r="O43" s="14"/>
      <c r="P43" s="14"/>
      <c r="Q43" s="3"/>
      <c r="R43" s="3"/>
      <c r="S43" s="3"/>
      <c r="T43" s="3"/>
      <c r="U43" s="3"/>
      <c r="V43" s="3"/>
      <c r="W43" s="3"/>
      <c r="X43" s="3"/>
      <c r="Y43" s="3"/>
    </row>
    <row r="44" spans="1:25" ht="21" customHeight="1">
      <c r="A44" s="14"/>
      <c r="B44" s="14"/>
      <c r="C44" s="14"/>
      <c r="D44" s="14"/>
      <c r="E44" s="14"/>
      <c r="F44" s="14"/>
      <c r="G44" s="14"/>
      <c r="H44" s="15"/>
      <c r="I44" s="32"/>
      <c r="J44" s="32"/>
      <c r="K44" s="32"/>
      <c r="L44" s="32"/>
      <c r="M44" s="15"/>
      <c r="N44" s="15"/>
      <c r="O44" s="14"/>
      <c r="P44" s="14"/>
      <c r="Q44" s="3"/>
      <c r="R44" s="3"/>
      <c r="S44" s="3"/>
      <c r="T44" s="3"/>
      <c r="U44" s="3"/>
      <c r="V44" s="3"/>
      <c r="W44" s="3"/>
      <c r="X44" s="3"/>
      <c r="Y44" s="3"/>
    </row>
    <row r="45" spans="1:25" ht="21" customHeight="1">
      <c r="A45" s="14"/>
      <c r="B45" s="14"/>
      <c r="C45" s="14"/>
      <c r="D45" s="14"/>
      <c r="E45" s="14"/>
      <c r="F45" s="14"/>
      <c r="G45" s="14"/>
      <c r="H45" s="15"/>
      <c r="I45" s="32"/>
      <c r="J45" s="32"/>
      <c r="K45" s="32"/>
      <c r="L45" s="32"/>
      <c r="M45" s="15"/>
      <c r="N45" s="15"/>
      <c r="O45" s="14"/>
      <c r="P45" s="14"/>
      <c r="Q45" s="3"/>
      <c r="R45" s="3"/>
      <c r="S45" s="3"/>
      <c r="T45" s="3"/>
      <c r="U45" s="3"/>
      <c r="V45" s="3"/>
      <c r="W45" s="3"/>
      <c r="X45" s="3"/>
      <c r="Y45" s="3"/>
    </row>
    <row r="46" spans="1:25" ht="21" customHeight="1">
      <c r="A46" s="14"/>
      <c r="B46" s="14"/>
      <c r="C46" s="14"/>
      <c r="D46" s="14"/>
      <c r="E46" s="14"/>
      <c r="F46" s="14"/>
      <c r="G46" s="14"/>
      <c r="H46" s="15"/>
      <c r="I46" s="32"/>
      <c r="J46" s="32"/>
      <c r="K46" s="32"/>
      <c r="L46" s="32"/>
      <c r="M46" s="15"/>
      <c r="N46" s="15"/>
      <c r="O46" s="14"/>
      <c r="P46" s="14"/>
      <c r="Q46" s="3"/>
      <c r="R46" s="3"/>
      <c r="S46" s="3"/>
      <c r="T46" s="3"/>
      <c r="U46" s="3"/>
      <c r="V46" s="3"/>
      <c r="W46" s="3"/>
      <c r="X46" s="3"/>
      <c r="Y46" s="3"/>
    </row>
    <row r="47" spans="1:25" ht="21" customHeight="1">
      <c r="A47" s="14"/>
      <c r="B47" s="14"/>
      <c r="C47" s="14"/>
      <c r="D47" s="14"/>
      <c r="E47" s="14"/>
      <c r="F47" s="14"/>
      <c r="G47" s="14"/>
      <c r="H47" s="15"/>
      <c r="I47" s="32"/>
      <c r="J47" s="32"/>
      <c r="K47" s="32"/>
      <c r="L47" s="32"/>
      <c r="M47" s="15"/>
      <c r="N47" s="15"/>
      <c r="O47" s="14"/>
      <c r="P47" s="14"/>
      <c r="Q47" s="3"/>
      <c r="R47" s="3"/>
      <c r="S47" s="3"/>
      <c r="T47" s="3"/>
      <c r="U47" s="3"/>
      <c r="V47" s="3"/>
      <c r="W47" s="3"/>
      <c r="X47" s="3"/>
      <c r="Y47" s="3"/>
    </row>
    <row r="48" spans="1:25" ht="21" customHeight="1">
      <c r="A48" s="14"/>
      <c r="B48" s="14"/>
      <c r="C48" s="14"/>
      <c r="D48" s="14"/>
      <c r="E48" s="14"/>
      <c r="F48" s="14"/>
      <c r="G48" s="14"/>
      <c r="H48" s="15"/>
      <c r="I48" s="32"/>
      <c r="J48" s="32"/>
      <c r="K48" s="32"/>
      <c r="L48" s="32"/>
      <c r="M48" s="15"/>
      <c r="N48" s="15"/>
      <c r="O48" s="14"/>
      <c r="P48" s="14"/>
      <c r="Q48" s="3"/>
      <c r="R48" s="3"/>
      <c r="S48" s="3"/>
      <c r="T48" s="3"/>
      <c r="U48" s="3"/>
      <c r="V48" s="3"/>
      <c r="W48" s="3"/>
      <c r="X48" s="3"/>
      <c r="Y48" s="3"/>
    </row>
    <row r="49" spans="1:25" ht="21" customHeight="1">
      <c r="A49" s="14"/>
      <c r="B49" s="14"/>
      <c r="C49" s="14"/>
      <c r="D49" s="14"/>
      <c r="E49" s="14"/>
      <c r="F49" s="14"/>
      <c r="G49" s="14"/>
      <c r="H49" s="15"/>
      <c r="I49" s="32"/>
      <c r="J49" s="32"/>
      <c r="K49" s="32"/>
      <c r="L49" s="32"/>
      <c r="M49" s="15"/>
      <c r="N49" s="15"/>
      <c r="O49" s="14"/>
      <c r="P49" s="14"/>
      <c r="Q49" s="3"/>
      <c r="R49" s="3"/>
      <c r="S49" s="3"/>
      <c r="T49" s="3"/>
      <c r="U49" s="3"/>
      <c r="V49" s="3"/>
      <c r="W49" s="3"/>
      <c r="X49" s="3"/>
      <c r="Y49" s="3"/>
    </row>
    <row r="50" spans="1:25" ht="21" customHeight="1">
      <c r="A50" s="14"/>
      <c r="B50" s="14"/>
      <c r="C50" s="14"/>
      <c r="D50" s="14"/>
      <c r="E50" s="14"/>
      <c r="F50" s="14"/>
      <c r="G50" s="14"/>
      <c r="H50" s="15"/>
      <c r="I50" s="32"/>
      <c r="J50" s="32"/>
      <c r="K50" s="32"/>
      <c r="L50" s="32"/>
      <c r="M50" s="15"/>
      <c r="N50" s="15"/>
      <c r="O50" s="14"/>
      <c r="P50" s="14"/>
      <c r="Q50" s="3"/>
      <c r="R50" s="3"/>
      <c r="S50" s="3"/>
      <c r="T50" s="3"/>
      <c r="U50" s="3"/>
      <c r="V50" s="3"/>
      <c r="W50" s="3"/>
      <c r="X50" s="3"/>
      <c r="Y50" s="3"/>
    </row>
    <row r="51" spans="1:25" ht="21" customHeight="1">
      <c r="A51" s="14"/>
      <c r="B51" s="14"/>
      <c r="C51" s="14"/>
      <c r="D51" s="14"/>
      <c r="E51" s="14"/>
      <c r="F51" s="14"/>
      <c r="G51" s="14"/>
      <c r="H51" s="15"/>
      <c r="I51" s="32"/>
      <c r="J51" s="32"/>
      <c r="K51" s="32"/>
      <c r="L51" s="32"/>
      <c r="M51" s="15"/>
      <c r="N51" s="15"/>
      <c r="O51" s="14"/>
      <c r="P51" s="14"/>
      <c r="Q51" s="3"/>
      <c r="R51" s="3"/>
      <c r="S51" s="3"/>
      <c r="T51" s="3"/>
      <c r="U51" s="3"/>
      <c r="V51" s="3"/>
      <c r="W51" s="3"/>
      <c r="X51" s="3"/>
      <c r="Y51" s="3"/>
    </row>
    <row r="52" spans="1:25" ht="21" customHeight="1">
      <c r="A52" s="14"/>
      <c r="B52" s="14"/>
      <c r="C52" s="14"/>
      <c r="D52" s="14"/>
      <c r="E52" s="14"/>
      <c r="F52" s="14"/>
      <c r="G52" s="14"/>
      <c r="H52" s="15"/>
      <c r="I52" s="32"/>
      <c r="J52" s="32"/>
      <c r="K52" s="32"/>
      <c r="L52" s="32"/>
      <c r="M52" s="15"/>
      <c r="N52" s="15"/>
      <c r="O52" s="14"/>
      <c r="P52" s="14"/>
      <c r="Q52" s="3"/>
      <c r="R52" s="3"/>
      <c r="S52" s="3"/>
      <c r="T52" s="3"/>
      <c r="U52" s="3"/>
      <c r="V52" s="3"/>
      <c r="W52" s="3"/>
      <c r="X52" s="3"/>
      <c r="Y52" s="3"/>
    </row>
    <row r="53" spans="1:25" ht="21" customHeight="1">
      <c r="A53" s="14"/>
      <c r="B53" s="14"/>
      <c r="C53" s="14"/>
      <c r="D53" s="14"/>
      <c r="E53" s="14"/>
      <c r="F53" s="14"/>
      <c r="G53" s="14"/>
      <c r="H53" s="15"/>
      <c r="I53" s="32"/>
      <c r="J53" s="32"/>
      <c r="K53" s="32"/>
      <c r="L53" s="32"/>
      <c r="M53" s="15"/>
      <c r="N53" s="15"/>
      <c r="O53" s="14"/>
      <c r="P53" s="14"/>
      <c r="Q53" s="3"/>
      <c r="R53" s="3"/>
      <c r="S53" s="3"/>
      <c r="T53" s="3"/>
      <c r="U53" s="3"/>
      <c r="V53" s="3"/>
      <c r="W53" s="3"/>
      <c r="X53" s="3"/>
      <c r="Y53" s="3"/>
    </row>
    <row r="54" spans="1:25" ht="21" customHeight="1">
      <c r="A54" s="14"/>
      <c r="B54" s="14"/>
      <c r="C54" s="14"/>
      <c r="D54" s="14"/>
      <c r="E54" s="14"/>
      <c r="F54" s="14"/>
      <c r="G54" s="14"/>
      <c r="H54" s="15"/>
      <c r="I54" s="32"/>
      <c r="J54" s="32"/>
      <c r="K54" s="32"/>
      <c r="L54" s="32"/>
      <c r="M54" s="15"/>
      <c r="N54" s="15"/>
      <c r="O54" s="14"/>
      <c r="P54" s="14"/>
      <c r="Q54" s="3"/>
      <c r="R54" s="3"/>
      <c r="S54" s="3"/>
      <c r="T54" s="3"/>
      <c r="U54" s="3"/>
      <c r="V54" s="3"/>
      <c r="W54" s="3"/>
      <c r="X54" s="3"/>
      <c r="Y54" s="3"/>
    </row>
    <row r="55" spans="1:25" ht="21" customHeight="1">
      <c r="A55" s="14"/>
      <c r="B55" s="14"/>
      <c r="C55" s="14"/>
      <c r="D55" s="14"/>
      <c r="E55" s="14"/>
      <c r="F55" s="14"/>
      <c r="G55" s="14"/>
      <c r="H55" s="15"/>
      <c r="I55" s="32"/>
      <c r="J55" s="32"/>
      <c r="K55" s="32"/>
      <c r="L55" s="32"/>
      <c r="M55" s="15"/>
      <c r="N55" s="15"/>
      <c r="O55" s="14"/>
      <c r="P55" s="14"/>
      <c r="Q55" s="3"/>
      <c r="R55" s="3"/>
      <c r="S55" s="3"/>
      <c r="T55" s="3"/>
      <c r="U55" s="3"/>
      <c r="V55" s="3"/>
      <c r="W55" s="3"/>
      <c r="X55" s="3"/>
      <c r="Y55" s="3"/>
    </row>
    <row r="56" spans="1:25" ht="21" customHeight="1">
      <c r="A56" s="14"/>
      <c r="B56" s="14"/>
      <c r="C56" s="14"/>
      <c r="D56" s="14"/>
      <c r="E56" s="14"/>
      <c r="F56" s="14"/>
      <c r="G56" s="14"/>
      <c r="H56" s="15"/>
      <c r="I56" s="32"/>
      <c r="J56" s="32"/>
      <c r="K56" s="32"/>
      <c r="L56" s="32"/>
      <c r="M56" s="15"/>
      <c r="N56" s="15"/>
      <c r="O56" s="14"/>
      <c r="P56" s="14"/>
      <c r="Q56" s="3"/>
      <c r="R56" s="3"/>
      <c r="S56" s="3"/>
      <c r="T56" s="3"/>
      <c r="U56" s="3"/>
      <c r="V56" s="3"/>
      <c r="W56" s="3"/>
      <c r="X56" s="3"/>
      <c r="Y56" s="3"/>
    </row>
    <row r="57" spans="1:25" ht="21" customHeight="1">
      <c r="A57" s="14"/>
      <c r="B57" s="14"/>
      <c r="C57" s="14"/>
      <c r="D57" s="14"/>
      <c r="E57" s="14"/>
      <c r="F57" s="14"/>
      <c r="G57" s="14"/>
      <c r="H57" s="15"/>
      <c r="I57" s="32"/>
      <c r="J57" s="32"/>
      <c r="K57" s="32"/>
      <c r="L57" s="32"/>
      <c r="M57" s="15"/>
      <c r="N57" s="15"/>
      <c r="O57" s="14"/>
      <c r="P57" s="14"/>
      <c r="Q57" s="3"/>
      <c r="R57" s="3"/>
      <c r="S57" s="3"/>
      <c r="T57" s="3"/>
      <c r="U57" s="3"/>
      <c r="V57" s="3"/>
      <c r="W57" s="3"/>
      <c r="X57" s="3"/>
      <c r="Y57" s="3"/>
    </row>
    <row r="58" spans="1:25" ht="21" customHeight="1">
      <c r="A58" s="14"/>
      <c r="B58" s="14"/>
      <c r="C58" s="14"/>
      <c r="D58" s="14"/>
      <c r="E58" s="14"/>
      <c r="F58" s="14"/>
      <c r="G58" s="14"/>
      <c r="H58" s="15"/>
      <c r="I58" s="32"/>
      <c r="J58" s="32"/>
      <c r="K58" s="32"/>
      <c r="L58" s="32"/>
      <c r="M58" s="15"/>
      <c r="N58" s="15"/>
      <c r="O58" s="14"/>
      <c r="P58" s="14"/>
      <c r="Q58" s="3"/>
      <c r="R58" s="3"/>
      <c r="S58" s="3"/>
      <c r="T58" s="3"/>
      <c r="U58" s="3"/>
      <c r="V58" s="3"/>
      <c r="W58" s="3"/>
      <c r="X58" s="3"/>
      <c r="Y58" s="3"/>
    </row>
    <row r="59" spans="1:25" ht="21" customHeight="1">
      <c r="A59" s="14"/>
      <c r="B59" s="14"/>
      <c r="C59" s="14"/>
      <c r="D59" s="14"/>
      <c r="E59" s="14"/>
      <c r="F59" s="14"/>
      <c r="G59" s="14"/>
      <c r="H59" s="15"/>
      <c r="I59" s="32"/>
      <c r="J59" s="32"/>
      <c r="K59" s="32"/>
      <c r="L59" s="32"/>
      <c r="M59" s="15"/>
      <c r="N59" s="15"/>
      <c r="O59" s="14"/>
      <c r="P59" s="14"/>
      <c r="Q59" s="3"/>
      <c r="R59" s="3"/>
      <c r="S59" s="3"/>
      <c r="T59" s="3"/>
      <c r="U59" s="3"/>
      <c r="V59" s="3"/>
      <c r="W59" s="3"/>
      <c r="X59" s="3"/>
      <c r="Y59" s="3"/>
    </row>
    <row r="60" spans="1:25" ht="21" customHeight="1">
      <c r="A60" s="14"/>
      <c r="B60" s="14"/>
      <c r="C60" s="14"/>
      <c r="D60" s="14"/>
      <c r="E60" s="14"/>
      <c r="F60" s="14"/>
      <c r="G60" s="14"/>
      <c r="H60" s="15"/>
      <c r="I60" s="32"/>
      <c r="J60" s="32"/>
      <c r="K60" s="32"/>
      <c r="L60" s="32"/>
      <c r="M60" s="15"/>
      <c r="N60" s="15"/>
      <c r="O60" s="14"/>
      <c r="P60" s="14"/>
      <c r="Q60" s="3"/>
      <c r="R60" s="3"/>
      <c r="S60" s="3"/>
      <c r="T60" s="3"/>
      <c r="U60" s="3"/>
      <c r="V60" s="3"/>
      <c r="W60" s="3"/>
      <c r="X60" s="3"/>
      <c r="Y60" s="3"/>
    </row>
    <row r="61" spans="1:25" ht="21" customHeight="1">
      <c r="A61" s="14"/>
      <c r="B61" s="14"/>
      <c r="C61" s="14"/>
      <c r="D61" s="14"/>
      <c r="E61" s="14"/>
      <c r="F61" s="14"/>
      <c r="G61" s="14"/>
      <c r="H61" s="15"/>
      <c r="I61" s="32"/>
      <c r="J61" s="32"/>
      <c r="K61" s="32"/>
      <c r="L61" s="32"/>
      <c r="M61" s="15"/>
      <c r="N61" s="15"/>
      <c r="O61" s="14"/>
      <c r="P61" s="14"/>
      <c r="Q61" s="3"/>
      <c r="R61" s="3"/>
      <c r="S61" s="3"/>
      <c r="T61" s="3"/>
      <c r="U61" s="3"/>
      <c r="V61" s="3"/>
      <c r="W61" s="3"/>
      <c r="X61" s="3"/>
      <c r="Y61" s="3"/>
    </row>
    <row r="62" spans="1:25" ht="21" customHeight="1">
      <c r="A62" s="14"/>
      <c r="B62" s="14"/>
      <c r="C62" s="14"/>
      <c r="D62" s="14"/>
      <c r="E62" s="14"/>
      <c r="F62" s="14"/>
      <c r="G62" s="14"/>
      <c r="H62" s="15"/>
      <c r="I62" s="32"/>
      <c r="J62" s="32"/>
      <c r="K62" s="32"/>
      <c r="L62" s="32"/>
      <c r="M62" s="15"/>
      <c r="N62" s="15"/>
      <c r="O62" s="14"/>
      <c r="P62" s="14"/>
      <c r="Q62" s="3"/>
      <c r="R62" s="3"/>
      <c r="S62" s="3"/>
      <c r="T62" s="3"/>
      <c r="U62" s="3"/>
      <c r="V62" s="3"/>
      <c r="W62" s="3"/>
      <c r="X62" s="3"/>
      <c r="Y62" s="3"/>
    </row>
    <row r="63" spans="1:25" ht="21" customHeight="1">
      <c r="A63" s="14"/>
      <c r="B63" s="14"/>
      <c r="C63" s="14"/>
      <c r="D63" s="14"/>
      <c r="E63" s="14"/>
      <c r="F63" s="14"/>
      <c r="G63" s="14"/>
      <c r="H63" s="15"/>
      <c r="I63" s="32"/>
      <c r="J63" s="32"/>
      <c r="K63" s="32"/>
      <c r="L63" s="32"/>
      <c r="M63" s="15"/>
      <c r="N63" s="15"/>
      <c r="O63" s="14"/>
      <c r="P63" s="14"/>
      <c r="Q63" s="3"/>
      <c r="R63" s="3"/>
      <c r="S63" s="3"/>
      <c r="T63" s="3"/>
      <c r="U63" s="3"/>
      <c r="V63" s="3"/>
      <c r="W63" s="3"/>
      <c r="X63" s="3"/>
      <c r="Y63" s="3"/>
    </row>
    <row r="64" spans="1:25" ht="21" customHeight="1">
      <c r="A64" s="14"/>
      <c r="B64" s="14"/>
      <c r="C64" s="14"/>
      <c r="D64" s="14"/>
      <c r="E64" s="14"/>
      <c r="F64" s="14"/>
      <c r="G64" s="14"/>
      <c r="H64" s="15"/>
      <c r="I64" s="32"/>
      <c r="J64" s="32"/>
      <c r="K64" s="32"/>
      <c r="L64" s="32"/>
      <c r="M64" s="15"/>
      <c r="N64" s="15"/>
      <c r="O64" s="14"/>
      <c r="P64" s="14"/>
      <c r="Q64" s="3"/>
      <c r="R64" s="3"/>
      <c r="S64" s="3"/>
      <c r="T64" s="3"/>
      <c r="U64" s="3"/>
      <c r="V64" s="3"/>
      <c r="W64" s="3"/>
      <c r="X64" s="3"/>
      <c r="Y64" s="3"/>
    </row>
    <row r="65" spans="1:25" ht="21" customHeight="1">
      <c r="A65" s="14"/>
      <c r="B65" s="14"/>
      <c r="C65" s="14"/>
      <c r="D65" s="14"/>
      <c r="E65" s="14"/>
      <c r="F65" s="14"/>
      <c r="G65" s="14"/>
      <c r="H65" s="15"/>
      <c r="I65" s="32"/>
      <c r="J65" s="32"/>
      <c r="K65" s="32"/>
      <c r="L65" s="32"/>
      <c r="M65" s="15"/>
      <c r="N65" s="15"/>
      <c r="O65" s="14"/>
      <c r="P65" s="14"/>
      <c r="Q65" s="3"/>
      <c r="R65" s="3"/>
      <c r="S65" s="3"/>
      <c r="T65" s="3"/>
      <c r="U65" s="3"/>
      <c r="V65" s="3"/>
      <c r="W65" s="3"/>
      <c r="X65" s="3"/>
      <c r="Y65" s="3"/>
    </row>
    <row r="66" spans="1:25" ht="21" customHeight="1">
      <c r="A66" s="14"/>
      <c r="B66" s="14"/>
      <c r="C66" s="14"/>
      <c r="D66" s="14"/>
      <c r="E66" s="14"/>
      <c r="F66" s="14"/>
      <c r="G66" s="14"/>
      <c r="H66" s="15"/>
      <c r="I66" s="32"/>
      <c r="J66" s="32"/>
      <c r="K66" s="32"/>
      <c r="L66" s="32"/>
      <c r="M66" s="15"/>
      <c r="N66" s="15"/>
      <c r="O66" s="14"/>
      <c r="P66" s="14"/>
      <c r="Q66" s="3"/>
      <c r="R66" s="3"/>
      <c r="S66" s="3"/>
      <c r="T66" s="3"/>
      <c r="U66" s="3"/>
      <c r="V66" s="3"/>
      <c r="W66" s="3"/>
      <c r="X66" s="3"/>
      <c r="Y66" s="3"/>
    </row>
    <row r="67" spans="1:25" ht="21" customHeight="1">
      <c r="A67" s="14"/>
      <c r="B67" s="14"/>
      <c r="C67" s="14"/>
      <c r="D67" s="14"/>
      <c r="E67" s="14"/>
      <c r="F67" s="14"/>
      <c r="G67" s="14"/>
      <c r="H67" s="15"/>
      <c r="I67" s="32"/>
      <c r="J67" s="32"/>
      <c r="K67" s="32"/>
      <c r="L67" s="32"/>
      <c r="M67" s="15"/>
      <c r="N67" s="15"/>
      <c r="O67" s="14"/>
      <c r="P67" s="14"/>
      <c r="Q67" s="3"/>
      <c r="R67" s="3"/>
      <c r="S67" s="3"/>
      <c r="T67" s="3"/>
      <c r="U67" s="3"/>
      <c r="V67" s="3"/>
      <c r="W67" s="3"/>
      <c r="X67" s="3"/>
      <c r="Y67" s="3"/>
    </row>
    <row r="68" spans="1:25" ht="21" customHeight="1">
      <c r="A68" s="14"/>
      <c r="B68" s="14"/>
      <c r="C68" s="14"/>
      <c r="D68" s="14"/>
      <c r="E68" s="14"/>
      <c r="F68" s="14"/>
      <c r="G68" s="14"/>
      <c r="H68" s="15"/>
      <c r="I68" s="32"/>
      <c r="J68" s="32"/>
      <c r="K68" s="32"/>
      <c r="L68" s="32"/>
      <c r="M68" s="15"/>
      <c r="N68" s="15"/>
      <c r="O68" s="14"/>
      <c r="P68" s="14"/>
      <c r="Q68" s="3"/>
      <c r="R68" s="3"/>
      <c r="S68" s="3"/>
      <c r="T68" s="3"/>
      <c r="U68" s="3"/>
      <c r="V68" s="3"/>
      <c r="W68" s="3"/>
      <c r="X68" s="3"/>
      <c r="Y68" s="3"/>
    </row>
    <row r="69" spans="1:25" ht="21" customHeight="1">
      <c r="A69" s="14"/>
      <c r="B69" s="14"/>
      <c r="C69" s="14"/>
      <c r="D69" s="14"/>
      <c r="E69" s="14"/>
      <c r="F69" s="14"/>
      <c r="G69" s="14"/>
      <c r="H69" s="15"/>
      <c r="I69" s="32"/>
      <c r="J69" s="32"/>
      <c r="K69" s="32"/>
      <c r="L69" s="32"/>
      <c r="M69" s="15"/>
      <c r="N69" s="15"/>
      <c r="O69" s="14"/>
      <c r="P69" s="14"/>
      <c r="Q69" s="3"/>
      <c r="R69" s="3"/>
      <c r="S69" s="3"/>
      <c r="T69" s="3"/>
      <c r="U69" s="3"/>
      <c r="V69" s="3"/>
      <c r="W69" s="3"/>
      <c r="X69" s="3"/>
      <c r="Y69" s="3"/>
    </row>
    <row r="70" spans="1:25" ht="21" customHeight="1">
      <c r="A70" s="14"/>
      <c r="B70" s="14"/>
      <c r="C70" s="14"/>
      <c r="D70" s="14"/>
      <c r="E70" s="14"/>
      <c r="F70" s="14"/>
      <c r="G70" s="14"/>
      <c r="H70" s="15"/>
      <c r="I70" s="32"/>
      <c r="J70" s="32"/>
      <c r="K70" s="32"/>
      <c r="L70" s="32"/>
      <c r="M70" s="15"/>
      <c r="N70" s="15"/>
      <c r="O70" s="14"/>
      <c r="P70" s="14"/>
      <c r="Q70" s="3"/>
      <c r="R70" s="3"/>
      <c r="S70" s="3"/>
      <c r="T70" s="3"/>
      <c r="U70" s="3"/>
      <c r="V70" s="3"/>
      <c r="W70" s="3"/>
      <c r="X70" s="3"/>
      <c r="Y70" s="3"/>
    </row>
    <row r="71" spans="1:25" ht="21" customHeight="1">
      <c r="A71" s="14"/>
      <c r="B71" s="14"/>
      <c r="C71" s="14"/>
      <c r="D71" s="14"/>
      <c r="E71" s="14"/>
      <c r="F71" s="14"/>
      <c r="G71" s="14"/>
      <c r="H71" s="15"/>
      <c r="I71" s="32"/>
      <c r="J71" s="32"/>
      <c r="K71" s="32"/>
      <c r="L71" s="32"/>
      <c r="M71" s="15"/>
      <c r="N71" s="15"/>
      <c r="O71" s="14"/>
      <c r="P71" s="14"/>
      <c r="Q71" s="3"/>
      <c r="R71" s="3"/>
      <c r="S71" s="3"/>
      <c r="T71" s="3"/>
      <c r="U71" s="3"/>
      <c r="V71" s="3"/>
      <c r="W71" s="3"/>
      <c r="X71" s="3"/>
      <c r="Y71" s="3"/>
    </row>
    <row r="72" spans="1:25" ht="21" customHeight="1">
      <c r="A72" s="14"/>
      <c r="B72" s="14"/>
      <c r="C72" s="14"/>
      <c r="D72" s="14"/>
      <c r="E72" s="14"/>
      <c r="F72" s="14"/>
      <c r="G72" s="14"/>
      <c r="H72" s="15"/>
      <c r="I72" s="32"/>
      <c r="J72" s="32"/>
      <c r="K72" s="32"/>
      <c r="L72" s="32"/>
      <c r="M72" s="15"/>
      <c r="N72" s="15"/>
      <c r="O72" s="14"/>
      <c r="P72" s="14"/>
      <c r="Q72" s="3"/>
      <c r="R72" s="3"/>
      <c r="S72" s="3"/>
      <c r="T72" s="3"/>
      <c r="U72" s="3"/>
      <c r="V72" s="3"/>
      <c r="W72" s="3"/>
      <c r="X72" s="3"/>
      <c r="Y72" s="3"/>
    </row>
    <row r="73" spans="1:25" ht="21" customHeight="1">
      <c r="A73" s="14"/>
      <c r="B73" s="14"/>
      <c r="C73" s="14"/>
      <c r="D73" s="14"/>
      <c r="E73" s="14"/>
      <c r="F73" s="14"/>
      <c r="G73" s="14"/>
      <c r="H73" s="15"/>
      <c r="I73" s="32"/>
      <c r="J73" s="32"/>
      <c r="K73" s="32"/>
      <c r="L73" s="32"/>
      <c r="M73" s="15"/>
      <c r="N73" s="15"/>
      <c r="O73" s="14"/>
      <c r="P73" s="14"/>
      <c r="Q73" s="3"/>
      <c r="R73" s="3"/>
      <c r="S73" s="3"/>
      <c r="T73" s="3"/>
      <c r="U73" s="3"/>
      <c r="V73" s="3"/>
      <c r="W73" s="3"/>
      <c r="X73" s="3"/>
      <c r="Y73" s="3"/>
    </row>
    <row r="74" spans="1:25" ht="21" customHeight="1">
      <c r="A74" s="14"/>
      <c r="B74" s="14"/>
      <c r="C74" s="14"/>
      <c r="D74" s="14"/>
      <c r="E74" s="14"/>
      <c r="F74" s="14"/>
      <c r="G74" s="14"/>
      <c r="H74" s="15"/>
      <c r="I74" s="32"/>
      <c r="J74" s="32"/>
      <c r="K74" s="32"/>
      <c r="L74" s="32"/>
      <c r="M74" s="15"/>
      <c r="N74" s="15"/>
      <c r="O74" s="14"/>
      <c r="P74" s="14"/>
      <c r="Q74" s="3"/>
      <c r="R74" s="3"/>
      <c r="S74" s="3"/>
      <c r="T74" s="3"/>
      <c r="U74" s="3"/>
      <c r="V74" s="3"/>
      <c r="W74" s="3"/>
      <c r="X74" s="3"/>
      <c r="Y74" s="3"/>
    </row>
    <row r="75" spans="1:25" ht="21" customHeight="1">
      <c r="A75" s="14"/>
      <c r="B75" s="14"/>
      <c r="C75" s="14"/>
      <c r="D75" s="14"/>
      <c r="E75" s="14"/>
      <c r="F75" s="14"/>
      <c r="G75" s="14"/>
      <c r="H75" s="15"/>
      <c r="I75" s="32"/>
      <c r="J75" s="32"/>
      <c r="K75" s="32"/>
      <c r="L75" s="32"/>
      <c r="M75" s="15"/>
      <c r="N75" s="15"/>
      <c r="O75" s="14"/>
      <c r="P75" s="14"/>
      <c r="Q75" s="3"/>
      <c r="R75" s="3"/>
      <c r="S75" s="3"/>
      <c r="T75" s="3"/>
      <c r="U75" s="3"/>
      <c r="V75" s="3"/>
      <c r="W75" s="3"/>
      <c r="X75" s="3"/>
      <c r="Y75" s="3"/>
    </row>
    <row r="76" spans="1:25" ht="21" customHeight="1">
      <c r="A76" s="14"/>
      <c r="B76" s="14"/>
      <c r="C76" s="14"/>
      <c r="D76" s="14"/>
      <c r="E76" s="14"/>
      <c r="F76" s="14"/>
      <c r="G76" s="14"/>
      <c r="H76" s="15"/>
      <c r="I76" s="32"/>
      <c r="J76" s="32"/>
      <c r="K76" s="32"/>
      <c r="L76" s="32"/>
      <c r="M76" s="15"/>
      <c r="N76" s="15"/>
      <c r="O76" s="14"/>
      <c r="P76" s="14"/>
      <c r="Q76" s="3"/>
      <c r="R76" s="3"/>
      <c r="S76" s="3"/>
      <c r="T76" s="3"/>
      <c r="U76" s="3"/>
      <c r="V76" s="3"/>
      <c r="W76" s="3"/>
      <c r="X76" s="3"/>
      <c r="Y76" s="3"/>
    </row>
    <row r="77" spans="1:25" ht="21" customHeight="1">
      <c r="A77" s="14"/>
      <c r="B77" s="14"/>
      <c r="C77" s="14"/>
      <c r="D77" s="14"/>
      <c r="E77" s="14"/>
      <c r="F77" s="14"/>
      <c r="G77" s="14"/>
      <c r="H77" s="15"/>
      <c r="I77" s="32"/>
      <c r="J77" s="32"/>
      <c r="K77" s="32"/>
      <c r="L77" s="32"/>
      <c r="M77" s="15"/>
      <c r="N77" s="15"/>
      <c r="O77" s="14"/>
      <c r="P77" s="14"/>
      <c r="Q77" s="3"/>
      <c r="R77" s="3"/>
      <c r="S77" s="3"/>
      <c r="T77" s="3"/>
      <c r="U77" s="3"/>
      <c r="V77" s="3"/>
      <c r="W77" s="3"/>
      <c r="X77" s="3"/>
      <c r="Y77" s="3"/>
    </row>
    <row r="78" spans="1:25" ht="21" customHeight="1">
      <c r="A78" s="14"/>
      <c r="B78" s="14"/>
      <c r="C78" s="14"/>
      <c r="D78" s="14"/>
      <c r="E78" s="14"/>
      <c r="F78" s="14"/>
      <c r="G78" s="14"/>
      <c r="H78" s="15"/>
      <c r="I78" s="32"/>
      <c r="J78" s="32"/>
      <c r="K78" s="32"/>
      <c r="L78" s="32"/>
      <c r="M78" s="15"/>
      <c r="N78" s="15"/>
      <c r="O78" s="14"/>
      <c r="P78" s="14"/>
      <c r="Q78" s="3"/>
      <c r="R78" s="3"/>
      <c r="S78" s="3"/>
      <c r="T78" s="3"/>
      <c r="U78" s="3"/>
      <c r="V78" s="3"/>
      <c r="W78" s="3"/>
      <c r="X78" s="3"/>
      <c r="Y78" s="3"/>
    </row>
    <row r="79" spans="1:25" ht="21" customHeight="1">
      <c r="A79" s="14"/>
      <c r="B79" s="14"/>
      <c r="C79" s="14"/>
      <c r="D79" s="14"/>
      <c r="E79" s="14"/>
      <c r="F79" s="14"/>
      <c r="G79" s="14"/>
      <c r="H79" s="15"/>
      <c r="I79" s="32"/>
      <c r="J79" s="32"/>
      <c r="K79" s="32"/>
      <c r="L79" s="32"/>
      <c r="M79" s="15"/>
      <c r="N79" s="15"/>
      <c r="O79" s="14"/>
      <c r="P79" s="14"/>
      <c r="Q79" s="3"/>
      <c r="R79" s="3"/>
      <c r="S79" s="3"/>
      <c r="T79" s="3"/>
      <c r="U79" s="3"/>
      <c r="V79" s="3"/>
      <c r="W79" s="3"/>
      <c r="X79" s="3"/>
      <c r="Y79" s="3"/>
    </row>
    <row r="80" spans="1:25" ht="21" customHeight="1">
      <c r="A80" s="14"/>
      <c r="B80" s="14"/>
      <c r="C80" s="14"/>
      <c r="D80" s="14"/>
      <c r="E80" s="14"/>
      <c r="F80" s="14"/>
      <c r="G80" s="14"/>
      <c r="H80" s="15"/>
      <c r="I80" s="32"/>
      <c r="J80" s="32"/>
      <c r="K80" s="32"/>
      <c r="L80" s="32"/>
      <c r="M80" s="15"/>
      <c r="N80" s="15"/>
      <c r="O80" s="14"/>
      <c r="P80" s="14"/>
      <c r="Q80" s="3"/>
      <c r="R80" s="3"/>
      <c r="S80" s="3"/>
      <c r="T80" s="3"/>
      <c r="U80" s="3"/>
      <c r="V80" s="3"/>
      <c r="W80" s="3"/>
      <c r="X80" s="3"/>
      <c r="Y80" s="3"/>
    </row>
    <row r="81" spans="1:25" ht="21" customHeight="1">
      <c r="A81" s="14"/>
      <c r="B81" s="14"/>
      <c r="C81" s="14"/>
      <c r="D81" s="14"/>
      <c r="E81" s="14"/>
      <c r="F81" s="14"/>
      <c r="G81" s="14"/>
      <c r="H81" s="15"/>
      <c r="I81" s="32"/>
      <c r="J81" s="32"/>
      <c r="K81" s="32"/>
      <c r="L81" s="32"/>
      <c r="M81" s="15"/>
      <c r="N81" s="15"/>
      <c r="O81" s="14"/>
      <c r="P81" s="14"/>
      <c r="Q81" s="3"/>
      <c r="R81" s="3"/>
      <c r="S81" s="3"/>
      <c r="T81" s="3"/>
      <c r="U81" s="3"/>
      <c r="V81" s="3"/>
      <c r="W81" s="3"/>
      <c r="X81" s="3"/>
      <c r="Y81" s="3"/>
    </row>
    <row r="82" spans="1:25" ht="21" customHeight="1">
      <c r="A82" s="14"/>
      <c r="B82" s="14"/>
      <c r="C82" s="14"/>
      <c r="D82" s="14"/>
      <c r="E82" s="14"/>
      <c r="F82" s="14"/>
      <c r="G82" s="14"/>
      <c r="H82" s="15"/>
      <c r="I82" s="32"/>
      <c r="J82" s="32"/>
      <c r="K82" s="32"/>
      <c r="L82" s="32"/>
      <c r="M82" s="15"/>
      <c r="N82" s="15"/>
      <c r="O82" s="14"/>
      <c r="P82" s="14"/>
      <c r="Q82" s="3"/>
      <c r="R82" s="3"/>
      <c r="S82" s="3"/>
      <c r="T82" s="3"/>
      <c r="U82" s="3"/>
      <c r="V82" s="3"/>
      <c r="W82" s="3"/>
      <c r="X82" s="3"/>
      <c r="Y82" s="3"/>
    </row>
    <row r="83" spans="1:25" ht="21" customHeight="1">
      <c r="A83" s="14"/>
      <c r="B83" s="14"/>
      <c r="C83" s="14"/>
      <c r="D83" s="14"/>
      <c r="E83" s="14"/>
      <c r="F83" s="14"/>
      <c r="G83" s="14"/>
      <c r="H83" s="15"/>
      <c r="I83" s="32"/>
      <c r="J83" s="32"/>
      <c r="K83" s="32"/>
      <c r="L83" s="32"/>
      <c r="M83" s="15"/>
      <c r="N83" s="15"/>
      <c r="O83" s="14"/>
      <c r="P83" s="14"/>
      <c r="Q83" s="3"/>
      <c r="R83" s="3"/>
      <c r="S83" s="3"/>
      <c r="T83" s="3"/>
      <c r="U83" s="3"/>
      <c r="V83" s="3"/>
      <c r="W83" s="3"/>
      <c r="X83" s="3"/>
      <c r="Y83" s="3"/>
    </row>
    <row r="84" spans="1:25" ht="21" customHeight="1">
      <c r="A84" s="14"/>
      <c r="B84" s="14"/>
      <c r="C84" s="14"/>
      <c r="D84" s="14"/>
      <c r="E84" s="14"/>
      <c r="F84" s="14"/>
      <c r="G84" s="14"/>
      <c r="H84" s="15"/>
      <c r="I84" s="32"/>
      <c r="J84" s="32"/>
      <c r="K84" s="32"/>
      <c r="L84" s="32"/>
      <c r="M84" s="15"/>
      <c r="N84" s="15"/>
      <c r="O84" s="14"/>
      <c r="P84" s="14"/>
      <c r="Q84" s="3"/>
      <c r="R84" s="3"/>
      <c r="S84" s="3"/>
      <c r="T84" s="3"/>
      <c r="U84" s="3"/>
      <c r="V84" s="3"/>
      <c r="W84" s="3"/>
      <c r="X84" s="3"/>
      <c r="Y84" s="3"/>
    </row>
    <row r="85" spans="1:25" ht="21" customHeight="1">
      <c r="A85" s="14"/>
      <c r="B85" s="14"/>
      <c r="C85" s="14"/>
      <c r="D85" s="14"/>
      <c r="E85" s="14"/>
      <c r="F85" s="14"/>
      <c r="G85" s="14"/>
      <c r="H85" s="15"/>
      <c r="I85" s="32"/>
      <c r="J85" s="32"/>
      <c r="K85" s="32"/>
      <c r="L85" s="32"/>
      <c r="M85" s="15"/>
      <c r="N85" s="15"/>
      <c r="O85" s="14"/>
      <c r="P85" s="14"/>
      <c r="Q85" s="3"/>
      <c r="R85" s="3"/>
      <c r="S85" s="3"/>
      <c r="T85" s="3"/>
      <c r="U85" s="3"/>
      <c r="V85" s="3"/>
      <c r="W85" s="3"/>
      <c r="X85" s="3"/>
      <c r="Y85" s="3"/>
    </row>
    <row r="86" spans="1:25" ht="21" customHeight="1">
      <c r="A86" s="14"/>
      <c r="B86" s="14"/>
      <c r="C86" s="14"/>
      <c r="D86" s="14"/>
      <c r="E86" s="14"/>
      <c r="F86" s="14"/>
      <c r="G86" s="14"/>
      <c r="H86" s="15"/>
      <c r="I86" s="32"/>
      <c r="J86" s="32"/>
      <c r="K86" s="32"/>
      <c r="L86" s="32"/>
      <c r="M86" s="15"/>
      <c r="N86" s="15"/>
      <c r="O86" s="14"/>
      <c r="P86" s="14"/>
      <c r="Q86" s="3"/>
      <c r="R86" s="3"/>
      <c r="S86" s="3"/>
      <c r="T86" s="3"/>
      <c r="U86" s="3"/>
      <c r="V86" s="3"/>
      <c r="W86" s="3"/>
      <c r="X86" s="3"/>
      <c r="Y86" s="3"/>
    </row>
    <row r="87" spans="1:25" ht="21" customHeight="1">
      <c r="A87" s="14"/>
      <c r="B87" s="14"/>
      <c r="C87" s="14"/>
      <c r="D87" s="14"/>
      <c r="E87" s="14"/>
      <c r="F87" s="14"/>
      <c r="G87" s="14"/>
      <c r="H87" s="15"/>
      <c r="I87" s="32"/>
      <c r="J87" s="32"/>
      <c r="K87" s="32"/>
      <c r="L87" s="32"/>
      <c r="M87" s="15"/>
      <c r="N87" s="15"/>
      <c r="O87" s="14"/>
      <c r="P87" s="14"/>
      <c r="Q87" s="3"/>
      <c r="R87" s="3"/>
      <c r="S87" s="3"/>
      <c r="T87" s="3"/>
      <c r="U87" s="3"/>
      <c r="V87" s="3"/>
      <c r="W87" s="3"/>
      <c r="X87" s="3"/>
      <c r="Y87" s="3"/>
    </row>
    <row r="88" spans="1:25" ht="21" customHeight="1">
      <c r="A88" s="14"/>
      <c r="B88" s="14"/>
      <c r="C88" s="14"/>
      <c r="D88" s="14"/>
      <c r="E88" s="14"/>
      <c r="F88" s="14"/>
      <c r="G88" s="14"/>
      <c r="H88" s="15"/>
      <c r="I88" s="32"/>
      <c r="J88" s="32"/>
      <c r="K88" s="32"/>
      <c r="L88" s="32"/>
      <c r="M88" s="15"/>
      <c r="N88" s="15"/>
      <c r="O88" s="14"/>
      <c r="P88" s="14"/>
      <c r="Q88" s="3"/>
      <c r="R88" s="3"/>
      <c r="S88" s="3"/>
      <c r="T88" s="3"/>
      <c r="U88" s="3"/>
      <c r="V88" s="3"/>
      <c r="W88" s="3"/>
      <c r="X88" s="3"/>
      <c r="Y88" s="3"/>
    </row>
    <row r="89" spans="1:25" ht="21" customHeight="1">
      <c r="A89" s="14"/>
      <c r="B89" s="14"/>
      <c r="C89" s="14"/>
      <c r="D89" s="14"/>
      <c r="E89" s="14"/>
      <c r="F89" s="14"/>
      <c r="G89" s="14"/>
      <c r="H89" s="15"/>
      <c r="I89" s="32"/>
      <c r="J89" s="32"/>
      <c r="K89" s="32"/>
      <c r="L89" s="32"/>
      <c r="M89" s="15"/>
      <c r="N89" s="15"/>
      <c r="O89" s="14"/>
      <c r="P89" s="14"/>
      <c r="Q89" s="3"/>
      <c r="R89" s="3"/>
      <c r="S89" s="3"/>
      <c r="T89" s="3"/>
      <c r="U89" s="3"/>
      <c r="V89" s="3"/>
      <c r="W89" s="3"/>
      <c r="X89" s="3"/>
      <c r="Y89" s="3"/>
    </row>
    <row r="90" spans="1:25" ht="21" customHeight="1">
      <c r="A90" s="14"/>
      <c r="B90" s="14"/>
      <c r="C90" s="14"/>
      <c r="D90" s="14"/>
      <c r="E90" s="14"/>
      <c r="F90" s="14"/>
      <c r="G90" s="14"/>
      <c r="H90" s="15"/>
      <c r="I90" s="32"/>
      <c r="J90" s="32"/>
      <c r="K90" s="32"/>
      <c r="L90" s="32"/>
      <c r="M90" s="15"/>
      <c r="N90" s="15"/>
      <c r="O90" s="14"/>
      <c r="P90" s="14"/>
      <c r="Q90" s="3"/>
      <c r="R90" s="3"/>
      <c r="S90" s="3"/>
      <c r="T90" s="3"/>
      <c r="U90" s="3"/>
      <c r="V90" s="3"/>
      <c r="W90" s="3"/>
      <c r="X90" s="3"/>
      <c r="Y90" s="3"/>
    </row>
    <row r="91" spans="1:25" ht="21" customHeight="1">
      <c r="A91" s="14"/>
      <c r="B91" s="14"/>
      <c r="C91" s="14"/>
      <c r="D91" s="14"/>
      <c r="E91" s="14"/>
      <c r="F91" s="14"/>
      <c r="G91" s="14"/>
      <c r="H91" s="15"/>
      <c r="I91" s="32"/>
      <c r="J91" s="32"/>
      <c r="K91" s="32"/>
      <c r="L91" s="32"/>
      <c r="M91" s="15"/>
      <c r="N91" s="15"/>
      <c r="O91" s="14"/>
      <c r="P91" s="14"/>
      <c r="Q91" s="3"/>
      <c r="R91" s="3"/>
      <c r="S91" s="3"/>
      <c r="T91" s="3"/>
      <c r="U91" s="3"/>
      <c r="V91" s="3"/>
      <c r="W91" s="3"/>
      <c r="X91" s="3"/>
      <c r="Y91" s="3"/>
    </row>
    <row r="92" spans="1:25" ht="21" customHeight="1">
      <c r="A92" s="14"/>
      <c r="B92" s="14"/>
      <c r="C92" s="14"/>
      <c r="D92" s="14"/>
      <c r="E92" s="14"/>
      <c r="F92" s="14"/>
      <c r="G92" s="14"/>
      <c r="H92" s="15"/>
      <c r="I92" s="32"/>
      <c r="J92" s="32"/>
      <c r="K92" s="32"/>
      <c r="L92" s="32"/>
      <c r="M92" s="15"/>
      <c r="N92" s="15"/>
      <c r="O92" s="14"/>
      <c r="P92" s="14"/>
      <c r="Q92" s="3"/>
      <c r="R92" s="3"/>
      <c r="S92" s="3"/>
      <c r="T92" s="3"/>
      <c r="U92" s="3"/>
      <c r="V92" s="3"/>
      <c r="W92" s="3"/>
      <c r="X92" s="3"/>
      <c r="Y92" s="3"/>
    </row>
    <row r="93" spans="1:25" ht="21" customHeight="1">
      <c r="A93" s="14"/>
      <c r="B93" s="14"/>
      <c r="C93" s="14"/>
      <c r="D93" s="14"/>
      <c r="E93" s="14"/>
      <c r="F93" s="14"/>
      <c r="G93" s="14"/>
      <c r="H93" s="15"/>
      <c r="I93" s="32"/>
      <c r="J93" s="32"/>
      <c r="K93" s="32"/>
      <c r="L93" s="32"/>
      <c r="M93" s="15"/>
      <c r="N93" s="15"/>
      <c r="O93" s="14"/>
      <c r="P93" s="14"/>
      <c r="Q93" s="3"/>
      <c r="R93" s="3"/>
      <c r="S93" s="3"/>
      <c r="T93" s="3"/>
      <c r="U93" s="3"/>
      <c r="V93" s="3"/>
      <c r="W93" s="3"/>
      <c r="X93" s="3"/>
      <c r="Y93" s="3"/>
    </row>
    <row r="94" spans="1:25" ht="21" customHeight="1">
      <c r="A94" s="14"/>
      <c r="B94" s="14"/>
      <c r="C94" s="14"/>
      <c r="D94" s="14"/>
      <c r="E94" s="14"/>
      <c r="F94" s="14"/>
      <c r="G94" s="14"/>
      <c r="H94" s="15"/>
      <c r="I94" s="32"/>
      <c r="J94" s="32"/>
      <c r="K94" s="32"/>
      <c r="L94" s="32"/>
      <c r="M94" s="15"/>
      <c r="N94" s="15"/>
      <c r="O94" s="14"/>
      <c r="P94" s="14"/>
      <c r="Q94" s="3"/>
      <c r="R94" s="3"/>
      <c r="S94" s="3"/>
      <c r="T94" s="3"/>
      <c r="U94" s="3"/>
      <c r="V94" s="3"/>
      <c r="W94" s="3"/>
      <c r="X94" s="3"/>
      <c r="Y94" s="3"/>
    </row>
    <row r="95" spans="1:25" ht="21" customHeight="1">
      <c r="A95" s="14"/>
      <c r="B95" s="14"/>
      <c r="C95" s="14"/>
      <c r="D95" s="14"/>
      <c r="E95" s="14"/>
      <c r="F95" s="14"/>
      <c r="G95" s="14"/>
      <c r="H95" s="15"/>
      <c r="I95" s="32"/>
      <c r="J95" s="32"/>
      <c r="K95" s="32"/>
      <c r="L95" s="32"/>
      <c r="M95" s="15"/>
      <c r="N95" s="15"/>
      <c r="O95" s="14"/>
      <c r="P95" s="14"/>
      <c r="Q95" s="3"/>
      <c r="R95" s="3"/>
      <c r="S95" s="3"/>
      <c r="T95" s="3"/>
      <c r="U95" s="3"/>
      <c r="V95" s="3"/>
      <c r="W95" s="3"/>
      <c r="X95" s="3"/>
      <c r="Y95" s="3"/>
    </row>
    <row r="96" spans="1:25" ht="21" customHeight="1">
      <c r="A96" s="14"/>
      <c r="B96" s="14"/>
      <c r="C96" s="14"/>
      <c r="D96" s="14"/>
      <c r="E96" s="14"/>
      <c r="F96" s="14"/>
      <c r="G96" s="14"/>
      <c r="H96" s="15"/>
      <c r="I96" s="32"/>
      <c r="J96" s="32"/>
      <c r="K96" s="32"/>
      <c r="L96" s="32"/>
      <c r="M96" s="15"/>
      <c r="N96" s="15"/>
      <c r="O96" s="14"/>
      <c r="P96" s="14"/>
      <c r="Q96" s="3"/>
      <c r="R96" s="3"/>
      <c r="S96" s="3"/>
      <c r="T96" s="3"/>
      <c r="U96" s="3"/>
      <c r="V96" s="3"/>
      <c r="W96" s="3"/>
      <c r="X96" s="3"/>
      <c r="Y96" s="3"/>
    </row>
    <row r="97" spans="1:25" ht="21" customHeight="1">
      <c r="A97" s="14"/>
      <c r="B97" s="14"/>
      <c r="C97" s="14"/>
      <c r="D97" s="14"/>
      <c r="E97" s="14"/>
      <c r="F97" s="14"/>
      <c r="G97" s="14"/>
      <c r="H97" s="15"/>
      <c r="I97" s="32"/>
      <c r="J97" s="32"/>
      <c r="K97" s="32"/>
      <c r="L97" s="32"/>
      <c r="M97" s="15"/>
      <c r="N97" s="15"/>
      <c r="O97" s="14"/>
      <c r="P97" s="14"/>
      <c r="Q97" s="3"/>
      <c r="R97" s="3"/>
      <c r="S97" s="3"/>
      <c r="T97" s="3"/>
      <c r="U97" s="3"/>
      <c r="V97" s="3"/>
      <c r="W97" s="3"/>
      <c r="X97" s="3"/>
      <c r="Y97" s="3"/>
    </row>
    <row r="98" spans="1:25" ht="21" customHeight="1">
      <c r="A98" s="14"/>
      <c r="B98" s="14"/>
      <c r="C98" s="14"/>
      <c r="D98" s="14"/>
      <c r="E98" s="14"/>
      <c r="F98" s="14"/>
      <c r="G98" s="14"/>
      <c r="H98" s="15"/>
      <c r="I98" s="32"/>
      <c r="J98" s="32"/>
      <c r="K98" s="32"/>
      <c r="L98" s="32"/>
      <c r="M98" s="15"/>
      <c r="N98" s="15"/>
      <c r="O98" s="14"/>
      <c r="P98" s="14"/>
      <c r="Q98" s="3"/>
      <c r="R98" s="3"/>
      <c r="S98" s="3"/>
      <c r="T98" s="3"/>
      <c r="U98" s="3"/>
      <c r="V98" s="3"/>
      <c r="W98" s="3"/>
      <c r="X98" s="3"/>
      <c r="Y98" s="3"/>
    </row>
    <row r="99" spans="1:25" ht="21" customHeight="1">
      <c r="A99" s="14"/>
      <c r="B99" s="14"/>
      <c r="C99" s="14"/>
      <c r="D99" s="14"/>
      <c r="E99" s="14"/>
      <c r="F99" s="14"/>
      <c r="G99" s="14"/>
      <c r="H99" s="15"/>
      <c r="I99" s="32"/>
      <c r="J99" s="32"/>
      <c r="K99" s="32"/>
      <c r="L99" s="32"/>
      <c r="M99" s="15"/>
      <c r="N99" s="15"/>
      <c r="O99" s="14"/>
      <c r="P99" s="14"/>
      <c r="Q99" s="3"/>
      <c r="R99" s="3"/>
      <c r="S99" s="3"/>
      <c r="T99" s="3"/>
      <c r="U99" s="3"/>
      <c r="V99" s="3"/>
      <c r="W99" s="3"/>
      <c r="X99" s="3"/>
      <c r="Y99" s="3"/>
    </row>
    <row r="100" spans="1:25" ht="21" customHeight="1">
      <c r="A100" s="14"/>
      <c r="B100" s="14"/>
      <c r="C100" s="14"/>
      <c r="D100" s="14"/>
      <c r="E100" s="14"/>
      <c r="F100" s="14"/>
      <c r="G100" s="14"/>
      <c r="H100" s="15"/>
      <c r="I100" s="32"/>
      <c r="J100" s="32"/>
      <c r="K100" s="32"/>
      <c r="L100" s="32"/>
      <c r="M100" s="15"/>
      <c r="N100" s="15"/>
      <c r="O100" s="14"/>
      <c r="P100" s="14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21" customHeight="1">
      <c r="A101" s="14"/>
      <c r="B101" s="14"/>
      <c r="C101" s="14"/>
      <c r="D101" s="14"/>
      <c r="E101" s="14"/>
      <c r="F101" s="14"/>
      <c r="G101" s="14"/>
      <c r="H101" s="15"/>
      <c r="I101" s="32"/>
      <c r="J101" s="32"/>
      <c r="K101" s="32"/>
      <c r="L101" s="32"/>
      <c r="M101" s="15"/>
      <c r="N101" s="15"/>
      <c r="O101" s="14"/>
      <c r="P101" s="14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21" customHeight="1">
      <c r="A102" s="14"/>
      <c r="B102" s="14"/>
      <c r="C102" s="14"/>
      <c r="D102" s="14"/>
      <c r="E102" s="14"/>
      <c r="F102" s="14"/>
      <c r="G102" s="14"/>
      <c r="H102" s="15"/>
      <c r="I102" s="32"/>
      <c r="J102" s="32"/>
      <c r="K102" s="32"/>
      <c r="L102" s="32"/>
      <c r="M102" s="15"/>
      <c r="N102" s="15"/>
      <c r="O102" s="14"/>
      <c r="P102" s="14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21" customHeight="1">
      <c r="A103" s="14"/>
      <c r="B103" s="14"/>
      <c r="C103" s="14"/>
      <c r="D103" s="14"/>
      <c r="E103" s="14"/>
      <c r="F103" s="14"/>
      <c r="G103" s="14"/>
      <c r="H103" s="15"/>
      <c r="I103" s="32"/>
      <c r="J103" s="32"/>
      <c r="K103" s="32"/>
      <c r="L103" s="32"/>
      <c r="M103" s="15"/>
      <c r="N103" s="15"/>
      <c r="O103" s="14"/>
      <c r="P103" s="14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21" customHeight="1">
      <c r="A104" s="14"/>
      <c r="B104" s="14"/>
      <c r="C104" s="14"/>
      <c r="D104" s="14"/>
      <c r="E104" s="14"/>
      <c r="F104" s="14"/>
      <c r="G104" s="14"/>
      <c r="H104" s="15"/>
      <c r="I104" s="32"/>
      <c r="J104" s="32"/>
      <c r="K104" s="32"/>
      <c r="L104" s="32"/>
      <c r="M104" s="15"/>
      <c r="N104" s="15"/>
      <c r="O104" s="14"/>
      <c r="P104" s="14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21" customHeight="1">
      <c r="A105" s="14"/>
      <c r="B105" s="14"/>
      <c r="C105" s="14"/>
      <c r="D105" s="14"/>
      <c r="E105" s="14"/>
      <c r="F105" s="14"/>
      <c r="G105" s="14"/>
      <c r="H105" s="15"/>
      <c r="I105" s="32"/>
      <c r="J105" s="32"/>
      <c r="K105" s="32"/>
      <c r="L105" s="32"/>
      <c r="M105" s="15"/>
      <c r="N105" s="15"/>
      <c r="O105" s="14"/>
      <c r="P105" s="14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21" customHeight="1">
      <c r="A106" s="14"/>
      <c r="B106" s="14"/>
      <c r="C106" s="14"/>
      <c r="D106" s="14"/>
      <c r="E106" s="14"/>
      <c r="F106" s="14"/>
      <c r="G106" s="14"/>
      <c r="H106" s="15"/>
      <c r="I106" s="32"/>
      <c r="J106" s="32"/>
      <c r="K106" s="32"/>
      <c r="L106" s="32"/>
      <c r="M106" s="15"/>
      <c r="N106" s="15"/>
      <c r="O106" s="14"/>
      <c r="P106" s="14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21" customHeight="1">
      <c r="A107" s="14"/>
      <c r="B107" s="14"/>
      <c r="C107" s="14"/>
      <c r="D107" s="14"/>
      <c r="E107" s="14"/>
      <c r="F107" s="14"/>
      <c r="G107" s="14"/>
      <c r="H107" s="15"/>
      <c r="I107" s="32"/>
      <c r="J107" s="32"/>
      <c r="K107" s="32"/>
      <c r="L107" s="32"/>
      <c r="M107" s="15"/>
      <c r="N107" s="15"/>
      <c r="O107" s="14"/>
      <c r="P107" s="14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21" customHeight="1">
      <c r="A108" s="14"/>
      <c r="B108" s="14"/>
      <c r="C108" s="14"/>
      <c r="D108" s="14"/>
      <c r="E108" s="14"/>
      <c r="F108" s="14"/>
      <c r="G108" s="14"/>
      <c r="H108" s="15"/>
      <c r="I108" s="32"/>
      <c r="J108" s="32"/>
      <c r="K108" s="32"/>
      <c r="L108" s="32"/>
      <c r="M108" s="15"/>
      <c r="N108" s="15"/>
      <c r="O108" s="14"/>
      <c r="P108" s="14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21" customHeight="1">
      <c r="A109" s="14"/>
      <c r="B109" s="14"/>
      <c r="C109" s="14"/>
      <c r="D109" s="14"/>
      <c r="E109" s="14"/>
      <c r="F109" s="14"/>
      <c r="G109" s="14"/>
      <c r="H109" s="15"/>
      <c r="I109" s="32"/>
      <c r="J109" s="32"/>
      <c r="K109" s="32"/>
      <c r="L109" s="32"/>
      <c r="M109" s="15"/>
      <c r="N109" s="15"/>
      <c r="O109" s="14"/>
      <c r="P109" s="14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21" customHeight="1">
      <c r="A110" s="14"/>
      <c r="B110" s="14"/>
      <c r="C110" s="14"/>
      <c r="D110" s="14"/>
      <c r="E110" s="14"/>
      <c r="F110" s="14"/>
      <c r="G110" s="14"/>
      <c r="H110" s="15"/>
      <c r="I110" s="32"/>
      <c r="J110" s="32"/>
      <c r="K110" s="32"/>
      <c r="L110" s="32"/>
      <c r="M110" s="15"/>
      <c r="N110" s="15"/>
      <c r="O110" s="14"/>
      <c r="P110" s="14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21" customHeight="1">
      <c r="A111" s="14"/>
      <c r="B111" s="14"/>
      <c r="C111" s="14"/>
      <c r="D111" s="14"/>
      <c r="E111" s="14"/>
      <c r="F111" s="14"/>
      <c r="G111" s="14"/>
      <c r="H111" s="15"/>
      <c r="I111" s="32"/>
      <c r="J111" s="32"/>
      <c r="K111" s="32"/>
      <c r="L111" s="32"/>
      <c r="M111" s="15"/>
      <c r="N111" s="15"/>
      <c r="O111" s="14"/>
      <c r="P111" s="14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21" customHeight="1">
      <c r="A112" s="14"/>
      <c r="B112" s="14"/>
      <c r="C112" s="14"/>
      <c r="D112" s="14"/>
      <c r="E112" s="14"/>
      <c r="F112" s="14"/>
      <c r="G112" s="14"/>
      <c r="H112" s="15"/>
      <c r="I112" s="32"/>
      <c r="J112" s="32"/>
      <c r="K112" s="32"/>
      <c r="L112" s="32"/>
      <c r="M112" s="15"/>
      <c r="N112" s="15"/>
      <c r="O112" s="14"/>
      <c r="P112" s="14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21" customHeight="1">
      <c r="A113" s="14"/>
      <c r="B113" s="14"/>
      <c r="C113" s="14"/>
      <c r="D113" s="14"/>
      <c r="E113" s="14"/>
      <c r="F113" s="14"/>
      <c r="G113" s="14"/>
      <c r="H113" s="15"/>
      <c r="I113" s="32"/>
      <c r="J113" s="32"/>
      <c r="K113" s="32"/>
      <c r="L113" s="32"/>
      <c r="M113" s="15"/>
      <c r="N113" s="15"/>
      <c r="O113" s="14"/>
      <c r="P113" s="14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21" customHeight="1">
      <c r="A114" s="14"/>
      <c r="B114" s="14"/>
      <c r="C114" s="14"/>
      <c r="D114" s="14"/>
      <c r="E114" s="14"/>
      <c r="F114" s="14"/>
      <c r="G114" s="14"/>
      <c r="H114" s="15"/>
      <c r="I114" s="32"/>
      <c r="J114" s="32"/>
      <c r="K114" s="32"/>
      <c r="L114" s="32"/>
      <c r="M114" s="15"/>
      <c r="N114" s="15"/>
      <c r="O114" s="14"/>
      <c r="P114" s="14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21" customHeight="1">
      <c r="A115" s="14"/>
      <c r="B115" s="14"/>
      <c r="C115" s="14"/>
      <c r="D115" s="14"/>
      <c r="E115" s="14"/>
      <c r="F115" s="14"/>
      <c r="G115" s="14"/>
      <c r="H115" s="15"/>
      <c r="I115" s="32"/>
      <c r="J115" s="32"/>
      <c r="K115" s="32"/>
      <c r="L115" s="32"/>
      <c r="M115" s="15"/>
      <c r="N115" s="15"/>
      <c r="O115" s="14"/>
      <c r="P115" s="14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21" customHeight="1">
      <c r="A116" s="14"/>
      <c r="B116" s="14"/>
      <c r="C116" s="14"/>
      <c r="D116" s="14"/>
      <c r="E116" s="14"/>
      <c r="F116" s="14"/>
      <c r="G116" s="14"/>
      <c r="H116" s="15"/>
      <c r="I116" s="32"/>
      <c r="J116" s="32"/>
      <c r="K116" s="32"/>
      <c r="L116" s="32"/>
      <c r="M116" s="15"/>
      <c r="N116" s="15"/>
      <c r="O116" s="14"/>
      <c r="P116" s="14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21" customHeight="1">
      <c r="A117" s="14"/>
      <c r="B117" s="14"/>
      <c r="C117" s="14"/>
      <c r="D117" s="14"/>
      <c r="E117" s="14"/>
      <c r="F117" s="14"/>
      <c r="G117" s="14"/>
      <c r="H117" s="15"/>
      <c r="I117" s="32"/>
      <c r="J117" s="32"/>
      <c r="K117" s="32"/>
      <c r="L117" s="32"/>
      <c r="M117" s="15"/>
      <c r="N117" s="15"/>
      <c r="O117" s="14"/>
      <c r="P117" s="14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21" customHeight="1">
      <c r="A118" s="14"/>
      <c r="B118" s="14"/>
      <c r="C118" s="14"/>
      <c r="D118" s="14"/>
      <c r="E118" s="14"/>
      <c r="F118" s="14"/>
      <c r="G118" s="14"/>
      <c r="H118" s="15"/>
      <c r="I118" s="32"/>
      <c r="J118" s="32"/>
      <c r="K118" s="32"/>
      <c r="L118" s="32"/>
      <c r="M118" s="15"/>
      <c r="N118" s="15"/>
      <c r="O118" s="14"/>
      <c r="P118" s="14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21" customHeight="1">
      <c r="A119" s="14"/>
      <c r="B119" s="14"/>
      <c r="C119" s="14"/>
      <c r="D119" s="14"/>
      <c r="E119" s="14"/>
      <c r="F119" s="14"/>
      <c r="G119" s="14"/>
      <c r="H119" s="15"/>
      <c r="I119" s="32"/>
      <c r="J119" s="32"/>
      <c r="K119" s="32"/>
      <c r="L119" s="32"/>
      <c r="M119" s="15"/>
      <c r="N119" s="15"/>
      <c r="O119" s="14"/>
      <c r="P119" s="14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21" customHeight="1">
      <c r="A120" s="14"/>
      <c r="B120" s="14"/>
      <c r="C120" s="14"/>
      <c r="D120" s="14"/>
      <c r="E120" s="14"/>
      <c r="F120" s="14"/>
      <c r="G120" s="14"/>
      <c r="H120" s="15"/>
      <c r="I120" s="32"/>
      <c r="J120" s="32"/>
      <c r="K120" s="32"/>
      <c r="L120" s="32"/>
      <c r="M120" s="15"/>
      <c r="N120" s="15"/>
      <c r="O120" s="14"/>
      <c r="P120" s="14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21" customHeight="1">
      <c r="A121" s="14"/>
      <c r="B121" s="14"/>
      <c r="C121" s="14"/>
      <c r="D121" s="14"/>
      <c r="E121" s="14"/>
      <c r="F121" s="14"/>
      <c r="G121" s="14"/>
      <c r="H121" s="15"/>
      <c r="I121" s="32"/>
      <c r="J121" s="32"/>
      <c r="K121" s="32"/>
      <c r="L121" s="32"/>
      <c r="M121" s="15"/>
      <c r="N121" s="15"/>
      <c r="O121" s="14"/>
      <c r="P121" s="14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21" customHeight="1">
      <c r="A122" s="14"/>
      <c r="B122" s="14"/>
      <c r="C122" s="14"/>
      <c r="D122" s="14"/>
      <c r="E122" s="14"/>
      <c r="F122" s="14"/>
      <c r="G122" s="14"/>
      <c r="H122" s="15"/>
      <c r="I122" s="32"/>
      <c r="J122" s="32"/>
      <c r="K122" s="32"/>
      <c r="L122" s="32"/>
      <c r="M122" s="15"/>
      <c r="N122" s="15"/>
      <c r="O122" s="14"/>
      <c r="P122" s="14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21" customHeight="1">
      <c r="A123" s="14"/>
      <c r="B123" s="14"/>
      <c r="C123" s="14"/>
      <c r="D123" s="14"/>
      <c r="E123" s="14"/>
      <c r="F123" s="14"/>
      <c r="G123" s="14"/>
      <c r="H123" s="15"/>
      <c r="I123" s="32"/>
      <c r="J123" s="32"/>
      <c r="K123" s="32"/>
      <c r="L123" s="32"/>
      <c r="M123" s="15"/>
      <c r="N123" s="15"/>
      <c r="O123" s="14"/>
      <c r="P123" s="14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21" customHeight="1">
      <c r="A124" s="14"/>
      <c r="B124" s="14"/>
      <c r="C124" s="14"/>
      <c r="D124" s="14"/>
      <c r="E124" s="14"/>
      <c r="F124" s="14"/>
      <c r="G124" s="14"/>
      <c r="H124" s="15"/>
      <c r="I124" s="32"/>
      <c r="J124" s="32"/>
      <c r="K124" s="32"/>
      <c r="L124" s="32"/>
      <c r="M124" s="15"/>
      <c r="N124" s="15"/>
      <c r="O124" s="14"/>
      <c r="P124" s="14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21" customHeight="1">
      <c r="A125" s="14"/>
      <c r="B125" s="14"/>
      <c r="C125" s="14"/>
      <c r="D125" s="14"/>
      <c r="E125" s="14"/>
      <c r="F125" s="14"/>
      <c r="G125" s="14"/>
      <c r="H125" s="15"/>
      <c r="I125" s="32"/>
      <c r="J125" s="32"/>
      <c r="K125" s="32"/>
      <c r="L125" s="32"/>
      <c r="M125" s="15"/>
      <c r="N125" s="15"/>
      <c r="O125" s="14"/>
      <c r="P125" s="14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21" customHeight="1">
      <c r="A126" s="14"/>
      <c r="B126" s="14"/>
      <c r="C126" s="14"/>
      <c r="D126" s="14"/>
      <c r="E126" s="14"/>
      <c r="F126" s="14"/>
      <c r="G126" s="14"/>
      <c r="H126" s="15"/>
      <c r="I126" s="32"/>
      <c r="J126" s="32"/>
      <c r="K126" s="32"/>
      <c r="L126" s="32"/>
      <c r="M126" s="15"/>
      <c r="N126" s="15"/>
      <c r="O126" s="14"/>
      <c r="P126" s="14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21" customHeight="1">
      <c r="A127" s="14"/>
      <c r="B127" s="14"/>
      <c r="C127" s="14"/>
      <c r="D127" s="14"/>
      <c r="E127" s="14"/>
      <c r="F127" s="14"/>
      <c r="G127" s="14"/>
      <c r="H127" s="15"/>
      <c r="I127" s="32"/>
      <c r="J127" s="32"/>
      <c r="K127" s="32"/>
      <c r="L127" s="32"/>
      <c r="M127" s="15"/>
      <c r="N127" s="15"/>
      <c r="O127" s="14"/>
      <c r="P127" s="14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21" customHeight="1">
      <c r="A128" s="14"/>
      <c r="B128" s="14"/>
      <c r="C128" s="14"/>
      <c r="D128" s="14"/>
      <c r="E128" s="14"/>
      <c r="F128" s="14"/>
      <c r="G128" s="14"/>
      <c r="H128" s="15"/>
      <c r="I128" s="32"/>
      <c r="J128" s="32"/>
      <c r="K128" s="32"/>
      <c r="L128" s="32"/>
      <c r="M128" s="15"/>
      <c r="N128" s="15"/>
      <c r="O128" s="14"/>
      <c r="P128" s="14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21" customHeight="1">
      <c r="A129" s="14"/>
      <c r="B129" s="14"/>
      <c r="C129" s="14"/>
      <c r="D129" s="14"/>
      <c r="E129" s="14"/>
      <c r="F129" s="14"/>
      <c r="G129" s="14"/>
      <c r="H129" s="15"/>
      <c r="I129" s="32"/>
      <c r="J129" s="32"/>
      <c r="K129" s="32"/>
      <c r="L129" s="32"/>
      <c r="M129" s="15"/>
      <c r="N129" s="15"/>
      <c r="O129" s="14"/>
      <c r="P129" s="14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21" customHeight="1">
      <c r="A130" s="14"/>
      <c r="B130" s="14"/>
      <c r="C130" s="14"/>
      <c r="D130" s="14"/>
      <c r="E130" s="14"/>
      <c r="F130" s="14"/>
      <c r="G130" s="14"/>
      <c r="H130" s="15"/>
      <c r="I130" s="32"/>
      <c r="J130" s="32"/>
      <c r="K130" s="32"/>
      <c r="L130" s="32"/>
      <c r="M130" s="15"/>
      <c r="N130" s="15"/>
      <c r="O130" s="14"/>
      <c r="P130" s="14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21" customHeight="1">
      <c r="A131" s="14"/>
      <c r="B131" s="14"/>
      <c r="C131" s="14"/>
      <c r="D131" s="14"/>
      <c r="E131" s="14"/>
      <c r="F131" s="14"/>
      <c r="G131" s="14"/>
      <c r="H131" s="15"/>
      <c r="I131" s="32"/>
      <c r="J131" s="32"/>
      <c r="K131" s="32"/>
      <c r="L131" s="32"/>
      <c r="M131" s="15"/>
      <c r="N131" s="15"/>
      <c r="O131" s="14"/>
      <c r="P131" s="14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21" customHeight="1">
      <c r="A132" s="14"/>
      <c r="B132" s="14"/>
      <c r="C132" s="14"/>
      <c r="D132" s="14"/>
      <c r="E132" s="14"/>
      <c r="F132" s="14"/>
      <c r="G132" s="14"/>
      <c r="H132" s="15"/>
      <c r="I132" s="32"/>
      <c r="J132" s="32"/>
      <c r="K132" s="32"/>
      <c r="L132" s="32"/>
      <c r="M132" s="15"/>
      <c r="N132" s="15"/>
      <c r="O132" s="14"/>
      <c r="P132" s="14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21" customHeight="1">
      <c r="A133" s="14"/>
      <c r="B133" s="14"/>
      <c r="C133" s="14"/>
      <c r="D133" s="14"/>
      <c r="E133" s="14"/>
      <c r="F133" s="14"/>
      <c r="G133" s="14"/>
      <c r="H133" s="15"/>
      <c r="I133" s="32"/>
      <c r="J133" s="32"/>
      <c r="K133" s="32"/>
      <c r="L133" s="32"/>
      <c r="M133" s="15"/>
      <c r="N133" s="15"/>
      <c r="O133" s="14"/>
      <c r="P133" s="14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21" customHeight="1">
      <c r="A134" s="14"/>
      <c r="B134" s="14"/>
      <c r="C134" s="14"/>
      <c r="D134" s="14"/>
      <c r="E134" s="14"/>
      <c r="F134" s="14"/>
      <c r="G134" s="14"/>
      <c r="H134" s="15"/>
      <c r="I134" s="32"/>
      <c r="J134" s="32"/>
      <c r="K134" s="32"/>
      <c r="L134" s="32"/>
      <c r="M134" s="15"/>
      <c r="N134" s="15"/>
      <c r="O134" s="14"/>
      <c r="P134" s="14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21" customHeight="1">
      <c r="A135" s="14"/>
      <c r="B135" s="14"/>
      <c r="C135" s="14"/>
      <c r="D135" s="14"/>
      <c r="E135" s="14"/>
      <c r="F135" s="14"/>
      <c r="G135" s="14"/>
      <c r="H135" s="15"/>
      <c r="I135" s="32"/>
      <c r="J135" s="32"/>
      <c r="K135" s="32"/>
      <c r="L135" s="32"/>
      <c r="M135" s="15"/>
      <c r="N135" s="15"/>
      <c r="O135" s="14"/>
      <c r="P135" s="14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21" customHeight="1">
      <c r="A136" s="14"/>
      <c r="B136" s="14"/>
      <c r="C136" s="14"/>
      <c r="D136" s="14"/>
      <c r="E136" s="14"/>
      <c r="F136" s="14"/>
      <c r="G136" s="14"/>
      <c r="H136" s="15"/>
      <c r="I136" s="32"/>
      <c r="J136" s="32"/>
      <c r="K136" s="32"/>
      <c r="L136" s="32"/>
      <c r="M136" s="15"/>
      <c r="N136" s="15"/>
      <c r="O136" s="14"/>
      <c r="P136" s="14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21" customHeight="1">
      <c r="A137" s="14"/>
      <c r="B137" s="14"/>
      <c r="C137" s="14"/>
      <c r="D137" s="14"/>
      <c r="E137" s="14"/>
      <c r="F137" s="14"/>
      <c r="G137" s="14"/>
      <c r="H137" s="15"/>
      <c r="I137" s="32"/>
      <c r="J137" s="32"/>
      <c r="K137" s="32"/>
      <c r="L137" s="32"/>
      <c r="M137" s="15"/>
      <c r="N137" s="15"/>
      <c r="O137" s="14"/>
      <c r="P137" s="14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21" customHeight="1">
      <c r="A138" s="14"/>
      <c r="B138" s="14"/>
      <c r="C138" s="14"/>
      <c r="D138" s="14"/>
      <c r="E138" s="14"/>
      <c r="F138" s="14"/>
      <c r="G138" s="14"/>
      <c r="H138" s="15"/>
      <c r="I138" s="32"/>
      <c r="J138" s="32"/>
      <c r="K138" s="32"/>
      <c r="L138" s="32"/>
      <c r="M138" s="15"/>
      <c r="N138" s="15"/>
      <c r="O138" s="14"/>
      <c r="P138" s="14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21" customHeight="1">
      <c r="A139" s="14"/>
      <c r="B139" s="14"/>
      <c r="C139" s="14"/>
      <c r="D139" s="14"/>
      <c r="E139" s="14"/>
      <c r="F139" s="14"/>
      <c r="G139" s="14"/>
      <c r="H139" s="15"/>
      <c r="I139" s="32"/>
      <c r="J139" s="32"/>
      <c r="K139" s="32"/>
      <c r="L139" s="32"/>
      <c r="M139" s="15"/>
      <c r="N139" s="15"/>
      <c r="O139" s="14"/>
      <c r="P139" s="14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21" customHeight="1">
      <c r="A140" s="14"/>
      <c r="B140" s="14"/>
      <c r="C140" s="14"/>
      <c r="D140" s="14"/>
      <c r="E140" s="14"/>
      <c r="F140" s="14"/>
      <c r="G140" s="14"/>
      <c r="H140" s="15"/>
      <c r="I140" s="32"/>
      <c r="J140" s="32"/>
      <c r="K140" s="32"/>
      <c r="L140" s="32"/>
      <c r="M140" s="15"/>
      <c r="N140" s="15"/>
      <c r="O140" s="14"/>
      <c r="P140" s="14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21" customHeight="1">
      <c r="A141" s="14"/>
      <c r="B141" s="14"/>
      <c r="C141" s="14"/>
      <c r="D141" s="14"/>
      <c r="E141" s="14"/>
      <c r="F141" s="14"/>
      <c r="G141" s="14"/>
      <c r="H141" s="15"/>
      <c r="I141" s="32"/>
      <c r="J141" s="32"/>
      <c r="K141" s="32"/>
      <c r="L141" s="32"/>
      <c r="M141" s="15"/>
      <c r="N141" s="15"/>
      <c r="O141" s="14"/>
      <c r="P141" s="14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21" customHeight="1">
      <c r="A142" s="14"/>
      <c r="B142" s="14"/>
      <c r="C142" s="14"/>
      <c r="D142" s="14"/>
      <c r="E142" s="14"/>
      <c r="F142" s="14"/>
      <c r="G142" s="14"/>
      <c r="H142" s="15"/>
      <c r="I142" s="32"/>
      <c r="J142" s="32"/>
      <c r="K142" s="32"/>
      <c r="L142" s="32"/>
      <c r="M142" s="15"/>
      <c r="N142" s="15"/>
      <c r="O142" s="14"/>
      <c r="P142" s="14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21" customHeight="1">
      <c r="A143" s="14"/>
      <c r="B143" s="14"/>
      <c r="C143" s="14"/>
      <c r="D143" s="14"/>
      <c r="E143" s="14"/>
      <c r="F143" s="14"/>
      <c r="G143" s="14"/>
      <c r="H143" s="15"/>
      <c r="I143" s="32"/>
      <c r="J143" s="32"/>
      <c r="K143" s="32"/>
      <c r="L143" s="32"/>
      <c r="M143" s="15"/>
      <c r="N143" s="15"/>
      <c r="O143" s="14"/>
      <c r="P143" s="14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21" customHeight="1">
      <c r="A144" s="14"/>
      <c r="B144" s="14"/>
      <c r="C144" s="14"/>
      <c r="D144" s="14"/>
      <c r="E144" s="14"/>
      <c r="F144" s="14"/>
      <c r="G144" s="14"/>
      <c r="H144" s="15"/>
      <c r="I144" s="32"/>
      <c r="J144" s="32"/>
      <c r="K144" s="32"/>
      <c r="L144" s="32"/>
      <c r="M144" s="15"/>
      <c r="N144" s="15"/>
      <c r="O144" s="14"/>
      <c r="P144" s="14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21" customHeight="1">
      <c r="A145" s="14"/>
      <c r="B145" s="14"/>
      <c r="C145" s="14"/>
      <c r="D145" s="14"/>
      <c r="E145" s="14"/>
      <c r="F145" s="14"/>
      <c r="G145" s="14"/>
      <c r="H145" s="15"/>
      <c r="I145" s="32"/>
      <c r="J145" s="32"/>
      <c r="K145" s="32"/>
      <c r="L145" s="32"/>
      <c r="M145" s="15"/>
      <c r="N145" s="15"/>
      <c r="O145" s="14"/>
      <c r="P145" s="14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21" customHeight="1">
      <c r="A146" s="14"/>
      <c r="B146" s="14"/>
      <c r="C146" s="14"/>
      <c r="D146" s="14"/>
      <c r="E146" s="14"/>
      <c r="F146" s="14"/>
      <c r="G146" s="14"/>
      <c r="H146" s="15"/>
      <c r="I146" s="32"/>
      <c r="J146" s="32"/>
      <c r="K146" s="32"/>
      <c r="L146" s="32"/>
      <c r="M146" s="15"/>
      <c r="N146" s="15"/>
      <c r="O146" s="14"/>
      <c r="P146" s="14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21" customHeight="1">
      <c r="A147" s="14"/>
      <c r="B147" s="14"/>
      <c r="C147" s="14"/>
      <c r="D147" s="14"/>
      <c r="E147" s="14"/>
      <c r="F147" s="14"/>
      <c r="G147" s="14"/>
      <c r="H147" s="15"/>
      <c r="I147" s="32"/>
      <c r="J147" s="32"/>
      <c r="K147" s="32"/>
      <c r="L147" s="32"/>
      <c r="M147" s="15"/>
      <c r="N147" s="15"/>
      <c r="O147" s="14"/>
      <c r="P147" s="14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21" customHeight="1">
      <c r="A148" s="14"/>
      <c r="B148" s="14"/>
      <c r="C148" s="14"/>
      <c r="D148" s="14"/>
      <c r="E148" s="14"/>
      <c r="F148" s="14"/>
      <c r="G148" s="14"/>
      <c r="H148" s="15"/>
      <c r="I148" s="32"/>
      <c r="J148" s="32"/>
      <c r="K148" s="32"/>
      <c r="L148" s="32"/>
      <c r="M148" s="15"/>
      <c r="N148" s="15"/>
      <c r="O148" s="14"/>
      <c r="P148" s="14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21" customHeight="1">
      <c r="A149" s="14"/>
      <c r="B149" s="14"/>
      <c r="C149" s="14"/>
      <c r="D149" s="14"/>
      <c r="E149" s="14"/>
      <c r="F149" s="14"/>
      <c r="G149" s="14"/>
      <c r="H149" s="15"/>
      <c r="I149" s="32"/>
      <c r="J149" s="32"/>
      <c r="K149" s="32"/>
      <c r="L149" s="32"/>
      <c r="M149" s="15"/>
      <c r="N149" s="15"/>
      <c r="O149" s="14"/>
      <c r="P149" s="14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21" customHeight="1">
      <c r="A150" s="14"/>
      <c r="B150" s="14"/>
      <c r="C150" s="14"/>
      <c r="D150" s="14"/>
      <c r="E150" s="14"/>
      <c r="F150" s="14"/>
      <c r="G150" s="14"/>
      <c r="H150" s="15"/>
      <c r="I150" s="32"/>
      <c r="J150" s="32"/>
      <c r="K150" s="32"/>
      <c r="L150" s="32"/>
      <c r="M150" s="15"/>
      <c r="N150" s="15"/>
      <c r="O150" s="14"/>
      <c r="P150" s="14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21" customHeight="1">
      <c r="A151" s="14"/>
      <c r="B151" s="14"/>
      <c r="C151" s="14"/>
      <c r="D151" s="14"/>
      <c r="E151" s="14"/>
      <c r="F151" s="14"/>
      <c r="G151" s="14"/>
      <c r="H151" s="15"/>
      <c r="I151" s="32"/>
      <c r="J151" s="32"/>
      <c r="K151" s="32"/>
      <c r="L151" s="32"/>
      <c r="M151" s="15"/>
      <c r="N151" s="15"/>
      <c r="O151" s="14"/>
      <c r="P151" s="14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21" customHeight="1">
      <c r="A152" s="14"/>
      <c r="B152" s="14"/>
      <c r="C152" s="14"/>
      <c r="D152" s="14"/>
      <c r="E152" s="14"/>
      <c r="F152" s="14"/>
      <c r="G152" s="14"/>
      <c r="H152" s="15"/>
      <c r="I152" s="32"/>
      <c r="J152" s="32"/>
      <c r="K152" s="32"/>
      <c r="L152" s="32"/>
      <c r="M152" s="15"/>
      <c r="N152" s="15"/>
      <c r="O152" s="14"/>
      <c r="P152" s="14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21" customHeight="1">
      <c r="A153" s="14"/>
      <c r="B153" s="14"/>
      <c r="C153" s="14"/>
      <c r="D153" s="14"/>
      <c r="E153" s="14"/>
      <c r="F153" s="14"/>
      <c r="G153" s="14"/>
      <c r="H153" s="15"/>
      <c r="I153" s="32"/>
      <c r="J153" s="32"/>
      <c r="K153" s="32"/>
      <c r="L153" s="32"/>
      <c r="M153" s="15"/>
      <c r="N153" s="15"/>
      <c r="O153" s="14"/>
      <c r="P153" s="14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21" customHeight="1">
      <c r="A154" s="14"/>
      <c r="B154" s="14"/>
      <c r="C154" s="14"/>
      <c r="D154" s="14"/>
      <c r="E154" s="14"/>
      <c r="F154" s="14"/>
      <c r="G154" s="14"/>
      <c r="H154" s="15"/>
      <c r="I154" s="32"/>
      <c r="J154" s="32"/>
      <c r="K154" s="32"/>
      <c r="L154" s="32"/>
      <c r="M154" s="15"/>
      <c r="N154" s="15"/>
      <c r="O154" s="14"/>
      <c r="P154" s="14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21" customHeight="1">
      <c r="A155" s="14"/>
      <c r="B155" s="14"/>
      <c r="C155" s="14"/>
      <c r="D155" s="14"/>
      <c r="E155" s="14"/>
      <c r="F155" s="14"/>
      <c r="G155" s="14"/>
      <c r="H155" s="15"/>
      <c r="I155" s="32"/>
      <c r="J155" s="32"/>
      <c r="K155" s="32"/>
      <c r="L155" s="32"/>
      <c r="M155" s="15"/>
      <c r="N155" s="15"/>
      <c r="O155" s="14"/>
      <c r="P155" s="14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21" customHeight="1">
      <c r="A156" s="14"/>
      <c r="B156" s="14"/>
      <c r="C156" s="14"/>
      <c r="D156" s="14"/>
      <c r="E156" s="14"/>
      <c r="F156" s="14"/>
      <c r="G156" s="14"/>
      <c r="H156" s="15"/>
      <c r="I156" s="32"/>
      <c r="J156" s="32"/>
      <c r="K156" s="32"/>
      <c r="L156" s="32"/>
      <c r="M156" s="15"/>
      <c r="N156" s="15"/>
      <c r="O156" s="14"/>
      <c r="P156" s="14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21" customHeight="1">
      <c r="A157" s="14"/>
      <c r="B157" s="14"/>
      <c r="C157" s="14"/>
      <c r="D157" s="14"/>
      <c r="E157" s="14"/>
      <c r="F157" s="14"/>
      <c r="G157" s="14"/>
      <c r="H157" s="15"/>
      <c r="I157" s="32"/>
      <c r="J157" s="32"/>
      <c r="K157" s="32"/>
      <c r="L157" s="32"/>
      <c r="M157" s="15"/>
      <c r="N157" s="15"/>
      <c r="O157" s="14"/>
      <c r="P157" s="14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21" customHeight="1">
      <c r="A158" s="14"/>
      <c r="B158" s="14"/>
      <c r="C158" s="14"/>
      <c r="D158" s="14"/>
      <c r="E158" s="14"/>
      <c r="F158" s="14"/>
      <c r="G158" s="14"/>
      <c r="H158" s="15"/>
      <c r="I158" s="32"/>
      <c r="J158" s="32"/>
      <c r="K158" s="32"/>
      <c r="L158" s="32"/>
      <c r="M158" s="15"/>
      <c r="N158" s="15"/>
      <c r="O158" s="14"/>
      <c r="P158" s="14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21" customHeight="1">
      <c r="A159" s="14"/>
      <c r="B159" s="14"/>
      <c r="C159" s="14"/>
      <c r="D159" s="14"/>
      <c r="E159" s="14"/>
      <c r="F159" s="14"/>
      <c r="G159" s="14"/>
      <c r="H159" s="15"/>
      <c r="I159" s="32"/>
      <c r="J159" s="32"/>
      <c r="K159" s="32"/>
      <c r="L159" s="32"/>
      <c r="M159" s="15"/>
      <c r="N159" s="15"/>
      <c r="O159" s="14"/>
      <c r="P159" s="14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21" customHeight="1">
      <c r="A160" s="14"/>
      <c r="B160" s="14"/>
      <c r="C160" s="14"/>
      <c r="D160" s="14"/>
      <c r="E160" s="14"/>
      <c r="F160" s="14"/>
      <c r="G160" s="14"/>
      <c r="H160" s="15"/>
      <c r="I160" s="32"/>
      <c r="J160" s="32"/>
      <c r="K160" s="32"/>
      <c r="L160" s="32"/>
      <c r="M160" s="15"/>
      <c r="N160" s="15"/>
      <c r="O160" s="14"/>
      <c r="P160" s="14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21" customHeight="1">
      <c r="A161" s="14"/>
      <c r="B161" s="14"/>
      <c r="C161" s="14"/>
      <c r="D161" s="14"/>
      <c r="E161" s="14"/>
      <c r="F161" s="14"/>
      <c r="G161" s="14"/>
      <c r="H161" s="15"/>
      <c r="I161" s="32"/>
      <c r="J161" s="32"/>
      <c r="K161" s="32"/>
      <c r="L161" s="32"/>
      <c r="M161" s="15"/>
      <c r="N161" s="15"/>
      <c r="O161" s="14"/>
      <c r="P161" s="14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21" customHeight="1">
      <c r="A162" s="14"/>
      <c r="B162" s="14"/>
      <c r="C162" s="14"/>
      <c r="D162" s="14"/>
      <c r="E162" s="14"/>
      <c r="F162" s="14"/>
      <c r="G162" s="14"/>
      <c r="H162" s="15"/>
      <c r="I162" s="32"/>
      <c r="J162" s="32"/>
      <c r="K162" s="32"/>
      <c r="L162" s="32"/>
      <c r="M162" s="15"/>
      <c r="N162" s="15"/>
      <c r="O162" s="14"/>
      <c r="P162" s="14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21" customHeight="1">
      <c r="A163" s="14"/>
      <c r="B163" s="14"/>
      <c r="C163" s="14"/>
      <c r="D163" s="14"/>
      <c r="E163" s="14"/>
      <c r="F163" s="14"/>
      <c r="G163" s="14"/>
      <c r="H163" s="15"/>
      <c r="I163" s="32"/>
      <c r="J163" s="32"/>
      <c r="K163" s="32"/>
      <c r="L163" s="32"/>
      <c r="M163" s="15"/>
      <c r="N163" s="15"/>
      <c r="O163" s="14"/>
      <c r="P163" s="14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21" customHeight="1">
      <c r="A164" s="14"/>
      <c r="B164" s="14"/>
      <c r="C164" s="14"/>
      <c r="D164" s="14"/>
      <c r="E164" s="14"/>
      <c r="F164" s="14"/>
      <c r="G164" s="14"/>
      <c r="H164" s="15"/>
      <c r="I164" s="32"/>
      <c r="J164" s="32"/>
      <c r="K164" s="32"/>
      <c r="L164" s="32"/>
      <c r="M164" s="15"/>
      <c r="N164" s="15"/>
      <c r="O164" s="14"/>
      <c r="P164" s="14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21" customHeight="1">
      <c r="A165" s="14"/>
      <c r="B165" s="14"/>
      <c r="C165" s="14"/>
      <c r="D165" s="14"/>
      <c r="E165" s="14"/>
      <c r="F165" s="14"/>
      <c r="G165" s="14"/>
      <c r="H165" s="15"/>
      <c r="I165" s="32"/>
      <c r="J165" s="32"/>
      <c r="K165" s="32"/>
      <c r="L165" s="32"/>
      <c r="M165" s="15"/>
      <c r="N165" s="15"/>
      <c r="O165" s="14"/>
      <c r="P165" s="14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21" customHeight="1">
      <c r="A166" s="14"/>
      <c r="B166" s="14"/>
      <c r="C166" s="14"/>
      <c r="D166" s="14"/>
      <c r="E166" s="14"/>
      <c r="F166" s="14"/>
      <c r="G166" s="14"/>
      <c r="H166" s="15"/>
      <c r="I166" s="32"/>
      <c r="J166" s="32"/>
      <c r="K166" s="32"/>
      <c r="L166" s="32"/>
      <c r="M166" s="15"/>
      <c r="N166" s="15"/>
      <c r="O166" s="14"/>
      <c r="P166" s="14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21" customHeight="1">
      <c r="A167" s="14"/>
      <c r="B167" s="14"/>
      <c r="C167" s="14"/>
      <c r="D167" s="14"/>
      <c r="E167" s="14"/>
      <c r="F167" s="14"/>
      <c r="G167" s="14"/>
      <c r="H167" s="15"/>
      <c r="I167" s="32"/>
      <c r="J167" s="32"/>
      <c r="K167" s="32"/>
      <c r="L167" s="32"/>
      <c r="M167" s="15"/>
      <c r="N167" s="15"/>
      <c r="O167" s="14"/>
      <c r="P167" s="14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21" customHeight="1">
      <c r="A168" s="14"/>
      <c r="B168" s="14"/>
      <c r="C168" s="14"/>
      <c r="D168" s="14"/>
      <c r="E168" s="14"/>
      <c r="F168" s="14"/>
      <c r="G168" s="14"/>
      <c r="H168" s="15"/>
      <c r="I168" s="32"/>
      <c r="J168" s="32"/>
      <c r="K168" s="32"/>
      <c r="L168" s="32"/>
      <c r="M168" s="15"/>
      <c r="N168" s="15"/>
      <c r="O168" s="14"/>
      <c r="P168" s="14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21" customHeight="1">
      <c r="A169" s="14"/>
      <c r="B169" s="14"/>
      <c r="C169" s="14"/>
      <c r="D169" s="14"/>
      <c r="E169" s="14"/>
      <c r="F169" s="14"/>
      <c r="G169" s="14"/>
      <c r="H169" s="15"/>
      <c r="I169" s="32"/>
      <c r="J169" s="32"/>
      <c r="K169" s="32"/>
      <c r="L169" s="32"/>
      <c r="M169" s="15"/>
      <c r="N169" s="15"/>
      <c r="O169" s="14"/>
      <c r="P169" s="14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21" customHeight="1">
      <c r="A170" s="14"/>
      <c r="B170" s="14"/>
      <c r="C170" s="14"/>
      <c r="D170" s="14"/>
      <c r="E170" s="14"/>
      <c r="F170" s="14"/>
      <c r="G170" s="14"/>
      <c r="H170" s="15"/>
      <c r="I170" s="32"/>
      <c r="J170" s="32"/>
      <c r="K170" s="32"/>
      <c r="L170" s="32"/>
      <c r="M170" s="15"/>
      <c r="N170" s="15"/>
      <c r="O170" s="14"/>
      <c r="P170" s="14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21" customHeight="1">
      <c r="A171" s="14"/>
      <c r="B171" s="14"/>
      <c r="C171" s="14"/>
      <c r="D171" s="14"/>
      <c r="E171" s="14"/>
      <c r="F171" s="14"/>
      <c r="G171" s="14"/>
      <c r="H171" s="15"/>
      <c r="I171" s="32"/>
      <c r="J171" s="32"/>
      <c r="K171" s="32"/>
      <c r="L171" s="32"/>
      <c r="M171" s="15"/>
      <c r="N171" s="15"/>
      <c r="O171" s="14"/>
      <c r="P171" s="14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21" customHeight="1">
      <c r="A172" s="14"/>
      <c r="B172" s="14"/>
      <c r="C172" s="14"/>
      <c r="D172" s="14"/>
      <c r="E172" s="14"/>
      <c r="F172" s="14"/>
      <c r="G172" s="14"/>
      <c r="H172" s="15"/>
      <c r="I172" s="32"/>
      <c r="J172" s="32"/>
      <c r="K172" s="32"/>
      <c r="L172" s="32"/>
      <c r="M172" s="15"/>
      <c r="N172" s="15"/>
      <c r="O172" s="14"/>
      <c r="P172" s="14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21" customHeight="1">
      <c r="A173" s="14"/>
      <c r="B173" s="14"/>
      <c r="C173" s="14"/>
      <c r="D173" s="14"/>
      <c r="E173" s="14"/>
      <c r="F173" s="14"/>
      <c r="G173" s="14"/>
      <c r="H173" s="15"/>
      <c r="I173" s="32"/>
      <c r="J173" s="32"/>
      <c r="K173" s="32"/>
      <c r="L173" s="32"/>
      <c r="M173" s="15"/>
      <c r="N173" s="15"/>
      <c r="O173" s="14"/>
      <c r="P173" s="14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21" customHeight="1">
      <c r="A174" s="14"/>
      <c r="B174" s="14"/>
      <c r="C174" s="14"/>
      <c r="D174" s="14"/>
      <c r="E174" s="14"/>
      <c r="F174" s="14"/>
      <c r="G174" s="14"/>
      <c r="H174" s="15"/>
      <c r="I174" s="32"/>
      <c r="J174" s="32"/>
      <c r="K174" s="32"/>
      <c r="L174" s="32"/>
      <c r="M174" s="15"/>
      <c r="N174" s="15"/>
      <c r="O174" s="14"/>
      <c r="P174" s="14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21" customHeight="1">
      <c r="A175" s="14"/>
      <c r="B175" s="14"/>
      <c r="C175" s="14"/>
      <c r="D175" s="14"/>
      <c r="E175" s="14"/>
      <c r="F175" s="14"/>
      <c r="G175" s="14"/>
      <c r="H175" s="15"/>
      <c r="I175" s="32"/>
      <c r="J175" s="32"/>
      <c r="K175" s="32"/>
      <c r="L175" s="32"/>
      <c r="M175" s="15"/>
      <c r="N175" s="15"/>
      <c r="O175" s="14"/>
      <c r="P175" s="14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21" customHeight="1">
      <c r="A176" s="14"/>
      <c r="B176" s="14"/>
      <c r="C176" s="14"/>
      <c r="D176" s="14"/>
      <c r="E176" s="14"/>
      <c r="F176" s="14"/>
      <c r="G176" s="14"/>
      <c r="H176" s="15"/>
      <c r="I176" s="32"/>
      <c r="J176" s="32"/>
      <c r="K176" s="32"/>
      <c r="L176" s="32"/>
      <c r="M176" s="15"/>
      <c r="N176" s="15"/>
      <c r="O176" s="14"/>
      <c r="P176" s="14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21" customHeight="1">
      <c r="A177" s="14"/>
      <c r="B177" s="14"/>
      <c r="C177" s="14"/>
      <c r="D177" s="14"/>
      <c r="E177" s="14"/>
      <c r="F177" s="14"/>
      <c r="G177" s="14"/>
      <c r="H177" s="15"/>
      <c r="I177" s="32"/>
      <c r="J177" s="32"/>
      <c r="K177" s="32"/>
      <c r="L177" s="32"/>
      <c r="M177" s="15"/>
      <c r="N177" s="15"/>
      <c r="O177" s="14"/>
      <c r="P177" s="14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21" customHeight="1">
      <c r="A178" s="14"/>
      <c r="B178" s="14"/>
      <c r="C178" s="14"/>
      <c r="D178" s="14"/>
      <c r="E178" s="14"/>
      <c r="F178" s="14"/>
      <c r="G178" s="14"/>
      <c r="H178" s="15"/>
      <c r="I178" s="32"/>
      <c r="J178" s="32"/>
      <c r="K178" s="32"/>
      <c r="L178" s="32"/>
      <c r="M178" s="15"/>
      <c r="N178" s="15"/>
      <c r="O178" s="14"/>
      <c r="P178" s="14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21" customHeight="1">
      <c r="A179" s="14"/>
      <c r="B179" s="14"/>
      <c r="C179" s="14"/>
      <c r="D179" s="14"/>
      <c r="E179" s="14"/>
      <c r="F179" s="14"/>
      <c r="G179" s="14"/>
      <c r="H179" s="15"/>
      <c r="I179" s="32"/>
      <c r="J179" s="32"/>
      <c r="K179" s="32"/>
      <c r="L179" s="32"/>
      <c r="M179" s="15"/>
      <c r="N179" s="15"/>
      <c r="O179" s="14"/>
      <c r="P179" s="14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21" customHeight="1">
      <c r="A180" s="14"/>
      <c r="B180" s="14"/>
      <c r="C180" s="14"/>
      <c r="D180" s="14"/>
      <c r="E180" s="14"/>
      <c r="F180" s="14"/>
      <c r="G180" s="14"/>
      <c r="H180" s="15"/>
      <c r="I180" s="32"/>
      <c r="J180" s="32"/>
      <c r="K180" s="32"/>
      <c r="L180" s="32"/>
      <c r="M180" s="15"/>
      <c r="N180" s="15"/>
      <c r="O180" s="14"/>
      <c r="P180" s="14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21" customHeight="1">
      <c r="A181" s="14"/>
      <c r="B181" s="14"/>
      <c r="C181" s="14"/>
      <c r="D181" s="14"/>
      <c r="E181" s="14"/>
      <c r="F181" s="14"/>
      <c r="G181" s="14"/>
      <c r="H181" s="15"/>
      <c r="I181" s="32"/>
      <c r="J181" s="32"/>
      <c r="K181" s="32"/>
      <c r="L181" s="32"/>
      <c r="M181" s="15"/>
      <c r="N181" s="15"/>
      <c r="O181" s="14"/>
      <c r="P181" s="14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21" customHeight="1">
      <c r="A182" s="14"/>
      <c r="B182" s="14"/>
      <c r="C182" s="14"/>
      <c r="D182" s="14"/>
      <c r="E182" s="14"/>
      <c r="F182" s="14"/>
      <c r="G182" s="14"/>
      <c r="H182" s="15"/>
      <c r="I182" s="32"/>
      <c r="J182" s="32"/>
      <c r="K182" s="32"/>
      <c r="L182" s="32"/>
      <c r="M182" s="15"/>
      <c r="N182" s="15"/>
      <c r="O182" s="14"/>
      <c r="P182" s="14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21" customHeight="1">
      <c r="A183" s="14"/>
      <c r="B183" s="14"/>
      <c r="C183" s="14"/>
      <c r="D183" s="14"/>
      <c r="E183" s="14"/>
      <c r="F183" s="14"/>
      <c r="G183" s="14"/>
      <c r="H183" s="15"/>
      <c r="I183" s="32"/>
      <c r="J183" s="32"/>
      <c r="K183" s="32"/>
      <c r="L183" s="32"/>
      <c r="M183" s="15"/>
      <c r="N183" s="15"/>
      <c r="O183" s="14"/>
      <c r="P183" s="14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21" customHeight="1">
      <c r="A184" s="14"/>
      <c r="B184" s="14"/>
      <c r="C184" s="14"/>
      <c r="D184" s="14"/>
      <c r="E184" s="14"/>
      <c r="F184" s="14"/>
      <c r="G184" s="14"/>
      <c r="H184" s="15"/>
      <c r="I184" s="32"/>
      <c r="J184" s="32"/>
      <c r="K184" s="32"/>
      <c r="L184" s="32"/>
      <c r="M184" s="15"/>
      <c r="N184" s="15"/>
      <c r="O184" s="14"/>
      <c r="P184" s="14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21" customHeight="1">
      <c r="A185" s="14"/>
      <c r="B185" s="14"/>
      <c r="C185" s="14"/>
      <c r="D185" s="14"/>
      <c r="E185" s="14"/>
      <c r="F185" s="14"/>
      <c r="G185" s="14"/>
      <c r="H185" s="15"/>
      <c r="I185" s="32"/>
      <c r="J185" s="32"/>
      <c r="K185" s="32"/>
      <c r="L185" s="32"/>
      <c r="M185" s="15"/>
      <c r="N185" s="15"/>
      <c r="O185" s="14"/>
      <c r="P185" s="14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21" customHeight="1">
      <c r="A186" s="14"/>
      <c r="B186" s="14"/>
      <c r="C186" s="14"/>
      <c r="D186" s="14"/>
      <c r="E186" s="14"/>
      <c r="F186" s="14"/>
      <c r="G186" s="14"/>
      <c r="H186" s="15"/>
      <c r="I186" s="32"/>
      <c r="J186" s="32"/>
      <c r="K186" s="32"/>
      <c r="L186" s="32"/>
      <c r="M186" s="15"/>
      <c r="N186" s="15"/>
      <c r="O186" s="14"/>
      <c r="P186" s="14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21" customHeight="1">
      <c r="A187" s="14"/>
      <c r="B187" s="14"/>
      <c r="C187" s="14"/>
      <c r="D187" s="14"/>
      <c r="E187" s="14"/>
      <c r="F187" s="14"/>
      <c r="G187" s="14"/>
      <c r="H187" s="15"/>
      <c r="I187" s="32"/>
      <c r="J187" s="32"/>
      <c r="K187" s="32"/>
      <c r="L187" s="32"/>
      <c r="M187" s="15"/>
      <c r="N187" s="15"/>
      <c r="O187" s="14"/>
      <c r="P187" s="14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21" customHeight="1">
      <c r="A188" s="14"/>
      <c r="B188" s="14"/>
      <c r="C188" s="14"/>
      <c r="D188" s="14"/>
      <c r="E188" s="14"/>
      <c r="F188" s="14"/>
      <c r="G188" s="14"/>
      <c r="H188" s="15"/>
      <c r="I188" s="32"/>
      <c r="J188" s="32"/>
      <c r="K188" s="32"/>
      <c r="L188" s="32"/>
      <c r="M188" s="15"/>
      <c r="N188" s="15"/>
      <c r="O188" s="14"/>
      <c r="P188" s="14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21" customHeight="1">
      <c r="A189" s="14"/>
      <c r="B189" s="14"/>
      <c r="C189" s="14"/>
      <c r="D189" s="14"/>
      <c r="E189" s="14"/>
      <c r="F189" s="14"/>
      <c r="G189" s="14"/>
      <c r="H189" s="15"/>
      <c r="I189" s="32"/>
      <c r="J189" s="32"/>
      <c r="K189" s="32"/>
      <c r="L189" s="32"/>
      <c r="M189" s="15"/>
      <c r="N189" s="15"/>
      <c r="O189" s="14"/>
      <c r="P189" s="14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21" customHeight="1">
      <c r="A190" s="14"/>
      <c r="B190" s="14"/>
      <c r="C190" s="14"/>
      <c r="D190" s="14"/>
      <c r="E190" s="14"/>
      <c r="F190" s="14"/>
      <c r="G190" s="14"/>
      <c r="H190" s="15"/>
      <c r="I190" s="32"/>
      <c r="J190" s="32"/>
      <c r="K190" s="32"/>
      <c r="L190" s="32"/>
      <c r="M190" s="15"/>
      <c r="N190" s="15"/>
      <c r="O190" s="14"/>
      <c r="P190" s="14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21" customHeight="1">
      <c r="A191" s="14"/>
      <c r="B191" s="14"/>
      <c r="C191" s="14"/>
      <c r="D191" s="14"/>
      <c r="E191" s="14"/>
      <c r="F191" s="14"/>
      <c r="G191" s="14"/>
      <c r="H191" s="15"/>
      <c r="I191" s="32"/>
      <c r="J191" s="32"/>
      <c r="K191" s="32"/>
      <c r="L191" s="32"/>
      <c r="M191" s="15"/>
      <c r="N191" s="15"/>
      <c r="O191" s="14"/>
      <c r="P191" s="14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21" customHeight="1">
      <c r="A192" s="14"/>
      <c r="B192" s="14"/>
      <c r="C192" s="14"/>
      <c r="D192" s="14"/>
      <c r="E192" s="14"/>
      <c r="F192" s="14"/>
      <c r="G192" s="14"/>
      <c r="H192" s="15"/>
      <c r="I192" s="32"/>
      <c r="J192" s="32"/>
      <c r="K192" s="32"/>
      <c r="L192" s="32"/>
      <c r="M192" s="15"/>
      <c r="N192" s="15"/>
      <c r="O192" s="14"/>
      <c r="P192" s="14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21" customHeight="1">
      <c r="A193" s="14"/>
      <c r="B193" s="14"/>
      <c r="C193" s="14"/>
      <c r="D193" s="14"/>
      <c r="E193" s="14"/>
      <c r="F193" s="14"/>
      <c r="G193" s="14"/>
      <c r="H193" s="15"/>
      <c r="I193" s="32"/>
      <c r="J193" s="32"/>
      <c r="K193" s="32"/>
      <c r="L193" s="32"/>
      <c r="M193" s="15"/>
      <c r="N193" s="15"/>
      <c r="O193" s="14"/>
      <c r="P193" s="14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21" customHeight="1">
      <c r="A194" s="14"/>
      <c r="B194" s="14"/>
      <c r="C194" s="14"/>
      <c r="D194" s="14"/>
      <c r="E194" s="14"/>
      <c r="F194" s="14"/>
      <c r="G194" s="14"/>
      <c r="H194" s="15"/>
      <c r="I194" s="32"/>
      <c r="J194" s="32"/>
      <c r="K194" s="32"/>
      <c r="L194" s="32"/>
      <c r="M194" s="15"/>
      <c r="N194" s="15"/>
      <c r="O194" s="14"/>
      <c r="P194" s="14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21" customHeight="1">
      <c r="A195" s="14"/>
      <c r="B195" s="14"/>
      <c r="C195" s="14"/>
      <c r="D195" s="14"/>
      <c r="E195" s="14"/>
      <c r="F195" s="14"/>
      <c r="G195" s="14"/>
      <c r="H195" s="15"/>
      <c r="I195" s="32"/>
      <c r="J195" s="32"/>
      <c r="K195" s="32"/>
      <c r="L195" s="32"/>
      <c r="M195" s="15"/>
      <c r="N195" s="15"/>
      <c r="O195" s="14"/>
      <c r="P195" s="14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21" customHeight="1">
      <c r="A196" s="14"/>
      <c r="B196" s="14"/>
      <c r="C196" s="14"/>
      <c r="D196" s="14"/>
      <c r="E196" s="14"/>
      <c r="F196" s="14"/>
      <c r="G196" s="14"/>
      <c r="H196" s="15"/>
      <c r="I196" s="32"/>
      <c r="J196" s="32"/>
      <c r="K196" s="32"/>
      <c r="L196" s="32"/>
      <c r="M196" s="15"/>
      <c r="N196" s="15"/>
      <c r="O196" s="14"/>
      <c r="P196" s="14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21" customHeight="1">
      <c r="A197" s="14"/>
      <c r="B197" s="14"/>
      <c r="C197" s="14"/>
      <c r="D197" s="14"/>
      <c r="E197" s="14"/>
      <c r="F197" s="14"/>
      <c r="G197" s="14"/>
      <c r="H197" s="15"/>
      <c r="I197" s="32"/>
      <c r="J197" s="32"/>
      <c r="K197" s="32"/>
      <c r="L197" s="32"/>
      <c r="M197" s="15"/>
      <c r="N197" s="15"/>
      <c r="O197" s="14"/>
      <c r="P197" s="14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21" customHeight="1">
      <c r="A198" s="14"/>
      <c r="B198" s="14"/>
      <c r="C198" s="14"/>
      <c r="D198" s="14"/>
      <c r="E198" s="14"/>
      <c r="F198" s="14"/>
      <c r="G198" s="14"/>
      <c r="H198" s="15"/>
      <c r="I198" s="32"/>
      <c r="J198" s="32"/>
      <c r="K198" s="32"/>
      <c r="L198" s="32"/>
      <c r="M198" s="15"/>
      <c r="N198" s="15"/>
      <c r="O198" s="14"/>
      <c r="P198" s="14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21" customHeight="1">
      <c r="A199" s="14"/>
      <c r="B199" s="14"/>
      <c r="C199" s="14"/>
      <c r="D199" s="14"/>
      <c r="E199" s="14"/>
      <c r="F199" s="14"/>
      <c r="G199" s="14"/>
      <c r="H199" s="15"/>
      <c r="I199" s="32"/>
      <c r="J199" s="32"/>
      <c r="K199" s="32"/>
      <c r="L199" s="32"/>
      <c r="M199" s="15"/>
      <c r="N199" s="15"/>
      <c r="O199" s="14"/>
      <c r="P199" s="14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21" customHeight="1">
      <c r="A200" s="14"/>
      <c r="B200" s="14"/>
      <c r="C200" s="14"/>
      <c r="D200" s="14"/>
      <c r="E200" s="14"/>
      <c r="F200" s="14"/>
      <c r="G200" s="14"/>
      <c r="H200" s="15"/>
      <c r="I200" s="32"/>
      <c r="J200" s="32"/>
      <c r="K200" s="32"/>
      <c r="L200" s="32"/>
      <c r="M200" s="15"/>
      <c r="N200" s="15"/>
      <c r="O200" s="14"/>
      <c r="P200" s="14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21" customHeight="1">
      <c r="A201" s="14"/>
      <c r="B201" s="14"/>
      <c r="C201" s="14"/>
      <c r="D201" s="14"/>
      <c r="E201" s="14"/>
      <c r="F201" s="14"/>
      <c r="G201" s="14"/>
      <c r="H201" s="15"/>
      <c r="I201" s="32"/>
      <c r="J201" s="32"/>
      <c r="K201" s="32"/>
      <c r="L201" s="32"/>
      <c r="M201" s="15"/>
      <c r="N201" s="15"/>
      <c r="O201" s="14"/>
      <c r="P201" s="14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21" customHeight="1">
      <c r="A202" s="14"/>
      <c r="B202" s="14"/>
      <c r="C202" s="14"/>
      <c r="D202" s="14"/>
      <c r="E202" s="14"/>
      <c r="F202" s="14"/>
      <c r="G202" s="14"/>
      <c r="H202" s="15"/>
      <c r="I202" s="32"/>
      <c r="J202" s="32"/>
      <c r="K202" s="32"/>
      <c r="L202" s="32"/>
      <c r="M202" s="15"/>
      <c r="N202" s="15"/>
      <c r="O202" s="14"/>
      <c r="P202" s="14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21" customHeight="1">
      <c r="A203" s="14"/>
      <c r="B203" s="14"/>
      <c r="C203" s="14"/>
      <c r="D203" s="14"/>
      <c r="E203" s="14"/>
      <c r="F203" s="14"/>
      <c r="G203" s="14"/>
      <c r="H203" s="15"/>
      <c r="I203" s="32"/>
      <c r="J203" s="32"/>
      <c r="K203" s="32"/>
      <c r="L203" s="32"/>
      <c r="M203" s="15"/>
      <c r="N203" s="15"/>
      <c r="O203" s="14"/>
      <c r="P203" s="14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21" customHeight="1">
      <c r="A204" s="14"/>
      <c r="B204" s="14"/>
      <c r="C204" s="14"/>
      <c r="D204" s="14"/>
      <c r="E204" s="14"/>
      <c r="F204" s="14"/>
      <c r="G204" s="14"/>
      <c r="H204" s="15"/>
      <c r="I204" s="32"/>
      <c r="J204" s="32"/>
      <c r="K204" s="32"/>
      <c r="L204" s="32"/>
      <c r="M204" s="15"/>
      <c r="N204" s="15"/>
      <c r="O204" s="14"/>
      <c r="P204" s="14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21" customHeight="1">
      <c r="A205" s="14"/>
      <c r="B205" s="14"/>
      <c r="C205" s="14"/>
      <c r="D205" s="14"/>
      <c r="E205" s="14"/>
      <c r="F205" s="14"/>
      <c r="G205" s="14"/>
      <c r="H205" s="15"/>
      <c r="I205" s="32"/>
      <c r="J205" s="32"/>
      <c r="K205" s="32"/>
      <c r="L205" s="32"/>
      <c r="M205" s="15"/>
      <c r="N205" s="15"/>
      <c r="O205" s="14"/>
      <c r="P205" s="14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21" customHeight="1">
      <c r="A206" s="14"/>
      <c r="B206" s="14"/>
      <c r="C206" s="14"/>
      <c r="D206" s="14"/>
      <c r="E206" s="14"/>
      <c r="F206" s="14"/>
      <c r="G206" s="14"/>
      <c r="H206" s="15"/>
      <c r="I206" s="32"/>
      <c r="J206" s="32"/>
      <c r="K206" s="32"/>
      <c r="L206" s="32"/>
      <c r="M206" s="15"/>
      <c r="N206" s="15"/>
      <c r="O206" s="14"/>
      <c r="P206" s="14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21" customHeight="1">
      <c r="A207" s="14"/>
      <c r="B207" s="14"/>
      <c r="C207" s="14"/>
      <c r="D207" s="14"/>
      <c r="E207" s="14"/>
      <c r="F207" s="14"/>
      <c r="G207" s="14"/>
      <c r="H207" s="15"/>
      <c r="I207" s="32"/>
      <c r="J207" s="32"/>
      <c r="K207" s="32"/>
      <c r="L207" s="32"/>
      <c r="M207" s="15"/>
      <c r="N207" s="15"/>
      <c r="O207" s="14"/>
      <c r="P207" s="14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21" customHeight="1">
      <c r="A208" s="14"/>
      <c r="B208" s="14"/>
      <c r="C208" s="14"/>
      <c r="D208" s="14"/>
      <c r="E208" s="14"/>
      <c r="F208" s="14"/>
      <c r="G208" s="14"/>
      <c r="H208" s="15"/>
      <c r="I208" s="32"/>
      <c r="J208" s="32"/>
      <c r="K208" s="32"/>
      <c r="L208" s="32"/>
      <c r="M208" s="15"/>
      <c r="N208" s="15"/>
      <c r="O208" s="14"/>
      <c r="P208" s="14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21" customHeight="1">
      <c r="A209" s="14"/>
      <c r="B209" s="14"/>
      <c r="C209" s="14"/>
      <c r="D209" s="14"/>
      <c r="E209" s="14"/>
      <c r="F209" s="14"/>
      <c r="G209" s="14"/>
      <c r="H209" s="15"/>
      <c r="I209" s="32"/>
      <c r="J209" s="32"/>
      <c r="K209" s="32"/>
      <c r="L209" s="32"/>
      <c r="M209" s="15"/>
      <c r="N209" s="15"/>
      <c r="O209" s="14"/>
      <c r="P209" s="14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21" customHeight="1">
      <c r="A210" s="14"/>
      <c r="B210" s="14"/>
      <c r="C210" s="14"/>
      <c r="D210" s="14"/>
      <c r="E210" s="14"/>
      <c r="F210" s="14"/>
      <c r="G210" s="14"/>
      <c r="H210" s="15"/>
      <c r="I210" s="32"/>
      <c r="J210" s="32"/>
      <c r="K210" s="32"/>
      <c r="L210" s="32"/>
      <c r="M210" s="15"/>
      <c r="N210" s="15"/>
      <c r="O210" s="14"/>
      <c r="P210" s="14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21" customHeight="1">
      <c r="A211" s="14"/>
      <c r="B211" s="14"/>
      <c r="C211" s="14"/>
      <c r="D211" s="14"/>
      <c r="E211" s="14"/>
      <c r="F211" s="14"/>
      <c r="G211" s="14"/>
      <c r="H211" s="15"/>
      <c r="I211" s="32"/>
      <c r="J211" s="32"/>
      <c r="K211" s="32"/>
      <c r="L211" s="32"/>
      <c r="M211" s="15"/>
      <c r="N211" s="15"/>
      <c r="O211" s="14"/>
      <c r="P211" s="14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21" customHeight="1">
      <c r="A212" s="14"/>
      <c r="B212" s="14"/>
      <c r="C212" s="14"/>
      <c r="D212" s="14"/>
      <c r="E212" s="14"/>
      <c r="F212" s="14"/>
      <c r="G212" s="14"/>
      <c r="H212" s="15"/>
      <c r="I212" s="32"/>
      <c r="J212" s="32"/>
      <c r="K212" s="32"/>
      <c r="L212" s="32"/>
      <c r="M212" s="15"/>
      <c r="N212" s="15"/>
      <c r="O212" s="14"/>
      <c r="P212" s="14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21" customHeight="1">
      <c r="A213" s="14"/>
      <c r="B213" s="14"/>
      <c r="C213" s="14"/>
      <c r="D213" s="14"/>
      <c r="E213" s="14"/>
      <c r="F213" s="14"/>
      <c r="G213" s="14"/>
      <c r="H213" s="15"/>
      <c r="I213" s="32"/>
      <c r="J213" s="32"/>
      <c r="K213" s="32"/>
      <c r="L213" s="32"/>
      <c r="M213" s="15"/>
      <c r="N213" s="15"/>
      <c r="O213" s="14"/>
      <c r="P213" s="14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21" customHeight="1">
      <c r="A214" s="14"/>
      <c r="B214" s="14"/>
      <c r="C214" s="14"/>
      <c r="D214" s="14"/>
      <c r="E214" s="14"/>
      <c r="F214" s="14"/>
      <c r="G214" s="14"/>
      <c r="H214" s="15"/>
      <c r="I214" s="32"/>
      <c r="J214" s="32"/>
      <c r="K214" s="32"/>
      <c r="L214" s="32"/>
      <c r="M214" s="15"/>
      <c r="N214" s="15"/>
      <c r="O214" s="14"/>
      <c r="P214" s="14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21" customHeight="1">
      <c r="A215" s="14"/>
      <c r="B215" s="14"/>
      <c r="C215" s="14"/>
      <c r="D215" s="14"/>
      <c r="E215" s="14"/>
      <c r="F215" s="14"/>
      <c r="G215" s="14"/>
      <c r="H215" s="15"/>
      <c r="I215" s="32"/>
      <c r="J215" s="32"/>
      <c r="K215" s="32"/>
      <c r="L215" s="32"/>
      <c r="M215" s="15"/>
      <c r="N215" s="15"/>
      <c r="O215" s="14"/>
      <c r="P215" s="14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21" customHeight="1">
      <c r="A216" s="14"/>
      <c r="B216" s="14"/>
      <c r="C216" s="14"/>
      <c r="D216" s="14"/>
      <c r="E216" s="14"/>
      <c r="F216" s="14"/>
      <c r="G216" s="14"/>
      <c r="H216" s="15"/>
      <c r="I216" s="32"/>
      <c r="J216" s="32"/>
      <c r="K216" s="32"/>
      <c r="L216" s="32"/>
      <c r="M216" s="15"/>
      <c r="N216" s="15"/>
      <c r="O216" s="14"/>
      <c r="P216" s="14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21" customHeight="1">
      <c r="A217" s="14"/>
      <c r="B217" s="14"/>
      <c r="C217" s="14"/>
      <c r="D217" s="14"/>
      <c r="E217" s="14"/>
      <c r="F217" s="14"/>
      <c r="G217" s="14"/>
      <c r="H217" s="15"/>
      <c r="I217" s="32"/>
      <c r="J217" s="32"/>
      <c r="K217" s="32"/>
      <c r="L217" s="32"/>
      <c r="M217" s="15"/>
      <c r="N217" s="15"/>
      <c r="O217" s="14"/>
      <c r="P217" s="14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21" customHeight="1">
      <c r="A218" s="14"/>
      <c r="B218" s="14"/>
      <c r="C218" s="14"/>
      <c r="D218" s="14"/>
      <c r="E218" s="14"/>
      <c r="F218" s="14"/>
      <c r="G218" s="14"/>
      <c r="H218" s="15"/>
      <c r="I218" s="32"/>
      <c r="J218" s="32"/>
      <c r="K218" s="32"/>
      <c r="L218" s="32"/>
      <c r="M218" s="15"/>
      <c r="N218" s="15"/>
      <c r="O218" s="14"/>
      <c r="P218" s="14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21" customHeight="1">
      <c r="A219" s="14"/>
      <c r="B219" s="14"/>
      <c r="C219" s="14"/>
      <c r="D219" s="14"/>
      <c r="E219" s="14"/>
      <c r="F219" s="14"/>
      <c r="G219" s="14"/>
      <c r="H219" s="15"/>
      <c r="I219" s="32"/>
      <c r="J219" s="32"/>
      <c r="K219" s="32"/>
      <c r="L219" s="32"/>
      <c r="M219" s="15"/>
      <c r="N219" s="15"/>
      <c r="O219" s="14"/>
      <c r="P219" s="14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21" customHeight="1">
      <c r="A220" s="14"/>
      <c r="B220" s="14"/>
      <c r="C220" s="14"/>
      <c r="D220" s="14"/>
      <c r="E220" s="14"/>
      <c r="F220" s="14"/>
      <c r="G220" s="14"/>
      <c r="H220" s="15"/>
      <c r="I220" s="32"/>
      <c r="J220" s="32"/>
      <c r="K220" s="32"/>
      <c r="L220" s="32"/>
      <c r="M220" s="15"/>
      <c r="N220" s="15"/>
      <c r="O220" s="14"/>
      <c r="P220" s="14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21" customHeight="1">
      <c r="A221" s="14"/>
      <c r="B221" s="14"/>
      <c r="C221" s="14"/>
      <c r="D221" s="14"/>
      <c r="E221" s="14"/>
      <c r="F221" s="14"/>
      <c r="G221" s="14"/>
      <c r="H221" s="15"/>
      <c r="I221" s="32"/>
      <c r="J221" s="32"/>
      <c r="K221" s="32"/>
      <c r="L221" s="32"/>
      <c r="M221" s="15"/>
      <c r="N221" s="15"/>
      <c r="O221" s="14"/>
      <c r="P221" s="14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21" customHeight="1">
      <c r="A222" s="14"/>
      <c r="B222" s="14"/>
      <c r="C222" s="14"/>
      <c r="D222" s="14"/>
      <c r="E222" s="14"/>
      <c r="F222" s="14"/>
      <c r="G222" s="14"/>
      <c r="H222" s="15"/>
      <c r="I222" s="32"/>
      <c r="J222" s="32"/>
      <c r="K222" s="32"/>
      <c r="L222" s="32"/>
      <c r="M222" s="15"/>
      <c r="N222" s="15"/>
      <c r="O222" s="14"/>
      <c r="P222" s="14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21" customHeight="1">
      <c r="A223" s="14"/>
      <c r="B223" s="14"/>
      <c r="C223" s="14"/>
      <c r="D223" s="14"/>
      <c r="E223" s="14"/>
      <c r="F223" s="14"/>
      <c r="G223" s="14"/>
      <c r="H223" s="15"/>
      <c r="I223" s="32"/>
      <c r="J223" s="32"/>
      <c r="K223" s="32"/>
      <c r="L223" s="32"/>
      <c r="M223" s="15"/>
      <c r="N223" s="15"/>
      <c r="O223" s="14"/>
      <c r="P223" s="14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21" customHeight="1">
      <c r="A224" s="14"/>
      <c r="B224" s="14"/>
      <c r="C224" s="14"/>
      <c r="D224" s="14"/>
      <c r="E224" s="14"/>
      <c r="F224" s="14"/>
      <c r="G224" s="14"/>
      <c r="H224" s="15"/>
      <c r="I224" s="32"/>
      <c r="J224" s="32"/>
      <c r="K224" s="32"/>
      <c r="L224" s="32"/>
      <c r="M224" s="15"/>
      <c r="N224" s="15"/>
      <c r="O224" s="14"/>
      <c r="P224" s="14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21" customHeight="1">
      <c r="A225" s="14"/>
      <c r="B225" s="14"/>
      <c r="C225" s="14"/>
      <c r="D225" s="14"/>
      <c r="E225" s="14"/>
      <c r="F225" s="14"/>
      <c r="G225" s="14"/>
      <c r="H225" s="15"/>
      <c r="I225" s="32"/>
      <c r="J225" s="32"/>
      <c r="K225" s="32"/>
      <c r="L225" s="32"/>
      <c r="M225" s="15"/>
      <c r="N225" s="15"/>
      <c r="O225" s="14"/>
      <c r="P225" s="14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21" customHeight="1">
      <c r="A226" s="14"/>
      <c r="B226" s="14"/>
      <c r="C226" s="14"/>
      <c r="D226" s="14"/>
      <c r="E226" s="14"/>
      <c r="F226" s="14"/>
      <c r="G226" s="14"/>
      <c r="H226" s="15"/>
      <c r="I226" s="32"/>
      <c r="J226" s="32"/>
      <c r="K226" s="32"/>
      <c r="L226" s="32"/>
      <c r="M226" s="15"/>
      <c r="N226" s="15"/>
      <c r="O226" s="14"/>
      <c r="P226" s="14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21" customHeight="1">
      <c r="A227" s="14"/>
      <c r="B227" s="14"/>
      <c r="C227" s="14"/>
      <c r="D227" s="14"/>
      <c r="E227" s="14"/>
      <c r="F227" s="14"/>
      <c r="G227" s="14"/>
      <c r="H227" s="15"/>
      <c r="I227" s="32"/>
      <c r="J227" s="32"/>
      <c r="K227" s="32"/>
      <c r="L227" s="32"/>
      <c r="M227" s="15"/>
      <c r="N227" s="15"/>
      <c r="O227" s="14"/>
      <c r="P227" s="14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21" customHeight="1">
      <c r="A228" s="14"/>
      <c r="B228" s="14"/>
      <c r="C228" s="14"/>
      <c r="D228" s="14"/>
      <c r="E228" s="14"/>
      <c r="F228" s="14"/>
      <c r="G228" s="14"/>
      <c r="H228" s="15"/>
      <c r="I228" s="32"/>
      <c r="J228" s="32"/>
      <c r="K228" s="32"/>
      <c r="L228" s="32"/>
      <c r="M228" s="15"/>
      <c r="N228" s="15"/>
      <c r="O228" s="14"/>
      <c r="P228" s="14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21" customHeight="1">
      <c r="A229" s="14"/>
      <c r="B229" s="14"/>
      <c r="C229" s="14"/>
      <c r="D229" s="14"/>
      <c r="E229" s="14"/>
      <c r="F229" s="14"/>
      <c r="G229" s="14"/>
      <c r="H229" s="15"/>
      <c r="I229" s="32"/>
      <c r="J229" s="32"/>
      <c r="K229" s="32"/>
      <c r="L229" s="32"/>
      <c r="M229" s="15"/>
      <c r="N229" s="15"/>
      <c r="O229" s="14"/>
      <c r="P229" s="14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21" customHeight="1">
      <c r="A230" s="14"/>
      <c r="B230" s="14"/>
      <c r="C230" s="14"/>
      <c r="D230" s="14"/>
      <c r="E230" s="14"/>
      <c r="F230" s="14"/>
      <c r="G230" s="14"/>
      <c r="H230" s="15"/>
      <c r="I230" s="32"/>
      <c r="J230" s="32"/>
      <c r="K230" s="32"/>
      <c r="L230" s="32"/>
      <c r="M230" s="15"/>
      <c r="N230" s="15"/>
      <c r="O230" s="14"/>
      <c r="P230" s="14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5.75" customHeight="1">
      <c r="A231" s="3"/>
      <c r="B231" s="3"/>
      <c r="C231" s="3"/>
      <c r="D231" s="3"/>
      <c r="E231" s="3"/>
      <c r="F231" s="3"/>
      <c r="G231" s="3"/>
      <c r="H231" s="3"/>
      <c r="I231" s="5"/>
      <c r="J231" s="5"/>
      <c r="K231" s="5"/>
      <c r="L231" s="5"/>
      <c r="M231" s="12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5.75" customHeight="1">
      <c r="A232" s="3"/>
      <c r="B232" s="3"/>
      <c r="C232" s="3"/>
      <c r="D232" s="3"/>
      <c r="E232" s="3"/>
      <c r="F232" s="3"/>
      <c r="G232" s="3"/>
      <c r="H232" s="3"/>
      <c r="I232" s="5"/>
      <c r="J232" s="5"/>
      <c r="K232" s="5"/>
      <c r="L232" s="5"/>
      <c r="M232" s="12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5.75" customHeight="1">
      <c r="A233" s="3"/>
      <c r="B233" s="3"/>
      <c r="C233" s="3"/>
      <c r="D233" s="3"/>
      <c r="E233" s="3"/>
      <c r="F233" s="3"/>
      <c r="G233" s="3"/>
      <c r="H233" s="3"/>
      <c r="I233" s="5"/>
      <c r="J233" s="5"/>
      <c r="K233" s="5"/>
      <c r="L233" s="5"/>
      <c r="M233" s="12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5.75" customHeight="1">
      <c r="A234" s="3"/>
      <c r="B234" s="3"/>
      <c r="C234" s="3"/>
      <c r="D234" s="3"/>
      <c r="E234" s="3"/>
      <c r="F234" s="3"/>
      <c r="G234" s="3"/>
      <c r="H234" s="3"/>
      <c r="I234" s="5"/>
      <c r="J234" s="5"/>
      <c r="K234" s="5"/>
      <c r="L234" s="5"/>
      <c r="M234" s="12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5.75" customHeight="1">
      <c r="A235" s="3"/>
      <c r="B235" s="3"/>
      <c r="C235" s="3"/>
      <c r="D235" s="3"/>
      <c r="E235" s="3"/>
      <c r="F235" s="3"/>
      <c r="G235" s="3"/>
      <c r="H235" s="3"/>
      <c r="I235" s="5"/>
      <c r="J235" s="5"/>
      <c r="K235" s="5"/>
      <c r="L235" s="5"/>
      <c r="M235" s="12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5.75" customHeight="1">
      <c r="A236" s="3"/>
      <c r="B236" s="3"/>
      <c r="C236" s="3"/>
      <c r="D236" s="3"/>
      <c r="E236" s="3"/>
      <c r="F236" s="3"/>
      <c r="G236" s="3"/>
      <c r="H236" s="3"/>
      <c r="I236" s="5"/>
      <c r="J236" s="5"/>
      <c r="K236" s="5"/>
      <c r="L236" s="5"/>
      <c r="M236" s="12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5.75" customHeight="1">
      <c r="A237" s="3"/>
      <c r="B237" s="3"/>
      <c r="C237" s="3"/>
      <c r="D237" s="3"/>
      <c r="E237" s="3"/>
      <c r="F237" s="3"/>
      <c r="G237" s="3"/>
      <c r="H237" s="3"/>
      <c r="I237" s="5"/>
      <c r="J237" s="5"/>
      <c r="K237" s="5"/>
      <c r="L237" s="5"/>
      <c r="M237" s="12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5.75" customHeight="1">
      <c r="A238" s="3"/>
      <c r="B238" s="3"/>
      <c r="C238" s="3"/>
      <c r="D238" s="3"/>
      <c r="E238" s="3"/>
      <c r="F238" s="3"/>
      <c r="G238" s="3"/>
      <c r="H238" s="3"/>
      <c r="I238" s="5"/>
      <c r="J238" s="5"/>
      <c r="K238" s="5"/>
      <c r="L238" s="5"/>
      <c r="M238" s="12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.75" customHeight="1">
      <c r="A239" s="3"/>
      <c r="B239" s="3"/>
      <c r="C239" s="3"/>
      <c r="D239" s="3"/>
      <c r="E239" s="3"/>
      <c r="F239" s="3"/>
      <c r="G239" s="3"/>
      <c r="H239" s="3"/>
      <c r="I239" s="5"/>
      <c r="J239" s="5"/>
      <c r="K239" s="5"/>
      <c r="L239" s="5"/>
      <c r="M239" s="12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5.75" customHeight="1">
      <c r="A240" s="3"/>
      <c r="B240" s="3"/>
      <c r="C240" s="3"/>
      <c r="D240" s="3"/>
      <c r="E240" s="3"/>
      <c r="F240" s="3"/>
      <c r="G240" s="3"/>
      <c r="H240" s="3"/>
      <c r="I240" s="5"/>
      <c r="J240" s="5"/>
      <c r="K240" s="5"/>
      <c r="L240" s="5"/>
      <c r="M240" s="12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5.75" customHeight="1">
      <c r="A241" s="3"/>
      <c r="B241" s="3"/>
      <c r="C241" s="3"/>
      <c r="D241" s="3"/>
      <c r="E241" s="3"/>
      <c r="F241" s="3"/>
      <c r="G241" s="3"/>
      <c r="H241" s="3"/>
      <c r="I241" s="5"/>
      <c r="J241" s="5"/>
      <c r="K241" s="5"/>
      <c r="L241" s="5"/>
      <c r="M241" s="12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5.75" customHeight="1">
      <c r="A242" s="3"/>
      <c r="B242" s="3"/>
      <c r="C242" s="3"/>
      <c r="D242" s="3"/>
      <c r="E242" s="3"/>
      <c r="F242" s="3"/>
      <c r="G242" s="3"/>
      <c r="H242" s="3"/>
      <c r="I242" s="5"/>
      <c r="J242" s="5"/>
      <c r="K242" s="5"/>
      <c r="L242" s="5"/>
      <c r="M242" s="12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5.75" customHeight="1">
      <c r="A243" s="3"/>
      <c r="B243" s="3"/>
      <c r="C243" s="3"/>
      <c r="D243" s="3"/>
      <c r="E243" s="3"/>
      <c r="F243" s="3"/>
      <c r="G243" s="3"/>
      <c r="H243" s="3"/>
      <c r="I243" s="5"/>
      <c r="J243" s="5"/>
      <c r="K243" s="5"/>
      <c r="L243" s="5"/>
      <c r="M243" s="12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5.75" customHeight="1">
      <c r="A244" s="3"/>
      <c r="B244" s="3"/>
      <c r="C244" s="3"/>
      <c r="D244" s="3"/>
      <c r="E244" s="3"/>
      <c r="F244" s="3"/>
      <c r="G244" s="3"/>
      <c r="H244" s="3"/>
      <c r="I244" s="5"/>
      <c r="J244" s="5"/>
      <c r="K244" s="5"/>
      <c r="L244" s="5"/>
      <c r="M244" s="12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5.75" customHeight="1">
      <c r="A245" s="3"/>
      <c r="B245" s="3"/>
      <c r="C245" s="3"/>
      <c r="D245" s="3"/>
      <c r="E245" s="3"/>
      <c r="F245" s="3"/>
      <c r="G245" s="3"/>
      <c r="H245" s="3"/>
      <c r="I245" s="5"/>
      <c r="J245" s="5"/>
      <c r="K245" s="5"/>
      <c r="L245" s="5"/>
      <c r="M245" s="12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5.75" customHeight="1">
      <c r="A246" s="3"/>
      <c r="B246" s="3"/>
      <c r="C246" s="3"/>
      <c r="D246" s="3"/>
      <c r="E246" s="3"/>
      <c r="F246" s="3"/>
      <c r="G246" s="3"/>
      <c r="H246" s="3"/>
      <c r="I246" s="5"/>
      <c r="J246" s="5"/>
      <c r="K246" s="5"/>
      <c r="L246" s="5"/>
      <c r="M246" s="12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5.75" customHeight="1">
      <c r="A247" s="3"/>
      <c r="B247" s="3"/>
      <c r="C247" s="3"/>
      <c r="D247" s="3"/>
      <c r="E247" s="3"/>
      <c r="F247" s="3"/>
      <c r="G247" s="3"/>
      <c r="H247" s="3"/>
      <c r="I247" s="5"/>
      <c r="J247" s="5"/>
      <c r="K247" s="5"/>
      <c r="L247" s="5"/>
      <c r="M247" s="12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5.75" customHeight="1">
      <c r="A248" s="3"/>
      <c r="B248" s="3"/>
      <c r="C248" s="3"/>
      <c r="D248" s="3"/>
      <c r="E248" s="3"/>
      <c r="F248" s="3"/>
      <c r="G248" s="3"/>
      <c r="H248" s="3"/>
      <c r="I248" s="5"/>
      <c r="J248" s="5"/>
      <c r="K248" s="5"/>
      <c r="L248" s="5"/>
      <c r="M248" s="12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5.75" customHeight="1">
      <c r="A249" s="3"/>
      <c r="B249" s="3"/>
      <c r="C249" s="3"/>
      <c r="D249" s="3"/>
      <c r="E249" s="3"/>
      <c r="F249" s="3"/>
      <c r="G249" s="3"/>
      <c r="H249" s="3"/>
      <c r="I249" s="5"/>
      <c r="J249" s="5"/>
      <c r="K249" s="5"/>
      <c r="L249" s="5"/>
      <c r="M249" s="12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5.75" customHeight="1">
      <c r="A250" s="3"/>
      <c r="B250" s="3"/>
      <c r="C250" s="3"/>
      <c r="D250" s="3"/>
      <c r="E250" s="3"/>
      <c r="F250" s="3"/>
      <c r="G250" s="3"/>
      <c r="H250" s="3"/>
      <c r="I250" s="5"/>
      <c r="J250" s="5"/>
      <c r="K250" s="5"/>
      <c r="L250" s="5"/>
      <c r="M250" s="12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5.75" customHeight="1">
      <c r="A251" s="3"/>
      <c r="B251" s="3"/>
      <c r="C251" s="3"/>
      <c r="D251" s="3"/>
      <c r="E251" s="3"/>
      <c r="F251" s="3"/>
      <c r="G251" s="3"/>
      <c r="H251" s="3"/>
      <c r="I251" s="5"/>
      <c r="J251" s="5"/>
      <c r="K251" s="5"/>
      <c r="L251" s="5"/>
      <c r="M251" s="12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5.75" customHeight="1">
      <c r="A252" s="3"/>
      <c r="B252" s="3"/>
      <c r="C252" s="3"/>
      <c r="D252" s="3"/>
      <c r="E252" s="3"/>
      <c r="F252" s="3"/>
      <c r="G252" s="3"/>
      <c r="H252" s="3"/>
      <c r="I252" s="5"/>
      <c r="J252" s="5"/>
      <c r="K252" s="5"/>
      <c r="L252" s="5"/>
      <c r="M252" s="12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5.75" customHeight="1">
      <c r="A253" s="3"/>
      <c r="B253" s="3"/>
      <c r="C253" s="3"/>
      <c r="D253" s="3"/>
      <c r="E253" s="3"/>
      <c r="F253" s="3"/>
      <c r="G253" s="3"/>
      <c r="H253" s="3"/>
      <c r="I253" s="5"/>
      <c r="J253" s="5"/>
      <c r="K253" s="5"/>
      <c r="L253" s="5"/>
      <c r="M253" s="12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5.75" customHeight="1">
      <c r="A254" s="3"/>
      <c r="B254" s="3"/>
      <c r="C254" s="3"/>
      <c r="D254" s="3"/>
      <c r="E254" s="3"/>
      <c r="F254" s="3"/>
      <c r="G254" s="3"/>
      <c r="H254" s="3"/>
      <c r="I254" s="5"/>
      <c r="J254" s="5"/>
      <c r="K254" s="5"/>
      <c r="L254" s="5"/>
      <c r="M254" s="12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5.75" customHeight="1">
      <c r="A255" s="3"/>
      <c r="B255" s="3"/>
      <c r="C255" s="3"/>
      <c r="D255" s="3"/>
      <c r="E255" s="3"/>
      <c r="F255" s="3"/>
      <c r="G255" s="3"/>
      <c r="H255" s="3"/>
      <c r="I255" s="5"/>
      <c r="J255" s="5"/>
      <c r="K255" s="5"/>
      <c r="L255" s="5"/>
      <c r="M255" s="12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5.75" customHeight="1">
      <c r="A256" s="3"/>
      <c r="B256" s="3"/>
      <c r="C256" s="3"/>
      <c r="D256" s="3"/>
      <c r="E256" s="3"/>
      <c r="F256" s="3"/>
      <c r="G256" s="3"/>
      <c r="H256" s="3"/>
      <c r="I256" s="5"/>
      <c r="J256" s="5"/>
      <c r="K256" s="5"/>
      <c r="L256" s="5"/>
      <c r="M256" s="12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5.75" customHeight="1">
      <c r="A257" s="3"/>
      <c r="B257" s="3"/>
      <c r="C257" s="3"/>
      <c r="D257" s="3"/>
      <c r="E257" s="3"/>
      <c r="F257" s="3"/>
      <c r="G257" s="3"/>
      <c r="H257" s="3"/>
      <c r="I257" s="5"/>
      <c r="J257" s="5"/>
      <c r="K257" s="5"/>
      <c r="L257" s="5"/>
      <c r="M257" s="12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5.75" customHeight="1">
      <c r="A258" s="3"/>
      <c r="B258" s="3"/>
      <c r="C258" s="3"/>
      <c r="D258" s="3"/>
      <c r="E258" s="3"/>
      <c r="F258" s="3"/>
      <c r="G258" s="3"/>
      <c r="H258" s="3"/>
      <c r="I258" s="5"/>
      <c r="J258" s="5"/>
      <c r="K258" s="5"/>
      <c r="L258" s="5"/>
      <c r="M258" s="12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5.75" customHeight="1">
      <c r="A259" s="3"/>
      <c r="B259" s="3"/>
      <c r="C259" s="3"/>
      <c r="D259" s="3"/>
      <c r="E259" s="3"/>
      <c r="F259" s="3"/>
      <c r="G259" s="3"/>
      <c r="H259" s="3"/>
      <c r="I259" s="5"/>
      <c r="J259" s="5"/>
      <c r="K259" s="5"/>
      <c r="L259" s="5"/>
      <c r="M259" s="12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5.75" customHeight="1">
      <c r="A260" s="3"/>
      <c r="B260" s="3"/>
      <c r="C260" s="3"/>
      <c r="D260" s="3"/>
      <c r="E260" s="3"/>
      <c r="F260" s="3"/>
      <c r="G260" s="3"/>
      <c r="H260" s="3"/>
      <c r="I260" s="5"/>
      <c r="J260" s="5"/>
      <c r="K260" s="5"/>
      <c r="L260" s="5"/>
      <c r="M260" s="12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5.75" customHeight="1">
      <c r="A261" s="3"/>
      <c r="B261" s="3"/>
      <c r="C261" s="3"/>
      <c r="D261" s="3"/>
      <c r="E261" s="3"/>
      <c r="F261" s="3"/>
      <c r="G261" s="3"/>
      <c r="H261" s="3"/>
      <c r="I261" s="5"/>
      <c r="J261" s="5"/>
      <c r="K261" s="5"/>
      <c r="L261" s="5"/>
      <c r="M261" s="12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5.75" customHeight="1">
      <c r="A262" s="3"/>
      <c r="B262" s="3"/>
      <c r="C262" s="3"/>
      <c r="D262" s="3"/>
      <c r="E262" s="3"/>
      <c r="F262" s="3"/>
      <c r="G262" s="3"/>
      <c r="H262" s="3"/>
      <c r="I262" s="5"/>
      <c r="J262" s="5"/>
      <c r="K262" s="5"/>
      <c r="L262" s="5"/>
      <c r="M262" s="12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5.75" customHeight="1">
      <c r="A263" s="3"/>
      <c r="B263" s="3"/>
      <c r="C263" s="3"/>
      <c r="D263" s="3"/>
      <c r="E263" s="3"/>
      <c r="F263" s="3"/>
      <c r="G263" s="3"/>
      <c r="H263" s="3"/>
      <c r="I263" s="5"/>
      <c r="J263" s="5"/>
      <c r="K263" s="5"/>
      <c r="L263" s="5"/>
      <c r="M263" s="12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5.75" customHeight="1">
      <c r="A264" s="3"/>
      <c r="B264" s="3"/>
      <c r="C264" s="3"/>
      <c r="D264" s="3"/>
      <c r="E264" s="3"/>
      <c r="F264" s="3"/>
      <c r="G264" s="3"/>
      <c r="H264" s="3"/>
      <c r="I264" s="5"/>
      <c r="J264" s="5"/>
      <c r="K264" s="5"/>
      <c r="L264" s="5"/>
      <c r="M264" s="12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5.75" customHeight="1">
      <c r="A265" s="3"/>
      <c r="B265" s="3"/>
      <c r="C265" s="3"/>
      <c r="D265" s="3"/>
      <c r="E265" s="3"/>
      <c r="F265" s="3"/>
      <c r="G265" s="3"/>
      <c r="H265" s="3"/>
      <c r="I265" s="5"/>
      <c r="J265" s="5"/>
      <c r="K265" s="5"/>
      <c r="L265" s="5"/>
      <c r="M265" s="12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5.75" customHeight="1">
      <c r="A266" s="3"/>
      <c r="B266" s="3"/>
      <c r="C266" s="3"/>
      <c r="D266" s="3"/>
      <c r="E266" s="3"/>
      <c r="F266" s="3"/>
      <c r="G266" s="3"/>
      <c r="H266" s="3"/>
      <c r="I266" s="5"/>
      <c r="J266" s="5"/>
      <c r="K266" s="5"/>
      <c r="L266" s="5"/>
      <c r="M266" s="12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5.75" customHeight="1">
      <c r="A267" s="3"/>
      <c r="B267" s="3"/>
      <c r="C267" s="3"/>
      <c r="D267" s="3"/>
      <c r="E267" s="3"/>
      <c r="F267" s="3"/>
      <c r="G267" s="3"/>
      <c r="H267" s="3"/>
      <c r="I267" s="5"/>
      <c r="J267" s="5"/>
      <c r="K267" s="5"/>
      <c r="L267" s="5"/>
      <c r="M267" s="12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5.75" customHeight="1">
      <c r="A268" s="3"/>
      <c r="B268" s="3"/>
      <c r="C268" s="3"/>
      <c r="D268" s="3"/>
      <c r="E268" s="3"/>
      <c r="F268" s="3"/>
      <c r="G268" s="3"/>
      <c r="H268" s="3"/>
      <c r="I268" s="5"/>
      <c r="J268" s="5"/>
      <c r="K268" s="5"/>
      <c r="L268" s="5"/>
      <c r="M268" s="12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5.75" customHeight="1">
      <c r="A269" s="3"/>
      <c r="B269" s="3"/>
      <c r="C269" s="3"/>
      <c r="D269" s="3"/>
      <c r="E269" s="3"/>
      <c r="F269" s="3"/>
      <c r="G269" s="3"/>
      <c r="H269" s="3"/>
      <c r="I269" s="5"/>
      <c r="J269" s="5"/>
      <c r="K269" s="5"/>
      <c r="L269" s="5"/>
      <c r="M269" s="12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5.75" customHeight="1">
      <c r="A270" s="3"/>
      <c r="B270" s="3"/>
      <c r="C270" s="3"/>
      <c r="D270" s="3"/>
      <c r="E270" s="3"/>
      <c r="F270" s="3"/>
      <c r="G270" s="3"/>
      <c r="H270" s="3"/>
      <c r="I270" s="5"/>
      <c r="J270" s="5"/>
      <c r="K270" s="5"/>
      <c r="L270" s="5"/>
      <c r="M270" s="12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5.75" customHeight="1">
      <c r="A271" s="3"/>
      <c r="B271" s="3"/>
      <c r="C271" s="3"/>
      <c r="D271" s="3"/>
      <c r="E271" s="3"/>
      <c r="F271" s="3"/>
      <c r="G271" s="3"/>
      <c r="H271" s="3"/>
      <c r="I271" s="5"/>
      <c r="J271" s="5"/>
      <c r="K271" s="5"/>
      <c r="L271" s="5"/>
      <c r="M271" s="12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5.75" customHeight="1">
      <c r="A272" s="3"/>
      <c r="B272" s="3"/>
      <c r="C272" s="3"/>
      <c r="D272" s="3"/>
      <c r="E272" s="3"/>
      <c r="F272" s="3"/>
      <c r="G272" s="3"/>
      <c r="H272" s="3"/>
      <c r="I272" s="5"/>
      <c r="J272" s="5"/>
      <c r="K272" s="5"/>
      <c r="L272" s="5"/>
      <c r="M272" s="12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5.75" customHeight="1">
      <c r="A273" s="3"/>
      <c r="B273" s="3"/>
      <c r="C273" s="3"/>
      <c r="D273" s="3"/>
      <c r="E273" s="3"/>
      <c r="F273" s="3"/>
      <c r="G273" s="3"/>
      <c r="H273" s="3"/>
      <c r="I273" s="5"/>
      <c r="J273" s="5"/>
      <c r="K273" s="5"/>
      <c r="L273" s="5"/>
      <c r="M273" s="12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5.75" customHeight="1">
      <c r="A274" s="3"/>
      <c r="B274" s="3"/>
      <c r="C274" s="3"/>
      <c r="D274" s="3"/>
      <c r="E274" s="3"/>
      <c r="F274" s="3"/>
      <c r="G274" s="3"/>
      <c r="H274" s="3"/>
      <c r="I274" s="5"/>
      <c r="J274" s="5"/>
      <c r="K274" s="5"/>
      <c r="L274" s="5"/>
      <c r="M274" s="12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5.75" customHeight="1">
      <c r="A275" s="3"/>
      <c r="B275" s="3"/>
      <c r="C275" s="3"/>
      <c r="D275" s="3"/>
      <c r="E275" s="3"/>
      <c r="F275" s="3"/>
      <c r="G275" s="3"/>
      <c r="H275" s="3"/>
      <c r="I275" s="5"/>
      <c r="J275" s="5"/>
      <c r="K275" s="5"/>
      <c r="L275" s="5"/>
      <c r="M275" s="12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5.75" customHeight="1">
      <c r="A276" s="3"/>
      <c r="B276" s="3"/>
      <c r="C276" s="3"/>
      <c r="D276" s="3"/>
      <c r="E276" s="3"/>
      <c r="F276" s="3"/>
      <c r="G276" s="3"/>
      <c r="H276" s="3"/>
      <c r="I276" s="5"/>
      <c r="J276" s="5"/>
      <c r="K276" s="5"/>
      <c r="L276" s="5"/>
      <c r="M276" s="12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5.75" customHeight="1">
      <c r="A277" s="3"/>
      <c r="B277" s="3"/>
      <c r="C277" s="3"/>
      <c r="D277" s="3"/>
      <c r="E277" s="3"/>
      <c r="F277" s="3"/>
      <c r="G277" s="3"/>
      <c r="H277" s="3"/>
      <c r="I277" s="5"/>
      <c r="J277" s="5"/>
      <c r="K277" s="5"/>
      <c r="L277" s="5"/>
      <c r="M277" s="12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5.75" customHeight="1">
      <c r="A278" s="3"/>
      <c r="B278" s="3"/>
      <c r="C278" s="3"/>
      <c r="D278" s="3"/>
      <c r="E278" s="3"/>
      <c r="F278" s="3"/>
      <c r="G278" s="3"/>
      <c r="H278" s="3"/>
      <c r="I278" s="5"/>
      <c r="J278" s="5"/>
      <c r="K278" s="5"/>
      <c r="L278" s="5"/>
      <c r="M278" s="12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5.75" customHeight="1">
      <c r="A279" s="3"/>
      <c r="B279" s="3"/>
      <c r="C279" s="3"/>
      <c r="D279" s="3"/>
      <c r="E279" s="3"/>
      <c r="F279" s="3"/>
      <c r="G279" s="3"/>
      <c r="H279" s="3"/>
      <c r="I279" s="5"/>
      <c r="J279" s="5"/>
      <c r="K279" s="5"/>
      <c r="L279" s="5"/>
      <c r="M279" s="12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5.75" customHeight="1">
      <c r="A280" s="3"/>
      <c r="B280" s="3"/>
      <c r="C280" s="3"/>
      <c r="D280" s="3"/>
      <c r="E280" s="3"/>
      <c r="F280" s="3"/>
      <c r="G280" s="3"/>
      <c r="H280" s="3"/>
      <c r="I280" s="5"/>
      <c r="J280" s="5"/>
      <c r="K280" s="5"/>
      <c r="L280" s="5"/>
      <c r="M280" s="12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5.75" customHeight="1">
      <c r="A281" s="3"/>
      <c r="B281" s="3"/>
      <c r="C281" s="3"/>
      <c r="D281" s="3"/>
      <c r="E281" s="3"/>
      <c r="F281" s="3"/>
      <c r="G281" s="3"/>
      <c r="H281" s="3"/>
      <c r="I281" s="5"/>
      <c r="J281" s="5"/>
      <c r="K281" s="5"/>
      <c r="L281" s="5"/>
      <c r="M281" s="12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5.75" customHeight="1">
      <c r="A282" s="3"/>
      <c r="B282" s="3"/>
      <c r="C282" s="3"/>
      <c r="D282" s="3"/>
      <c r="E282" s="3"/>
      <c r="F282" s="3"/>
      <c r="G282" s="3"/>
      <c r="H282" s="3"/>
      <c r="I282" s="5"/>
      <c r="J282" s="5"/>
      <c r="K282" s="5"/>
      <c r="L282" s="5"/>
      <c r="M282" s="12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5.75" customHeight="1">
      <c r="A283" s="3"/>
      <c r="B283" s="3"/>
      <c r="C283" s="3"/>
      <c r="D283" s="3"/>
      <c r="E283" s="3"/>
      <c r="F283" s="3"/>
      <c r="G283" s="3"/>
      <c r="H283" s="3"/>
      <c r="I283" s="5"/>
      <c r="J283" s="5"/>
      <c r="K283" s="5"/>
      <c r="L283" s="5"/>
      <c r="M283" s="12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5.75" customHeight="1">
      <c r="A284" s="3"/>
      <c r="B284" s="3"/>
      <c r="C284" s="3"/>
      <c r="D284" s="3"/>
      <c r="E284" s="3"/>
      <c r="F284" s="3"/>
      <c r="G284" s="3"/>
      <c r="H284" s="3"/>
      <c r="I284" s="5"/>
      <c r="J284" s="5"/>
      <c r="K284" s="5"/>
      <c r="L284" s="5"/>
      <c r="M284" s="12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5.75" customHeight="1">
      <c r="A285" s="3"/>
      <c r="B285" s="3"/>
      <c r="C285" s="3"/>
      <c r="D285" s="3"/>
      <c r="E285" s="3"/>
      <c r="F285" s="3"/>
      <c r="G285" s="3"/>
      <c r="H285" s="3"/>
      <c r="I285" s="5"/>
      <c r="J285" s="5"/>
      <c r="K285" s="5"/>
      <c r="L285" s="5"/>
      <c r="M285" s="12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5.75" customHeight="1">
      <c r="A286" s="3"/>
      <c r="B286" s="3"/>
      <c r="C286" s="3"/>
      <c r="D286" s="3"/>
      <c r="E286" s="3"/>
      <c r="F286" s="3"/>
      <c r="G286" s="3"/>
      <c r="H286" s="3"/>
      <c r="I286" s="5"/>
      <c r="J286" s="5"/>
      <c r="K286" s="5"/>
      <c r="L286" s="5"/>
      <c r="M286" s="12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5.75" customHeight="1">
      <c r="A287" s="3"/>
      <c r="B287" s="3"/>
      <c r="C287" s="3"/>
      <c r="D287" s="3"/>
      <c r="E287" s="3"/>
      <c r="F287" s="3"/>
      <c r="G287" s="3"/>
      <c r="H287" s="3"/>
      <c r="I287" s="5"/>
      <c r="J287" s="5"/>
      <c r="K287" s="5"/>
      <c r="L287" s="5"/>
      <c r="M287" s="12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5.75" customHeight="1">
      <c r="A288" s="3"/>
      <c r="B288" s="3"/>
      <c r="C288" s="3"/>
      <c r="D288" s="3"/>
      <c r="E288" s="3"/>
      <c r="F288" s="3"/>
      <c r="G288" s="3"/>
      <c r="H288" s="3"/>
      <c r="I288" s="5"/>
      <c r="J288" s="5"/>
      <c r="K288" s="5"/>
      <c r="L288" s="5"/>
      <c r="M288" s="12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15.75" customHeight="1">
      <c r="A289" s="3"/>
      <c r="B289" s="3"/>
      <c r="C289" s="3"/>
      <c r="D289" s="3"/>
      <c r="E289" s="3"/>
      <c r="F289" s="3"/>
      <c r="G289" s="3"/>
      <c r="H289" s="3"/>
      <c r="I289" s="5"/>
      <c r="J289" s="5"/>
      <c r="K289" s="5"/>
      <c r="L289" s="5"/>
      <c r="M289" s="12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5.75" customHeight="1">
      <c r="A290" s="3"/>
      <c r="B290" s="3"/>
      <c r="C290" s="3"/>
      <c r="D290" s="3"/>
      <c r="E290" s="3"/>
      <c r="F290" s="3"/>
      <c r="G290" s="3"/>
      <c r="H290" s="3"/>
      <c r="I290" s="5"/>
      <c r="J290" s="5"/>
      <c r="K290" s="5"/>
      <c r="L290" s="5"/>
      <c r="M290" s="12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15.75" customHeight="1">
      <c r="A291" s="3"/>
      <c r="B291" s="3"/>
      <c r="C291" s="3"/>
      <c r="D291" s="3"/>
      <c r="E291" s="3"/>
      <c r="F291" s="3"/>
      <c r="G291" s="3"/>
      <c r="H291" s="3"/>
      <c r="I291" s="5"/>
      <c r="J291" s="5"/>
      <c r="K291" s="5"/>
      <c r="L291" s="5"/>
      <c r="M291" s="12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5.75" customHeight="1">
      <c r="A292" s="3"/>
      <c r="B292" s="3"/>
      <c r="C292" s="3"/>
      <c r="D292" s="3"/>
      <c r="E292" s="3"/>
      <c r="F292" s="3"/>
      <c r="G292" s="3"/>
      <c r="H292" s="3"/>
      <c r="I292" s="5"/>
      <c r="J292" s="5"/>
      <c r="K292" s="5"/>
      <c r="L292" s="5"/>
      <c r="M292" s="12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15.75" customHeight="1">
      <c r="A293" s="3"/>
      <c r="B293" s="3"/>
      <c r="C293" s="3"/>
      <c r="D293" s="3"/>
      <c r="E293" s="3"/>
      <c r="F293" s="3"/>
      <c r="G293" s="3"/>
      <c r="H293" s="3"/>
      <c r="I293" s="5"/>
      <c r="J293" s="5"/>
      <c r="K293" s="5"/>
      <c r="L293" s="5"/>
      <c r="M293" s="12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5.75" customHeight="1">
      <c r="A294" s="3"/>
      <c r="B294" s="3"/>
      <c r="C294" s="3"/>
      <c r="D294" s="3"/>
      <c r="E294" s="3"/>
      <c r="F294" s="3"/>
      <c r="G294" s="3"/>
      <c r="H294" s="3"/>
      <c r="I294" s="5"/>
      <c r="J294" s="5"/>
      <c r="K294" s="5"/>
      <c r="L294" s="5"/>
      <c r="M294" s="12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15.75" customHeight="1">
      <c r="A295" s="3"/>
      <c r="B295" s="3"/>
      <c r="C295" s="3"/>
      <c r="D295" s="3"/>
      <c r="E295" s="3"/>
      <c r="F295" s="3"/>
      <c r="G295" s="3"/>
      <c r="H295" s="3"/>
      <c r="I295" s="5"/>
      <c r="J295" s="5"/>
      <c r="K295" s="5"/>
      <c r="L295" s="5"/>
      <c r="M295" s="12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15.75" customHeight="1">
      <c r="A296" s="3"/>
      <c r="B296" s="3"/>
      <c r="C296" s="3"/>
      <c r="D296" s="3"/>
      <c r="E296" s="3"/>
      <c r="F296" s="3"/>
      <c r="G296" s="3"/>
      <c r="H296" s="3"/>
      <c r="I296" s="5"/>
      <c r="J296" s="5"/>
      <c r="K296" s="5"/>
      <c r="L296" s="5"/>
      <c r="M296" s="12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5.75" customHeight="1">
      <c r="A297" s="3"/>
      <c r="B297" s="3"/>
      <c r="C297" s="3"/>
      <c r="D297" s="3"/>
      <c r="E297" s="3"/>
      <c r="F297" s="3"/>
      <c r="G297" s="3"/>
      <c r="H297" s="3"/>
      <c r="I297" s="5"/>
      <c r="J297" s="5"/>
      <c r="K297" s="5"/>
      <c r="L297" s="5"/>
      <c r="M297" s="12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15.75" customHeight="1">
      <c r="A298" s="3"/>
      <c r="B298" s="3"/>
      <c r="C298" s="3"/>
      <c r="D298" s="3"/>
      <c r="E298" s="3"/>
      <c r="F298" s="3"/>
      <c r="G298" s="3"/>
      <c r="H298" s="3"/>
      <c r="I298" s="5"/>
      <c r="J298" s="5"/>
      <c r="K298" s="5"/>
      <c r="L298" s="5"/>
      <c r="M298" s="12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5.75" customHeight="1">
      <c r="A299" s="3"/>
      <c r="B299" s="3"/>
      <c r="C299" s="3"/>
      <c r="D299" s="3"/>
      <c r="E299" s="3"/>
      <c r="F299" s="3"/>
      <c r="G299" s="3"/>
      <c r="H299" s="3"/>
      <c r="I299" s="5"/>
      <c r="J299" s="5"/>
      <c r="K299" s="5"/>
      <c r="L299" s="5"/>
      <c r="M299" s="12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15.75" customHeight="1">
      <c r="A300" s="3"/>
      <c r="B300" s="3"/>
      <c r="C300" s="3"/>
      <c r="D300" s="3"/>
      <c r="E300" s="3"/>
      <c r="F300" s="3"/>
      <c r="G300" s="3"/>
      <c r="H300" s="3"/>
      <c r="I300" s="5"/>
      <c r="J300" s="5"/>
      <c r="K300" s="5"/>
      <c r="L300" s="5"/>
      <c r="M300" s="12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15.75" customHeight="1">
      <c r="A301" s="3"/>
      <c r="B301" s="3"/>
      <c r="C301" s="3"/>
      <c r="D301" s="3"/>
      <c r="E301" s="3"/>
      <c r="F301" s="3"/>
      <c r="G301" s="3"/>
      <c r="H301" s="3"/>
      <c r="I301" s="5"/>
      <c r="J301" s="5"/>
      <c r="K301" s="5"/>
      <c r="L301" s="5"/>
      <c r="M301" s="12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15.75" customHeight="1">
      <c r="A302" s="3"/>
      <c r="B302" s="3"/>
      <c r="C302" s="3"/>
      <c r="D302" s="3"/>
      <c r="E302" s="3"/>
      <c r="F302" s="3"/>
      <c r="G302" s="3"/>
      <c r="H302" s="3"/>
      <c r="I302" s="5"/>
      <c r="J302" s="5"/>
      <c r="K302" s="5"/>
      <c r="L302" s="5"/>
      <c r="M302" s="12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15.75" customHeight="1">
      <c r="A303" s="3"/>
      <c r="B303" s="3"/>
      <c r="C303" s="3"/>
      <c r="D303" s="3"/>
      <c r="E303" s="3"/>
      <c r="F303" s="3"/>
      <c r="G303" s="3"/>
      <c r="H303" s="3"/>
      <c r="I303" s="5"/>
      <c r="J303" s="5"/>
      <c r="K303" s="5"/>
      <c r="L303" s="5"/>
      <c r="M303" s="12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5.75" customHeight="1">
      <c r="A304" s="3"/>
      <c r="B304" s="3"/>
      <c r="C304" s="3"/>
      <c r="D304" s="3"/>
      <c r="E304" s="3"/>
      <c r="F304" s="3"/>
      <c r="G304" s="3"/>
      <c r="H304" s="3"/>
      <c r="I304" s="5"/>
      <c r="J304" s="5"/>
      <c r="K304" s="5"/>
      <c r="L304" s="5"/>
      <c r="M304" s="12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5.75" customHeight="1">
      <c r="A305" s="3"/>
      <c r="B305" s="3"/>
      <c r="C305" s="3"/>
      <c r="D305" s="3"/>
      <c r="E305" s="3"/>
      <c r="F305" s="3"/>
      <c r="G305" s="3"/>
      <c r="H305" s="3"/>
      <c r="I305" s="5"/>
      <c r="J305" s="5"/>
      <c r="K305" s="5"/>
      <c r="L305" s="5"/>
      <c r="M305" s="12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5.75" customHeight="1">
      <c r="A306" s="3"/>
      <c r="B306" s="3"/>
      <c r="C306" s="3"/>
      <c r="D306" s="3"/>
      <c r="E306" s="3"/>
      <c r="F306" s="3"/>
      <c r="G306" s="3"/>
      <c r="H306" s="3"/>
      <c r="I306" s="5"/>
      <c r="J306" s="5"/>
      <c r="K306" s="5"/>
      <c r="L306" s="5"/>
      <c r="M306" s="12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5.75" customHeight="1">
      <c r="A307" s="3"/>
      <c r="B307" s="3"/>
      <c r="C307" s="3"/>
      <c r="D307" s="3"/>
      <c r="E307" s="3"/>
      <c r="F307" s="3"/>
      <c r="G307" s="3"/>
      <c r="H307" s="3"/>
      <c r="I307" s="5"/>
      <c r="J307" s="5"/>
      <c r="K307" s="5"/>
      <c r="L307" s="5"/>
      <c r="M307" s="12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5.75" customHeight="1">
      <c r="A308" s="3"/>
      <c r="B308" s="3"/>
      <c r="C308" s="3"/>
      <c r="D308" s="3"/>
      <c r="E308" s="3"/>
      <c r="F308" s="3"/>
      <c r="G308" s="3"/>
      <c r="H308" s="3"/>
      <c r="I308" s="5"/>
      <c r="J308" s="5"/>
      <c r="K308" s="5"/>
      <c r="L308" s="5"/>
      <c r="M308" s="12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5.75" customHeight="1">
      <c r="A309" s="3"/>
      <c r="B309" s="3"/>
      <c r="C309" s="3"/>
      <c r="D309" s="3"/>
      <c r="E309" s="3"/>
      <c r="F309" s="3"/>
      <c r="G309" s="3"/>
      <c r="H309" s="3"/>
      <c r="I309" s="5"/>
      <c r="J309" s="5"/>
      <c r="K309" s="5"/>
      <c r="L309" s="5"/>
      <c r="M309" s="12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5.75" customHeight="1">
      <c r="A310" s="3"/>
      <c r="B310" s="3"/>
      <c r="C310" s="3"/>
      <c r="D310" s="3"/>
      <c r="E310" s="3"/>
      <c r="F310" s="3"/>
      <c r="G310" s="3"/>
      <c r="H310" s="3"/>
      <c r="I310" s="5"/>
      <c r="J310" s="5"/>
      <c r="K310" s="5"/>
      <c r="L310" s="5"/>
      <c r="M310" s="12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5.75" customHeight="1">
      <c r="A311" s="3"/>
      <c r="B311" s="3"/>
      <c r="C311" s="3"/>
      <c r="D311" s="3"/>
      <c r="E311" s="3"/>
      <c r="F311" s="3"/>
      <c r="G311" s="3"/>
      <c r="H311" s="3"/>
      <c r="I311" s="5"/>
      <c r="J311" s="5"/>
      <c r="K311" s="5"/>
      <c r="L311" s="5"/>
      <c r="M311" s="12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5.75" customHeight="1">
      <c r="A312" s="3"/>
      <c r="B312" s="3"/>
      <c r="C312" s="3"/>
      <c r="D312" s="3"/>
      <c r="E312" s="3"/>
      <c r="F312" s="3"/>
      <c r="G312" s="3"/>
      <c r="H312" s="3"/>
      <c r="I312" s="5"/>
      <c r="J312" s="5"/>
      <c r="K312" s="5"/>
      <c r="L312" s="5"/>
      <c r="M312" s="12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5.75" customHeight="1">
      <c r="A313" s="3"/>
      <c r="B313" s="3"/>
      <c r="C313" s="3"/>
      <c r="D313" s="3"/>
      <c r="E313" s="3"/>
      <c r="F313" s="3"/>
      <c r="G313" s="3"/>
      <c r="H313" s="3"/>
      <c r="I313" s="5"/>
      <c r="J313" s="5"/>
      <c r="K313" s="5"/>
      <c r="L313" s="5"/>
      <c r="M313" s="12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5.75" customHeight="1">
      <c r="A314" s="3"/>
      <c r="B314" s="3"/>
      <c r="C314" s="3"/>
      <c r="D314" s="3"/>
      <c r="E314" s="3"/>
      <c r="F314" s="3"/>
      <c r="G314" s="3"/>
      <c r="H314" s="3"/>
      <c r="I314" s="5"/>
      <c r="J314" s="5"/>
      <c r="K314" s="5"/>
      <c r="L314" s="5"/>
      <c r="M314" s="12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5.75" customHeight="1">
      <c r="A315" s="3"/>
      <c r="B315" s="3"/>
      <c r="C315" s="3"/>
      <c r="D315" s="3"/>
      <c r="E315" s="3"/>
      <c r="F315" s="3"/>
      <c r="G315" s="3"/>
      <c r="H315" s="3"/>
      <c r="I315" s="5"/>
      <c r="J315" s="5"/>
      <c r="K315" s="5"/>
      <c r="L315" s="5"/>
      <c r="M315" s="12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5.75" customHeight="1">
      <c r="A316" s="3"/>
      <c r="B316" s="3"/>
      <c r="C316" s="3"/>
      <c r="D316" s="3"/>
      <c r="E316" s="3"/>
      <c r="F316" s="3"/>
      <c r="G316" s="3"/>
      <c r="H316" s="3"/>
      <c r="I316" s="5"/>
      <c r="J316" s="5"/>
      <c r="K316" s="5"/>
      <c r="L316" s="5"/>
      <c r="M316" s="12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5.75" customHeight="1">
      <c r="A317" s="3"/>
      <c r="B317" s="3"/>
      <c r="C317" s="3"/>
      <c r="D317" s="3"/>
      <c r="E317" s="3"/>
      <c r="F317" s="3"/>
      <c r="G317" s="3"/>
      <c r="H317" s="3"/>
      <c r="I317" s="5"/>
      <c r="J317" s="5"/>
      <c r="K317" s="5"/>
      <c r="L317" s="5"/>
      <c r="M317" s="12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5.75" customHeight="1">
      <c r="A318" s="3"/>
      <c r="B318" s="3"/>
      <c r="C318" s="3"/>
      <c r="D318" s="3"/>
      <c r="E318" s="3"/>
      <c r="F318" s="3"/>
      <c r="G318" s="3"/>
      <c r="H318" s="3"/>
      <c r="I318" s="5"/>
      <c r="J318" s="5"/>
      <c r="K318" s="5"/>
      <c r="L318" s="5"/>
      <c r="M318" s="12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5.75" customHeight="1">
      <c r="A319" s="3"/>
      <c r="B319" s="3"/>
      <c r="C319" s="3"/>
      <c r="D319" s="3"/>
      <c r="E319" s="3"/>
      <c r="F319" s="3"/>
      <c r="G319" s="3"/>
      <c r="H319" s="3"/>
      <c r="I319" s="5"/>
      <c r="J319" s="5"/>
      <c r="K319" s="5"/>
      <c r="L319" s="5"/>
      <c r="M319" s="12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5.75" customHeight="1">
      <c r="A320" s="3"/>
      <c r="B320" s="3"/>
      <c r="C320" s="3"/>
      <c r="D320" s="3"/>
      <c r="E320" s="3"/>
      <c r="F320" s="3"/>
      <c r="G320" s="3"/>
      <c r="H320" s="3"/>
      <c r="I320" s="5"/>
      <c r="J320" s="5"/>
      <c r="K320" s="5"/>
      <c r="L320" s="5"/>
      <c r="M320" s="12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5.75" customHeight="1">
      <c r="A321" s="3"/>
      <c r="B321" s="3"/>
      <c r="C321" s="3"/>
      <c r="D321" s="3"/>
      <c r="E321" s="3"/>
      <c r="F321" s="3"/>
      <c r="G321" s="3"/>
      <c r="H321" s="3"/>
      <c r="I321" s="5"/>
      <c r="J321" s="5"/>
      <c r="K321" s="5"/>
      <c r="L321" s="5"/>
      <c r="M321" s="12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5.75" customHeight="1">
      <c r="A322" s="3"/>
      <c r="B322" s="3"/>
      <c r="C322" s="3"/>
      <c r="D322" s="3"/>
      <c r="E322" s="3"/>
      <c r="F322" s="3"/>
      <c r="G322" s="3"/>
      <c r="H322" s="3"/>
      <c r="I322" s="5"/>
      <c r="J322" s="5"/>
      <c r="K322" s="5"/>
      <c r="L322" s="5"/>
      <c r="M322" s="12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5.75" customHeight="1">
      <c r="A323" s="3"/>
      <c r="B323" s="3"/>
      <c r="C323" s="3"/>
      <c r="D323" s="3"/>
      <c r="E323" s="3"/>
      <c r="F323" s="3"/>
      <c r="G323" s="3"/>
      <c r="H323" s="3"/>
      <c r="I323" s="5"/>
      <c r="J323" s="5"/>
      <c r="K323" s="5"/>
      <c r="L323" s="5"/>
      <c r="M323" s="12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5.75" customHeight="1">
      <c r="A324" s="3"/>
      <c r="B324" s="3"/>
      <c r="C324" s="3"/>
      <c r="D324" s="3"/>
      <c r="E324" s="3"/>
      <c r="F324" s="3"/>
      <c r="G324" s="3"/>
      <c r="H324" s="3"/>
      <c r="I324" s="5"/>
      <c r="J324" s="5"/>
      <c r="K324" s="5"/>
      <c r="L324" s="5"/>
      <c r="M324" s="12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5.75" customHeight="1">
      <c r="A325" s="3"/>
      <c r="B325" s="3"/>
      <c r="C325" s="3"/>
      <c r="D325" s="3"/>
      <c r="E325" s="3"/>
      <c r="F325" s="3"/>
      <c r="G325" s="3"/>
      <c r="H325" s="3"/>
      <c r="I325" s="5"/>
      <c r="J325" s="5"/>
      <c r="K325" s="5"/>
      <c r="L325" s="5"/>
      <c r="M325" s="12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5.75" customHeight="1">
      <c r="A326" s="3"/>
      <c r="B326" s="3"/>
      <c r="C326" s="3"/>
      <c r="D326" s="3"/>
      <c r="E326" s="3"/>
      <c r="F326" s="3"/>
      <c r="G326" s="3"/>
      <c r="H326" s="3"/>
      <c r="I326" s="5"/>
      <c r="J326" s="5"/>
      <c r="K326" s="5"/>
      <c r="L326" s="5"/>
      <c r="M326" s="12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5.75" customHeight="1">
      <c r="A327" s="3"/>
      <c r="B327" s="3"/>
      <c r="C327" s="3"/>
      <c r="D327" s="3"/>
      <c r="E327" s="3"/>
      <c r="F327" s="3"/>
      <c r="G327" s="3"/>
      <c r="H327" s="3"/>
      <c r="I327" s="5"/>
      <c r="J327" s="5"/>
      <c r="K327" s="5"/>
      <c r="L327" s="5"/>
      <c r="M327" s="12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5.75" customHeight="1">
      <c r="A328" s="3"/>
      <c r="B328" s="3"/>
      <c r="C328" s="3"/>
      <c r="D328" s="3"/>
      <c r="E328" s="3"/>
      <c r="F328" s="3"/>
      <c r="G328" s="3"/>
      <c r="H328" s="3"/>
      <c r="I328" s="5"/>
      <c r="J328" s="5"/>
      <c r="K328" s="5"/>
      <c r="L328" s="5"/>
      <c r="M328" s="12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5.75" customHeight="1">
      <c r="A329" s="3"/>
      <c r="B329" s="3"/>
      <c r="C329" s="3"/>
      <c r="D329" s="3"/>
      <c r="E329" s="3"/>
      <c r="F329" s="3"/>
      <c r="G329" s="3"/>
      <c r="H329" s="3"/>
      <c r="I329" s="5"/>
      <c r="J329" s="5"/>
      <c r="K329" s="5"/>
      <c r="L329" s="5"/>
      <c r="M329" s="12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5.75" customHeight="1">
      <c r="A330" s="3"/>
      <c r="B330" s="3"/>
      <c r="C330" s="3"/>
      <c r="D330" s="3"/>
      <c r="E330" s="3"/>
      <c r="F330" s="3"/>
      <c r="G330" s="3"/>
      <c r="H330" s="3"/>
      <c r="I330" s="5"/>
      <c r="J330" s="5"/>
      <c r="K330" s="5"/>
      <c r="L330" s="5"/>
      <c r="M330" s="12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5.75" customHeight="1">
      <c r="A331" s="3"/>
      <c r="B331" s="3"/>
      <c r="C331" s="3"/>
      <c r="D331" s="3"/>
      <c r="E331" s="3"/>
      <c r="F331" s="3"/>
      <c r="G331" s="3"/>
      <c r="H331" s="3"/>
      <c r="I331" s="5"/>
      <c r="J331" s="5"/>
      <c r="K331" s="5"/>
      <c r="L331" s="5"/>
      <c r="M331" s="12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5.75" customHeight="1">
      <c r="A332" s="3"/>
      <c r="B332" s="3"/>
      <c r="C332" s="3"/>
      <c r="D332" s="3"/>
      <c r="E332" s="3"/>
      <c r="F332" s="3"/>
      <c r="G332" s="3"/>
      <c r="H332" s="3"/>
      <c r="I332" s="5"/>
      <c r="J332" s="5"/>
      <c r="K332" s="5"/>
      <c r="L332" s="5"/>
      <c r="M332" s="12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5.75" customHeight="1">
      <c r="A333" s="3"/>
      <c r="B333" s="3"/>
      <c r="C333" s="3"/>
      <c r="D333" s="3"/>
      <c r="E333" s="3"/>
      <c r="F333" s="3"/>
      <c r="G333" s="3"/>
      <c r="H333" s="3"/>
      <c r="I333" s="5"/>
      <c r="J333" s="5"/>
      <c r="K333" s="5"/>
      <c r="L333" s="5"/>
      <c r="M333" s="12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5.75" customHeight="1">
      <c r="A334" s="3"/>
      <c r="B334" s="3"/>
      <c r="C334" s="3"/>
      <c r="D334" s="3"/>
      <c r="E334" s="3"/>
      <c r="F334" s="3"/>
      <c r="G334" s="3"/>
      <c r="H334" s="3"/>
      <c r="I334" s="5"/>
      <c r="J334" s="5"/>
      <c r="K334" s="5"/>
      <c r="L334" s="5"/>
      <c r="M334" s="12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5.75" customHeight="1">
      <c r="A335" s="3"/>
      <c r="B335" s="3"/>
      <c r="C335" s="3"/>
      <c r="D335" s="3"/>
      <c r="E335" s="3"/>
      <c r="F335" s="3"/>
      <c r="G335" s="3"/>
      <c r="H335" s="3"/>
      <c r="I335" s="5"/>
      <c r="J335" s="5"/>
      <c r="K335" s="5"/>
      <c r="L335" s="5"/>
      <c r="M335" s="12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5.75" customHeight="1">
      <c r="A336" s="3"/>
      <c r="B336" s="3"/>
      <c r="C336" s="3"/>
      <c r="D336" s="3"/>
      <c r="E336" s="3"/>
      <c r="F336" s="3"/>
      <c r="G336" s="3"/>
      <c r="H336" s="3"/>
      <c r="I336" s="5"/>
      <c r="J336" s="5"/>
      <c r="K336" s="5"/>
      <c r="L336" s="5"/>
      <c r="M336" s="12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5.75" customHeight="1">
      <c r="A337" s="3"/>
      <c r="B337" s="3"/>
      <c r="C337" s="3"/>
      <c r="D337" s="3"/>
      <c r="E337" s="3"/>
      <c r="F337" s="3"/>
      <c r="G337" s="3"/>
      <c r="H337" s="3"/>
      <c r="I337" s="5"/>
      <c r="J337" s="5"/>
      <c r="K337" s="5"/>
      <c r="L337" s="5"/>
      <c r="M337" s="12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5.75" customHeight="1">
      <c r="A338" s="3"/>
      <c r="B338" s="3"/>
      <c r="C338" s="3"/>
      <c r="D338" s="3"/>
      <c r="E338" s="3"/>
      <c r="F338" s="3"/>
      <c r="G338" s="3"/>
      <c r="H338" s="3"/>
      <c r="I338" s="5"/>
      <c r="J338" s="5"/>
      <c r="K338" s="5"/>
      <c r="L338" s="5"/>
      <c r="M338" s="12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5.75" customHeight="1">
      <c r="A339" s="3"/>
      <c r="B339" s="3"/>
      <c r="C339" s="3"/>
      <c r="D339" s="3"/>
      <c r="E339" s="3"/>
      <c r="F339" s="3"/>
      <c r="G339" s="3"/>
      <c r="H339" s="3"/>
      <c r="I339" s="5"/>
      <c r="J339" s="5"/>
      <c r="K339" s="5"/>
      <c r="L339" s="5"/>
      <c r="M339" s="12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5.75" customHeight="1">
      <c r="A340" s="3"/>
      <c r="B340" s="3"/>
      <c r="C340" s="3"/>
      <c r="D340" s="3"/>
      <c r="E340" s="3"/>
      <c r="F340" s="3"/>
      <c r="G340" s="3"/>
      <c r="H340" s="3"/>
      <c r="I340" s="5"/>
      <c r="J340" s="5"/>
      <c r="K340" s="5"/>
      <c r="L340" s="5"/>
      <c r="M340" s="12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5.75" customHeight="1">
      <c r="A341" s="3"/>
      <c r="B341" s="3"/>
      <c r="C341" s="3"/>
      <c r="D341" s="3"/>
      <c r="E341" s="3"/>
      <c r="F341" s="3"/>
      <c r="G341" s="3"/>
      <c r="H341" s="3"/>
      <c r="I341" s="5"/>
      <c r="J341" s="5"/>
      <c r="K341" s="5"/>
      <c r="L341" s="5"/>
      <c r="M341" s="12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5.75" customHeight="1">
      <c r="A342" s="3"/>
      <c r="B342" s="3"/>
      <c r="C342" s="3"/>
      <c r="D342" s="3"/>
      <c r="E342" s="3"/>
      <c r="F342" s="3"/>
      <c r="G342" s="3"/>
      <c r="H342" s="3"/>
      <c r="I342" s="5"/>
      <c r="J342" s="5"/>
      <c r="K342" s="5"/>
      <c r="L342" s="5"/>
      <c r="M342" s="12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5.75" customHeight="1">
      <c r="A343" s="3"/>
      <c r="B343" s="3"/>
      <c r="C343" s="3"/>
      <c r="D343" s="3"/>
      <c r="E343" s="3"/>
      <c r="F343" s="3"/>
      <c r="G343" s="3"/>
      <c r="H343" s="3"/>
      <c r="I343" s="5"/>
      <c r="J343" s="5"/>
      <c r="K343" s="5"/>
      <c r="L343" s="5"/>
      <c r="M343" s="12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5.75" customHeight="1">
      <c r="A344" s="3"/>
      <c r="B344" s="3"/>
      <c r="C344" s="3"/>
      <c r="D344" s="3"/>
      <c r="E344" s="3"/>
      <c r="F344" s="3"/>
      <c r="G344" s="3"/>
      <c r="H344" s="3"/>
      <c r="I344" s="5"/>
      <c r="J344" s="5"/>
      <c r="K344" s="5"/>
      <c r="L344" s="5"/>
      <c r="M344" s="12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5.75" customHeight="1">
      <c r="A345" s="3"/>
      <c r="B345" s="3"/>
      <c r="C345" s="3"/>
      <c r="D345" s="3"/>
      <c r="E345" s="3"/>
      <c r="F345" s="3"/>
      <c r="G345" s="3"/>
      <c r="H345" s="3"/>
      <c r="I345" s="5"/>
      <c r="J345" s="5"/>
      <c r="K345" s="5"/>
      <c r="L345" s="5"/>
      <c r="M345" s="12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5.75" customHeight="1">
      <c r="A346" s="3"/>
      <c r="B346" s="3"/>
      <c r="C346" s="3"/>
      <c r="D346" s="3"/>
      <c r="E346" s="3"/>
      <c r="F346" s="3"/>
      <c r="G346" s="3"/>
      <c r="H346" s="3"/>
      <c r="I346" s="5"/>
      <c r="J346" s="5"/>
      <c r="K346" s="5"/>
      <c r="L346" s="5"/>
      <c r="M346" s="12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5.75" customHeight="1">
      <c r="A347" s="3"/>
      <c r="B347" s="3"/>
      <c r="C347" s="3"/>
      <c r="D347" s="3"/>
      <c r="E347" s="3"/>
      <c r="F347" s="3"/>
      <c r="G347" s="3"/>
      <c r="H347" s="3"/>
      <c r="I347" s="5"/>
      <c r="J347" s="5"/>
      <c r="K347" s="5"/>
      <c r="L347" s="5"/>
      <c r="M347" s="12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5.75" customHeight="1">
      <c r="A348" s="3"/>
      <c r="B348" s="3"/>
      <c r="C348" s="3"/>
      <c r="D348" s="3"/>
      <c r="E348" s="3"/>
      <c r="F348" s="3"/>
      <c r="G348" s="3"/>
      <c r="H348" s="3"/>
      <c r="I348" s="5"/>
      <c r="J348" s="5"/>
      <c r="K348" s="5"/>
      <c r="L348" s="5"/>
      <c r="M348" s="12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5.75" customHeight="1">
      <c r="A349" s="3"/>
      <c r="B349" s="3"/>
      <c r="C349" s="3"/>
      <c r="D349" s="3"/>
      <c r="E349" s="3"/>
      <c r="F349" s="3"/>
      <c r="G349" s="3"/>
      <c r="H349" s="3"/>
      <c r="I349" s="5"/>
      <c r="J349" s="5"/>
      <c r="K349" s="5"/>
      <c r="L349" s="5"/>
      <c r="M349" s="12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5.75" customHeight="1">
      <c r="A350" s="3"/>
      <c r="B350" s="3"/>
      <c r="C350" s="3"/>
      <c r="D350" s="3"/>
      <c r="E350" s="3"/>
      <c r="F350" s="3"/>
      <c r="G350" s="3"/>
      <c r="H350" s="3"/>
      <c r="I350" s="5"/>
      <c r="J350" s="5"/>
      <c r="K350" s="5"/>
      <c r="L350" s="5"/>
      <c r="M350" s="12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5.75" customHeight="1">
      <c r="A351" s="3"/>
      <c r="B351" s="3"/>
      <c r="C351" s="3"/>
      <c r="D351" s="3"/>
      <c r="E351" s="3"/>
      <c r="F351" s="3"/>
      <c r="G351" s="3"/>
      <c r="H351" s="3"/>
      <c r="I351" s="5"/>
      <c r="J351" s="5"/>
      <c r="K351" s="5"/>
      <c r="L351" s="5"/>
      <c r="M351" s="12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5.75" customHeight="1">
      <c r="A352" s="3"/>
      <c r="B352" s="3"/>
      <c r="C352" s="3"/>
      <c r="D352" s="3"/>
      <c r="E352" s="3"/>
      <c r="F352" s="3"/>
      <c r="G352" s="3"/>
      <c r="H352" s="3"/>
      <c r="I352" s="5"/>
      <c r="J352" s="5"/>
      <c r="K352" s="5"/>
      <c r="L352" s="5"/>
      <c r="M352" s="12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5.75" customHeight="1">
      <c r="A353" s="3"/>
      <c r="B353" s="3"/>
      <c r="C353" s="3"/>
      <c r="D353" s="3"/>
      <c r="E353" s="3"/>
      <c r="F353" s="3"/>
      <c r="G353" s="3"/>
      <c r="H353" s="3"/>
      <c r="I353" s="5"/>
      <c r="J353" s="5"/>
      <c r="K353" s="5"/>
      <c r="L353" s="5"/>
      <c r="M353" s="12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5.75" customHeight="1">
      <c r="A354" s="3"/>
      <c r="B354" s="3"/>
      <c r="C354" s="3"/>
      <c r="D354" s="3"/>
      <c r="E354" s="3"/>
      <c r="F354" s="3"/>
      <c r="G354" s="3"/>
      <c r="H354" s="3"/>
      <c r="I354" s="5"/>
      <c r="J354" s="5"/>
      <c r="K354" s="5"/>
      <c r="L354" s="5"/>
      <c r="M354" s="12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5.75" customHeight="1">
      <c r="A355" s="3"/>
      <c r="B355" s="3"/>
      <c r="C355" s="3"/>
      <c r="D355" s="3"/>
      <c r="E355" s="3"/>
      <c r="F355" s="3"/>
      <c r="G355" s="3"/>
      <c r="H355" s="3"/>
      <c r="I355" s="5"/>
      <c r="J355" s="5"/>
      <c r="K355" s="5"/>
      <c r="L355" s="5"/>
      <c r="M355" s="12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5.75" customHeight="1">
      <c r="A356" s="3"/>
      <c r="B356" s="3"/>
      <c r="C356" s="3"/>
      <c r="D356" s="3"/>
      <c r="E356" s="3"/>
      <c r="F356" s="3"/>
      <c r="G356" s="3"/>
      <c r="H356" s="3"/>
      <c r="I356" s="5"/>
      <c r="J356" s="5"/>
      <c r="K356" s="5"/>
      <c r="L356" s="5"/>
      <c r="M356" s="12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5.75" customHeight="1">
      <c r="A357" s="3"/>
      <c r="B357" s="3"/>
      <c r="C357" s="3"/>
      <c r="D357" s="3"/>
      <c r="E357" s="3"/>
      <c r="F357" s="3"/>
      <c r="G357" s="3"/>
      <c r="H357" s="3"/>
      <c r="I357" s="5"/>
      <c r="J357" s="5"/>
      <c r="K357" s="5"/>
      <c r="L357" s="5"/>
      <c r="M357" s="12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5.75" customHeight="1">
      <c r="A358" s="3"/>
      <c r="B358" s="3"/>
      <c r="C358" s="3"/>
      <c r="D358" s="3"/>
      <c r="E358" s="3"/>
      <c r="F358" s="3"/>
      <c r="G358" s="3"/>
      <c r="H358" s="3"/>
      <c r="I358" s="5"/>
      <c r="J358" s="5"/>
      <c r="K358" s="5"/>
      <c r="L358" s="5"/>
      <c r="M358" s="12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5.75" customHeight="1">
      <c r="A359" s="3"/>
      <c r="B359" s="3"/>
      <c r="C359" s="3"/>
      <c r="D359" s="3"/>
      <c r="E359" s="3"/>
      <c r="F359" s="3"/>
      <c r="G359" s="3"/>
      <c r="H359" s="3"/>
      <c r="I359" s="5"/>
      <c r="J359" s="5"/>
      <c r="K359" s="5"/>
      <c r="L359" s="5"/>
      <c r="M359" s="12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5.75" customHeight="1">
      <c r="A360" s="3"/>
      <c r="B360" s="3"/>
      <c r="C360" s="3"/>
      <c r="D360" s="3"/>
      <c r="E360" s="3"/>
      <c r="F360" s="3"/>
      <c r="G360" s="3"/>
      <c r="H360" s="3"/>
      <c r="I360" s="5"/>
      <c r="J360" s="5"/>
      <c r="K360" s="5"/>
      <c r="L360" s="5"/>
      <c r="M360" s="12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5.75" customHeight="1">
      <c r="A361" s="3"/>
      <c r="B361" s="3"/>
      <c r="C361" s="3"/>
      <c r="D361" s="3"/>
      <c r="E361" s="3"/>
      <c r="F361" s="3"/>
      <c r="G361" s="3"/>
      <c r="H361" s="3"/>
      <c r="I361" s="5"/>
      <c r="J361" s="5"/>
      <c r="K361" s="5"/>
      <c r="L361" s="5"/>
      <c r="M361" s="12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5.75" customHeight="1">
      <c r="A362" s="3"/>
      <c r="B362" s="3"/>
      <c r="C362" s="3"/>
      <c r="D362" s="3"/>
      <c r="E362" s="3"/>
      <c r="F362" s="3"/>
      <c r="G362" s="3"/>
      <c r="H362" s="3"/>
      <c r="I362" s="5"/>
      <c r="J362" s="5"/>
      <c r="K362" s="5"/>
      <c r="L362" s="5"/>
      <c r="M362" s="12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5.75" customHeight="1">
      <c r="A363" s="3"/>
      <c r="B363" s="3"/>
      <c r="C363" s="3"/>
      <c r="D363" s="3"/>
      <c r="E363" s="3"/>
      <c r="F363" s="3"/>
      <c r="G363" s="3"/>
      <c r="H363" s="3"/>
      <c r="I363" s="5"/>
      <c r="J363" s="5"/>
      <c r="K363" s="5"/>
      <c r="L363" s="5"/>
      <c r="M363" s="12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5.75" customHeight="1">
      <c r="A364" s="3"/>
      <c r="B364" s="3"/>
      <c r="C364" s="3"/>
      <c r="D364" s="3"/>
      <c r="E364" s="3"/>
      <c r="F364" s="3"/>
      <c r="G364" s="3"/>
      <c r="H364" s="3"/>
      <c r="I364" s="5"/>
      <c r="J364" s="5"/>
      <c r="K364" s="5"/>
      <c r="L364" s="5"/>
      <c r="M364" s="12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5.75" customHeight="1">
      <c r="A365" s="3"/>
      <c r="B365" s="3"/>
      <c r="C365" s="3"/>
      <c r="D365" s="3"/>
      <c r="E365" s="3"/>
      <c r="F365" s="3"/>
      <c r="G365" s="3"/>
      <c r="H365" s="3"/>
      <c r="I365" s="5"/>
      <c r="J365" s="5"/>
      <c r="K365" s="5"/>
      <c r="L365" s="5"/>
      <c r="M365" s="12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5.75" customHeight="1">
      <c r="A366" s="3"/>
      <c r="B366" s="3"/>
      <c r="C366" s="3"/>
      <c r="D366" s="3"/>
      <c r="E366" s="3"/>
      <c r="F366" s="3"/>
      <c r="G366" s="3"/>
      <c r="H366" s="3"/>
      <c r="I366" s="5"/>
      <c r="J366" s="5"/>
      <c r="K366" s="5"/>
      <c r="L366" s="5"/>
      <c r="M366" s="12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5.75" customHeight="1">
      <c r="A367" s="3"/>
      <c r="B367" s="3"/>
      <c r="C367" s="3"/>
      <c r="D367" s="3"/>
      <c r="E367" s="3"/>
      <c r="F367" s="3"/>
      <c r="G367" s="3"/>
      <c r="H367" s="3"/>
      <c r="I367" s="5"/>
      <c r="J367" s="5"/>
      <c r="K367" s="5"/>
      <c r="L367" s="5"/>
      <c r="M367" s="12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5.75" customHeight="1">
      <c r="A368" s="3"/>
      <c r="B368" s="3"/>
      <c r="C368" s="3"/>
      <c r="D368" s="3"/>
      <c r="E368" s="3"/>
      <c r="F368" s="3"/>
      <c r="G368" s="3"/>
      <c r="H368" s="3"/>
      <c r="I368" s="5"/>
      <c r="J368" s="5"/>
      <c r="K368" s="5"/>
      <c r="L368" s="5"/>
      <c r="M368" s="12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5.75" customHeight="1">
      <c r="A369" s="3"/>
      <c r="B369" s="3"/>
      <c r="C369" s="3"/>
      <c r="D369" s="3"/>
      <c r="E369" s="3"/>
      <c r="F369" s="3"/>
      <c r="G369" s="3"/>
      <c r="H369" s="3"/>
      <c r="I369" s="5"/>
      <c r="J369" s="5"/>
      <c r="K369" s="5"/>
      <c r="L369" s="5"/>
      <c r="M369" s="12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5.75" customHeight="1">
      <c r="A370" s="3"/>
      <c r="B370" s="3"/>
      <c r="C370" s="3"/>
      <c r="D370" s="3"/>
      <c r="E370" s="3"/>
      <c r="F370" s="3"/>
      <c r="G370" s="3"/>
      <c r="H370" s="3"/>
      <c r="I370" s="5"/>
      <c r="J370" s="5"/>
      <c r="K370" s="5"/>
      <c r="L370" s="5"/>
      <c r="M370" s="12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5.75" customHeight="1">
      <c r="A371" s="3"/>
      <c r="B371" s="3"/>
      <c r="C371" s="3"/>
      <c r="D371" s="3"/>
      <c r="E371" s="3"/>
      <c r="F371" s="3"/>
      <c r="G371" s="3"/>
      <c r="H371" s="3"/>
      <c r="I371" s="5"/>
      <c r="J371" s="5"/>
      <c r="K371" s="5"/>
      <c r="L371" s="5"/>
      <c r="M371" s="12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5.75" customHeight="1">
      <c r="A372" s="3"/>
      <c r="B372" s="3"/>
      <c r="C372" s="3"/>
      <c r="D372" s="3"/>
      <c r="E372" s="3"/>
      <c r="F372" s="3"/>
      <c r="G372" s="3"/>
      <c r="H372" s="3"/>
      <c r="I372" s="5"/>
      <c r="J372" s="5"/>
      <c r="K372" s="5"/>
      <c r="L372" s="5"/>
      <c r="M372" s="12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5.75" customHeight="1">
      <c r="A373" s="3"/>
      <c r="B373" s="3"/>
      <c r="C373" s="3"/>
      <c r="D373" s="3"/>
      <c r="E373" s="3"/>
      <c r="F373" s="3"/>
      <c r="G373" s="3"/>
      <c r="H373" s="3"/>
      <c r="I373" s="5"/>
      <c r="J373" s="5"/>
      <c r="K373" s="5"/>
      <c r="L373" s="5"/>
      <c r="M373" s="12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5.75" customHeight="1">
      <c r="A374" s="3"/>
      <c r="B374" s="3"/>
      <c r="C374" s="3"/>
      <c r="D374" s="3"/>
      <c r="E374" s="3"/>
      <c r="F374" s="3"/>
      <c r="G374" s="3"/>
      <c r="H374" s="3"/>
      <c r="I374" s="5"/>
      <c r="J374" s="5"/>
      <c r="K374" s="5"/>
      <c r="L374" s="5"/>
      <c r="M374" s="12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5.75" customHeight="1">
      <c r="A375" s="3"/>
      <c r="B375" s="3"/>
      <c r="C375" s="3"/>
      <c r="D375" s="3"/>
      <c r="E375" s="3"/>
      <c r="F375" s="3"/>
      <c r="G375" s="3"/>
      <c r="H375" s="3"/>
      <c r="I375" s="5"/>
      <c r="J375" s="5"/>
      <c r="K375" s="5"/>
      <c r="L375" s="5"/>
      <c r="M375" s="12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5.75" customHeight="1">
      <c r="A376" s="3"/>
      <c r="B376" s="3"/>
      <c r="C376" s="3"/>
      <c r="D376" s="3"/>
      <c r="E376" s="3"/>
      <c r="F376" s="3"/>
      <c r="G376" s="3"/>
      <c r="H376" s="3"/>
      <c r="I376" s="5"/>
      <c r="J376" s="5"/>
      <c r="K376" s="5"/>
      <c r="L376" s="5"/>
      <c r="M376" s="12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5.75" customHeight="1">
      <c r="A377" s="3"/>
      <c r="B377" s="3"/>
      <c r="C377" s="3"/>
      <c r="D377" s="3"/>
      <c r="E377" s="3"/>
      <c r="F377" s="3"/>
      <c r="G377" s="3"/>
      <c r="H377" s="3"/>
      <c r="I377" s="5"/>
      <c r="J377" s="5"/>
      <c r="K377" s="5"/>
      <c r="L377" s="5"/>
      <c r="M377" s="12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5.75" customHeight="1">
      <c r="A378" s="3"/>
      <c r="B378" s="3"/>
      <c r="C378" s="3"/>
      <c r="D378" s="3"/>
      <c r="E378" s="3"/>
      <c r="F378" s="3"/>
      <c r="G378" s="3"/>
      <c r="H378" s="3"/>
      <c r="I378" s="5"/>
      <c r="J378" s="5"/>
      <c r="K378" s="5"/>
      <c r="L378" s="5"/>
      <c r="M378" s="12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5.75" customHeight="1">
      <c r="A379" s="3"/>
      <c r="B379" s="3"/>
      <c r="C379" s="3"/>
      <c r="D379" s="3"/>
      <c r="E379" s="3"/>
      <c r="F379" s="3"/>
      <c r="G379" s="3"/>
      <c r="H379" s="3"/>
      <c r="I379" s="5"/>
      <c r="J379" s="5"/>
      <c r="K379" s="5"/>
      <c r="L379" s="5"/>
      <c r="M379" s="12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5.75" customHeight="1">
      <c r="A380" s="3"/>
      <c r="B380" s="3"/>
      <c r="C380" s="3"/>
      <c r="D380" s="3"/>
      <c r="E380" s="3"/>
      <c r="F380" s="3"/>
      <c r="G380" s="3"/>
      <c r="H380" s="3"/>
      <c r="I380" s="5"/>
      <c r="J380" s="5"/>
      <c r="K380" s="5"/>
      <c r="L380" s="5"/>
      <c r="M380" s="12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5.75" customHeight="1">
      <c r="A381" s="3"/>
      <c r="B381" s="3"/>
      <c r="C381" s="3"/>
      <c r="D381" s="3"/>
      <c r="E381" s="3"/>
      <c r="F381" s="3"/>
      <c r="G381" s="3"/>
      <c r="H381" s="3"/>
      <c r="I381" s="5"/>
      <c r="J381" s="5"/>
      <c r="K381" s="5"/>
      <c r="L381" s="5"/>
      <c r="M381" s="12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5.75" customHeight="1">
      <c r="A382" s="3"/>
      <c r="B382" s="3"/>
      <c r="C382" s="3"/>
      <c r="D382" s="3"/>
      <c r="E382" s="3"/>
      <c r="F382" s="3"/>
      <c r="G382" s="3"/>
      <c r="H382" s="3"/>
      <c r="I382" s="5"/>
      <c r="J382" s="5"/>
      <c r="K382" s="5"/>
      <c r="L382" s="5"/>
      <c r="M382" s="12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5.75" customHeight="1">
      <c r="A383" s="3"/>
      <c r="B383" s="3"/>
      <c r="C383" s="3"/>
      <c r="D383" s="3"/>
      <c r="E383" s="3"/>
      <c r="F383" s="3"/>
      <c r="G383" s="3"/>
      <c r="H383" s="3"/>
      <c r="I383" s="5"/>
      <c r="J383" s="5"/>
      <c r="K383" s="5"/>
      <c r="L383" s="5"/>
      <c r="M383" s="12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5.75" customHeight="1">
      <c r="A384" s="3"/>
      <c r="B384" s="3"/>
      <c r="C384" s="3"/>
      <c r="D384" s="3"/>
      <c r="E384" s="3"/>
      <c r="F384" s="3"/>
      <c r="G384" s="3"/>
      <c r="H384" s="3"/>
      <c r="I384" s="5"/>
      <c r="J384" s="5"/>
      <c r="K384" s="5"/>
      <c r="L384" s="5"/>
      <c r="M384" s="12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5.75" customHeight="1">
      <c r="A385" s="3"/>
      <c r="B385" s="3"/>
      <c r="C385" s="3"/>
      <c r="D385" s="3"/>
      <c r="E385" s="3"/>
      <c r="F385" s="3"/>
      <c r="G385" s="3"/>
      <c r="H385" s="3"/>
      <c r="I385" s="5"/>
      <c r="J385" s="5"/>
      <c r="K385" s="5"/>
      <c r="L385" s="5"/>
      <c r="M385" s="12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5.75" customHeight="1">
      <c r="A386" s="3"/>
      <c r="B386" s="3"/>
      <c r="C386" s="3"/>
      <c r="D386" s="3"/>
      <c r="E386" s="3"/>
      <c r="F386" s="3"/>
      <c r="G386" s="3"/>
      <c r="H386" s="3"/>
      <c r="I386" s="5"/>
      <c r="J386" s="5"/>
      <c r="K386" s="5"/>
      <c r="L386" s="5"/>
      <c r="M386" s="12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5.75" customHeight="1">
      <c r="A387" s="3"/>
      <c r="B387" s="3"/>
      <c r="C387" s="3"/>
      <c r="D387" s="3"/>
      <c r="E387" s="3"/>
      <c r="F387" s="3"/>
      <c r="G387" s="3"/>
      <c r="H387" s="3"/>
      <c r="I387" s="5"/>
      <c r="J387" s="5"/>
      <c r="K387" s="5"/>
      <c r="L387" s="5"/>
      <c r="M387" s="12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5.75" customHeight="1">
      <c r="A388" s="3"/>
      <c r="B388" s="3"/>
      <c r="C388" s="3"/>
      <c r="D388" s="3"/>
      <c r="E388" s="3"/>
      <c r="F388" s="3"/>
      <c r="G388" s="3"/>
      <c r="H388" s="3"/>
      <c r="I388" s="5"/>
      <c r="J388" s="5"/>
      <c r="K388" s="5"/>
      <c r="L388" s="5"/>
      <c r="M388" s="12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5.75" customHeight="1">
      <c r="A389" s="3"/>
      <c r="B389" s="3"/>
      <c r="C389" s="3"/>
      <c r="D389" s="3"/>
      <c r="E389" s="3"/>
      <c r="F389" s="3"/>
      <c r="G389" s="3"/>
      <c r="H389" s="3"/>
      <c r="I389" s="5"/>
      <c r="J389" s="5"/>
      <c r="K389" s="5"/>
      <c r="L389" s="5"/>
      <c r="M389" s="12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5.75" customHeight="1">
      <c r="A390" s="3"/>
      <c r="B390" s="3"/>
      <c r="C390" s="3"/>
      <c r="D390" s="3"/>
      <c r="E390" s="3"/>
      <c r="F390" s="3"/>
      <c r="G390" s="3"/>
      <c r="H390" s="3"/>
      <c r="I390" s="5"/>
      <c r="J390" s="5"/>
      <c r="K390" s="5"/>
      <c r="L390" s="5"/>
      <c r="M390" s="12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5.75" customHeight="1">
      <c r="A391" s="3"/>
      <c r="B391" s="3"/>
      <c r="C391" s="3"/>
      <c r="D391" s="3"/>
      <c r="E391" s="3"/>
      <c r="F391" s="3"/>
      <c r="G391" s="3"/>
      <c r="H391" s="3"/>
      <c r="I391" s="5"/>
      <c r="J391" s="5"/>
      <c r="K391" s="5"/>
      <c r="L391" s="5"/>
      <c r="M391" s="12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5.75" customHeight="1">
      <c r="A392" s="3"/>
      <c r="B392" s="3"/>
      <c r="C392" s="3"/>
      <c r="D392" s="3"/>
      <c r="E392" s="3"/>
      <c r="F392" s="3"/>
      <c r="G392" s="3"/>
      <c r="H392" s="3"/>
      <c r="I392" s="5"/>
      <c r="J392" s="5"/>
      <c r="K392" s="5"/>
      <c r="L392" s="5"/>
      <c r="M392" s="12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5.75" customHeight="1">
      <c r="A393" s="3"/>
      <c r="B393" s="3"/>
      <c r="C393" s="3"/>
      <c r="D393" s="3"/>
      <c r="E393" s="3"/>
      <c r="F393" s="3"/>
      <c r="G393" s="3"/>
      <c r="H393" s="3"/>
      <c r="I393" s="5"/>
      <c r="J393" s="5"/>
      <c r="K393" s="5"/>
      <c r="L393" s="5"/>
      <c r="M393" s="12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5.75" customHeight="1">
      <c r="A394" s="3"/>
      <c r="B394" s="3"/>
      <c r="C394" s="3"/>
      <c r="D394" s="3"/>
      <c r="E394" s="3"/>
      <c r="F394" s="3"/>
      <c r="G394" s="3"/>
      <c r="H394" s="3"/>
      <c r="I394" s="5"/>
      <c r="J394" s="5"/>
      <c r="K394" s="5"/>
      <c r="L394" s="5"/>
      <c r="M394" s="12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5.75" customHeight="1">
      <c r="A395" s="3"/>
      <c r="B395" s="3"/>
      <c r="C395" s="3"/>
      <c r="D395" s="3"/>
      <c r="E395" s="3"/>
      <c r="F395" s="3"/>
      <c r="G395" s="3"/>
      <c r="H395" s="3"/>
      <c r="I395" s="5"/>
      <c r="J395" s="5"/>
      <c r="K395" s="5"/>
      <c r="L395" s="5"/>
      <c r="M395" s="12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5.75" customHeight="1">
      <c r="A396" s="3"/>
      <c r="B396" s="3"/>
      <c r="C396" s="3"/>
      <c r="D396" s="3"/>
      <c r="E396" s="3"/>
      <c r="F396" s="3"/>
      <c r="G396" s="3"/>
      <c r="H396" s="3"/>
      <c r="I396" s="5"/>
      <c r="J396" s="5"/>
      <c r="K396" s="5"/>
      <c r="L396" s="5"/>
      <c r="M396" s="12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5.75" customHeight="1">
      <c r="A397" s="3"/>
      <c r="B397" s="3"/>
      <c r="C397" s="3"/>
      <c r="D397" s="3"/>
      <c r="E397" s="3"/>
      <c r="F397" s="3"/>
      <c r="G397" s="3"/>
      <c r="H397" s="3"/>
      <c r="I397" s="5"/>
      <c r="J397" s="5"/>
      <c r="K397" s="5"/>
      <c r="L397" s="5"/>
      <c r="M397" s="12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5.75" customHeight="1">
      <c r="A398" s="3"/>
      <c r="B398" s="3"/>
      <c r="C398" s="3"/>
      <c r="D398" s="3"/>
      <c r="E398" s="3"/>
      <c r="F398" s="3"/>
      <c r="G398" s="3"/>
      <c r="H398" s="3"/>
      <c r="I398" s="5"/>
      <c r="J398" s="5"/>
      <c r="K398" s="5"/>
      <c r="L398" s="5"/>
      <c r="M398" s="12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5.75" customHeight="1">
      <c r="A399" s="3"/>
      <c r="B399" s="3"/>
      <c r="C399" s="3"/>
      <c r="D399" s="3"/>
      <c r="E399" s="3"/>
      <c r="F399" s="3"/>
      <c r="G399" s="3"/>
      <c r="H399" s="3"/>
      <c r="I399" s="5"/>
      <c r="J399" s="5"/>
      <c r="K399" s="5"/>
      <c r="L399" s="5"/>
      <c r="M399" s="12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5.75" customHeight="1">
      <c r="A400" s="3"/>
      <c r="B400" s="3"/>
      <c r="C400" s="3"/>
      <c r="D400" s="3"/>
      <c r="E400" s="3"/>
      <c r="F400" s="3"/>
      <c r="G400" s="3"/>
      <c r="H400" s="3"/>
      <c r="I400" s="5"/>
      <c r="J400" s="5"/>
      <c r="K400" s="5"/>
      <c r="L400" s="5"/>
      <c r="M400" s="12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5.75" customHeight="1">
      <c r="A401" s="3"/>
      <c r="B401" s="3"/>
      <c r="C401" s="3"/>
      <c r="D401" s="3"/>
      <c r="E401" s="3"/>
      <c r="F401" s="3"/>
      <c r="G401" s="3"/>
      <c r="H401" s="3"/>
      <c r="I401" s="5"/>
      <c r="J401" s="5"/>
      <c r="K401" s="5"/>
      <c r="L401" s="5"/>
      <c r="M401" s="12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5.75" customHeight="1">
      <c r="A402" s="3"/>
      <c r="B402" s="3"/>
      <c r="C402" s="3"/>
      <c r="D402" s="3"/>
      <c r="E402" s="3"/>
      <c r="F402" s="3"/>
      <c r="G402" s="3"/>
      <c r="H402" s="3"/>
      <c r="I402" s="5"/>
      <c r="J402" s="5"/>
      <c r="K402" s="5"/>
      <c r="L402" s="5"/>
      <c r="M402" s="12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5.75" customHeight="1">
      <c r="A403" s="3"/>
      <c r="B403" s="3"/>
      <c r="C403" s="3"/>
      <c r="D403" s="3"/>
      <c r="E403" s="3"/>
      <c r="F403" s="3"/>
      <c r="G403" s="3"/>
      <c r="H403" s="3"/>
      <c r="I403" s="5"/>
      <c r="J403" s="5"/>
      <c r="K403" s="5"/>
      <c r="L403" s="5"/>
      <c r="M403" s="12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5.75" customHeight="1">
      <c r="A404" s="3"/>
      <c r="B404" s="3"/>
      <c r="C404" s="3"/>
      <c r="D404" s="3"/>
      <c r="E404" s="3"/>
      <c r="F404" s="3"/>
      <c r="G404" s="3"/>
      <c r="H404" s="3"/>
      <c r="I404" s="5"/>
      <c r="J404" s="5"/>
      <c r="K404" s="5"/>
      <c r="L404" s="5"/>
      <c r="M404" s="12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5.75" customHeight="1">
      <c r="A405" s="3"/>
      <c r="B405" s="3"/>
      <c r="C405" s="3"/>
      <c r="D405" s="3"/>
      <c r="E405" s="3"/>
      <c r="F405" s="3"/>
      <c r="G405" s="3"/>
      <c r="H405" s="3"/>
      <c r="I405" s="5"/>
      <c r="J405" s="5"/>
      <c r="K405" s="5"/>
      <c r="L405" s="5"/>
      <c r="M405" s="12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5.75" customHeight="1">
      <c r="A406" s="3"/>
      <c r="B406" s="3"/>
      <c r="C406" s="3"/>
      <c r="D406" s="3"/>
      <c r="E406" s="3"/>
      <c r="F406" s="3"/>
      <c r="G406" s="3"/>
      <c r="H406" s="3"/>
      <c r="I406" s="5"/>
      <c r="J406" s="5"/>
      <c r="K406" s="5"/>
      <c r="L406" s="5"/>
      <c r="M406" s="12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5.75" customHeight="1">
      <c r="A407" s="3"/>
      <c r="B407" s="3"/>
      <c r="C407" s="3"/>
      <c r="D407" s="3"/>
      <c r="E407" s="3"/>
      <c r="F407" s="3"/>
      <c r="G407" s="3"/>
      <c r="H407" s="3"/>
      <c r="I407" s="5"/>
      <c r="J407" s="5"/>
      <c r="K407" s="5"/>
      <c r="L407" s="5"/>
      <c r="M407" s="12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5.75" customHeight="1">
      <c r="A408" s="3"/>
      <c r="B408" s="3"/>
      <c r="C408" s="3"/>
      <c r="D408" s="3"/>
      <c r="E408" s="3"/>
      <c r="F408" s="3"/>
      <c r="G408" s="3"/>
      <c r="H408" s="3"/>
      <c r="I408" s="5"/>
      <c r="J408" s="5"/>
      <c r="K408" s="5"/>
      <c r="L408" s="5"/>
      <c r="M408" s="12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5.75" customHeight="1">
      <c r="A409" s="3"/>
      <c r="B409" s="3"/>
      <c r="C409" s="3"/>
      <c r="D409" s="3"/>
      <c r="E409" s="3"/>
      <c r="F409" s="3"/>
      <c r="G409" s="3"/>
      <c r="H409" s="3"/>
      <c r="I409" s="5"/>
      <c r="J409" s="5"/>
      <c r="K409" s="5"/>
      <c r="L409" s="5"/>
      <c r="M409" s="12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5.75" customHeight="1">
      <c r="A410" s="3"/>
      <c r="B410" s="3"/>
      <c r="C410" s="3"/>
      <c r="D410" s="3"/>
      <c r="E410" s="3"/>
      <c r="F410" s="3"/>
      <c r="G410" s="3"/>
      <c r="H410" s="3"/>
      <c r="I410" s="5"/>
      <c r="J410" s="5"/>
      <c r="K410" s="5"/>
      <c r="L410" s="5"/>
      <c r="M410" s="12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5.75" customHeight="1">
      <c r="A411" s="3"/>
      <c r="B411" s="3"/>
      <c r="C411" s="3"/>
      <c r="D411" s="3"/>
      <c r="E411" s="3"/>
      <c r="F411" s="3"/>
      <c r="G411" s="3"/>
      <c r="H411" s="3"/>
      <c r="I411" s="5"/>
      <c r="J411" s="5"/>
      <c r="K411" s="5"/>
      <c r="L411" s="5"/>
      <c r="M411" s="12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5.75" customHeight="1">
      <c r="A412" s="3"/>
      <c r="B412" s="3"/>
      <c r="C412" s="3"/>
      <c r="D412" s="3"/>
      <c r="E412" s="3"/>
      <c r="F412" s="3"/>
      <c r="G412" s="3"/>
      <c r="H412" s="3"/>
      <c r="I412" s="5"/>
      <c r="J412" s="5"/>
      <c r="K412" s="5"/>
      <c r="L412" s="5"/>
      <c r="M412" s="12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5.75" customHeight="1">
      <c r="A413" s="3"/>
      <c r="B413" s="3"/>
      <c r="C413" s="3"/>
      <c r="D413" s="3"/>
      <c r="E413" s="3"/>
      <c r="F413" s="3"/>
      <c r="G413" s="3"/>
      <c r="H413" s="3"/>
      <c r="I413" s="5"/>
      <c r="J413" s="5"/>
      <c r="K413" s="5"/>
      <c r="L413" s="5"/>
      <c r="M413" s="12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5.75" customHeight="1">
      <c r="A414" s="3"/>
      <c r="B414" s="3"/>
      <c r="C414" s="3"/>
      <c r="D414" s="3"/>
      <c r="E414" s="3"/>
      <c r="F414" s="3"/>
      <c r="G414" s="3"/>
      <c r="H414" s="3"/>
      <c r="I414" s="5"/>
      <c r="J414" s="5"/>
      <c r="K414" s="5"/>
      <c r="L414" s="5"/>
      <c r="M414" s="12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5.75" customHeight="1">
      <c r="A415" s="3"/>
      <c r="B415" s="3"/>
      <c r="C415" s="3"/>
      <c r="D415" s="3"/>
      <c r="E415" s="3"/>
      <c r="F415" s="3"/>
      <c r="G415" s="3"/>
      <c r="H415" s="3"/>
      <c r="I415" s="5"/>
      <c r="J415" s="5"/>
      <c r="K415" s="5"/>
      <c r="L415" s="5"/>
      <c r="M415" s="12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5.75" customHeight="1">
      <c r="A416" s="3"/>
      <c r="B416" s="3"/>
      <c r="C416" s="3"/>
      <c r="D416" s="3"/>
      <c r="E416" s="3"/>
      <c r="F416" s="3"/>
      <c r="G416" s="3"/>
      <c r="H416" s="3"/>
      <c r="I416" s="5"/>
      <c r="J416" s="5"/>
      <c r="K416" s="5"/>
      <c r="L416" s="5"/>
      <c r="M416" s="12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15.75" customHeight="1">
      <c r="A417" s="3"/>
      <c r="B417" s="3"/>
      <c r="C417" s="3"/>
      <c r="D417" s="3"/>
      <c r="E417" s="3"/>
      <c r="F417" s="3"/>
      <c r="G417" s="3"/>
      <c r="H417" s="3"/>
      <c r="I417" s="5"/>
      <c r="J417" s="5"/>
      <c r="K417" s="5"/>
      <c r="L417" s="5"/>
      <c r="M417" s="12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15.75" customHeight="1">
      <c r="A418" s="3"/>
      <c r="B418" s="3"/>
      <c r="C418" s="3"/>
      <c r="D418" s="3"/>
      <c r="E418" s="3"/>
      <c r="F418" s="3"/>
      <c r="G418" s="3"/>
      <c r="H418" s="3"/>
      <c r="I418" s="5"/>
      <c r="J418" s="5"/>
      <c r="K418" s="5"/>
      <c r="L418" s="5"/>
      <c r="M418" s="12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15.75" customHeight="1">
      <c r="A419" s="3"/>
      <c r="B419" s="3"/>
      <c r="C419" s="3"/>
      <c r="D419" s="3"/>
      <c r="E419" s="3"/>
      <c r="F419" s="3"/>
      <c r="G419" s="3"/>
      <c r="H419" s="3"/>
      <c r="I419" s="5"/>
      <c r="J419" s="5"/>
      <c r="K419" s="5"/>
      <c r="L419" s="5"/>
      <c r="M419" s="12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5.75" customHeight="1">
      <c r="A420" s="3"/>
      <c r="B420" s="3"/>
      <c r="C420" s="3"/>
      <c r="D420" s="3"/>
      <c r="E420" s="3"/>
      <c r="F420" s="3"/>
      <c r="G420" s="3"/>
      <c r="H420" s="3"/>
      <c r="I420" s="5"/>
      <c r="J420" s="5"/>
      <c r="K420" s="5"/>
      <c r="L420" s="5"/>
      <c r="M420" s="12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5.75" customHeight="1">
      <c r="A421" s="3"/>
      <c r="B421" s="3"/>
      <c r="C421" s="3"/>
      <c r="D421" s="3"/>
      <c r="E421" s="3"/>
      <c r="F421" s="3"/>
      <c r="G421" s="3"/>
      <c r="H421" s="3"/>
      <c r="I421" s="5"/>
      <c r="J421" s="5"/>
      <c r="K421" s="5"/>
      <c r="L421" s="5"/>
      <c r="M421" s="12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15.75" customHeight="1">
      <c r="A422" s="3"/>
      <c r="B422" s="3"/>
      <c r="C422" s="3"/>
      <c r="D422" s="3"/>
      <c r="E422" s="3"/>
      <c r="F422" s="3"/>
      <c r="G422" s="3"/>
      <c r="H422" s="3"/>
      <c r="I422" s="5"/>
      <c r="J422" s="5"/>
      <c r="K422" s="5"/>
      <c r="L422" s="5"/>
      <c r="M422" s="12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15.75" customHeight="1">
      <c r="A423" s="3"/>
      <c r="B423" s="3"/>
      <c r="C423" s="3"/>
      <c r="D423" s="3"/>
      <c r="E423" s="3"/>
      <c r="F423" s="3"/>
      <c r="G423" s="3"/>
      <c r="H423" s="3"/>
      <c r="I423" s="5"/>
      <c r="J423" s="5"/>
      <c r="K423" s="5"/>
      <c r="L423" s="5"/>
      <c r="M423" s="12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5.75" customHeight="1">
      <c r="A424" s="3"/>
      <c r="B424" s="3"/>
      <c r="C424" s="3"/>
      <c r="D424" s="3"/>
      <c r="E424" s="3"/>
      <c r="F424" s="3"/>
      <c r="G424" s="3"/>
      <c r="H424" s="3"/>
      <c r="I424" s="5"/>
      <c r="J424" s="5"/>
      <c r="K424" s="5"/>
      <c r="L424" s="5"/>
      <c r="M424" s="12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5.75" customHeight="1">
      <c r="A425" s="3"/>
      <c r="B425" s="3"/>
      <c r="C425" s="3"/>
      <c r="D425" s="3"/>
      <c r="E425" s="3"/>
      <c r="F425" s="3"/>
      <c r="G425" s="3"/>
      <c r="H425" s="3"/>
      <c r="I425" s="5"/>
      <c r="J425" s="5"/>
      <c r="K425" s="5"/>
      <c r="L425" s="5"/>
      <c r="M425" s="12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15.75" customHeight="1">
      <c r="A426" s="3"/>
      <c r="B426" s="3"/>
      <c r="C426" s="3"/>
      <c r="D426" s="3"/>
      <c r="E426" s="3"/>
      <c r="F426" s="3"/>
      <c r="G426" s="3"/>
      <c r="H426" s="3"/>
      <c r="I426" s="5"/>
      <c r="J426" s="5"/>
      <c r="K426" s="5"/>
      <c r="L426" s="5"/>
      <c r="M426" s="12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15.75" customHeight="1">
      <c r="A427" s="3"/>
      <c r="B427" s="3"/>
      <c r="C427" s="3"/>
      <c r="D427" s="3"/>
      <c r="E427" s="3"/>
      <c r="F427" s="3"/>
      <c r="G427" s="3"/>
      <c r="H427" s="3"/>
      <c r="I427" s="5"/>
      <c r="J427" s="5"/>
      <c r="K427" s="5"/>
      <c r="L427" s="5"/>
      <c r="M427" s="12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5.75" customHeight="1">
      <c r="A428" s="3"/>
      <c r="B428" s="3"/>
      <c r="C428" s="3"/>
      <c r="D428" s="3"/>
      <c r="E428" s="3"/>
      <c r="F428" s="3"/>
      <c r="G428" s="3"/>
      <c r="H428" s="3"/>
      <c r="I428" s="5"/>
      <c r="J428" s="5"/>
      <c r="K428" s="5"/>
      <c r="L428" s="5"/>
      <c r="M428" s="12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5.75" customHeight="1">
      <c r="A429" s="3"/>
      <c r="B429" s="3"/>
      <c r="C429" s="3"/>
      <c r="D429" s="3"/>
      <c r="E429" s="3"/>
      <c r="F429" s="3"/>
      <c r="G429" s="3"/>
      <c r="H429" s="3"/>
      <c r="I429" s="5"/>
      <c r="J429" s="5"/>
      <c r="K429" s="5"/>
      <c r="L429" s="5"/>
      <c r="M429" s="12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15.75" customHeight="1">
      <c r="A430" s="3"/>
      <c r="B430" s="3"/>
      <c r="C430" s="3"/>
      <c r="D430" s="3"/>
      <c r="E430" s="3"/>
      <c r="F430" s="3"/>
      <c r="G430" s="3"/>
      <c r="H430" s="3"/>
      <c r="I430" s="5"/>
      <c r="J430" s="5"/>
      <c r="K430" s="5"/>
      <c r="L430" s="5"/>
      <c r="M430" s="12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15.75" customHeight="1">
      <c r="A431" s="3"/>
      <c r="B431" s="3"/>
      <c r="C431" s="3"/>
      <c r="D431" s="3"/>
      <c r="E431" s="3"/>
      <c r="F431" s="3"/>
      <c r="G431" s="3"/>
      <c r="H431" s="3"/>
      <c r="I431" s="5"/>
      <c r="J431" s="5"/>
      <c r="K431" s="5"/>
      <c r="L431" s="5"/>
      <c r="M431" s="12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15.75" customHeight="1">
      <c r="A432" s="3"/>
      <c r="B432" s="3"/>
      <c r="C432" s="3"/>
      <c r="D432" s="3"/>
      <c r="E432" s="3"/>
      <c r="F432" s="3"/>
      <c r="G432" s="3"/>
      <c r="H432" s="3"/>
      <c r="I432" s="5"/>
      <c r="J432" s="5"/>
      <c r="K432" s="5"/>
      <c r="L432" s="5"/>
      <c r="M432" s="12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15.75" customHeight="1">
      <c r="A433" s="3"/>
      <c r="B433" s="3"/>
      <c r="C433" s="3"/>
      <c r="D433" s="3"/>
      <c r="E433" s="3"/>
      <c r="F433" s="3"/>
      <c r="G433" s="3"/>
      <c r="H433" s="3"/>
      <c r="I433" s="5"/>
      <c r="J433" s="5"/>
      <c r="K433" s="5"/>
      <c r="L433" s="5"/>
      <c r="M433" s="12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15.75" customHeight="1">
      <c r="A434" s="3"/>
      <c r="B434" s="3"/>
      <c r="C434" s="3"/>
      <c r="D434" s="3"/>
      <c r="E434" s="3"/>
      <c r="F434" s="3"/>
      <c r="G434" s="3"/>
      <c r="H434" s="3"/>
      <c r="I434" s="5"/>
      <c r="J434" s="5"/>
      <c r="K434" s="5"/>
      <c r="L434" s="5"/>
      <c r="M434" s="12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15.75" customHeight="1">
      <c r="A435" s="3"/>
      <c r="B435" s="3"/>
      <c r="C435" s="3"/>
      <c r="D435" s="3"/>
      <c r="E435" s="3"/>
      <c r="F435" s="3"/>
      <c r="G435" s="3"/>
      <c r="H435" s="3"/>
      <c r="I435" s="5"/>
      <c r="J435" s="5"/>
      <c r="K435" s="5"/>
      <c r="L435" s="5"/>
      <c r="M435" s="12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15.75" customHeight="1">
      <c r="A436" s="3"/>
      <c r="B436" s="3"/>
      <c r="C436" s="3"/>
      <c r="D436" s="3"/>
      <c r="E436" s="3"/>
      <c r="F436" s="3"/>
      <c r="G436" s="3"/>
      <c r="H436" s="3"/>
      <c r="I436" s="5"/>
      <c r="J436" s="5"/>
      <c r="K436" s="5"/>
      <c r="L436" s="5"/>
      <c r="M436" s="12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15.75" customHeight="1">
      <c r="A437" s="3"/>
      <c r="B437" s="3"/>
      <c r="C437" s="3"/>
      <c r="D437" s="3"/>
      <c r="E437" s="3"/>
      <c r="F437" s="3"/>
      <c r="G437" s="3"/>
      <c r="H437" s="3"/>
      <c r="I437" s="5"/>
      <c r="J437" s="5"/>
      <c r="K437" s="5"/>
      <c r="L437" s="5"/>
      <c r="M437" s="12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5.75" customHeight="1">
      <c r="A438" s="3"/>
      <c r="B438" s="3"/>
      <c r="C438" s="3"/>
      <c r="D438" s="3"/>
      <c r="E438" s="3"/>
      <c r="F438" s="3"/>
      <c r="G438" s="3"/>
      <c r="H438" s="3"/>
      <c r="I438" s="5"/>
      <c r="J438" s="5"/>
      <c r="K438" s="5"/>
      <c r="L438" s="5"/>
      <c r="M438" s="12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5.75" customHeight="1">
      <c r="A439" s="3"/>
      <c r="B439" s="3"/>
      <c r="C439" s="3"/>
      <c r="D439" s="3"/>
      <c r="E439" s="3"/>
      <c r="F439" s="3"/>
      <c r="G439" s="3"/>
      <c r="H439" s="3"/>
      <c r="I439" s="5"/>
      <c r="J439" s="5"/>
      <c r="K439" s="5"/>
      <c r="L439" s="5"/>
      <c r="M439" s="12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5.75" customHeight="1">
      <c r="A440" s="3"/>
      <c r="B440" s="3"/>
      <c r="C440" s="3"/>
      <c r="D440" s="3"/>
      <c r="E440" s="3"/>
      <c r="F440" s="3"/>
      <c r="G440" s="3"/>
      <c r="H440" s="3"/>
      <c r="I440" s="5"/>
      <c r="J440" s="5"/>
      <c r="K440" s="5"/>
      <c r="L440" s="5"/>
      <c r="M440" s="12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5.75" customHeight="1">
      <c r="A441" s="3"/>
      <c r="B441" s="3"/>
      <c r="C441" s="3"/>
      <c r="D441" s="3"/>
      <c r="E441" s="3"/>
      <c r="F441" s="3"/>
      <c r="G441" s="3"/>
      <c r="H441" s="3"/>
      <c r="I441" s="5"/>
      <c r="J441" s="5"/>
      <c r="K441" s="5"/>
      <c r="L441" s="5"/>
      <c r="M441" s="12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15.75" customHeight="1">
      <c r="A442" s="3"/>
      <c r="B442" s="3"/>
      <c r="C442" s="3"/>
      <c r="D442" s="3"/>
      <c r="E442" s="3"/>
      <c r="F442" s="3"/>
      <c r="G442" s="3"/>
      <c r="H442" s="3"/>
      <c r="I442" s="5"/>
      <c r="J442" s="5"/>
      <c r="K442" s="5"/>
      <c r="L442" s="5"/>
      <c r="M442" s="12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15.75" customHeight="1">
      <c r="A443" s="3"/>
      <c r="B443" s="3"/>
      <c r="C443" s="3"/>
      <c r="D443" s="3"/>
      <c r="E443" s="3"/>
      <c r="F443" s="3"/>
      <c r="G443" s="3"/>
      <c r="H443" s="3"/>
      <c r="I443" s="5"/>
      <c r="J443" s="5"/>
      <c r="K443" s="5"/>
      <c r="L443" s="5"/>
      <c r="M443" s="12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5.75" customHeight="1">
      <c r="A444" s="3"/>
      <c r="B444" s="3"/>
      <c r="C444" s="3"/>
      <c r="D444" s="3"/>
      <c r="E444" s="3"/>
      <c r="F444" s="3"/>
      <c r="G444" s="3"/>
      <c r="H444" s="3"/>
      <c r="I444" s="5"/>
      <c r="J444" s="5"/>
      <c r="K444" s="5"/>
      <c r="L444" s="5"/>
      <c r="M444" s="12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15.75" customHeight="1">
      <c r="A445" s="3"/>
      <c r="B445" s="3"/>
      <c r="C445" s="3"/>
      <c r="D445" s="3"/>
      <c r="E445" s="3"/>
      <c r="F445" s="3"/>
      <c r="G445" s="3"/>
      <c r="H445" s="3"/>
      <c r="I445" s="5"/>
      <c r="J445" s="5"/>
      <c r="K445" s="5"/>
      <c r="L445" s="5"/>
      <c r="M445" s="12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15.75" customHeight="1">
      <c r="A446" s="3"/>
      <c r="B446" s="3"/>
      <c r="C446" s="3"/>
      <c r="D446" s="3"/>
      <c r="E446" s="3"/>
      <c r="F446" s="3"/>
      <c r="G446" s="3"/>
      <c r="H446" s="3"/>
      <c r="I446" s="5"/>
      <c r="J446" s="5"/>
      <c r="K446" s="5"/>
      <c r="L446" s="5"/>
      <c r="M446" s="12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15.75" customHeight="1">
      <c r="A447" s="3"/>
      <c r="B447" s="3"/>
      <c r="C447" s="3"/>
      <c r="D447" s="3"/>
      <c r="E447" s="3"/>
      <c r="F447" s="3"/>
      <c r="G447" s="3"/>
      <c r="H447" s="3"/>
      <c r="I447" s="5"/>
      <c r="J447" s="5"/>
      <c r="K447" s="5"/>
      <c r="L447" s="5"/>
      <c r="M447" s="12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5.75" customHeight="1">
      <c r="A448" s="3"/>
      <c r="B448" s="3"/>
      <c r="C448" s="3"/>
      <c r="D448" s="3"/>
      <c r="E448" s="3"/>
      <c r="F448" s="3"/>
      <c r="G448" s="3"/>
      <c r="H448" s="3"/>
      <c r="I448" s="5"/>
      <c r="J448" s="5"/>
      <c r="K448" s="5"/>
      <c r="L448" s="5"/>
      <c r="M448" s="12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15.75" customHeight="1">
      <c r="A449" s="3"/>
      <c r="B449" s="3"/>
      <c r="C449" s="3"/>
      <c r="D449" s="3"/>
      <c r="E449" s="3"/>
      <c r="F449" s="3"/>
      <c r="G449" s="3"/>
      <c r="H449" s="3"/>
      <c r="I449" s="5"/>
      <c r="J449" s="5"/>
      <c r="K449" s="5"/>
      <c r="L449" s="5"/>
      <c r="M449" s="12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15.75" customHeight="1">
      <c r="A450" s="3"/>
      <c r="B450" s="3"/>
      <c r="C450" s="3"/>
      <c r="D450" s="3"/>
      <c r="E450" s="3"/>
      <c r="F450" s="3"/>
      <c r="G450" s="3"/>
      <c r="H450" s="3"/>
      <c r="I450" s="5"/>
      <c r="J450" s="5"/>
      <c r="K450" s="5"/>
      <c r="L450" s="5"/>
      <c r="M450" s="12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5.75" customHeight="1">
      <c r="A451" s="3"/>
      <c r="B451" s="3"/>
      <c r="C451" s="3"/>
      <c r="D451" s="3"/>
      <c r="E451" s="3"/>
      <c r="F451" s="3"/>
      <c r="G451" s="3"/>
      <c r="H451" s="3"/>
      <c r="I451" s="5"/>
      <c r="J451" s="5"/>
      <c r="K451" s="5"/>
      <c r="L451" s="5"/>
      <c r="M451" s="12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5.75" customHeight="1">
      <c r="A452" s="3"/>
      <c r="B452" s="3"/>
      <c r="C452" s="3"/>
      <c r="D452" s="3"/>
      <c r="E452" s="3"/>
      <c r="F452" s="3"/>
      <c r="G452" s="3"/>
      <c r="H452" s="3"/>
      <c r="I452" s="5"/>
      <c r="J452" s="5"/>
      <c r="K452" s="5"/>
      <c r="L452" s="5"/>
      <c r="M452" s="12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15.75" customHeight="1">
      <c r="A453" s="3"/>
      <c r="B453" s="3"/>
      <c r="C453" s="3"/>
      <c r="D453" s="3"/>
      <c r="E453" s="3"/>
      <c r="F453" s="3"/>
      <c r="G453" s="3"/>
      <c r="H453" s="3"/>
      <c r="I453" s="5"/>
      <c r="J453" s="5"/>
      <c r="K453" s="5"/>
      <c r="L453" s="5"/>
      <c r="M453" s="12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15.75" customHeight="1">
      <c r="A454" s="3"/>
      <c r="B454" s="3"/>
      <c r="C454" s="3"/>
      <c r="D454" s="3"/>
      <c r="E454" s="3"/>
      <c r="F454" s="3"/>
      <c r="G454" s="3"/>
      <c r="H454" s="3"/>
      <c r="I454" s="5"/>
      <c r="J454" s="5"/>
      <c r="K454" s="5"/>
      <c r="L454" s="5"/>
      <c r="M454" s="12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5.75" customHeight="1">
      <c r="A455" s="3"/>
      <c r="B455" s="3"/>
      <c r="C455" s="3"/>
      <c r="D455" s="3"/>
      <c r="E455" s="3"/>
      <c r="F455" s="3"/>
      <c r="G455" s="3"/>
      <c r="H455" s="3"/>
      <c r="I455" s="5"/>
      <c r="J455" s="5"/>
      <c r="K455" s="5"/>
      <c r="L455" s="5"/>
      <c r="M455" s="12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15.75" customHeight="1">
      <c r="A456" s="3"/>
      <c r="B456" s="3"/>
      <c r="C456" s="3"/>
      <c r="D456" s="3"/>
      <c r="E456" s="3"/>
      <c r="F456" s="3"/>
      <c r="G456" s="3"/>
      <c r="H456" s="3"/>
      <c r="I456" s="5"/>
      <c r="J456" s="5"/>
      <c r="K456" s="5"/>
      <c r="L456" s="5"/>
      <c r="M456" s="12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15.75" customHeight="1">
      <c r="A457" s="3"/>
      <c r="B457" s="3"/>
      <c r="C457" s="3"/>
      <c r="D457" s="3"/>
      <c r="E457" s="3"/>
      <c r="F457" s="3"/>
      <c r="G457" s="3"/>
      <c r="H457" s="3"/>
      <c r="I457" s="5"/>
      <c r="J457" s="5"/>
      <c r="K457" s="5"/>
      <c r="L457" s="5"/>
      <c r="M457" s="12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15.75" customHeight="1">
      <c r="A458" s="3"/>
      <c r="B458" s="3"/>
      <c r="C458" s="3"/>
      <c r="D458" s="3"/>
      <c r="E458" s="3"/>
      <c r="F458" s="3"/>
      <c r="G458" s="3"/>
      <c r="H458" s="3"/>
      <c r="I458" s="5"/>
      <c r="J458" s="5"/>
      <c r="K458" s="5"/>
      <c r="L458" s="5"/>
      <c r="M458" s="12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5.75" customHeight="1">
      <c r="A459" s="3"/>
      <c r="B459" s="3"/>
      <c r="C459" s="3"/>
      <c r="D459" s="3"/>
      <c r="E459" s="3"/>
      <c r="F459" s="3"/>
      <c r="G459" s="3"/>
      <c r="H459" s="3"/>
      <c r="I459" s="5"/>
      <c r="J459" s="5"/>
      <c r="K459" s="5"/>
      <c r="L459" s="5"/>
      <c r="M459" s="12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5.75" customHeight="1">
      <c r="A460" s="3"/>
      <c r="B460" s="3"/>
      <c r="C460" s="3"/>
      <c r="D460" s="3"/>
      <c r="E460" s="3"/>
      <c r="F460" s="3"/>
      <c r="G460" s="3"/>
      <c r="H460" s="3"/>
      <c r="I460" s="5"/>
      <c r="J460" s="5"/>
      <c r="K460" s="5"/>
      <c r="L460" s="5"/>
      <c r="M460" s="12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5.75" customHeight="1">
      <c r="A461" s="3"/>
      <c r="B461" s="3"/>
      <c r="C461" s="3"/>
      <c r="D461" s="3"/>
      <c r="E461" s="3"/>
      <c r="F461" s="3"/>
      <c r="G461" s="3"/>
      <c r="H461" s="3"/>
      <c r="I461" s="5"/>
      <c r="J461" s="5"/>
      <c r="K461" s="5"/>
      <c r="L461" s="5"/>
      <c r="M461" s="12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5.75" customHeight="1">
      <c r="A462" s="3"/>
      <c r="B462" s="3"/>
      <c r="C462" s="3"/>
      <c r="D462" s="3"/>
      <c r="E462" s="3"/>
      <c r="F462" s="3"/>
      <c r="G462" s="3"/>
      <c r="H462" s="3"/>
      <c r="I462" s="5"/>
      <c r="J462" s="5"/>
      <c r="K462" s="5"/>
      <c r="L462" s="5"/>
      <c r="M462" s="12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5.75" customHeight="1">
      <c r="A463" s="3"/>
      <c r="B463" s="3"/>
      <c r="C463" s="3"/>
      <c r="D463" s="3"/>
      <c r="E463" s="3"/>
      <c r="F463" s="3"/>
      <c r="G463" s="3"/>
      <c r="H463" s="3"/>
      <c r="I463" s="5"/>
      <c r="J463" s="5"/>
      <c r="K463" s="5"/>
      <c r="L463" s="5"/>
      <c r="M463" s="12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5.75" customHeight="1">
      <c r="A464" s="3"/>
      <c r="B464" s="3"/>
      <c r="C464" s="3"/>
      <c r="D464" s="3"/>
      <c r="E464" s="3"/>
      <c r="F464" s="3"/>
      <c r="G464" s="3"/>
      <c r="H464" s="3"/>
      <c r="I464" s="5"/>
      <c r="J464" s="5"/>
      <c r="K464" s="5"/>
      <c r="L464" s="5"/>
      <c r="M464" s="12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5.75" customHeight="1">
      <c r="A465" s="3"/>
      <c r="B465" s="3"/>
      <c r="C465" s="3"/>
      <c r="D465" s="3"/>
      <c r="E465" s="3"/>
      <c r="F465" s="3"/>
      <c r="G465" s="3"/>
      <c r="H465" s="3"/>
      <c r="I465" s="5"/>
      <c r="J465" s="5"/>
      <c r="K465" s="5"/>
      <c r="L465" s="5"/>
      <c r="M465" s="12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5.75" customHeight="1">
      <c r="A466" s="3"/>
      <c r="B466" s="3"/>
      <c r="C466" s="3"/>
      <c r="D466" s="3"/>
      <c r="E466" s="3"/>
      <c r="F466" s="3"/>
      <c r="G466" s="3"/>
      <c r="H466" s="3"/>
      <c r="I466" s="5"/>
      <c r="J466" s="5"/>
      <c r="K466" s="5"/>
      <c r="L466" s="5"/>
      <c r="M466" s="12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5.75" customHeight="1">
      <c r="A467" s="3"/>
      <c r="B467" s="3"/>
      <c r="C467" s="3"/>
      <c r="D467" s="3"/>
      <c r="E467" s="3"/>
      <c r="F467" s="3"/>
      <c r="G467" s="3"/>
      <c r="H467" s="3"/>
      <c r="I467" s="5"/>
      <c r="J467" s="5"/>
      <c r="K467" s="5"/>
      <c r="L467" s="5"/>
      <c r="M467" s="12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5.75" customHeight="1">
      <c r="A468" s="3"/>
      <c r="B468" s="3"/>
      <c r="C468" s="3"/>
      <c r="D468" s="3"/>
      <c r="E468" s="3"/>
      <c r="F468" s="3"/>
      <c r="G468" s="3"/>
      <c r="H468" s="3"/>
      <c r="I468" s="5"/>
      <c r="J468" s="5"/>
      <c r="K468" s="5"/>
      <c r="L468" s="5"/>
      <c r="M468" s="12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5.75" customHeight="1">
      <c r="A469" s="3"/>
      <c r="B469" s="3"/>
      <c r="C469" s="3"/>
      <c r="D469" s="3"/>
      <c r="E469" s="3"/>
      <c r="F469" s="3"/>
      <c r="G469" s="3"/>
      <c r="H469" s="3"/>
      <c r="I469" s="5"/>
      <c r="J469" s="5"/>
      <c r="K469" s="5"/>
      <c r="L469" s="5"/>
      <c r="M469" s="12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5.75" customHeight="1">
      <c r="A470" s="3"/>
      <c r="B470" s="3"/>
      <c r="C470" s="3"/>
      <c r="D470" s="3"/>
      <c r="E470" s="3"/>
      <c r="F470" s="3"/>
      <c r="G470" s="3"/>
      <c r="H470" s="3"/>
      <c r="I470" s="5"/>
      <c r="J470" s="5"/>
      <c r="K470" s="5"/>
      <c r="L470" s="5"/>
      <c r="M470" s="12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5.75" customHeight="1">
      <c r="A471" s="3"/>
      <c r="B471" s="3"/>
      <c r="C471" s="3"/>
      <c r="D471" s="3"/>
      <c r="E471" s="3"/>
      <c r="F471" s="3"/>
      <c r="G471" s="3"/>
      <c r="H471" s="3"/>
      <c r="I471" s="5"/>
      <c r="J471" s="5"/>
      <c r="K471" s="5"/>
      <c r="L471" s="5"/>
      <c r="M471" s="12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5.75" customHeight="1">
      <c r="A472" s="3"/>
      <c r="B472" s="3"/>
      <c r="C472" s="3"/>
      <c r="D472" s="3"/>
      <c r="E472" s="3"/>
      <c r="F472" s="3"/>
      <c r="G472" s="3"/>
      <c r="H472" s="3"/>
      <c r="I472" s="5"/>
      <c r="J472" s="5"/>
      <c r="K472" s="5"/>
      <c r="L472" s="5"/>
      <c r="M472" s="12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5.75" customHeight="1">
      <c r="A473" s="3"/>
      <c r="B473" s="3"/>
      <c r="C473" s="3"/>
      <c r="D473" s="3"/>
      <c r="E473" s="3"/>
      <c r="F473" s="3"/>
      <c r="G473" s="3"/>
      <c r="H473" s="3"/>
      <c r="I473" s="5"/>
      <c r="J473" s="5"/>
      <c r="K473" s="5"/>
      <c r="L473" s="5"/>
      <c r="M473" s="12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15.75" customHeight="1">
      <c r="A474" s="3"/>
      <c r="B474" s="3"/>
      <c r="C474" s="3"/>
      <c r="D474" s="3"/>
      <c r="E474" s="3"/>
      <c r="F474" s="3"/>
      <c r="G474" s="3"/>
      <c r="H474" s="3"/>
      <c r="I474" s="5"/>
      <c r="J474" s="5"/>
      <c r="K474" s="5"/>
      <c r="L474" s="5"/>
      <c r="M474" s="12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5.75" customHeight="1">
      <c r="A475" s="3"/>
      <c r="B475" s="3"/>
      <c r="C475" s="3"/>
      <c r="D475" s="3"/>
      <c r="E475" s="3"/>
      <c r="F475" s="3"/>
      <c r="G475" s="3"/>
      <c r="H475" s="3"/>
      <c r="I475" s="5"/>
      <c r="J475" s="5"/>
      <c r="K475" s="5"/>
      <c r="L475" s="5"/>
      <c r="M475" s="12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5.75" customHeight="1">
      <c r="A476" s="3"/>
      <c r="B476" s="3"/>
      <c r="C476" s="3"/>
      <c r="D476" s="3"/>
      <c r="E476" s="3"/>
      <c r="F476" s="3"/>
      <c r="G476" s="3"/>
      <c r="H476" s="3"/>
      <c r="I476" s="5"/>
      <c r="J476" s="5"/>
      <c r="K476" s="5"/>
      <c r="L476" s="5"/>
      <c r="M476" s="12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15.75" customHeight="1">
      <c r="A477" s="3"/>
      <c r="B477" s="3"/>
      <c r="C477" s="3"/>
      <c r="D477" s="3"/>
      <c r="E477" s="3"/>
      <c r="F477" s="3"/>
      <c r="G477" s="3"/>
      <c r="H477" s="3"/>
      <c r="I477" s="5"/>
      <c r="J477" s="5"/>
      <c r="K477" s="5"/>
      <c r="L477" s="5"/>
      <c r="M477" s="12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15.75" customHeight="1">
      <c r="A478" s="3"/>
      <c r="B478" s="3"/>
      <c r="C478" s="3"/>
      <c r="D478" s="3"/>
      <c r="E478" s="3"/>
      <c r="F478" s="3"/>
      <c r="G478" s="3"/>
      <c r="H478" s="3"/>
      <c r="I478" s="5"/>
      <c r="J478" s="5"/>
      <c r="K478" s="5"/>
      <c r="L478" s="5"/>
      <c r="M478" s="12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15.75" customHeight="1">
      <c r="A479" s="3"/>
      <c r="B479" s="3"/>
      <c r="C479" s="3"/>
      <c r="D479" s="3"/>
      <c r="E479" s="3"/>
      <c r="F479" s="3"/>
      <c r="G479" s="3"/>
      <c r="H479" s="3"/>
      <c r="I479" s="5"/>
      <c r="J479" s="5"/>
      <c r="K479" s="5"/>
      <c r="L479" s="5"/>
      <c r="M479" s="12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5.75" customHeight="1">
      <c r="A480" s="3"/>
      <c r="B480" s="3"/>
      <c r="C480" s="3"/>
      <c r="D480" s="3"/>
      <c r="E480" s="3"/>
      <c r="F480" s="3"/>
      <c r="G480" s="3"/>
      <c r="H480" s="3"/>
      <c r="I480" s="5"/>
      <c r="J480" s="5"/>
      <c r="K480" s="5"/>
      <c r="L480" s="5"/>
      <c r="M480" s="12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15.75" customHeight="1">
      <c r="A481" s="3"/>
      <c r="B481" s="3"/>
      <c r="C481" s="3"/>
      <c r="D481" s="3"/>
      <c r="E481" s="3"/>
      <c r="F481" s="3"/>
      <c r="G481" s="3"/>
      <c r="H481" s="3"/>
      <c r="I481" s="5"/>
      <c r="J481" s="5"/>
      <c r="K481" s="5"/>
      <c r="L481" s="5"/>
      <c r="M481" s="12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5.75" customHeight="1">
      <c r="A482" s="3"/>
      <c r="B482" s="3"/>
      <c r="C482" s="3"/>
      <c r="D482" s="3"/>
      <c r="E482" s="3"/>
      <c r="F482" s="3"/>
      <c r="G482" s="3"/>
      <c r="H482" s="3"/>
      <c r="I482" s="5"/>
      <c r="J482" s="5"/>
      <c r="K482" s="5"/>
      <c r="L482" s="5"/>
      <c r="M482" s="12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5.75" customHeight="1">
      <c r="A483" s="3"/>
      <c r="B483" s="3"/>
      <c r="C483" s="3"/>
      <c r="D483" s="3"/>
      <c r="E483" s="3"/>
      <c r="F483" s="3"/>
      <c r="G483" s="3"/>
      <c r="H483" s="3"/>
      <c r="I483" s="5"/>
      <c r="J483" s="5"/>
      <c r="K483" s="5"/>
      <c r="L483" s="5"/>
      <c r="M483" s="12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5.75" customHeight="1">
      <c r="A484" s="3"/>
      <c r="B484" s="3"/>
      <c r="C484" s="3"/>
      <c r="D484" s="3"/>
      <c r="E484" s="3"/>
      <c r="F484" s="3"/>
      <c r="G484" s="3"/>
      <c r="H484" s="3"/>
      <c r="I484" s="5"/>
      <c r="J484" s="5"/>
      <c r="K484" s="5"/>
      <c r="L484" s="5"/>
      <c r="M484" s="12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5.75" customHeight="1">
      <c r="A485" s="3"/>
      <c r="B485" s="3"/>
      <c r="C485" s="3"/>
      <c r="D485" s="3"/>
      <c r="E485" s="3"/>
      <c r="F485" s="3"/>
      <c r="G485" s="3"/>
      <c r="H485" s="3"/>
      <c r="I485" s="5"/>
      <c r="J485" s="5"/>
      <c r="K485" s="5"/>
      <c r="L485" s="5"/>
      <c r="M485" s="12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15.75" customHeight="1">
      <c r="A486" s="3"/>
      <c r="B486" s="3"/>
      <c r="C486" s="3"/>
      <c r="D486" s="3"/>
      <c r="E486" s="3"/>
      <c r="F486" s="3"/>
      <c r="G486" s="3"/>
      <c r="H486" s="3"/>
      <c r="I486" s="5"/>
      <c r="J486" s="5"/>
      <c r="K486" s="5"/>
      <c r="L486" s="5"/>
      <c r="M486" s="12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5.75" customHeight="1">
      <c r="A487" s="3"/>
      <c r="B487" s="3"/>
      <c r="C487" s="3"/>
      <c r="D487" s="3"/>
      <c r="E487" s="3"/>
      <c r="F487" s="3"/>
      <c r="G487" s="3"/>
      <c r="H487" s="3"/>
      <c r="I487" s="5"/>
      <c r="J487" s="5"/>
      <c r="K487" s="5"/>
      <c r="L487" s="5"/>
      <c r="M487" s="12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15.75" customHeight="1">
      <c r="A488" s="3"/>
      <c r="B488" s="3"/>
      <c r="C488" s="3"/>
      <c r="D488" s="3"/>
      <c r="E488" s="3"/>
      <c r="F488" s="3"/>
      <c r="G488" s="3"/>
      <c r="H488" s="3"/>
      <c r="I488" s="5"/>
      <c r="J488" s="5"/>
      <c r="K488" s="5"/>
      <c r="L488" s="5"/>
      <c r="M488" s="12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5.75" customHeight="1">
      <c r="A489" s="3"/>
      <c r="B489" s="3"/>
      <c r="C489" s="3"/>
      <c r="D489" s="3"/>
      <c r="E489" s="3"/>
      <c r="F489" s="3"/>
      <c r="G489" s="3"/>
      <c r="H489" s="3"/>
      <c r="I489" s="5"/>
      <c r="J489" s="5"/>
      <c r="K489" s="5"/>
      <c r="L489" s="5"/>
      <c r="M489" s="12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15.75" customHeight="1">
      <c r="A490" s="3"/>
      <c r="B490" s="3"/>
      <c r="C490" s="3"/>
      <c r="D490" s="3"/>
      <c r="E490" s="3"/>
      <c r="F490" s="3"/>
      <c r="G490" s="3"/>
      <c r="H490" s="3"/>
      <c r="I490" s="5"/>
      <c r="J490" s="5"/>
      <c r="K490" s="5"/>
      <c r="L490" s="5"/>
      <c r="M490" s="12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5.75" customHeight="1">
      <c r="A491" s="3"/>
      <c r="B491" s="3"/>
      <c r="C491" s="3"/>
      <c r="D491" s="3"/>
      <c r="E491" s="3"/>
      <c r="F491" s="3"/>
      <c r="G491" s="3"/>
      <c r="H491" s="3"/>
      <c r="I491" s="5"/>
      <c r="J491" s="5"/>
      <c r="K491" s="5"/>
      <c r="L491" s="5"/>
      <c r="M491" s="12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5.75" customHeight="1">
      <c r="A492" s="3"/>
      <c r="B492" s="3"/>
      <c r="C492" s="3"/>
      <c r="D492" s="3"/>
      <c r="E492" s="3"/>
      <c r="F492" s="3"/>
      <c r="G492" s="3"/>
      <c r="H492" s="3"/>
      <c r="I492" s="5"/>
      <c r="J492" s="5"/>
      <c r="K492" s="5"/>
      <c r="L492" s="5"/>
      <c r="M492" s="12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15.75" customHeight="1">
      <c r="A493" s="3"/>
      <c r="B493" s="3"/>
      <c r="C493" s="3"/>
      <c r="D493" s="3"/>
      <c r="E493" s="3"/>
      <c r="F493" s="3"/>
      <c r="G493" s="3"/>
      <c r="H493" s="3"/>
      <c r="I493" s="5"/>
      <c r="J493" s="5"/>
      <c r="K493" s="5"/>
      <c r="L493" s="5"/>
      <c r="M493" s="12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5.75" customHeight="1">
      <c r="A494" s="3"/>
      <c r="B494" s="3"/>
      <c r="C494" s="3"/>
      <c r="D494" s="3"/>
      <c r="E494" s="3"/>
      <c r="F494" s="3"/>
      <c r="G494" s="3"/>
      <c r="H494" s="3"/>
      <c r="I494" s="5"/>
      <c r="J494" s="5"/>
      <c r="K494" s="5"/>
      <c r="L494" s="5"/>
      <c r="M494" s="12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5.75" customHeight="1">
      <c r="A495" s="3"/>
      <c r="B495" s="3"/>
      <c r="C495" s="3"/>
      <c r="D495" s="3"/>
      <c r="E495" s="3"/>
      <c r="F495" s="3"/>
      <c r="G495" s="3"/>
      <c r="H495" s="3"/>
      <c r="I495" s="5"/>
      <c r="J495" s="5"/>
      <c r="K495" s="5"/>
      <c r="L495" s="5"/>
      <c r="M495" s="12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5.75" customHeight="1">
      <c r="A496" s="3"/>
      <c r="B496" s="3"/>
      <c r="C496" s="3"/>
      <c r="D496" s="3"/>
      <c r="E496" s="3"/>
      <c r="F496" s="3"/>
      <c r="G496" s="3"/>
      <c r="H496" s="3"/>
      <c r="I496" s="5"/>
      <c r="J496" s="5"/>
      <c r="K496" s="5"/>
      <c r="L496" s="5"/>
      <c r="M496" s="12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5.75" customHeight="1">
      <c r="A497" s="3"/>
      <c r="B497" s="3"/>
      <c r="C497" s="3"/>
      <c r="D497" s="3"/>
      <c r="E497" s="3"/>
      <c r="F497" s="3"/>
      <c r="G497" s="3"/>
      <c r="H497" s="3"/>
      <c r="I497" s="5"/>
      <c r="J497" s="5"/>
      <c r="K497" s="5"/>
      <c r="L497" s="5"/>
      <c r="M497" s="12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5.75" customHeight="1">
      <c r="A498" s="3"/>
      <c r="B498" s="3"/>
      <c r="C498" s="3"/>
      <c r="D498" s="3"/>
      <c r="E498" s="3"/>
      <c r="F498" s="3"/>
      <c r="G498" s="3"/>
      <c r="H498" s="3"/>
      <c r="I498" s="5"/>
      <c r="J498" s="5"/>
      <c r="K498" s="5"/>
      <c r="L498" s="5"/>
      <c r="M498" s="12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5.75" customHeight="1">
      <c r="A499" s="3"/>
      <c r="B499" s="3"/>
      <c r="C499" s="3"/>
      <c r="D499" s="3"/>
      <c r="E499" s="3"/>
      <c r="F499" s="3"/>
      <c r="G499" s="3"/>
      <c r="H499" s="3"/>
      <c r="I499" s="5"/>
      <c r="J499" s="5"/>
      <c r="K499" s="5"/>
      <c r="L499" s="5"/>
      <c r="M499" s="12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15.75" customHeight="1">
      <c r="A500" s="3"/>
      <c r="B500" s="3"/>
      <c r="C500" s="3"/>
      <c r="D500" s="3"/>
      <c r="E500" s="3"/>
      <c r="F500" s="3"/>
      <c r="G500" s="3"/>
      <c r="H500" s="3"/>
      <c r="I500" s="5"/>
      <c r="J500" s="5"/>
      <c r="K500" s="5"/>
      <c r="L500" s="5"/>
      <c r="M500" s="12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5.75" customHeight="1">
      <c r="A501" s="3"/>
      <c r="B501" s="3"/>
      <c r="C501" s="3"/>
      <c r="D501" s="3"/>
      <c r="E501" s="3"/>
      <c r="F501" s="3"/>
      <c r="G501" s="3"/>
      <c r="H501" s="3"/>
      <c r="I501" s="5"/>
      <c r="J501" s="5"/>
      <c r="K501" s="5"/>
      <c r="L501" s="5"/>
      <c r="M501" s="12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5.75" customHeight="1">
      <c r="A502" s="3"/>
      <c r="B502" s="3"/>
      <c r="C502" s="3"/>
      <c r="D502" s="3"/>
      <c r="E502" s="3"/>
      <c r="F502" s="3"/>
      <c r="G502" s="3"/>
      <c r="H502" s="3"/>
      <c r="I502" s="5"/>
      <c r="J502" s="5"/>
      <c r="K502" s="5"/>
      <c r="L502" s="5"/>
      <c r="M502" s="12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5.75" customHeight="1">
      <c r="A503" s="3"/>
      <c r="B503" s="3"/>
      <c r="C503" s="3"/>
      <c r="D503" s="3"/>
      <c r="E503" s="3"/>
      <c r="F503" s="3"/>
      <c r="G503" s="3"/>
      <c r="H503" s="3"/>
      <c r="I503" s="5"/>
      <c r="J503" s="5"/>
      <c r="K503" s="5"/>
      <c r="L503" s="5"/>
      <c r="M503" s="12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5.75" customHeight="1">
      <c r="A504" s="3"/>
      <c r="B504" s="3"/>
      <c r="C504" s="3"/>
      <c r="D504" s="3"/>
      <c r="E504" s="3"/>
      <c r="F504" s="3"/>
      <c r="G504" s="3"/>
      <c r="H504" s="3"/>
      <c r="I504" s="5"/>
      <c r="J504" s="5"/>
      <c r="K504" s="5"/>
      <c r="L504" s="5"/>
      <c r="M504" s="12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5.75" customHeight="1">
      <c r="A505" s="3"/>
      <c r="B505" s="3"/>
      <c r="C505" s="3"/>
      <c r="D505" s="3"/>
      <c r="E505" s="3"/>
      <c r="F505" s="3"/>
      <c r="G505" s="3"/>
      <c r="H505" s="3"/>
      <c r="I505" s="5"/>
      <c r="J505" s="5"/>
      <c r="K505" s="5"/>
      <c r="L505" s="5"/>
      <c r="M505" s="12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5.75" customHeight="1">
      <c r="A506" s="3"/>
      <c r="B506" s="3"/>
      <c r="C506" s="3"/>
      <c r="D506" s="3"/>
      <c r="E506" s="3"/>
      <c r="F506" s="3"/>
      <c r="G506" s="3"/>
      <c r="H506" s="3"/>
      <c r="I506" s="5"/>
      <c r="J506" s="5"/>
      <c r="K506" s="5"/>
      <c r="L506" s="5"/>
      <c r="M506" s="12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5.75" customHeight="1">
      <c r="A507" s="3"/>
      <c r="B507" s="3"/>
      <c r="C507" s="3"/>
      <c r="D507" s="3"/>
      <c r="E507" s="3"/>
      <c r="F507" s="3"/>
      <c r="G507" s="3"/>
      <c r="H507" s="3"/>
      <c r="I507" s="5"/>
      <c r="J507" s="5"/>
      <c r="K507" s="5"/>
      <c r="L507" s="5"/>
      <c r="M507" s="12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5.75" customHeight="1">
      <c r="A508" s="3"/>
      <c r="B508" s="3"/>
      <c r="C508" s="3"/>
      <c r="D508" s="3"/>
      <c r="E508" s="3"/>
      <c r="F508" s="3"/>
      <c r="G508" s="3"/>
      <c r="H508" s="3"/>
      <c r="I508" s="5"/>
      <c r="J508" s="5"/>
      <c r="K508" s="5"/>
      <c r="L508" s="5"/>
      <c r="M508" s="12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5.75" customHeight="1">
      <c r="A509" s="3"/>
      <c r="B509" s="3"/>
      <c r="C509" s="3"/>
      <c r="D509" s="3"/>
      <c r="E509" s="3"/>
      <c r="F509" s="3"/>
      <c r="G509" s="3"/>
      <c r="H509" s="3"/>
      <c r="I509" s="5"/>
      <c r="J509" s="5"/>
      <c r="K509" s="5"/>
      <c r="L509" s="5"/>
      <c r="M509" s="12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5.75" customHeight="1">
      <c r="A510" s="3"/>
      <c r="B510" s="3"/>
      <c r="C510" s="3"/>
      <c r="D510" s="3"/>
      <c r="E510" s="3"/>
      <c r="F510" s="3"/>
      <c r="G510" s="3"/>
      <c r="H510" s="3"/>
      <c r="I510" s="5"/>
      <c r="J510" s="5"/>
      <c r="K510" s="5"/>
      <c r="L510" s="5"/>
      <c r="M510" s="12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5.75" customHeight="1">
      <c r="A511" s="3"/>
      <c r="B511" s="3"/>
      <c r="C511" s="3"/>
      <c r="D511" s="3"/>
      <c r="E511" s="3"/>
      <c r="F511" s="3"/>
      <c r="G511" s="3"/>
      <c r="H511" s="3"/>
      <c r="I511" s="5"/>
      <c r="J511" s="5"/>
      <c r="K511" s="5"/>
      <c r="L511" s="5"/>
      <c r="M511" s="12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5.75" customHeight="1">
      <c r="A512" s="3"/>
      <c r="B512" s="3"/>
      <c r="C512" s="3"/>
      <c r="D512" s="3"/>
      <c r="E512" s="3"/>
      <c r="F512" s="3"/>
      <c r="G512" s="3"/>
      <c r="H512" s="3"/>
      <c r="I512" s="5"/>
      <c r="J512" s="5"/>
      <c r="K512" s="5"/>
      <c r="L512" s="5"/>
      <c r="M512" s="12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15.75" customHeight="1">
      <c r="A513" s="3"/>
      <c r="B513" s="3"/>
      <c r="C513" s="3"/>
      <c r="D513" s="3"/>
      <c r="E513" s="3"/>
      <c r="F513" s="3"/>
      <c r="G513" s="3"/>
      <c r="H513" s="3"/>
      <c r="I513" s="5"/>
      <c r="J513" s="5"/>
      <c r="K513" s="5"/>
      <c r="L513" s="5"/>
      <c r="M513" s="12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5.75" customHeight="1">
      <c r="A514" s="3"/>
      <c r="B514" s="3"/>
      <c r="C514" s="3"/>
      <c r="D514" s="3"/>
      <c r="E514" s="3"/>
      <c r="F514" s="3"/>
      <c r="G514" s="3"/>
      <c r="H514" s="3"/>
      <c r="I514" s="5"/>
      <c r="J514" s="5"/>
      <c r="K514" s="5"/>
      <c r="L514" s="5"/>
      <c r="M514" s="12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5.75" customHeight="1">
      <c r="A515" s="3"/>
      <c r="B515" s="3"/>
      <c r="C515" s="3"/>
      <c r="D515" s="3"/>
      <c r="E515" s="3"/>
      <c r="F515" s="3"/>
      <c r="G515" s="3"/>
      <c r="H515" s="3"/>
      <c r="I515" s="5"/>
      <c r="J515" s="5"/>
      <c r="K515" s="5"/>
      <c r="L515" s="5"/>
      <c r="M515" s="12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5.75" customHeight="1">
      <c r="A516" s="3"/>
      <c r="B516" s="3"/>
      <c r="C516" s="3"/>
      <c r="D516" s="3"/>
      <c r="E516" s="3"/>
      <c r="F516" s="3"/>
      <c r="G516" s="3"/>
      <c r="H516" s="3"/>
      <c r="I516" s="5"/>
      <c r="J516" s="5"/>
      <c r="K516" s="5"/>
      <c r="L516" s="5"/>
      <c r="M516" s="12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5.75" customHeight="1">
      <c r="A517" s="3"/>
      <c r="B517" s="3"/>
      <c r="C517" s="3"/>
      <c r="D517" s="3"/>
      <c r="E517" s="3"/>
      <c r="F517" s="3"/>
      <c r="G517" s="3"/>
      <c r="H517" s="3"/>
      <c r="I517" s="5"/>
      <c r="J517" s="5"/>
      <c r="K517" s="5"/>
      <c r="L517" s="5"/>
      <c r="M517" s="12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5.75" customHeight="1">
      <c r="A518" s="3"/>
      <c r="B518" s="3"/>
      <c r="C518" s="3"/>
      <c r="D518" s="3"/>
      <c r="E518" s="3"/>
      <c r="F518" s="3"/>
      <c r="G518" s="3"/>
      <c r="H518" s="3"/>
      <c r="I518" s="5"/>
      <c r="J518" s="5"/>
      <c r="K518" s="5"/>
      <c r="L518" s="5"/>
      <c r="M518" s="12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15.75" customHeight="1">
      <c r="A519" s="3"/>
      <c r="B519" s="3"/>
      <c r="C519" s="3"/>
      <c r="D519" s="3"/>
      <c r="E519" s="3"/>
      <c r="F519" s="3"/>
      <c r="G519" s="3"/>
      <c r="H519" s="3"/>
      <c r="I519" s="5"/>
      <c r="J519" s="5"/>
      <c r="K519" s="5"/>
      <c r="L519" s="5"/>
      <c r="M519" s="12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5.75" customHeight="1">
      <c r="A520" s="3"/>
      <c r="B520" s="3"/>
      <c r="C520" s="3"/>
      <c r="D520" s="3"/>
      <c r="E520" s="3"/>
      <c r="F520" s="3"/>
      <c r="G520" s="3"/>
      <c r="H520" s="3"/>
      <c r="I520" s="5"/>
      <c r="J520" s="5"/>
      <c r="K520" s="5"/>
      <c r="L520" s="5"/>
      <c r="M520" s="12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5.75" customHeight="1">
      <c r="A521" s="3"/>
      <c r="B521" s="3"/>
      <c r="C521" s="3"/>
      <c r="D521" s="3"/>
      <c r="E521" s="3"/>
      <c r="F521" s="3"/>
      <c r="G521" s="3"/>
      <c r="H521" s="3"/>
      <c r="I521" s="5"/>
      <c r="J521" s="5"/>
      <c r="K521" s="5"/>
      <c r="L521" s="5"/>
      <c r="M521" s="12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5.75" customHeight="1">
      <c r="A522" s="3"/>
      <c r="B522" s="3"/>
      <c r="C522" s="3"/>
      <c r="D522" s="3"/>
      <c r="E522" s="3"/>
      <c r="F522" s="3"/>
      <c r="G522" s="3"/>
      <c r="H522" s="3"/>
      <c r="I522" s="5"/>
      <c r="J522" s="5"/>
      <c r="K522" s="5"/>
      <c r="L522" s="5"/>
      <c r="M522" s="12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15.75" customHeight="1">
      <c r="A523" s="3"/>
      <c r="B523" s="3"/>
      <c r="C523" s="3"/>
      <c r="D523" s="3"/>
      <c r="E523" s="3"/>
      <c r="F523" s="3"/>
      <c r="G523" s="3"/>
      <c r="H523" s="3"/>
      <c r="I523" s="5"/>
      <c r="J523" s="5"/>
      <c r="K523" s="5"/>
      <c r="L523" s="5"/>
      <c r="M523" s="12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15.75" customHeight="1">
      <c r="A524" s="3"/>
      <c r="B524" s="3"/>
      <c r="C524" s="3"/>
      <c r="D524" s="3"/>
      <c r="E524" s="3"/>
      <c r="F524" s="3"/>
      <c r="G524" s="3"/>
      <c r="H524" s="3"/>
      <c r="I524" s="5"/>
      <c r="J524" s="5"/>
      <c r="K524" s="5"/>
      <c r="L524" s="5"/>
      <c r="M524" s="12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15.75" customHeight="1">
      <c r="A525" s="3"/>
      <c r="B525" s="3"/>
      <c r="C525" s="3"/>
      <c r="D525" s="3"/>
      <c r="E525" s="3"/>
      <c r="F525" s="3"/>
      <c r="G525" s="3"/>
      <c r="H525" s="3"/>
      <c r="I525" s="5"/>
      <c r="J525" s="5"/>
      <c r="K525" s="5"/>
      <c r="L525" s="5"/>
      <c r="M525" s="12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5.75" customHeight="1">
      <c r="A526" s="3"/>
      <c r="B526" s="3"/>
      <c r="C526" s="3"/>
      <c r="D526" s="3"/>
      <c r="E526" s="3"/>
      <c r="F526" s="3"/>
      <c r="G526" s="3"/>
      <c r="H526" s="3"/>
      <c r="I526" s="5"/>
      <c r="J526" s="5"/>
      <c r="K526" s="5"/>
      <c r="L526" s="5"/>
      <c r="M526" s="12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15.75" customHeight="1">
      <c r="A527" s="3"/>
      <c r="B527" s="3"/>
      <c r="C527" s="3"/>
      <c r="D527" s="3"/>
      <c r="E527" s="3"/>
      <c r="F527" s="3"/>
      <c r="G527" s="3"/>
      <c r="H527" s="3"/>
      <c r="I527" s="5"/>
      <c r="J527" s="5"/>
      <c r="K527" s="5"/>
      <c r="L527" s="5"/>
      <c r="M527" s="12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5.75" customHeight="1">
      <c r="A528" s="3"/>
      <c r="B528" s="3"/>
      <c r="C528" s="3"/>
      <c r="D528" s="3"/>
      <c r="E528" s="3"/>
      <c r="F528" s="3"/>
      <c r="G528" s="3"/>
      <c r="H528" s="3"/>
      <c r="I528" s="5"/>
      <c r="J528" s="5"/>
      <c r="K528" s="5"/>
      <c r="L528" s="5"/>
      <c r="M528" s="12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5.75" customHeight="1">
      <c r="A529" s="3"/>
      <c r="B529" s="3"/>
      <c r="C529" s="3"/>
      <c r="D529" s="3"/>
      <c r="E529" s="3"/>
      <c r="F529" s="3"/>
      <c r="G529" s="3"/>
      <c r="H529" s="3"/>
      <c r="I529" s="5"/>
      <c r="J529" s="5"/>
      <c r="K529" s="5"/>
      <c r="L529" s="5"/>
      <c r="M529" s="12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5.75" customHeight="1">
      <c r="A530" s="3"/>
      <c r="B530" s="3"/>
      <c r="C530" s="3"/>
      <c r="D530" s="3"/>
      <c r="E530" s="3"/>
      <c r="F530" s="3"/>
      <c r="G530" s="3"/>
      <c r="H530" s="3"/>
      <c r="I530" s="5"/>
      <c r="J530" s="5"/>
      <c r="K530" s="5"/>
      <c r="L530" s="5"/>
      <c r="M530" s="12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15.75" customHeight="1">
      <c r="A531" s="3"/>
      <c r="B531" s="3"/>
      <c r="C531" s="3"/>
      <c r="D531" s="3"/>
      <c r="E531" s="3"/>
      <c r="F531" s="3"/>
      <c r="G531" s="3"/>
      <c r="H531" s="3"/>
      <c r="I531" s="5"/>
      <c r="J531" s="5"/>
      <c r="K531" s="5"/>
      <c r="L531" s="5"/>
      <c r="M531" s="12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15.75" customHeight="1">
      <c r="A532" s="3"/>
      <c r="B532" s="3"/>
      <c r="C532" s="3"/>
      <c r="D532" s="3"/>
      <c r="E532" s="3"/>
      <c r="F532" s="3"/>
      <c r="G532" s="3"/>
      <c r="H532" s="3"/>
      <c r="I532" s="5"/>
      <c r="J532" s="5"/>
      <c r="K532" s="5"/>
      <c r="L532" s="5"/>
      <c r="M532" s="12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5.75" customHeight="1">
      <c r="A533" s="3"/>
      <c r="B533" s="3"/>
      <c r="C533" s="3"/>
      <c r="D533" s="3"/>
      <c r="E533" s="3"/>
      <c r="F533" s="3"/>
      <c r="G533" s="3"/>
      <c r="H533" s="3"/>
      <c r="I533" s="5"/>
      <c r="J533" s="5"/>
      <c r="K533" s="5"/>
      <c r="L533" s="5"/>
      <c r="M533" s="12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15.75" customHeight="1">
      <c r="A534" s="3"/>
      <c r="B534" s="3"/>
      <c r="C534" s="3"/>
      <c r="D534" s="3"/>
      <c r="E534" s="3"/>
      <c r="F534" s="3"/>
      <c r="G534" s="3"/>
      <c r="H534" s="3"/>
      <c r="I534" s="5"/>
      <c r="J534" s="5"/>
      <c r="K534" s="5"/>
      <c r="L534" s="5"/>
      <c r="M534" s="12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5.75" customHeight="1">
      <c r="A535" s="3"/>
      <c r="B535" s="3"/>
      <c r="C535" s="3"/>
      <c r="D535" s="3"/>
      <c r="E535" s="3"/>
      <c r="F535" s="3"/>
      <c r="G535" s="3"/>
      <c r="H535" s="3"/>
      <c r="I535" s="5"/>
      <c r="J535" s="5"/>
      <c r="K535" s="5"/>
      <c r="L535" s="5"/>
      <c r="M535" s="12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15.75" customHeight="1">
      <c r="A536" s="3"/>
      <c r="B536" s="3"/>
      <c r="C536" s="3"/>
      <c r="D536" s="3"/>
      <c r="E536" s="3"/>
      <c r="F536" s="3"/>
      <c r="G536" s="3"/>
      <c r="H536" s="3"/>
      <c r="I536" s="5"/>
      <c r="J536" s="5"/>
      <c r="K536" s="5"/>
      <c r="L536" s="5"/>
      <c r="M536" s="12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15.75" customHeight="1">
      <c r="A537" s="3"/>
      <c r="B537" s="3"/>
      <c r="C537" s="3"/>
      <c r="D537" s="3"/>
      <c r="E537" s="3"/>
      <c r="F537" s="3"/>
      <c r="G537" s="3"/>
      <c r="H537" s="3"/>
      <c r="I537" s="5"/>
      <c r="J537" s="5"/>
      <c r="K537" s="5"/>
      <c r="L537" s="5"/>
      <c r="M537" s="12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15.75" customHeight="1">
      <c r="A538" s="3"/>
      <c r="B538" s="3"/>
      <c r="C538" s="3"/>
      <c r="D538" s="3"/>
      <c r="E538" s="3"/>
      <c r="F538" s="3"/>
      <c r="G538" s="3"/>
      <c r="H538" s="3"/>
      <c r="I538" s="5"/>
      <c r="J538" s="5"/>
      <c r="K538" s="5"/>
      <c r="L538" s="5"/>
      <c r="M538" s="12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5.75" customHeight="1">
      <c r="A539" s="3"/>
      <c r="B539" s="3"/>
      <c r="C539" s="3"/>
      <c r="D539" s="3"/>
      <c r="E539" s="3"/>
      <c r="F539" s="3"/>
      <c r="G539" s="3"/>
      <c r="H539" s="3"/>
      <c r="I539" s="5"/>
      <c r="J539" s="5"/>
      <c r="K539" s="5"/>
      <c r="L539" s="5"/>
      <c r="M539" s="12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15.75" customHeight="1">
      <c r="A540" s="3"/>
      <c r="B540" s="3"/>
      <c r="C540" s="3"/>
      <c r="D540" s="3"/>
      <c r="E540" s="3"/>
      <c r="F540" s="3"/>
      <c r="G540" s="3"/>
      <c r="H540" s="3"/>
      <c r="I540" s="5"/>
      <c r="J540" s="5"/>
      <c r="K540" s="5"/>
      <c r="L540" s="5"/>
      <c r="M540" s="12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15.75" customHeight="1">
      <c r="A541" s="3"/>
      <c r="B541" s="3"/>
      <c r="C541" s="3"/>
      <c r="D541" s="3"/>
      <c r="E541" s="3"/>
      <c r="F541" s="3"/>
      <c r="G541" s="3"/>
      <c r="H541" s="3"/>
      <c r="I541" s="5"/>
      <c r="J541" s="5"/>
      <c r="K541" s="5"/>
      <c r="L541" s="5"/>
      <c r="M541" s="12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5.75" customHeight="1">
      <c r="A542" s="3"/>
      <c r="B542" s="3"/>
      <c r="C542" s="3"/>
      <c r="D542" s="3"/>
      <c r="E542" s="3"/>
      <c r="F542" s="3"/>
      <c r="G542" s="3"/>
      <c r="H542" s="3"/>
      <c r="I542" s="5"/>
      <c r="J542" s="5"/>
      <c r="K542" s="5"/>
      <c r="L542" s="5"/>
      <c r="M542" s="12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15.75" customHeight="1">
      <c r="A543" s="3"/>
      <c r="B543" s="3"/>
      <c r="C543" s="3"/>
      <c r="D543" s="3"/>
      <c r="E543" s="3"/>
      <c r="F543" s="3"/>
      <c r="G543" s="3"/>
      <c r="H543" s="3"/>
      <c r="I543" s="5"/>
      <c r="J543" s="5"/>
      <c r="K543" s="5"/>
      <c r="L543" s="5"/>
      <c r="M543" s="12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5.75" customHeight="1">
      <c r="A544" s="3"/>
      <c r="B544" s="3"/>
      <c r="C544" s="3"/>
      <c r="D544" s="3"/>
      <c r="E544" s="3"/>
      <c r="F544" s="3"/>
      <c r="G544" s="3"/>
      <c r="H544" s="3"/>
      <c r="I544" s="5"/>
      <c r="J544" s="5"/>
      <c r="K544" s="5"/>
      <c r="L544" s="5"/>
      <c r="M544" s="12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15.75" customHeight="1">
      <c r="A545" s="3"/>
      <c r="B545" s="3"/>
      <c r="C545" s="3"/>
      <c r="D545" s="3"/>
      <c r="E545" s="3"/>
      <c r="F545" s="3"/>
      <c r="G545" s="3"/>
      <c r="H545" s="3"/>
      <c r="I545" s="5"/>
      <c r="J545" s="5"/>
      <c r="K545" s="5"/>
      <c r="L545" s="5"/>
      <c r="M545" s="12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5.75" customHeight="1">
      <c r="A546" s="3"/>
      <c r="B546" s="3"/>
      <c r="C546" s="3"/>
      <c r="D546" s="3"/>
      <c r="E546" s="3"/>
      <c r="F546" s="3"/>
      <c r="G546" s="3"/>
      <c r="H546" s="3"/>
      <c r="I546" s="5"/>
      <c r="J546" s="5"/>
      <c r="K546" s="5"/>
      <c r="L546" s="5"/>
      <c r="M546" s="12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15.75" customHeight="1">
      <c r="A547" s="3"/>
      <c r="B547" s="3"/>
      <c r="C547" s="3"/>
      <c r="D547" s="3"/>
      <c r="E547" s="3"/>
      <c r="F547" s="3"/>
      <c r="G547" s="3"/>
      <c r="H547" s="3"/>
      <c r="I547" s="5"/>
      <c r="J547" s="5"/>
      <c r="K547" s="5"/>
      <c r="L547" s="5"/>
      <c r="M547" s="12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15.75" customHeight="1">
      <c r="A548" s="3"/>
      <c r="B548" s="3"/>
      <c r="C548" s="3"/>
      <c r="D548" s="3"/>
      <c r="E548" s="3"/>
      <c r="F548" s="3"/>
      <c r="G548" s="3"/>
      <c r="H548" s="3"/>
      <c r="I548" s="5"/>
      <c r="J548" s="5"/>
      <c r="K548" s="5"/>
      <c r="L548" s="5"/>
      <c r="M548" s="12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15.75" customHeight="1">
      <c r="A549" s="3"/>
      <c r="B549" s="3"/>
      <c r="C549" s="3"/>
      <c r="D549" s="3"/>
      <c r="E549" s="3"/>
      <c r="F549" s="3"/>
      <c r="G549" s="3"/>
      <c r="H549" s="3"/>
      <c r="I549" s="5"/>
      <c r="J549" s="5"/>
      <c r="K549" s="5"/>
      <c r="L549" s="5"/>
      <c r="M549" s="12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15.75" customHeight="1">
      <c r="A550" s="3"/>
      <c r="B550" s="3"/>
      <c r="C550" s="3"/>
      <c r="D550" s="3"/>
      <c r="E550" s="3"/>
      <c r="F550" s="3"/>
      <c r="G550" s="3"/>
      <c r="H550" s="3"/>
      <c r="I550" s="5"/>
      <c r="J550" s="5"/>
      <c r="K550" s="5"/>
      <c r="L550" s="5"/>
      <c r="M550" s="12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15.75" customHeight="1">
      <c r="A551" s="3"/>
      <c r="B551" s="3"/>
      <c r="C551" s="3"/>
      <c r="D551" s="3"/>
      <c r="E551" s="3"/>
      <c r="F551" s="3"/>
      <c r="G551" s="3"/>
      <c r="H551" s="3"/>
      <c r="I551" s="5"/>
      <c r="J551" s="5"/>
      <c r="K551" s="5"/>
      <c r="L551" s="5"/>
      <c r="M551" s="12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15.75" customHeight="1">
      <c r="A552" s="3"/>
      <c r="B552" s="3"/>
      <c r="C552" s="3"/>
      <c r="D552" s="3"/>
      <c r="E552" s="3"/>
      <c r="F552" s="3"/>
      <c r="G552" s="3"/>
      <c r="H552" s="3"/>
      <c r="I552" s="5"/>
      <c r="J552" s="5"/>
      <c r="K552" s="5"/>
      <c r="L552" s="5"/>
      <c r="M552" s="12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15.75" customHeight="1">
      <c r="A553" s="3"/>
      <c r="B553" s="3"/>
      <c r="C553" s="3"/>
      <c r="D553" s="3"/>
      <c r="E553" s="3"/>
      <c r="F553" s="3"/>
      <c r="G553" s="3"/>
      <c r="H553" s="3"/>
      <c r="I553" s="5"/>
      <c r="J553" s="5"/>
      <c r="K553" s="5"/>
      <c r="L553" s="5"/>
      <c r="M553" s="12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15.75" customHeight="1">
      <c r="A554" s="3"/>
      <c r="B554" s="3"/>
      <c r="C554" s="3"/>
      <c r="D554" s="3"/>
      <c r="E554" s="3"/>
      <c r="F554" s="3"/>
      <c r="G554" s="3"/>
      <c r="H554" s="3"/>
      <c r="I554" s="5"/>
      <c r="J554" s="5"/>
      <c r="K554" s="5"/>
      <c r="L554" s="5"/>
      <c r="M554" s="12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15.75" customHeight="1">
      <c r="A555" s="3"/>
      <c r="B555" s="3"/>
      <c r="C555" s="3"/>
      <c r="D555" s="3"/>
      <c r="E555" s="3"/>
      <c r="F555" s="3"/>
      <c r="G555" s="3"/>
      <c r="H555" s="3"/>
      <c r="I555" s="5"/>
      <c r="J555" s="5"/>
      <c r="K555" s="5"/>
      <c r="L555" s="5"/>
      <c r="M555" s="12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15.75" customHeight="1">
      <c r="A556" s="3"/>
      <c r="B556" s="3"/>
      <c r="C556" s="3"/>
      <c r="D556" s="3"/>
      <c r="E556" s="3"/>
      <c r="F556" s="3"/>
      <c r="G556" s="3"/>
      <c r="H556" s="3"/>
      <c r="I556" s="5"/>
      <c r="J556" s="5"/>
      <c r="K556" s="5"/>
      <c r="L556" s="5"/>
      <c r="M556" s="12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15.75" customHeight="1">
      <c r="A557" s="3"/>
      <c r="B557" s="3"/>
      <c r="C557" s="3"/>
      <c r="D557" s="3"/>
      <c r="E557" s="3"/>
      <c r="F557" s="3"/>
      <c r="G557" s="3"/>
      <c r="H557" s="3"/>
      <c r="I557" s="5"/>
      <c r="J557" s="5"/>
      <c r="K557" s="5"/>
      <c r="L557" s="5"/>
      <c r="M557" s="12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15.75" customHeight="1">
      <c r="A558" s="3"/>
      <c r="B558" s="3"/>
      <c r="C558" s="3"/>
      <c r="D558" s="3"/>
      <c r="E558" s="3"/>
      <c r="F558" s="3"/>
      <c r="G558" s="3"/>
      <c r="H558" s="3"/>
      <c r="I558" s="5"/>
      <c r="J558" s="5"/>
      <c r="K558" s="5"/>
      <c r="L558" s="5"/>
      <c r="M558" s="12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15.75" customHeight="1">
      <c r="A559" s="3"/>
      <c r="B559" s="3"/>
      <c r="C559" s="3"/>
      <c r="D559" s="3"/>
      <c r="E559" s="3"/>
      <c r="F559" s="3"/>
      <c r="G559" s="3"/>
      <c r="H559" s="3"/>
      <c r="I559" s="5"/>
      <c r="J559" s="5"/>
      <c r="K559" s="5"/>
      <c r="L559" s="5"/>
      <c r="M559" s="12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5.75" customHeight="1">
      <c r="A560" s="3"/>
      <c r="B560" s="3"/>
      <c r="C560" s="3"/>
      <c r="D560" s="3"/>
      <c r="E560" s="3"/>
      <c r="F560" s="3"/>
      <c r="G560" s="3"/>
      <c r="H560" s="3"/>
      <c r="I560" s="5"/>
      <c r="J560" s="5"/>
      <c r="K560" s="5"/>
      <c r="L560" s="5"/>
      <c r="M560" s="12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15.75" customHeight="1">
      <c r="A561" s="3"/>
      <c r="B561" s="3"/>
      <c r="C561" s="3"/>
      <c r="D561" s="3"/>
      <c r="E561" s="3"/>
      <c r="F561" s="3"/>
      <c r="G561" s="3"/>
      <c r="H561" s="3"/>
      <c r="I561" s="5"/>
      <c r="J561" s="5"/>
      <c r="K561" s="5"/>
      <c r="L561" s="5"/>
      <c r="M561" s="12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5.75" customHeight="1">
      <c r="A562" s="3"/>
      <c r="B562" s="3"/>
      <c r="C562" s="3"/>
      <c r="D562" s="3"/>
      <c r="E562" s="3"/>
      <c r="F562" s="3"/>
      <c r="G562" s="3"/>
      <c r="H562" s="3"/>
      <c r="I562" s="5"/>
      <c r="J562" s="5"/>
      <c r="K562" s="5"/>
      <c r="L562" s="5"/>
      <c r="M562" s="12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5.75" customHeight="1">
      <c r="A563" s="3"/>
      <c r="B563" s="3"/>
      <c r="C563" s="3"/>
      <c r="D563" s="3"/>
      <c r="E563" s="3"/>
      <c r="F563" s="3"/>
      <c r="G563" s="3"/>
      <c r="H563" s="3"/>
      <c r="I563" s="5"/>
      <c r="J563" s="5"/>
      <c r="K563" s="5"/>
      <c r="L563" s="5"/>
      <c r="M563" s="12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15.75" customHeight="1">
      <c r="A564" s="3"/>
      <c r="B564" s="3"/>
      <c r="C564" s="3"/>
      <c r="D564" s="3"/>
      <c r="E564" s="3"/>
      <c r="F564" s="3"/>
      <c r="G564" s="3"/>
      <c r="H564" s="3"/>
      <c r="I564" s="5"/>
      <c r="J564" s="5"/>
      <c r="K564" s="5"/>
      <c r="L564" s="5"/>
      <c r="M564" s="12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5.75" customHeight="1">
      <c r="A565" s="3"/>
      <c r="B565" s="3"/>
      <c r="C565" s="3"/>
      <c r="D565" s="3"/>
      <c r="E565" s="3"/>
      <c r="F565" s="3"/>
      <c r="G565" s="3"/>
      <c r="H565" s="3"/>
      <c r="I565" s="5"/>
      <c r="J565" s="5"/>
      <c r="K565" s="5"/>
      <c r="L565" s="5"/>
      <c r="M565" s="12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5.75" customHeight="1">
      <c r="A566" s="3"/>
      <c r="B566" s="3"/>
      <c r="C566" s="3"/>
      <c r="D566" s="3"/>
      <c r="E566" s="3"/>
      <c r="F566" s="3"/>
      <c r="G566" s="3"/>
      <c r="H566" s="3"/>
      <c r="I566" s="5"/>
      <c r="J566" s="5"/>
      <c r="K566" s="5"/>
      <c r="L566" s="5"/>
      <c r="M566" s="12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5.75" customHeight="1">
      <c r="A567" s="3"/>
      <c r="B567" s="3"/>
      <c r="C567" s="3"/>
      <c r="D567" s="3"/>
      <c r="E567" s="3"/>
      <c r="F567" s="3"/>
      <c r="G567" s="3"/>
      <c r="H567" s="3"/>
      <c r="I567" s="5"/>
      <c r="J567" s="5"/>
      <c r="K567" s="5"/>
      <c r="L567" s="5"/>
      <c r="M567" s="12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5.75" customHeight="1">
      <c r="A568" s="3"/>
      <c r="B568" s="3"/>
      <c r="C568" s="3"/>
      <c r="D568" s="3"/>
      <c r="E568" s="3"/>
      <c r="F568" s="3"/>
      <c r="G568" s="3"/>
      <c r="H568" s="3"/>
      <c r="I568" s="5"/>
      <c r="J568" s="5"/>
      <c r="K568" s="5"/>
      <c r="L568" s="5"/>
      <c r="M568" s="12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5.75" customHeight="1">
      <c r="A569" s="3"/>
      <c r="B569" s="3"/>
      <c r="C569" s="3"/>
      <c r="D569" s="3"/>
      <c r="E569" s="3"/>
      <c r="F569" s="3"/>
      <c r="G569" s="3"/>
      <c r="H569" s="3"/>
      <c r="I569" s="5"/>
      <c r="J569" s="5"/>
      <c r="K569" s="5"/>
      <c r="L569" s="5"/>
      <c r="M569" s="12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5.75" customHeight="1">
      <c r="A570" s="3"/>
      <c r="B570" s="3"/>
      <c r="C570" s="3"/>
      <c r="D570" s="3"/>
      <c r="E570" s="3"/>
      <c r="F570" s="3"/>
      <c r="G570" s="3"/>
      <c r="H570" s="3"/>
      <c r="I570" s="5"/>
      <c r="J570" s="5"/>
      <c r="K570" s="5"/>
      <c r="L570" s="5"/>
      <c r="M570" s="12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5.75" customHeight="1">
      <c r="A571" s="3"/>
      <c r="B571" s="3"/>
      <c r="C571" s="3"/>
      <c r="D571" s="3"/>
      <c r="E571" s="3"/>
      <c r="F571" s="3"/>
      <c r="G571" s="3"/>
      <c r="H571" s="3"/>
      <c r="I571" s="5"/>
      <c r="J571" s="5"/>
      <c r="K571" s="5"/>
      <c r="L571" s="5"/>
      <c r="M571" s="12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5.75" customHeight="1">
      <c r="A572" s="3"/>
      <c r="B572" s="3"/>
      <c r="C572" s="3"/>
      <c r="D572" s="3"/>
      <c r="E572" s="3"/>
      <c r="F572" s="3"/>
      <c r="G572" s="3"/>
      <c r="H572" s="3"/>
      <c r="I572" s="5"/>
      <c r="J572" s="5"/>
      <c r="K572" s="5"/>
      <c r="L572" s="5"/>
      <c r="M572" s="12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5.75" customHeight="1">
      <c r="A573" s="3"/>
      <c r="B573" s="3"/>
      <c r="C573" s="3"/>
      <c r="D573" s="3"/>
      <c r="E573" s="3"/>
      <c r="F573" s="3"/>
      <c r="G573" s="3"/>
      <c r="H573" s="3"/>
      <c r="I573" s="5"/>
      <c r="J573" s="5"/>
      <c r="K573" s="5"/>
      <c r="L573" s="5"/>
      <c r="M573" s="12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5.75" customHeight="1">
      <c r="A574" s="3"/>
      <c r="B574" s="3"/>
      <c r="C574" s="3"/>
      <c r="D574" s="3"/>
      <c r="E574" s="3"/>
      <c r="F574" s="3"/>
      <c r="G574" s="3"/>
      <c r="H574" s="3"/>
      <c r="I574" s="5"/>
      <c r="J574" s="5"/>
      <c r="K574" s="5"/>
      <c r="L574" s="5"/>
      <c r="M574" s="12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5.75" customHeight="1">
      <c r="A575" s="3"/>
      <c r="B575" s="3"/>
      <c r="C575" s="3"/>
      <c r="D575" s="3"/>
      <c r="E575" s="3"/>
      <c r="F575" s="3"/>
      <c r="G575" s="3"/>
      <c r="H575" s="3"/>
      <c r="I575" s="5"/>
      <c r="J575" s="5"/>
      <c r="K575" s="5"/>
      <c r="L575" s="5"/>
      <c r="M575" s="12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5.75" customHeight="1">
      <c r="A576" s="3"/>
      <c r="B576" s="3"/>
      <c r="C576" s="3"/>
      <c r="D576" s="3"/>
      <c r="E576" s="3"/>
      <c r="F576" s="3"/>
      <c r="G576" s="3"/>
      <c r="H576" s="3"/>
      <c r="I576" s="5"/>
      <c r="J576" s="5"/>
      <c r="K576" s="5"/>
      <c r="L576" s="5"/>
      <c r="M576" s="12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5.75" customHeight="1">
      <c r="A577" s="3"/>
      <c r="B577" s="3"/>
      <c r="C577" s="3"/>
      <c r="D577" s="3"/>
      <c r="E577" s="3"/>
      <c r="F577" s="3"/>
      <c r="G577" s="3"/>
      <c r="H577" s="3"/>
      <c r="I577" s="5"/>
      <c r="J577" s="5"/>
      <c r="K577" s="5"/>
      <c r="L577" s="5"/>
      <c r="M577" s="12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5.75" customHeight="1">
      <c r="A578" s="3"/>
      <c r="B578" s="3"/>
      <c r="C578" s="3"/>
      <c r="D578" s="3"/>
      <c r="E578" s="3"/>
      <c r="F578" s="3"/>
      <c r="G578" s="3"/>
      <c r="H578" s="3"/>
      <c r="I578" s="5"/>
      <c r="J578" s="5"/>
      <c r="K578" s="5"/>
      <c r="L578" s="5"/>
      <c r="M578" s="12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5.75" customHeight="1">
      <c r="A579" s="3"/>
      <c r="B579" s="3"/>
      <c r="C579" s="3"/>
      <c r="D579" s="3"/>
      <c r="E579" s="3"/>
      <c r="F579" s="3"/>
      <c r="G579" s="3"/>
      <c r="H579" s="3"/>
      <c r="I579" s="5"/>
      <c r="J579" s="5"/>
      <c r="K579" s="5"/>
      <c r="L579" s="5"/>
      <c r="M579" s="12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5.75" customHeight="1">
      <c r="A580" s="3"/>
      <c r="B580" s="3"/>
      <c r="C580" s="3"/>
      <c r="D580" s="3"/>
      <c r="E580" s="3"/>
      <c r="F580" s="3"/>
      <c r="G580" s="3"/>
      <c r="H580" s="3"/>
      <c r="I580" s="5"/>
      <c r="J580" s="5"/>
      <c r="K580" s="5"/>
      <c r="L580" s="5"/>
      <c r="M580" s="12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5.75" customHeight="1">
      <c r="A581" s="3"/>
      <c r="B581" s="3"/>
      <c r="C581" s="3"/>
      <c r="D581" s="3"/>
      <c r="E581" s="3"/>
      <c r="F581" s="3"/>
      <c r="G581" s="3"/>
      <c r="H581" s="3"/>
      <c r="I581" s="5"/>
      <c r="J581" s="5"/>
      <c r="K581" s="5"/>
      <c r="L581" s="5"/>
      <c r="M581" s="12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5.75" customHeight="1">
      <c r="A582" s="3"/>
      <c r="B582" s="3"/>
      <c r="C582" s="3"/>
      <c r="D582" s="3"/>
      <c r="E582" s="3"/>
      <c r="F582" s="3"/>
      <c r="G582" s="3"/>
      <c r="H582" s="3"/>
      <c r="I582" s="5"/>
      <c r="J582" s="5"/>
      <c r="K582" s="5"/>
      <c r="L582" s="5"/>
      <c r="M582" s="12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5.75" customHeight="1">
      <c r="A583" s="3"/>
      <c r="B583" s="3"/>
      <c r="C583" s="3"/>
      <c r="D583" s="3"/>
      <c r="E583" s="3"/>
      <c r="F583" s="3"/>
      <c r="G583" s="3"/>
      <c r="H583" s="3"/>
      <c r="I583" s="5"/>
      <c r="J583" s="5"/>
      <c r="K583" s="5"/>
      <c r="L583" s="5"/>
      <c r="M583" s="12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5.75" customHeight="1">
      <c r="A584" s="3"/>
      <c r="B584" s="3"/>
      <c r="C584" s="3"/>
      <c r="D584" s="3"/>
      <c r="E584" s="3"/>
      <c r="F584" s="3"/>
      <c r="G584" s="3"/>
      <c r="H584" s="3"/>
      <c r="I584" s="5"/>
      <c r="J584" s="5"/>
      <c r="K584" s="5"/>
      <c r="L584" s="5"/>
      <c r="M584" s="12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5.75" customHeight="1">
      <c r="A585" s="3"/>
      <c r="B585" s="3"/>
      <c r="C585" s="3"/>
      <c r="D585" s="3"/>
      <c r="E585" s="3"/>
      <c r="F585" s="3"/>
      <c r="G585" s="3"/>
      <c r="H585" s="3"/>
      <c r="I585" s="5"/>
      <c r="J585" s="5"/>
      <c r="K585" s="5"/>
      <c r="L585" s="5"/>
      <c r="M585" s="12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15.75" customHeight="1">
      <c r="A586" s="3"/>
      <c r="B586" s="3"/>
      <c r="C586" s="3"/>
      <c r="D586" s="3"/>
      <c r="E586" s="3"/>
      <c r="F586" s="3"/>
      <c r="G586" s="3"/>
      <c r="H586" s="3"/>
      <c r="I586" s="5"/>
      <c r="J586" s="5"/>
      <c r="K586" s="5"/>
      <c r="L586" s="5"/>
      <c r="M586" s="12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15.75" customHeight="1">
      <c r="A587" s="3"/>
      <c r="B587" s="3"/>
      <c r="C587" s="3"/>
      <c r="D587" s="3"/>
      <c r="E587" s="3"/>
      <c r="F587" s="3"/>
      <c r="G587" s="3"/>
      <c r="H587" s="3"/>
      <c r="I587" s="5"/>
      <c r="J587" s="5"/>
      <c r="K587" s="5"/>
      <c r="L587" s="5"/>
      <c r="M587" s="12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15.75" customHeight="1">
      <c r="A588" s="3"/>
      <c r="B588" s="3"/>
      <c r="C588" s="3"/>
      <c r="D588" s="3"/>
      <c r="E588" s="3"/>
      <c r="F588" s="3"/>
      <c r="G588" s="3"/>
      <c r="H588" s="3"/>
      <c r="I588" s="5"/>
      <c r="J588" s="5"/>
      <c r="K588" s="5"/>
      <c r="L588" s="5"/>
      <c r="M588" s="12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5.75" customHeight="1">
      <c r="A589" s="3"/>
      <c r="B589" s="3"/>
      <c r="C589" s="3"/>
      <c r="D589" s="3"/>
      <c r="E589" s="3"/>
      <c r="F589" s="3"/>
      <c r="G589" s="3"/>
      <c r="H589" s="3"/>
      <c r="I589" s="5"/>
      <c r="J589" s="5"/>
      <c r="K589" s="5"/>
      <c r="L589" s="5"/>
      <c r="M589" s="12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5.75" customHeight="1">
      <c r="A590" s="3"/>
      <c r="B590" s="3"/>
      <c r="C590" s="3"/>
      <c r="D590" s="3"/>
      <c r="E590" s="3"/>
      <c r="F590" s="3"/>
      <c r="G590" s="3"/>
      <c r="H590" s="3"/>
      <c r="I590" s="5"/>
      <c r="J590" s="5"/>
      <c r="K590" s="5"/>
      <c r="L590" s="5"/>
      <c r="M590" s="12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5.75" customHeight="1">
      <c r="A591" s="3"/>
      <c r="B591" s="3"/>
      <c r="C591" s="3"/>
      <c r="D591" s="3"/>
      <c r="E591" s="3"/>
      <c r="F591" s="3"/>
      <c r="G591" s="3"/>
      <c r="H591" s="3"/>
      <c r="I591" s="5"/>
      <c r="J591" s="5"/>
      <c r="K591" s="5"/>
      <c r="L591" s="5"/>
      <c r="M591" s="12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5.75" customHeight="1">
      <c r="A592" s="3"/>
      <c r="B592" s="3"/>
      <c r="C592" s="3"/>
      <c r="D592" s="3"/>
      <c r="E592" s="3"/>
      <c r="F592" s="3"/>
      <c r="G592" s="3"/>
      <c r="H592" s="3"/>
      <c r="I592" s="5"/>
      <c r="J592" s="5"/>
      <c r="K592" s="5"/>
      <c r="L592" s="5"/>
      <c r="M592" s="12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5.75" customHeight="1">
      <c r="A593" s="3"/>
      <c r="B593" s="3"/>
      <c r="C593" s="3"/>
      <c r="D593" s="3"/>
      <c r="E593" s="3"/>
      <c r="F593" s="3"/>
      <c r="G593" s="3"/>
      <c r="H593" s="3"/>
      <c r="I593" s="5"/>
      <c r="J593" s="5"/>
      <c r="K593" s="5"/>
      <c r="L593" s="5"/>
      <c r="M593" s="12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15.75" customHeight="1">
      <c r="A594" s="3"/>
      <c r="B594" s="3"/>
      <c r="C594" s="3"/>
      <c r="D594" s="3"/>
      <c r="E594" s="3"/>
      <c r="F594" s="3"/>
      <c r="G594" s="3"/>
      <c r="H594" s="3"/>
      <c r="I594" s="5"/>
      <c r="J594" s="5"/>
      <c r="K594" s="5"/>
      <c r="L594" s="5"/>
      <c r="M594" s="12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15.75" customHeight="1">
      <c r="A595" s="3"/>
      <c r="B595" s="3"/>
      <c r="C595" s="3"/>
      <c r="D595" s="3"/>
      <c r="E595" s="3"/>
      <c r="F595" s="3"/>
      <c r="G595" s="3"/>
      <c r="H595" s="3"/>
      <c r="I595" s="5"/>
      <c r="J595" s="5"/>
      <c r="K595" s="5"/>
      <c r="L595" s="5"/>
      <c r="M595" s="12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15.75" customHeight="1">
      <c r="A596" s="3"/>
      <c r="B596" s="3"/>
      <c r="C596" s="3"/>
      <c r="D596" s="3"/>
      <c r="E596" s="3"/>
      <c r="F596" s="3"/>
      <c r="G596" s="3"/>
      <c r="H596" s="3"/>
      <c r="I596" s="5"/>
      <c r="J596" s="5"/>
      <c r="K596" s="5"/>
      <c r="L596" s="5"/>
      <c r="M596" s="12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5.75" customHeight="1">
      <c r="A597" s="3"/>
      <c r="B597" s="3"/>
      <c r="C597" s="3"/>
      <c r="D597" s="3"/>
      <c r="E597" s="3"/>
      <c r="F597" s="3"/>
      <c r="G597" s="3"/>
      <c r="H597" s="3"/>
      <c r="I597" s="5"/>
      <c r="J597" s="5"/>
      <c r="K597" s="5"/>
      <c r="L597" s="5"/>
      <c r="M597" s="12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5.75" customHeight="1">
      <c r="A598" s="3"/>
      <c r="B598" s="3"/>
      <c r="C598" s="3"/>
      <c r="D598" s="3"/>
      <c r="E598" s="3"/>
      <c r="F598" s="3"/>
      <c r="G598" s="3"/>
      <c r="H598" s="3"/>
      <c r="I598" s="5"/>
      <c r="J598" s="5"/>
      <c r="K598" s="5"/>
      <c r="L598" s="5"/>
      <c r="M598" s="12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15.75" customHeight="1">
      <c r="A599" s="3"/>
      <c r="B599" s="3"/>
      <c r="C599" s="3"/>
      <c r="D599" s="3"/>
      <c r="E599" s="3"/>
      <c r="F599" s="3"/>
      <c r="G599" s="3"/>
      <c r="H599" s="3"/>
      <c r="I599" s="5"/>
      <c r="J599" s="5"/>
      <c r="K599" s="5"/>
      <c r="L599" s="5"/>
      <c r="M599" s="12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15.75" customHeight="1">
      <c r="A600" s="3"/>
      <c r="B600" s="3"/>
      <c r="C600" s="3"/>
      <c r="D600" s="3"/>
      <c r="E600" s="3"/>
      <c r="F600" s="3"/>
      <c r="G600" s="3"/>
      <c r="H600" s="3"/>
      <c r="I600" s="5"/>
      <c r="J600" s="5"/>
      <c r="K600" s="5"/>
      <c r="L600" s="5"/>
      <c r="M600" s="12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5.75" customHeight="1">
      <c r="A601" s="3"/>
      <c r="B601" s="3"/>
      <c r="C601" s="3"/>
      <c r="D601" s="3"/>
      <c r="E601" s="3"/>
      <c r="F601" s="3"/>
      <c r="G601" s="3"/>
      <c r="H601" s="3"/>
      <c r="I601" s="5"/>
      <c r="J601" s="5"/>
      <c r="K601" s="5"/>
      <c r="L601" s="5"/>
      <c r="M601" s="12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15.75" customHeight="1">
      <c r="A602" s="3"/>
      <c r="B602" s="3"/>
      <c r="C602" s="3"/>
      <c r="D602" s="3"/>
      <c r="E602" s="3"/>
      <c r="F602" s="3"/>
      <c r="G602" s="3"/>
      <c r="H602" s="3"/>
      <c r="I602" s="5"/>
      <c r="J602" s="5"/>
      <c r="K602" s="5"/>
      <c r="L602" s="5"/>
      <c r="M602" s="12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5.75" customHeight="1">
      <c r="A603" s="3"/>
      <c r="B603" s="3"/>
      <c r="C603" s="3"/>
      <c r="D603" s="3"/>
      <c r="E603" s="3"/>
      <c r="F603" s="3"/>
      <c r="G603" s="3"/>
      <c r="H603" s="3"/>
      <c r="I603" s="5"/>
      <c r="J603" s="5"/>
      <c r="K603" s="5"/>
      <c r="L603" s="5"/>
      <c r="M603" s="12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15.75" customHeight="1">
      <c r="A604" s="3"/>
      <c r="B604" s="3"/>
      <c r="C604" s="3"/>
      <c r="D604" s="3"/>
      <c r="E604" s="3"/>
      <c r="F604" s="3"/>
      <c r="G604" s="3"/>
      <c r="H604" s="3"/>
      <c r="I604" s="5"/>
      <c r="J604" s="5"/>
      <c r="K604" s="5"/>
      <c r="L604" s="5"/>
      <c r="M604" s="12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15.75" customHeight="1">
      <c r="A605" s="3"/>
      <c r="B605" s="3"/>
      <c r="C605" s="3"/>
      <c r="D605" s="3"/>
      <c r="E605" s="3"/>
      <c r="F605" s="3"/>
      <c r="G605" s="3"/>
      <c r="H605" s="3"/>
      <c r="I605" s="5"/>
      <c r="J605" s="5"/>
      <c r="K605" s="5"/>
      <c r="L605" s="5"/>
      <c r="M605" s="12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15.75" customHeight="1">
      <c r="A606" s="3"/>
      <c r="B606" s="3"/>
      <c r="C606" s="3"/>
      <c r="D606" s="3"/>
      <c r="E606" s="3"/>
      <c r="F606" s="3"/>
      <c r="G606" s="3"/>
      <c r="H606" s="3"/>
      <c r="I606" s="5"/>
      <c r="J606" s="5"/>
      <c r="K606" s="5"/>
      <c r="L606" s="5"/>
      <c r="M606" s="12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5.75" customHeight="1">
      <c r="A607" s="3"/>
      <c r="B607" s="3"/>
      <c r="C607" s="3"/>
      <c r="D607" s="3"/>
      <c r="E607" s="3"/>
      <c r="F607" s="3"/>
      <c r="G607" s="3"/>
      <c r="H607" s="3"/>
      <c r="I607" s="5"/>
      <c r="J607" s="5"/>
      <c r="K607" s="5"/>
      <c r="L607" s="5"/>
      <c r="M607" s="12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15.75" customHeight="1">
      <c r="A608" s="3"/>
      <c r="B608" s="3"/>
      <c r="C608" s="3"/>
      <c r="D608" s="3"/>
      <c r="E608" s="3"/>
      <c r="F608" s="3"/>
      <c r="G608" s="3"/>
      <c r="H608" s="3"/>
      <c r="I608" s="5"/>
      <c r="J608" s="5"/>
      <c r="K608" s="5"/>
      <c r="L608" s="5"/>
      <c r="M608" s="12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5.75" customHeight="1">
      <c r="A609" s="3"/>
      <c r="B609" s="3"/>
      <c r="C609" s="3"/>
      <c r="D609" s="3"/>
      <c r="E609" s="3"/>
      <c r="F609" s="3"/>
      <c r="G609" s="3"/>
      <c r="H609" s="3"/>
      <c r="I609" s="5"/>
      <c r="J609" s="5"/>
      <c r="K609" s="5"/>
      <c r="L609" s="5"/>
      <c r="M609" s="12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15.75" customHeight="1">
      <c r="A610" s="3"/>
      <c r="B610" s="3"/>
      <c r="C610" s="3"/>
      <c r="D610" s="3"/>
      <c r="E610" s="3"/>
      <c r="F610" s="3"/>
      <c r="G610" s="3"/>
      <c r="H610" s="3"/>
      <c r="I610" s="5"/>
      <c r="J610" s="5"/>
      <c r="K610" s="5"/>
      <c r="L610" s="5"/>
      <c r="M610" s="12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15.75" customHeight="1">
      <c r="A611" s="3"/>
      <c r="B611" s="3"/>
      <c r="C611" s="3"/>
      <c r="D611" s="3"/>
      <c r="E611" s="3"/>
      <c r="F611" s="3"/>
      <c r="G611" s="3"/>
      <c r="H611" s="3"/>
      <c r="I611" s="5"/>
      <c r="J611" s="5"/>
      <c r="K611" s="5"/>
      <c r="L611" s="5"/>
      <c r="M611" s="12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15.75" customHeight="1">
      <c r="A612" s="3"/>
      <c r="B612" s="3"/>
      <c r="C612" s="3"/>
      <c r="D612" s="3"/>
      <c r="E612" s="3"/>
      <c r="F612" s="3"/>
      <c r="G612" s="3"/>
      <c r="H612" s="3"/>
      <c r="I612" s="5"/>
      <c r="J612" s="5"/>
      <c r="K612" s="5"/>
      <c r="L612" s="5"/>
      <c r="M612" s="12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5.75" customHeight="1">
      <c r="A613" s="3"/>
      <c r="B613" s="3"/>
      <c r="C613" s="3"/>
      <c r="D613" s="3"/>
      <c r="E613" s="3"/>
      <c r="F613" s="3"/>
      <c r="G613" s="3"/>
      <c r="H613" s="3"/>
      <c r="I613" s="5"/>
      <c r="J613" s="5"/>
      <c r="K613" s="5"/>
      <c r="L613" s="5"/>
      <c r="M613" s="12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15.75" customHeight="1">
      <c r="A614" s="3"/>
      <c r="B614" s="3"/>
      <c r="C614" s="3"/>
      <c r="D614" s="3"/>
      <c r="E614" s="3"/>
      <c r="F614" s="3"/>
      <c r="G614" s="3"/>
      <c r="H614" s="3"/>
      <c r="I614" s="5"/>
      <c r="J614" s="5"/>
      <c r="K614" s="5"/>
      <c r="L614" s="5"/>
      <c r="M614" s="12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5.75" customHeight="1">
      <c r="A615" s="3"/>
      <c r="B615" s="3"/>
      <c r="C615" s="3"/>
      <c r="D615" s="3"/>
      <c r="E615" s="3"/>
      <c r="F615" s="3"/>
      <c r="G615" s="3"/>
      <c r="H615" s="3"/>
      <c r="I615" s="5"/>
      <c r="J615" s="5"/>
      <c r="K615" s="5"/>
      <c r="L615" s="5"/>
      <c r="M615" s="12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15.75" customHeight="1">
      <c r="A616" s="3"/>
      <c r="B616" s="3"/>
      <c r="C616" s="3"/>
      <c r="D616" s="3"/>
      <c r="E616" s="3"/>
      <c r="F616" s="3"/>
      <c r="G616" s="3"/>
      <c r="H616" s="3"/>
      <c r="I616" s="5"/>
      <c r="J616" s="5"/>
      <c r="K616" s="5"/>
      <c r="L616" s="5"/>
      <c r="M616" s="12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5.75" customHeight="1">
      <c r="A617" s="3"/>
      <c r="B617" s="3"/>
      <c r="C617" s="3"/>
      <c r="D617" s="3"/>
      <c r="E617" s="3"/>
      <c r="F617" s="3"/>
      <c r="G617" s="3"/>
      <c r="H617" s="3"/>
      <c r="I617" s="5"/>
      <c r="J617" s="5"/>
      <c r="K617" s="5"/>
      <c r="L617" s="5"/>
      <c r="M617" s="12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15.75" customHeight="1">
      <c r="A618" s="3"/>
      <c r="B618" s="3"/>
      <c r="C618" s="3"/>
      <c r="D618" s="3"/>
      <c r="E618" s="3"/>
      <c r="F618" s="3"/>
      <c r="G618" s="3"/>
      <c r="H618" s="3"/>
      <c r="I618" s="5"/>
      <c r="J618" s="5"/>
      <c r="K618" s="5"/>
      <c r="L618" s="5"/>
      <c r="M618" s="12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15.75" customHeight="1">
      <c r="A619" s="3"/>
      <c r="B619" s="3"/>
      <c r="C619" s="3"/>
      <c r="D619" s="3"/>
      <c r="E619" s="3"/>
      <c r="F619" s="3"/>
      <c r="G619" s="3"/>
      <c r="H619" s="3"/>
      <c r="I619" s="5"/>
      <c r="J619" s="5"/>
      <c r="K619" s="5"/>
      <c r="L619" s="5"/>
      <c r="M619" s="12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15.75" customHeight="1">
      <c r="A620" s="3"/>
      <c r="B620" s="3"/>
      <c r="C620" s="3"/>
      <c r="D620" s="3"/>
      <c r="E620" s="3"/>
      <c r="F620" s="3"/>
      <c r="G620" s="3"/>
      <c r="H620" s="3"/>
      <c r="I620" s="5"/>
      <c r="J620" s="5"/>
      <c r="K620" s="5"/>
      <c r="L620" s="5"/>
      <c r="M620" s="12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5.75" customHeight="1">
      <c r="A621" s="3"/>
      <c r="B621" s="3"/>
      <c r="C621" s="3"/>
      <c r="D621" s="3"/>
      <c r="E621" s="3"/>
      <c r="F621" s="3"/>
      <c r="G621" s="3"/>
      <c r="H621" s="3"/>
      <c r="I621" s="5"/>
      <c r="J621" s="5"/>
      <c r="K621" s="5"/>
      <c r="L621" s="5"/>
      <c r="M621" s="12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15.75" customHeight="1">
      <c r="A622" s="3"/>
      <c r="B622" s="3"/>
      <c r="C622" s="3"/>
      <c r="D622" s="3"/>
      <c r="E622" s="3"/>
      <c r="F622" s="3"/>
      <c r="G622" s="3"/>
      <c r="H622" s="3"/>
      <c r="I622" s="5"/>
      <c r="J622" s="5"/>
      <c r="K622" s="5"/>
      <c r="L622" s="5"/>
      <c r="M622" s="12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15.75" customHeight="1">
      <c r="A623" s="3"/>
      <c r="B623" s="3"/>
      <c r="C623" s="3"/>
      <c r="D623" s="3"/>
      <c r="E623" s="3"/>
      <c r="F623" s="3"/>
      <c r="G623" s="3"/>
      <c r="H623" s="3"/>
      <c r="I623" s="5"/>
      <c r="J623" s="5"/>
      <c r="K623" s="5"/>
      <c r="L623" s="5"/>
      <c r="M623" s="12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15.75" customHeight="1">
      <c r="A624" s="3"/>
      <c r="B624" s="3"/>
      <c r="C624" s="3"/>
      <c r="D624" s="3"/>
      <c r="E624" s="3"/>
      <c r="F624" s="3"/>
      <c r="G624" s="3"/>
      <c r="H624" s="3"/>
      <c r="I624" s="5"/>
      <c r="J624" s="5"/>
      <c r="K624" s="5"/>
      <c r="L624" s="5"/>
      <c r="M624" s="12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5.75" customHeight="1">
      <c r="A625" s="3"/>
      <c r="B625" s="3"/>
      <c r="C625" s="3"/>
      <c r="D625" s="3"/>
      <c r="E625" s="3"/>
      <c r="F625" s="3"/>
      <c r="G625" s="3"/>
      <c r="H625" s="3"/>
      <c r="I625" s="5"/>
      <c r="J625" s="5"/>
      <c r="K625" s="5"/>
      <c r="L625" s="5"/>
      <c r="M625" s="12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15.75" customHeight="1">
      <c r="A626" s="3"/>
      <c r="B626" s="3"/>
      <c r="C626" s="3"/>
      <c r="D626" s="3"/>
      <c r="E626" s="3"/>
      <c r="F626" s="3"/>
      <c r="G626" s="3"/>
      <c r="H626" s="3"/>
      <c r="I626" s="5"/>
      <c r="J626" s="5"/>
      <c r="K626" s="5"/>
      <c r="L626" s="5"/>
      <c r="M626" s="12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15.75" customHeight="1">
      <c r="A627" s="3"/>
      <c r="B627" s="3"/>
      <c r="C627" s="3"/>
      <c r="D627" s="3"/>
      <c r="E627" s="3"/>
      <c r="F627" s="3"/>
      <c r="G627" s="3"/>
      <c r="H627" s="3"/>
      <c r="I627" s="5"/>
      <c r="J627" s="5"/>
      <c r="K627" s="5"/>
      <c r="L627" s="5"/>
      <c r="M627" s="12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5.75" customHeight="1">
      <c r="A628" s="3"/>
      <c r="B628" s="3"/>
      <c r="C628" s="3"/>
      <c r="D628" s="3"/>
      <c r="E628" s="3"/>
      <c r="F628" s="3"/>
      <c r="G628" s="3"/>
      <c r="H628" s="3"/>
      <c r="I628" s="5"/>
      <c r="J628" s="5"/>
      <c r="K628" s="5"/>
      <c r="L628" s="5"/>
      <c r="M628" s="12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5.75" customHeight="1">
      <c r="A629" s="3"/>
      <c r="B629" s="3"/>
      <c r="C629" s="3"/>
      <c r="D629" s="3"/>
      <c r="E629" s="3"/>
      <c r="F629" s="3"/>
      <c r="G629" s="3"/>
      <c r="H629" s="3"/>
      <c r="I629" s="5"/>
      <c r="J629" s="5"/>
      <c r="K629" s="5"/>
      <c r="L629" s="5"/>
      <c r="M629" s="12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5.75" customHeight="1">
      <c r="A630" s="3"/>
      <c r="B630" s="3"/>
      <c r="C630" s="3"/>
      <c r="D630" s="3"/>
      <c r="E630" s="3"/>
      <c r="F630" s="3"/>
      <c r="G630" s="3"/>
      <c r="H630" s="3"/>
      <c r="I630" s="5"/>
      <c r="J630" s="5"/>
      <c r="K630" s="5"/>
      <c r="L630" s="5"/>
      <c r="M630" s="12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15.75" customHeight="1">
      <c r="A631" s="3"/>
      <c r="B631" s="3"/>
      <c r="C631" s="3"/>
      <c r="D631" s="3"/>
      <c r="E631" s="3"/>
      <c r="F631" s="3"/>
      <c r="G631" s="3"/>
      <c r="H631" s="3"/>
      <c r="I631" s="5"/>
      <c r="J631" s="5"/>
      <c r="K631" s="5"/>
      <c r="L631" s="5"/>
      <c r="M631" s="12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15.75" customHeight="1">
      <c r="A632" s="3"/>
      <c r="B632" s="3"/>
      <c r="C632" s="3"/>
      <c r="D632" s="3"/>
      <c r="E632" s="3"/>
      <c r="F632" s="3"/>
      <c r="G632" s="3"/>
      <c r="H632" s="3"/>
      <c r="I632" s="5"/>
      <c r="J632" s="5"/>
      <c r="K632" s="5"/>
      <c r="L632" s="5"/>
      <c r="M632" s="12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5.75" customHeight="1">
      <c r="A633" s="3"/>
      <c r="B633" s="3"/>
      <c r="C633" s="3"/>
      <c r="D633" s="3"/>
      <c r="E633" s="3"/>
      <c r="F633" s="3"/>
      <c r="G633" s="3"/>
      <c r="H633" s="3"/>
      <c r="I633" s="5"/>
      <c r="J633" s="5"/>
      <c r="K633" s="5"/>
      <c r="L633" s="5"/>
      <c r="M633" s="12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15.75" customHeight="1">
      <c r="A634" s="3"/>
      <c r="B634" s="3"/>
      <c r="C634" s="3"/>
      <c r="D634" s="3"/>
      <c r="E634" s="3"/>
      <c r="F634" s="3"/>
      <c r="G634" s="3"/>
      <c r="H634" s="3"/>
      <c r="I634" s="5"/>
      <c r="J634" s="5"/>
      <c r="K634" s="5"/>
      <c r="L634" s="5"/>
      <c r="M634" s="12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15.75" customHeight="1">
      <c r="A635" s="3"/>
      <c r="B635" s="3"/>
      <c r="C635" s="3"/>
      <c r="D635" s="3"/>
      <c r="E635" s="3"/>
      <c r="F635" s="3"/>
      <c r="G635" s="3"/>
      <c r="H635" s="3"/>
      <c r="I635" s="5"/>
      <c r="J635" s="5"/>
      <c r="K635" s="5"/>
      <c r="L635" s="5"/>
      <c r="M635" s="12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15.75" customHeight="1">
      <c r="A636" s="3"/>
      <c r="B636" s="3"/>
      <c r="C636" s="3"/>
      <c r="D636" s="3"/>
      <c r="E636" s="3"/>
      <c r="F636" s="3"/>
      <c r="G636" s="3"/>
      <c r="H636" s="3"/>
      <c r="I636" s="5"/>
      <c r="J636" s="5"/>
      <c r="K636" s="5"/>
      <c r="L636" s="5"/>
      <c r="M636" s="12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5.75" customHeight="1">
      <c r="A637" s="3"/>
      <c r="B637" s="3"/>
      <c r="C637" s="3"/>
      <c r="D637" s="3"/>
      <c r="E637" s="3"/>
      <c r="F637" s="3"/>
      <c r="G637" s="3"/>
      <c r="H637" s="3"/>
      <c r="I637" s="5"/>
      <c r="J637" s="5"/>
      <c r="K637" s="5"/>
      <c r="L637" s="5"/>
      <c r="M637" s="12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15.75" customHeight="1">
      <c r="A638" s="3"/>
      <c r="B638" s="3"/>
      <c r="C638" s="3"/>
      <c r="D638" s="3"/>
      <c r="E638" s="3"/>
      <c r="F638" s="3"/>
      <c r="G638" s="3"/>
      <c r="H638" s="3"/>
      <c r="I638" s="5"/>
      <c r="J638" s="5"/>
      <c r="K638" s="5"/>
      <c r="L638" s="5"/>
      <c r="M638" s="12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15.75" customHeight="1">
      <c r="A639" s="3"/>
      <c r="B639" s="3"/>
      <c r="C639" s="3"/>
      <c r="D639" s="3"/>
      <c r="E639" s="3"/>
      <c r="F639" s="3"/>
      <c r="G639" s="3"/>
      <c r="H639" s="3"/>
      <c r="I639" s="5"/>
      <c r="J639" s="5"/>
      <c r="K639" s="5"/>
      <c r="L639" s="5"/>
      <c r="M639" s="12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15.75" customHeight="1">
      <c r="A640" s="3"/>
      <c r="B640" s="3"/>
      <c r="C640" s="3"/>
      <c r="D640" s="3"/>
      <c r="E640" s="3"/>
      <c r="F640" s="3"/>
      <c r="G640" s="3"/>
      <c r="H640" s="3"/>
      <c r="I640" s="5"/>
      <c r="J640" s="5"/>
      <c r="K640" s="5"/>
      <c r="L640" s="5"/>
      <c r="M640" s="12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5.75" customHeight="1">
      <c r="A641" s="3"/>
      <c r="B641" s="3"/>
      <c r="C641" s="3"/>
      <c r="D641" s="3"/>
      <c r="E641" s="3"/>
      <c r="F641" s="3"/>
      <c r="G641" s="3"/>
      <c r="H641" s="3"/>
      <c r="I641" s="5"/>
      <c r="J641" s="5"/>
      <c r="K641" s="5"/>
      <c r="L641" s="5"/>
      <c r="M641" s="12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15.75" customHeight="1">
      <c r="A642" s="3"/>
      <c r="B642" s="3"/>
      <c r="C642" s="3"/>
      <c r="D642" s="3"/>
      <c r="E642" s="3"/>
      <c r="F642" s="3"/>
      <c r="G642" s="3"/>
      <c r="H642" s="3"/>
      <c r="I642" s="5"/>
      <c r="J642" s="5"/>
      <c r="K642" s="5"/>
      <c r="L642" s="5"/>
      <c r="M642" s="12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15.75" customHeight="1">
      <c r="A643" s="3"/>
      <c r="B643" s="3"/>
      <c r="C643" s="3"/>
      <c r="D643" s="3"/>
      <c r="E643" s="3"/>
      <c r="F643" s="3"/>
      <c r="G643" s="3"/>
      <c r="H643" s="3"/>
      <c r="I643" s="5"/>
      <c r="J643" s="5"/>
      <c r="K643" s="5"/>
      <c r="L643" s="5"/>
      <c r="M643" s="12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15.75" customHeight="1">
      <c r="A644" s="3"/>
      <c r="B644" s="3"/>
      <c r="C644" s="3"/>
      <c r="D644" s="3"/>
      <c r="E644" s="3"/>
      <c r="F644" s="3"/>
      <c r="G644" s="3"/>
      <c r="H644" s="3"/>
      <c r="I644" s="5"/>
      <c r="J644" s="5"/>
      <c r="K644" s="5"/>
      <c r="L644" s="5"/>
      <c r="M644" s="12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5.75" customHeight="1">
      <c r="A645" s="3"/>
      <c r="B645" s="3"/>
      <c r="C645" s="3"/>
      <c r="D645" s="3"/>
      <c r="E645" s="3"/>
      <c r="F645" s="3"/>
      <c r="G645" s="3"/>
      <c r="H645" s="3"/>
      <c r="I645" s="5"/>
      <c r="J645" s="5"/>
      <c r="K645" s="5"/>
      <c r="L645" s="5"/>
      <c r="M645" s="12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15.75" customHeight="1">
      <c r="A646" s="3"/>
      <c r="B646" s="3"/>
      <c r="C646" s="3"/>
      <c r="D646" s="3"/>
      <c r="E646" s="3"/>
      <c r="F646" s="3"/>
      <c r="G646" s="3"/>
      <c r="H646" s="3"/>
      <c r="I646" s="5"/>
      <c r="J646" s="5"/>
      <c r="K646" s="5"/>
      <c r="L646" s="5"/>
      <c r="M646" s="12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5.75" customHeight="1">
      <c r="A647" s="3"/>
      <c r="B647" s="3"/>
      <c r="C647" s="3"/>
      <c r="D647" s="3"/>
      <c r="E647" s="3"/>
      <c r="F647" s="3"/>
      <c r="G647" s="3"/>
      <c r="H647" s="3"/>
      <c r="I647" s="5"/>
      <c r="J647" s="5"/>
      <c r="K647" s="5"/>
      <c r="L647" s="5"/>
      <c r="M647" s="12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5.75" customHeight="1">
      <c r="A648" s="3"/>
      <c r="B648" s="3"/>
      <c r="C648" s="3"/>
      <c r="D648" s="3"/>
      <c r="E648" s="3"/>
      <c r="F648" s="3"/>
      <c r="G648" s="3"/>
      <c r="H648" s="3"/>
      <c r="I648" s="5"/>
      <c r="J648" s="5"/>
      <c r="K648" s="5"/>
      <c r="L648" s="5"/>
      <c r="M648" s="12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5.75" customHeight="1">
      <c r="A649" s="3"/>
      <c r="B649" s="3"/>
      <c r="C649" s="3"/>
      <c r="D649" s="3"/>
      <c r="E649" s="3"/>
      <c r="F649" s="3"/>
      <c r="G649" s="3"/>
      <c r="H649" s="3"/>
      <c r="I649" s="5"/>
      <c r="J649" s="5"/>
      <c r="K649" s="5"/>
      <c r="L649" s="5"/>
      <c r="M649" s="12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5.75" customHeight="1">
      <c r="A650" s="3"/>
      <c r="B650" s="3"/>
      <c r="C650" s="3"/>
      <c r="D650" s="3"/>
      <c r="E650" s="3"/>
      <c r="F650" s="3"/>
      <c r="G650" s="3"/>
      <c r="H650" s="3"/>
      <c r="I650" s="5"/>
      <c r="J650" s="5"/>
      <c r="K650" s="5"/>
      <c r="L650" s="5"/>
      <c r="M650" s="12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5.75" customHeight="1">
      <c r="A651" s="3"/>
      <c r="B651" s="3"/>
      <c r="C651" s="3"/>
      <c r="D651" s="3"/>
      <c r="E651" s="3"/>
      <c r="F651" s="3"/>
      <c r="G651" s="3"/>
      <c r="H651" s="3"/>
      <c r="I651" s="5"/>
      <c r="J651" s="5"/>
      <c r="K651" s="5"/>
      <c r="L651" s="5"/>
      <c r="M651" s="12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5.75" customHeight="1">
      <c r="A652" s="3"/>
      <c r="B652" s="3"/>
      <c r="C652" s="3"/>
      <c r="D652" s="3"/>
      <c r="E652" s="3"/>
      <c r="F652" s="3"/>
      <c r="G652" s="3"/>
      <c r="H652" s="3"/>
      <c r="I652" s="5"/>
      <c r="J652" s="5"/>
      <c r="K652" s="5"/>
      <c r="L652" s="5"/>
      <c r="M652" s="12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5.75" customHeight="1">
      <c r="A653" s="3"/>
      <c r="B653" s="3"/>
      <c r="C653" s="3"/>
      <c r="D653" s="3"/>
      <c r="E653" s="3"/>
      <c r="F653" s="3"/>
      <c r="G653" s="3"/>
      <c r="H653" s="3"/>
      <c r="I653" s="5"/>
      <c r="J653" s="5"/>
      <c r="K653" s="5"/>
      <c r="L653" s="5"/>
      <c r="M653" s="12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5.75" customHeight="1">
      <c r="A654" s="3"/>
      <c r="B654" s="3"/>
      <c r="C654" s="3"/>
      <c r="D654" s="3"/>
      <c r="E654" s="3"/>
      <c r="F654" s="3"/>
      <c r="G654" s="3"/>
      <c r="H654" s="3"/>
      <c r="I654" s="5"/>
      <c r="J654" s="5"/>
      <c r="K654" s="5"/>
      <c r="L654" s="5"/>
      <c r="M654" s="12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5.75" customHeight="1">
      <c r="A655" s="3"/>
      <c r="B655" s="3"/>
      <c r="C655" s="3"/>
      <c r="D655" s="3"/>
      <c r="E655" s="3"/>
      <c r="F655" s="3"/>
      <c r="G655" s="3"/>
      <c r="H655" s="3"/>
      <c r="I655" s="5"/>
      <c r="J655" s="5"/>
      <c r="K655" s="5"/>
      <c r="L655" s="5"/>
      <c r="M655" s="12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5.75" customHeight="1">
      <c r="A656" s="3"/>
      <c r="B656" s="3"/>
      <c r="C656" s="3"/>
      <c r="D656" s="3"/>
      <c r="E656" s="3"/>
      <c r="F656" s="3"/>
      <c r="G656" s="3"/>
      <c r="H656" s="3"/>
      <c r="I656" s="5"/>
      <c r="J656" s="5"/>
      <c r="K656" s="5"/>
      <c r="L656" s="5"/>
      <c r="M656" s="12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5.75" customHeight="1">
      <c r="A657" s="3"/>
      <c r="B657" s="3"/>
      <c r="C657" s="3"/>
      <c r="D657" s="3"/>
      <c r="E657" s="3"/>
      <c r="F657" s="3"/>
      <c r="G657" s="3"/>
      <c r="H657" s="3"/>
      <c r="I657" s="5"/>
      <c r="J657" s="5"/>
      <c r="K657" s="5"/>
      <c r="L657" s="5"/>
      <c r="M657" s="12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5.75" customHeight="1">
      <c r="A658" s="3"/>
      <c r="B658" s="3"/>
      <c r="C658" s="3"/>
      <c r="D658" s="3"/>
      <c r="E658" s="3"/>
      <c r="F658" s="3"/>
      <c r="G658" s="3"/>
      <c r="H658" s="3"/>
      <c r="I658" s="5"/>
      <c r="J658" s="5"/>
      <c r="K658" s="5"/>
      <c r="L658" s="5"/>
      <c r="M658" s="12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5.75" customHeight="1">
      <c r="A659" s="3"/>
      <c r="B659" s="3"/>
      <c r="C659" s="3"/>
      <c r="D659" s="3"/>
      <c r="E659" s="3"/>
      <c r="F659" s="3"/>
      <c r="G659" s="3"/>
      <c r="H659" s="3"/>
      <c r="I659" s="5"/>
      <c r="J659" s="5"/>
      <c r="K659" s="5"/>
      <c r="L659" s="5"/>
      <c r="M659" s="12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5.75" customHeight="1">
      <c r="A660" s="3"/>
      <c r="B660" s="3"/>
      <c r="C660" s="3"/>
      <c r="D660" s="3"/>
      <c r="E660" s="3"/>
      <c r="F660" s="3"/>
      <c r="G660" s="3"/>
      <c r="H660" s="3"/>
      <c r="I660" s="5"/>
      <c r="J660" s="5"/>
      <c r="K660" s="5"/>
      <c r="L660" s="5"/>
      <c r="M660" s="12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5.75" customHeight="1">
      <c r="A661" s="3"/>
      <c r="B661" s="3"/>
      <c r="C661" s="3"/>
      <c r="D661" s="3"/>
      <c r="E661" s="3"/>
      <c r="F661" s="3"/>
      <c r="G661" s="3"/>
      <c r="H661" s="3"/>
      <c r="I661" s="5"/>
      <c r="J661" s="5"/>
      <c r="K661" s="5"/>
      <c r="L661" s="5"/>
      <c r="M661" s="12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5.75" customHeight="1">
      <c r="A662" s="3"/>
      <c r="B662" s="3"/>
      <c r="C662" s="3"/>
      <c r="D662" s="3"/>
      <c r="E662" s="3"/>
      <c r="F662" s="3"/>
      <c r="G662" s="3"/>
      <c r="H662" s="3"/>
      <c r="I662" s="5"/>
      <c r="J662" s="5"/>
      <c r="K662" s="5"/>
      <c r="L662" s="5"/>
      <c r="M662" s="12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5.75" customHeight="1">
      <c r="A663" s="3"/>
      <c r="B663" s="3"/>
      <c r="C663" s="3"/>
      <c r="D663" s="3"/>
      <c r="E663" s="3"/>
      <c r="F663" s="3"/>
      <c r="G663" s="3"/>
      <c r="H663" s="3"/>
      <c r="I663" s="5"/>
      <c r="J663" s="5"/>
      <c r="K663" s="5"/>
      <c r="L663" s="5"/>
      <c r="M663" s="12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5.75" customHeight="1">
      <c r="A664" s="3"/>
      <c r="B664" s="3"/>
      <c r="C664" s="3"/>
      <c r="D664" s="3"/>
      <c r="E664" s="3"/>
      <c r="F664" s="3"/>
      <c r="G664" s="3"/>
      <c r="H664" s="3"/>
      <c r="I664" s="5"/>
      <c r="J664" s="5"/>
      <c r="K664" s="5"/>
      <c r="L664" s="5"/>
      <c r="M664" s="12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5.75" customHeight="1">
      <c r="A665" s="3"/>
      <c r="B665" s="3"/>
      <c r="C665" s="3"/>
      <c r="D665" s="3"/>
      <c r="E665" s="3"/>
      <c r="F665" s="3"/>
      <c r="G665" s="3"/>
      <c r="H665" s="3"/>
      <c r="I665" s="5"/>
      <c r="J665" s="5"/>
      <c r="K665" s="5"/>
      <c r="L665" s="5"/>
      <c r="M665" s="12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5.75" customHeight="1">
      <c r="A666" s="3"/>
      <c r="B666" s="3"/>
      <c r="C666" s="3"/>
      <c r="D666" s="3"/>
      <c r="E666" s="3"/>
      <c r="F666" s="3"/>
      <c r="G666" s="3"/>
      <c r="H666" s="3"/>
      <c r="I666" s="5"/>
      <c r="J666" s="5"/>
      <c r="K666" s="5"/>
      <c r="L666" s="5"/>
      <c r="M666" s="12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15.75" customHeight="1">
      <c r="A667" s="3"/>
      <c r="B667" s="3"/>
      <c r="C667" s="3"/>
      <c r="D667" s="3"/>
      <c r="E667" s="3"/>
      <c r="F667" s="3"/>
      <c r="G667" s="3"/>
      <c r="H667" s="3"/>
      <c r="I667" s="5"/>
      <c r="J667" s="5"/>
      <c r="K667" s="5"/>
      <c r="L667" s="5"/>
      <c r="M667" s="12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5.75" customHeight="1">
      <c r="A668" s="3"/>
      <c r="B668" s="3"/>
      <c r="C668" s="3"/>
      <c r="D668" s="3"/>
      <c r="E668" s="3"/>
      <c r="F668" s="3"/>
      <c r="G668" s="3"/>
      <c r="H668" s="3"/>
      <c r="I668" s="5"/>
      <c r="J668" s="5"/>
      <c r="K668" s="5"/>
      <c r="L668" s="5"/>
      <c r="M668" s="12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5.75" customHeight="1">
      <c r="A669" s="3"/>
      <c r="B669" s="3"/>
      <c r="C669" s="3"/>
      <c r="D669" s="3"/>
      <c r="E669" s="3"/>
      <c r="F669" s="3"/>
      <c r="G669" s="3"/>
      <c r="H669" s="3"/>
      <c r="I669" s="5"/>
      <c r="J669" s="5"/>
      <c r="K669" s="5"/>
      <c r="L669" s="5"/>
      <c r="M669" s="12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5.75" customHeight="1">
      <c r="A670" s="3"/>
      <c r="B670" s="3"/>
      <c r="C670" s="3"/>
      <c r="D670" s="3"/>
      <c r="E670" s="3"/>
      <c r="F670" s="3"/>
      <c r="G670" s="3"/>
      <c r="H670" s="3"/>
      <c r="I670" s="5"/>
      <c r="J670" s="5"/>
      <c r="K670" s="5"/>
      <c r="L670" s="5"/>
      <c r="M670" s="12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5.75" customHeight="1">
      <c r="A671" s="3"/>
      <c r="B671" s="3"/>
      <c r="C671" s="3"/>
      <c r="D671" s="3"/>
      <c r="E671" s="3"/>
      <c r="F671" s="3"/>
      <c r="G671" s="3"/>
      <c r="H671" s="3"/>
      <c r="I671" s="5"/>
      <c r="J671" s="5"/>
      <c r="K671" s="5"/>
      <c r="L671" s="5"/>
      <c r="M671" s="12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15.75" customHeight="1">
      <c r="A672" s="3"/>
      <c r="B672" s="3"/>
      <c r="C672" s="3"/>
      <c r="D672" s="3"/>
      <c r="E672" s="3"/>
      <c r="F672" s="3"/>
      <c r="G672" s="3"/>
      <c r="H672" s="3"/>
      <c r="I672" s="5"/>
      <c r="J672" s="5"/>
      <c r="K672" s="5"/>
      <c r="L672" s="5"/>
      <c r="M672" s="12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5.75" customHeight="1">
      <c r="A673" s="3"/>
      <c r="B673" s="3"/>
      <c r="C673" s="3"/>
      <c r="D673" s="3"/>
      <c r="E673" s="3"/>
      <c r="F673" s="3"/>
      <c r="G673" s="3"/>
      <c r="H673" s="3"/>
      <c r="I673" s="5"/>
      <c r="J673" s="5"/>
      <c r="K673" s="5"/>
      <c r="L673" s="5"/>
      <c r="M673" s="12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5.75" customHeight="1">
      <c r="A674" s="3"/>
      <c r="B674" s="3"/>
      <c r="C674" s="3"/>
      <c r="D674" s="3"/>
      <c r="E674" s="3"/>
      <c r="F674" s="3"/>
      <c r="G674" s="3"/>
      <c r="H674" s="3"/>
      <c r="I674" s="5"/>
      <c r="J674" s="5"/>
      <c r="K674" s="5"/>
      <c r="L674" s="5"/>
      <c r="M674" s="12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15.75" customHeight="1">
      <c r="A675" s="3"/>
      <c r="B675" s="3"/>
      <c r="C675" s="3"/>
      <c r="D675" s="3"/>
      <c r="E675" s="3"/>
      <c r="F675" s="3"/>
      <c r="G675" s="3"/>
      <c r="H675" s="3"/>
      <c r="I675" s="5"/>
      <c r="J675" s="5"/>
      <c r="K675" s="5"/>
      <c r="L675" s="5"/>
      <c r="M675" s="12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15.75" customHeight="1">
      <c r="A676" s="3"/>
      <c r="B676" s="3"/>
      <c r="C676" s="3"/>
      <c r="D676" s="3"/>
      <c r="E676" s="3"/>
      <c r="F676" s="3"/>
      <c r="G676" s="3"/>
      <c r="H676" s="3"/>
      <c r="I676" s="5"/>
      <c r="J676" s="5"/>
      <c r="K676" s="5"/>
      <c r="L676" s="5"/>
      <c r="M676" s="12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15.75" customHeight="1">
      <c r="A677" s="3"/>
      <c r="B677" s="3"/>
      <c r="C677" s="3"/>
      <c r="D677" s="3"/>
      <c r="E677" s="3"/>
      <c r="F677" s="3"/>
      <c r="G677" s="3"/>
      <c r="H677" s="3"/>
      <c r="I677" s="5"/>
      <c r="J677" s="5"/>
      <c r="K677" s="5"/>
      <c r="L677" s="5"/>
      <c r="M677" s="12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5.75" customHeight="1">
      <c r="A678" s="3"/>
      <c r="B678" s="3"/>
      <c r="C678" s="3"/>
      <c r="D678" s="3"/>
      <c r="E678" s="3"/>
      <c r="F678" s="3"/>
      <c r="G678" s="3"/>
      <c r="H678" s="3"/>
      <c r="I678" s="5"/>
      <c r="J678" s="5"/>
      <c r="K678" s="5"/>
      <c r="L678" s="5"/>
      <c r="M678" s="12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15.75" customHeight="1">
      <c r="A679" s="3"/>
      <c r="B679" s="3"/>
      <c r="C679" s="3"/>
      <c r="D679" s="3"/>
      <c r="E679" s="3"/>
      <c r="F679" s="3"/>
      <c r="G679" s="3"/>
      <c r="H679" s="3"/>
      <c r="I679" s="5"/>
      <c r="J679" s="5"/>
      <c r="K679" s="5"/>
      <c r="L679" s="5"/>
      <c r="M679" s="12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15.75" customHeight="1">
      <c r="A680" s="3"/>
      <c r="B680" s="3"/>
      <c r="C680" s="3"/>
      <c r="D680" s="3"/>
      <c r="E680" s="3"/>
      <c r="F680" s="3"/>
      <c r="G680" s="3"/>
      <c r="H680" s="3"/>
      <c r="I680" s="5"/>
      <c r="J680" s="5"/>
      <c r="K680" s="5"/>
      <c r="L680" s="5"/>
      <c r="M680" s="12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15.75" customHeight="1">
      <c r="A681" s="3"/>
      <c r="B681" s="3"/>
      <c r="C681" s="3"/>
      <c r="D681" s="3"/>
      <c r="E681" s="3"/>
      <c r="F681" s="3"/>
      <c r="G681" s="3"/>
      <c r="H681" s="3"/>
      <c r="I681" s="5"/>
      <c r="J681" s="5"/>
      <c r="K681" s="5"/>
      <c r="L681" s="5"/>
      <c r="M681" s="12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5.75" customHeight="1">
      <c r="A682" s="3"/>
      <c r="B682" s="3"/>
      <c r="C682" s="3"/>
      <c r="D682" s="3"/>
      <c r="E682" s="3"/>
      <c r="F682" s="3"/>
      <c r="G682" s="3"/>
      <c r="H682" s="3"/>
      <c r="I682" s="5"/>
      <c r="J682" s="5"/>
      <c r="K682" s="5"/>
      <c r="L682" s="5"/>
      <c r="M682" s="12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15.75" customHeight="1">
      <c r="A683" s="3"/>
      <c r="B683" s="3"/>
      <c r="C683" s="3"/>
      <c r="D683" s="3"/>
      <c r="E683" s="3"/>
      <c r="F683" s="3"/>
      <c r="G683" s="3"/>
      <c r="H683" s="3"/>
      <c r="I683" s="5"/>
      <c r="J683" s="5"/>
      <c r="K683" s="5"/>
      <c r="L683" s="5"/>
      <c r="M683" s="12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5.75" customHeight="1">
      <c r="A684" s="3"/>
      <c r="B684" s="3"/>
      <c r="C684" s="3"/>
      <c r="D684" s="3"/>
      <c r="E684" s="3"/>
      <c r="F684" s="3"/>
      <c r="G684" s="3"/>
      <c r="H684" s="3"/>
      <c r="I684" s="5"/>
      <c r="J684" s="5"/>
      <c r="K684" s="5"/>
      <c r="L684" s="5"/>
      <c r="M684" s="12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5.75" customHeight="1">
      <c r="A685" s="3"/>
      <c r="B685" s="3"/>
      <c r="C685" s="3"/>
      <c r="D685" s="3"/>
      <c r="E685" s="3"/>
      <c r="F685" s="3"/>
      <c r="G685" s="3"/>
      <c r="H685" s="3"/>
      <c r="I685" s="5"/>
      <c r="J685" s="5"/>
      <c r="K685" s="5"/>
      <c r="L685" s="5"/>
      <c r="M685" s="12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15.75" customHeight="1">
      <c r="A686" s="3"/>
      <c r="B686" s="3"/>
      <c r="C686" s="3"/>
      <c r="D686" s="3"/>
      <c r="E686" s="3"/>
      <c r="F686" s="3"/>
      <c r="G686" s="3"/>
      <c r="H686" s="3"/>
      <c r="I686" s="5"/>
      <c r="J686" s="5"/>
      <c r="K686" s="5"/>
      <c r="L686" s="5"/>
      <c r="M686" s="12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15.75" customHeight="1">
      <c r="A687" s="3"/>
      <c r="B687" s="3"/>
      <c r="C687" s="3"/>
      <c r="D687" s="3"/>
      <c r="E687" s="3"/>
      <c r="F687" s="3"/>
      <c r="G687" s="3"/>
      <c r="H687" s="3"/>
      <c r="I687" s="5"/>
      <c r="J687" s="5"/>
      <c r="K687" s="5"/>
      <c r="L687" s="5"/>
      <c r="M687" s="12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15.75" customHeight="1">
      <c r="A688" s="3"/>
      <c r="B688" s="3"/>
      <c r="C688" s="3"/>
      <c r="D688" s="3"/>
      <c r="E688" s="3"/>
      <c r="F688" s="3"/>
      <c r="G688" s="3"/>
      <c r="H688" s="3"/>
      <c r="I688" s="5"/>
      <c r="J688" s="5"/>
      <c r="K688" s="5"/>
      <c r="L688" s="5"/>
      <c r="M688" s="12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5.75" customHeight="1">
      <c r="A689" s="3"/>
      <c r="B689" s="3"/>
      <c r="C689" s="3"/>
      <c r="D689" s="3"/>
      <c r="E689" s="3"/>
      <c r="F689" s="3"/>
      <c r="G689" s="3"/>
      <c r="H689" s="3"/>
      <c r="I689" s="5"/>
      <c r="J689" s="5"/>
      <c r="K689" s="5"/>
      <c r="L689" s="5"/>
      <c r="M689" s="12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15.75" customHeight="1">
      <c r="A690" s="3"/>
      <c r="B690" s="3"/>
      <c r="C690" s="3"/>
      <c r="D690" s="3"/>
      <c r="E690" s="3"/>
      <c r="F690" s="3"/>
      <c r="G690" s="3"/>
      <c r="H690" s="3"/>
      <c r="I690" s="5"/>
      <c r="J690" s="5"/>
      <c r="K690" s="5"/>
      <c r="L690" s="5"/>
      <c r="M690" s="12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15.75" customHeight="1">
      <c r="A691" s="3"/>
      <c r="B691" s="3"/>
      <c r="C691" s="3"/>
      <c r="D691" s="3"/>
      <c r="E691" s="3"/>
      <c r="F691" s="3"/>
      <c r="G691" s="3"/>
      <c r="H691" s="3"/>
      <c r="I691" s="5"/>
      <c r="J691" s="5"/>
      <c r="K691" s="5"/>
      <c r="L691" s="5"/>
      <c r="M691" s="12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15.75" customHeight="1">
      <c r="A692" s="3"/>
      <c r="B692" s="3"/>
      <c r="C692" s="3"/>
      <c r="D692" s="3"/>
      <c r="E692" s="3"/>
      <c r="F692" s="3"/>
      <c r="G692" s="3"/>
      <c r="H692" s="3"/>
      <c r="I692" s="5"/>
      <c r="J692" s="5"/>
      <c r="K692" s="5"/>
      <c r="L692" s="5"/>
      <c r="M692" s="12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5.75" customHeight="1">
      <c r="A693" s="3"/>
      <c r="B693" s="3"/>
      <c r="C693" s="3"/>
      <c r="D693" s="3"/>
      <c r="E693" s="3"/>
      <c r="F693" s="3"/>
      <c r="G693" s="3"/>
      <c r="H693" s="3"/>
      <c r="I693" s="5"/>
      <c r="J693" s="5"/>
      <c r="K693" s="5"/>
      <c r="L693" s="5"/>
      <c r="M693" s="12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15.75" customHeight="1">
      <c r="A694" s="3"/>
      <c r="B694" s="3"/>
      <c r="C694" s="3"/>
      <c r="D694" s="3"/>
      <c r="E694" s="3"/>
      <c r="F694" s="3"/>
      <c r="G694" s="3"/>
      <c r="H694" s="3"/>
      <c r="I694" s="5"/>
      <c r="J694" s="5"/>
      <c r="K694" s="5"/>
      <c r="L694" s="5"/>
      <c r="M694" s="12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15.75" customHeight="1">
      <c r="A695" s="3"/>
      <c r="B695" s="3"/>
      <c r="C695" s="3"/>
      <c r="D695" s="3"/>
      <c r="E695" s="3"/>
      <c r="F695" s="3"/>
      <c r="G695" s="3"/>
      <c r="H695" s="3"/>
      <c r="I695" s="5"/>
      <c r="J695" s="5"/>
      <c r="K695" s="5"/>
      <c r="L695" s="5"/>
      <c r="M695" s="12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15.75" customHeight="1">
      <c r="A696" s="3"/>
      <c r="B696" s="3"/>
      <c r="C696" s="3"/>
      <c r="D696" s="3"/>
      <c r="E696" s="3"/>
      <c r="F696" s="3"/>
      <c r="G696" s="3"/>
      <c r="H696" s="3"/>
      <c r="I696" s="5"/>
      <c r="J696" s="5"/>
      <c r="K696" s="5"/>
      <c r="L696" s="5"/>
      <c r="M696" s="12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5.75" customHeight="1">
      <c r="A697" s="3"/>
      <c r="B697" s="3"/>
      <c r="C697" s="3"/>
      <c r="D697" s="3"/>
      <c r="E697" s="3"/>
      <c r="F697" s="3"/>
      <c r="G697" s="3"/>
      <c r="H697" s="3"/>
      <c r="I697" s="5"/>
      <c r="J697" s="5"/>
      <c r="K697" s="5"/>
      <c r="L697" s="5"/>
      <c r="M697" s="12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15.75" customHeight="1">
      <c r="A698" s="3"/>
      <c r="B698" s="3"/>
      <c r="C698" s="3"/>
      <c r="D698" s="3"/>
      <c r="E698" s="3"/>
      <c r="F698" s="3"/>
      <c r="G698" s="3"/>
      <c r="H698" s="3"/>
      <c r="I698" s="5"/>
      <c r="J698" s="5"/>
      <c r="K698" s="5"/>
      <c r="L698" s="5"/>
      <c r="M698" s="12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15.75" customHeight="1">
      <c r="A699" s="3"/>
      <c r="B699" s="3"/>
      <c r="C699" s="3"/>
      <c r="D699" s="3"/>
      <c r="E699" s="3"/>
      <c r="F699" s="3"/>
      <c r="G699" s="3"/>
      <c r="H699" s="3"/>
      <c r="I699" s="5"/>
      <c r="J699" s="5"/>
      <c r="K699" s="5"/>
      <c r="L699" s="5"/>
      <c r="M699" s="12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5.75" customHeight="1">
      <c r="A700" s="3"/>
      <c r="B700" s="3"/>
      <c r="C700" s="3"/>
      <c r="D700" s="3"/>
      <c r="E700" s="3"/>
      <c r="F700" s="3"/>
      <c r="G700" s="3"/>
      <c r="H700" s="3"/>
      <c r="I700" s="5"/>
      <c r="J700" s="5"/>
      <c r="K700" s="5"/>
      <c r="L700" s="5"/>
      <c r="M700" s="12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5.75" customHeight="1">
      <c r="A701" s="3"/>
      <c r="B701" s="3"/>
      <c r="C701" s="3"/>
      <c r="D701" s="3"/>
      <c r="E701" s="3"/>
      <c r="F701" s="3"/>
      <c r="G701" s="3"/>
      <c r="H701" s="3"/>
      <c r="I701" s="5"/>
      <c r="J701" s="5"/>
      <c r="K701" s="5"/>
      <c r="L701" s="5"/>
      <c r="M701" s="12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5.75" customHeight="1">
      <c r="A702" s="3"/>
      <c r="B702" s="3"/>
      <c r="C702" s="3"/>
      <c r="D702" s="3"/>
      <c r="E702" s="3"/>
      <c r="F702" s="3"/>
      <c r="G702" s="3"/>
      <c r="H702" s="3"/>
      <c r="I702" s="5"/>
      <c r="J702" s="5"/>
      <c r="K702" s="5"/>
      <c r="L702" s="5"/>
      <c r="M702" s="12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5.75" customHeight="1">
      <c r="A703" s="3"/>
      <c r="B703" s="3"/>
      <c r="C703" s="3"/>
      <c r="D703" s="3"/>
      <c r="E703" s="3"/>
      <c r="F703" s="3"/>
      <c r="G703" s="3"/>
      <c r="H703" s="3"/>
      <c r="I703" s="5"/>
      <c r="J703" s="5"/>
      <c r="K703" s="5"/>
      <c r="L703" s="5"/>
      <c r="M703" s="12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5.75" customHeight="1">
      <c r="A704" s="3"/>
      <c r="B704" s="3"/>
      <c r="C704" s="3"/>
      <c r="D704" s="3"/>
      <c r="E704" s="3"/>
      <c r="F704" s="3"/>
      <c r="G704" s="3"/>
      <c r="H704" s="3"/>
      <c r="I704" s="5"/>
      <c r="J704" s="5"/>
      <c r="K704" s="5"/>
      <c r="L704" s="5"/>
      <c r="M704" s="12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5.75" customHeight="1">
      <c r="A705" s="3"/>
      <c r="B705" s="3"/>
      <c r="C705" s="3"/>
      <c r="D705" s="3"/>
      <c r="E705" s="3"/>
      <c r="F705" s="3"/>
      <c r="G705" s="3"/>
      <c r="H705" s="3"/>
      <c r="I705" s="5"/>
      <c r="J705" s="5"/>
      <c r="K705" s="5"/>
      <c r="L705" s="5"/>
      <c r="M705" s="12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5.75" customHeight="1">
      <c r="A706" s="3"/>
      <c r="B706" s="3"/>
      <c r="C706" s="3"/>
      <c r="D706" s="3"/>
      <c r="E706" s="3"/>
      <c r="F706" s="3"/>
      <c r="G706" s="3"/>
      <c r="H706" s="3"/>
      <c r="I706" s="5"/>
      <c r="J706" s="5"/>
      <c r="K706" s="5"/>
      <c r="L706" s="5"/>
      <c r="M706" s="12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5.75" customHeight="1">
      <c r="A707" s="3"/>
      <c r="B707" s="3"/>
      <c r="C707" s="3"/>
      <c r="D707" s="3"/>
      <c r="E707" s="3"/>
      <c r="F707" s="3"/>
      <c r="G707" s="3"/>
      <c r="H707" s="3"/>
      <c r="I707" s="5"/>
      <c r="J707" s="5"/>
      <c r="K707" s="5"/>
      <c r="L707" s="5"/>
      <c r="M707" s="12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5.75" customHeight="1">
      <c r="A708" s="3"/>
      <c r="B708" s="3"/>
      <c r="C708" s="3"/>
      <c r="D708" s="3"/>
      <c r="E708" s="3"/>
      <c r="F708" s="3"/>
      <c r="G708" s="3"/>
      <c r="H708" s="3"/>
      <c r="I708" s="5"/>
      <c r="J708" s="5"/>
      <c r="K708" s="5"/>
      <c r="L708" s="5"/>
      <c r="M708" s="12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5.75" customHeight="1">
      <c r="A709" s="3"/>
      <c r="B709" s="3"/>
      <c r="C709" s="3"/>
      <c r="D709" s="3"/>
      <c r="E709" s="3"/>
      <c r="F709" s="3"/>
      <c r="G709" s="3"/>
      <c r="H709" s="3"/>
      <c r="I709" s="5"/>
      <c r="J709" s="5"/>
      <c r="K709" s="5"/>
      <c r="L709" s="5"/>
      <c r="M709" s="12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5.75" customHeight="1">
      <c r="A710" s="3"/>
      <c r="B710" s="3"/>
      <c r="C710" s="3"/>
      <c r="D710" s="3"/>
      <c r="E710" s="3"/>
      <c r="F710" s="3"/>
      <c r="G710" s="3"/>
      <c r="H710" s="3"/>
      <c r="I710" s="5"/>
      <c r="J710" s="5"/>
      <c r="K710" s="5"/>
      <c r="L710" s="5"/>
      <c r="M710" s="12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15.75" customHeight="1">
      <c r="A711" s="3"/>
      <c r="B711" s="3"/>
      <c r="C711" s="3"/>
      <c r="D711" s="3"/>
      <c r="E711" s="3"/>
      <c r="F711" s="3"/>
      <c r="G711" s="3"/>
      <c r="H711" s="3"/>
      <c r="I711" s="5"/>
      <c r="J711" s="5"/>
      <c r="K711" s="5"/>
      <c r="L711" s="5"/>
      <c r="M711" s="12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5.75" customHeight="1">
      <c r="A712" s="3"/>
      <c r="B712" s="3"/>
      <c r="C712" s="3"/>
      <c r="D712" s="3"/>
      <c r="E712" s="3"/>
      <c r="F712" s="3"/>
      <c r="G712" s="3"/>
      <c r="H712" s="3"/>
      <c r="I712" s="5"/>
      <c r="J712" s="5"/>
      <c r="K712" s="5"/>
      <c r="L712" s="5"/>
      <c r="M712" s="12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5.75" customHeight="1">
      <c r="A713" s="3"/>
      <c r="B713" s="3"/>
      <c r="C713" s="3"/>
      <c r="D713" s="3"/>
      <c r="E713" s="3"/>
      <c r="F713" s="3"/>
      <c r="G713" s="3"/>
      <c r="H713" s="3"/>
      <c r="I713" s="5"/>
      <c r="J713" s="5"/>
      <c r="K713" s="5"/>
      <c r="L713" s="5"/>
      <c r="M713" s="12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5.75" customHeight="1">
      <c r="A714" s="3"/>
      <c r="B714" s="3"/>
      <c r="C714" s="3"/>
      <c r="D714" s="3"/>
      <c r="E714" s="3"/>
      <c r="F714" s="3"/>
      <c r="G714" s="3"/>
      <c r="H714" s="3"/>
      <c r="I714" s="5"/>
      <c r="J714" s="5"/>
      <c r="K714" s="5"/>
      <c r="L714" s="5"/>
      <c r="M714" s="12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15.75" customHeight="1">
      <c r="A715" s="3"/>
      <c r="B715" s="3"/>
      <c r="C715" s="3"/>
      <c r="D715" s="3"/>
      <c r="E715" s="3"/>
      <c r="F715" s="3"/>
      <c r="G715" s="3"/>
      <c r="H715" s="3"/>
      <c r="I715" s="5"/>
      <c r="J715" s="5"/>
      <c r="K715" s="5"/>
      <c r="L715" s="5"/>
      <c r="M715" s="12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5.75" customHeight="1">
      <c r="A716" s="3"/>
      <c r="B716" s="3"/>
      <c r="C716" s="3"/>
      <c r="D716" s="3"/>
      <c r="E716" s="3"/>
      <c r="F716" s="3"/>
      <c r="G716" s="3"/>
      <c r="H716" s="3"/>
      <c r="I716" s="5"/>
      <c r="J716" s="5"/>
      <c r="K716" s="5"/>
      <c r="L716" s="5"/>
      <c r="M716" s="12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15.75" customHeight="1">
      <c r="A717" s="3"/>
      <c r="B717" s="3"/>
      <c r="C717" s="3"/>
      <c r="D717" s="3"/>
      <c r="E717" s="3"/>
      <c r="F717" s="3"/>
      <c r="G717" s="3"/>
      <c r="H717" s="3"/>
      <c r="I717" s="5"/>
      <c r="J717" s="5"/>
      <c r="K717" s="5"/>
      <c r="L717" s="5"/>
      <c r="M717" s="12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15.75" customHeight="1">
      <c r="A718" s="3"/>
      <c r="B718" s="3"/>
      <c r="C718" s="3"/>
      <c r="D718" s="3"/>
      <c r="E718" s="3"/>
      <c r="F718" s="3"/>
      <c r="G718" s="3"/>
      <c r="H718" s="3"/>
      <c r="I718" s="5"/>
      <c r="J718" s="5"/>
      <c r="K718" s="5"/>
      <c r="L718" s="5"/>
      <c r="M718" s="12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15.75" customHeight="1">
      <c r="A719" s="3"/>
      <c r="B719" s="3"/>
      <c r="C719" s="3"/>
      <c r="D719" s="3"/>
      <c r="E719" s="3"/>
      <c r="F719" s="3"/>
      <c r="G719" s="3"/>
      <c r="H719" s="3"/>
      <c r="I719" s="5"/>
      <c r="J719" s="5"/>
      <c r="K719" s="5"/>
      <c r="L719" s="5"/>
      <c r="M719" s="12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15.75" customHeight="1">
      <c r="A720" s="3"/>
      <c r="B720" s="3"/>
      <c r="C720" s="3"/>
      <c r="D720" s="3"/>
      <c r="E720" s="3"/>
      <c r="F720" s="3"/>
      <c r="G720" s="3"/>
      <c r="H720" s="3"/>
      <c r="I720" s="5"/>
      <c r="J720" s="5"/>
      <c r="K720" s="5"/>
      <c r="L720" s="5"/>
      <c r="M720" s="12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15.75" customHeight="1">
      <c r="A721" s="3"/>
      <c r="B721" s="3"/>
      <c r="C721" s="3"/>
      <c r="D721" s="3"/>
      <c r="E721" s="3"/>
      <c r="F721" s="3"/>
      <c r="G721" s="3"/>
      <c r="H721" s="3"/>
      <c r="I721" s="5"/>
      <c r="J721" s="5"/>
      <c r="K721" s="5"/>
      <c r="L721" s="5"/>
      <c r="M721" s="12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15.75" customHeight="1">
      <c r="A722" s="3"/>
      <c r="B722" s="3"/>
      <c r="C722" s="3"/>
      <c r="D722" s="3"/>
      <c r="E722" s="3"/>
      <c r="F722" s="3"/>
      <c r="G722" s="3"/>
      <c r="H722" s="3"/>
      <c r="I722" s="5"/>
      <c r="J722" s="5"/>
      <c r="K722" s="5"/>
      <c r="L722" s="5"/>
      <c r="M722" s="12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5.75" customHeight="1">
      <c r="A723" s="3"/>
      <c r="B723" s="3"/>
      <c r="C723" s="3"/>
      <c r="D723" s="3"/>
      <c r="E723" s="3"/>
      <c r="F723" s="3"/>
      <c r="G723" s="3"/>
      <c r="H723" s="3"/>
      <c r="I723" s="5"/>
      <c r="J723" s="5"/>
      <c r="K723" s="5"/>
      <c r="L723" s="5"/>
      <c r="M723" s="12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15.75" customHeight="1">
      <c r="A724" s="3"/>
      <c r="B724" s="3"/>
      <c r="C724" s="3"/>
      <c r="D724" s="3"/>
      <c r="E724" s="3"/>
      <c r="F724" s="3"/>
      <c r="G724" s="3"/>
      <c r="H724" s="3"/>
      <c r="I724" s="5"/>
      <c r="J724" s="5"/>
      <c r="K724" s="5"/>
      <c r="L724" s="5"/>
      <c r="M724" s="12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5.75" customHeight="1">
      <c r="A725" s="3"/>
      <c r="B725" s="3"/>
      <c r="C725" s="3"/>
      <c r="D725" s="3"/>
      <c r="E725" s="3"/>
      <c r="F725" s="3"/>
      <c r="G725" s="3"/>
      <c r="H725" s="3"/>
      <c r="I725" s="5"/>
      <c r="J725" s="5"/>
      <c r="K725" s="5"/>
      <c r="L725" s="5"/>
      <c r="M725" s="12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15.75" customHeight="1">
      <c r="A726" s="3"/>
      <c r="B726" s="3"/>
      <c r="C726" s="3"/>
      <c r="D726" s="3"/>
      <c r="E726" s="3"/>
      <c r="F726" s="3"/>
      <c r="G726" s="3"/>
      <c r="H726" s="3"/>
      <c r="I726" s="5"/>
      <c r="J726" s="5"/>
      <c r="K726" s="5"/>
      <c r="L726" s="5"/>
      <c r="M726" s="12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5.75" customHeight="1">
      <c r="A727" s="3"/>
      <c r="B727" s="3"/>
      <c r="C727" s="3"/>
      <c r="D727" s="3"/>
      <c r="E727" s="3"/>
      <c r="F727" s="3"/>
      <c r="G727" s="3"/>
      <c r="H727" s="3"/>
      <c r="I727" s="5"/>
      <c r="J727" s="5"/>
      <c r="K727" s="5"/>
      <c r="L727" s="5"/>
      <c r="M727" s="12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5.75" customHeight="1">
      <c r="A728" s="3"/>
      <c r="B728" s="3"/>
      <c r="C728" s="3"/>
      <c r="D728" s="3"/>
      <c r="E728" s="3"/>
      <c r="F728" s="3"/>
      <c r="G728" s="3"/>
      <c r="H728" s="3"/>
      <c r="I728" s="5"/>
      <c r="J728" s="5"/>
      <c r="K728" s="5"/>
      <c r="L728" s="5"/>
      <c r="M728" s="12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15.75" customHeight="1">
      <c r="A729" s="3"/>
      <c r="B729" s="3"/>
      <c r="C729" s="3"/>
      <c r="D729" s="3"/>
      <c r="E729" s="3"/>
      <c r="F729" s="3"/>
      <c r="G729" s="3"/>
      <c r="H729" s="3"/>
      <c r="I729" s="5"/>
      <c r="J729" s="5"/>
      <c r="K729" s="5"/>
      <c r="L729" s="5"/>
      <c r="M729" s="12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15.75" customHeight="1">
      <c r="A730" s="3"/>
      <c r="B730" s="3"/>
      <c r="C730" s="3"/>
      <c r="D730" s="3"/>
      <c r="E730" s="3"/>
      <c r="F730" s="3"/>
      <c r="G730" s="3"/>
      <c r="H730" s="3"/>
      <c r="I730" s="5"/>
      <c r="J730" s="5"/>
      <c r="K730" s="5"/>
      <c r="L730" s="5"/>
      <c r="M730" s="12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15.75" customHeight="1">
      <c r="A731" s="3"/>
      <c r="B731" s="3"/>
      <c r="C731" s="3"/>
      <c r="D731" s="3"/>
      <c r="E731" s="3"/>
      <c r="F731" s="3"/>
      <c r="G731" s="3"/>
      <c r="H731" s="3"/>
      <c r="I731" s="5"/>
      <c r="J731" s="5"/>
      <c r="K731" s="5"/>
      <c r="L731" s="5"/>
      <c r="M731" s="12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5.75" customHeight="1">
      <c r="A732" s="3"/>
      <c r="B732" s="3"/>
      <c r="C732" s="3"/>
      <c r="D732" s="3"/>
      <c r="E732" s="3"/>
      <c r="F732" s="3"/>
      <c r="G732" s="3"/>
      <c r="H732" s="3"/>
      <c r="I732" s="5"/>
      <c r="J732" s="5"/>
      <c r="K732" s="5"/>
      <c r="L732" s="5"/>
      <c r="M732" s="12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5.75" customHeight="1">
      <c r="A733" s="3"/>
      <c r="B733" s="3"/>
      <c r="C733" s="3"/>
      <c r="D733" s="3"/>
      <c r="E733" s="3"/>
      <c r="F733" s="3"/>
      <c r="G733" s="3"/>
      <c r="H733" s="3"/>
      <c r="I733" s="5"/>
      <c r="J733" s="5"/>
      <c r="K733" s="5"/>
      <c r="L733" s="5"/>
      <c r="M733" s="12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5.75" customHeight="1">
      <c r="A734" s="3"/>
      <c r="B734" s="3"/>
      <c r="C734" s="3"/>
      <c r="D734" s="3"/>
      <c r="E734" s="3"/>
      <c r="F734" s="3"/>
      <c r="G734" s="3"/>
      <c r="H734" s="3"/>
      <c r="I734" s="5"/>
      <c r="J734" s="5"/>
      <c r="K734" s="5"/>
      <c r="L734" s="5"/>
      <c r="M734" s="12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5.75" customHeight="1">
      <c r="A735" s="3"/>
      <c r="B735" s="3"/>
      <c r="C735" s="3"/>
      <c r="D735" s="3"/>
      <c r="E735" s="3"/>
      <c r="F735" s="3"/>
      <c r="G735" s="3"/>
      <c r="H735" s="3"/>
      <c r="I735" s="5"/>
      <c r="J735" s="5"/>
      <c r="K735" s="5"/>
      <c r="L735" s="5"/>
      <c r="M735" s="12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5.75" customHeight="1">
      <c r="A736" s="3"/>
      <c r="B736" s="3"/>
      <c r="C736" s="3"/>
      <c r="D736" s="3"/>
      <c r="E736" s="3"/>
      <c r="F736" s="3"/>
      <c r="G736" s="3"/>
      <c r="H736" s="3"/>
      <c r="I736" s="5"/>
      <c r="J736" s="5"/>
      <c r="K736" s="5"/>
      <c r="L736" s="5"/>
      <c r="M736" s="12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5.75" customHeight="1">
      <c r="A737" s="3"/>
      <c r="B737" s="3"/>
      <c r="C737" s="3"/>
      <c r="D737" s="3"/>
      <c r="E737" s="3"/>
      <c r="F737" s="3"/>
      <c r="G737" s="3"/>
      <c r="H737" s="3"/>
      <c r="I737" s="5"/>
      <c r="J737" s="5"/>
      <c r="K737" s="5"/>
      <c r="L737" s="5"/>
      <c r="M737" s="12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15.75" customHeight="1">
      <c r="A738" s="3"/>
      <c r="B738" s="3"/>
      <c r="C738" s="3"/>
      <c r="D738" s="3"/>
      <c r="E738" s="3"/>
      <c r="F738" s="3"/>
      <c r="G738" s="3"/>
      <c r="H738" s="3"/>
      <c r="I738" s="5"/>
      <c r="J738" s="5"/>
      <c r="K738" s="5"/>
      <c r="L738" s="5"/>
      <c r="M738" s="12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5.75" customHeight="1">
      <c r="A739" s="3"/>
      <c r="B739" s="3"/>
      <c r="C739" s="3"/>
      <c r="D739" s="3"/>
      <c r="E739" s="3"/>
      <c r="F739" s="3"/>
      <c r="G739" s="3"/>
      <c r="H739" s="3"/>
      <c r="I739" s="5"/>
      <c r="J739" s="5"/>
      <c r="K739" s="5"/>
      <c r="L739" s="5"/>
      <c r="M739" s="12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5.75" customHeight="1">
      <c r="A740" s="3"/>
      <c r="B740" s="3"/>
      <c r="C740" s="3"/>
      <c r="D740" s="3"/>
      <c r="E740" s="3"/>
      <c r="F740" s="3"/>
      <c r="G740" s="3"/>
      <c r="H740" s="3"/>
      <c r="I740" s="5"/>
      <c r="J740" s="5"/>
      <c r="K740" s="5"/>
      <c r="L740" s="5"/>
      <c r="M740" s="12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15.75" customHeight="1">
      <c r="A741" s="3"/>
      <c r="B741" s="3"/>
      <c r="C741" s="3"/>
      <c r="D741" s="3"/>
      <c r="E741" s="3"/>
      <c r="F741" s="3"/>
      <c r="G741" s="3"/>
      <c r="H741" s="3"/>
      <c r="I741" s="5"/>
      <c r="J741" s="5"/>
      <c r="K741" s="5"/>
      <c r="L741" s="5"/>
      <c r="M741" s="12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5.75" customHeight="1">
      <c r="A742" s="3"/>
      <c r="B742" s="3"/>
      <c r="C742" s="3"/>
      <c r="D742" s="3"/>
      <c r="E742" s="3"/>
      <c r="F742" s="3"/>
      <c r="G742" s="3"/>
      <c r="H742" s="3"/>
      <c r="I742" s="5"/>
      <c r="J742" s="5"/>
      <c r="K742" s="5"/>
      <c r="L742" s="5"/>
      <c r="M742" s="12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15.75" customHeight="1">
      <c r="A743" s="3"/>
      <c r="B743" s="3"/>
      <c r="C743" s="3"/>
      <c r="D743" s="3"/>
      <c r="E743" s="3"/>
      <c r="F743" s="3"/>
      <c r="G743" s="3"/>
      <c r="H743" s="3"/>
      <c r="I743" s="5"/>
      <c r="J743" s="5"/>
      <c r="K743" s="5"/>
      <c r="L743" s="5"/>
      <c r="M743" s="12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5.75" customHeight="1">
      <c r="A744" s="3"/>
      <c r="B744" s="3"/>
      <c r="C744" s="3"/>
      <c r="D744" s="3"/>
      <c r="E744" s="3"/>
      <c r="F744" s="3"/>
      <c r="G744" s="3"/>
      <c r="H744" s="3"/>
      <c r="I744" s="5"/>
      <c r="J744" s="5"/>
      <c r="K744" s="5"/>
      <c r="L744" s="5"/>
      <c r="M744" s="12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5.75" customHeight="1">
      <c r="A745" s="3"/>
      <c r="B745" s="3"/>
      <c r="C745" s="3"/>
      <c r="D745" s="3"/>
      <c r="E745" s="3"/>
      <c r="F745" s="3"/>
      <c r="G745" s="3"/>
      <c r="H745" s="3"/>
      <c r="I745" s="5"/>
      <c r="J745" s="5"/>
      <c r="K745" s="5"/>
      <c r="L745" s="5"/>
      <c r="M745" s="12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5.75" customHeight="1">
      <c r="A746" s="3"/>
      <c r="B746" s="3"/>
      <c r="C746" s="3"/>
      <c r="D746" s="3"/>
      <c r="E746" s="3"/>
      <c r="F746" s="3"/>
      <c r="G746" s="3"/>
      <c r="H746" s="3"/>
      <c r="I746" s="5"/>
      <c r="J746" s="5"/>
      <c r="K746" s="5"/>
      <c r="L746" s="5"/>
      <c r="M746" s="12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5.75" customHeight="1">
      <c r="A747" s="3"/>
      <c r="B747" s="3"/>
      <c r="C747" s="3"/>
      <c r="D747" s="3"/>
      <c r="E747" s="3"/>
      <c r="F747" s="3"/>
      <c r="G747" s="3"/>
      <c r="H747" s="3"/>
      <c r="I747" s="5"/>
      <c r="J747" s="5"/>
      <c r="K747" s="5"/>
      <c r="L747" s="5"/>
      <c r="M747" s="12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5.75" customHeight="1">
      <c r="A748" s="3"/>
      <c r="B748" s="3"/>
      <c r="C748" s="3"/>
      <c r="D748" s="3"/>
      <c r="E748" s="3"/>
      <c r="F748" s="3"/>
      <c r="G748" s="3"/>
      <c r="H748" s="3"/>
      <c r="I748" s="5"/>
      <c r="J748" s="5"/>
      <c r="K748" s="5"/>
      <c r="L748" s="5"/>
      <c r="M748" s="12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5.75" customHeight="1">
      <c r="A749" s="3"/>
      <c r="B749" s="3"/>
      <c r="C749" s="3"/>
      <c r="D749" s="3"/>
      <c r="E749" s="3"/>
      <c r="F749" s="3"/>
      <c r="G749" s="3"/>
      <c r="H749" s="3"/>
      <c r="I749" s="5"/>
      <c r="J749" s="5"/>
      <c r="K749" s="5"/>
      <c r="L749" s="5"/>
      <c r="M749" s="12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5.75" customHeight="1">
      <c r="A750" s="3"/>
      <c r="B750" s="3"/>
      <c r="C750" s="3"/>
      <c r="D750" s="3"/>
      <c r="E750" s="3"/>
      <c r="F750" s="3"/>
      <c r="G750" s="3"/>
      <c r="H750" s="3"/>
      <c r="I750" s="5"/>
      <c r="J750" s="5"/>
      <c r="K750" s="5"/>
      <c r="L750" s="5"/>
      <c r="M750" s="12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5.75" customHeight="1">
      <c r="A751" s="3"/>
      <c r="B751" s="3"/>
      <c r="C751" s="3"/>
      <c r="D751" s="3"/>
      <c r="E751" s="3"/>
      <c r="F751" s="3"/>
      <c r="G751" s="3"/>
      <c r="H751" s="3"/>
      <c r="I751" s="5"/>
      <c r="J751" s="5"/>
      <c r="K751" s="5"/>
      <c r="L751" s="5"/>
      <c r="M751" s="12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5.75" customHeight="1">
      <c r="A752" s="3"/>
      <c r="B752" s="3"/>
      <c r="C752" s="3"/>
      <c r="D752" s="3"/>
      <c r="E752" s="3"/>
      <c r="F752" s="3"/>
      <c r="G752" s="3"/>
      <c r="H752" s="3"/>
      <c r="I752" s="5"/>
      <c r="J752" s="5"/>
      <c r="K752" s="5"/>
      <c r="L752" s="5"/>
      <c r="M752" s="12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5.75" customHeight="1">
      <c r="A753" s="3"/>
      <c r="B753" s="3"/>
      <c r="C753" s="3"/>
      <c r="D753" s="3"/>
      <c r="E753" s="3"/>
      <c r="F753" s="3"/>
      <c r="G753" s="3"/>
      <c r="H753" s="3"/>
      <c r="I753" s="5"/>
      <c r="J753" s="5"/>
      <c r="K753" s="5"/>
      <c r="L753" s="5"/>
      <c r="M753" s="12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5.75" customHeight="1">
      <c r="A754" s="3"/>
      <c r="B754" s="3"/>
      <c r="C754" s="3"/>
      <c r="D754" s="3"/>
      <c r="E754" s="3"/>
      <c r="F754" s="3"/>
      <c r="G754" s="3"/>
      <c r="H754" s="3"/>
      <c r="I754" s="5"/>
      <c r="J754" s="5"/>
      <c r="K754" s="5"/>
      <c r="L754" s="5"/>
      <c r="M754" s="12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5.75" customHeight="1">
      <c r="A755" s="3"/>
      <c r="B755" s="3"/>
      <c r="C755" s="3"/>
      <c r="D755" s="3"/>
      <c r="E755" s="3"/>
      <c r="F755" s="3"/>
      <c r="G755" s="3"/>
      <c r="H755" s="3"/>
      <c r="I755" s="5"/>
      <c r="J755" s="5"/>
      <c r="K755" s="5"/>
      <c r="L755" s="5"/>
      <c r="M755" s="12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5.75" customHeight="1">
      <c r="A756" s="3"/>
      <c r="B756" s="3"/>
      <c r="C756" s="3"/>
      <c r="D756" s="3"/>
      <c r="E756" s="3"/>
      <c r="F756" s="3"/>
      <c r="G756" s="3"/>
      <c r="H756" s="3"/>
      <c r="I756" s="5"/>
      <c r="J756" s="5"/>
      <c r="K756" s="5"/>
      <c r="L756" s="5"/>
      <c r="M756" s="12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15.75" customHeight="1">
      <c r="A757" s="3"/>
      <c r="B757" s="3"/>
      <c r="C757" s="3"/>
      <c r="D757" s="3"/>
      <c r="E757" s="3"/>
      <c r="F757" s="3"/>
      <c r="G757" s="3"/>
      <c r="H757" s="3"/>
      <c r="I757" s="5"/>
      <c r="J757" s="5"/>
      <c r="K757" s="5"/>
      <c r="L757" s="5"/>
      <c r="M757" s="12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15.75" customHeight="1">
      <c r="A758" s="3"/>
      <c r="B758" s="3"/>
      <c r="C758" s="3"/>
      <c r="D758" s="3"/>
      <c r="E758" s="3"/>
      <c r="F758" s="3"/>
      <c r="G758" s="3"/>
      <c r="H758" s="3"/>
      <c r="I758" s="5"/>
      <c r="J758" s="5"/>
      <c r="K758" s="5"/>
      <c r="L758" s="5"/>
      <c r="M758" s="12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15.75" customHeight="1">
      <c r="A759" s="3"/>
      <c r="B759" s="3"/>
      <c r="C759" s="3"/>
      <c r="D759" s="3"/>
      <c r="E759" s="3"/>
      <c r="F759" s="3"/>
      <c r="G759" s="3"/>
      <c r="H759" s="3"/>
      <c r="I759" s="5"/>
      <c r="J759" s="5"/>
      <c r="K759" s="5"/>
      <c r="L759" s="5"/>
      <c r="M759" s="12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5.75" customHeight="1">
      <c r="A760" s="3"/>
      <c r="B760" s="3"/>
      <c r="C760" s="3"/>
      <c r="D760" s="3"/>
      <c r="E760" s="3"/>
      <c r="F760" s="3"/>
      <c r="G760" s="3"/>
      <c r="H760" s="3"/>
      <c r="I760" s="5"/>
      <c r="J760" s="5"/>
      <c r="K760" s="5"/>
      <c r="L760" s="5"/>
      <c r="M760" s="12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15.75" customHeight="1">
      <c r="A761" s="3"/>
      <c r="B761" s="3"/>
      <c r="C761" s="3"/>
      <c r="D761" s="3"/>
      <c r="E761" s="3"/>
      <c r="F761" s="3"/>
      <c r="G761" s="3"/>
      <c r="H761" s="3"/>
      <c r="I761" s="5"/>
      <c r="J761" s="5"/>
      <c r="K761" s="5"/>
      <c r="L761" s="5"/>
      <c r="M761" s="12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15.75" customHeight="1">
      <c r="A762" s="3"/>
      <c r="B762" s="3"/>
      <c r="C762" s="3"/>
      <c r="D762" s="3"/>
      <c r="E762" s="3"/>
      <c r="F762" s="3"/>
      <c r="G762" s="3"/>
      <c r="H762" s="3"/>
      <c r="I762" s="5"/>
      <c r="J762" s="5"/>
      <c r="K762" s="5"/>
      <c r="L762" s="5"/>
      <c r="M762" s="12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15.75" customHeight="1">
      <c r="A763" s="3"/>
      <c r="B763" s="3"/>
      <c r="C763" s="3"/>
      <c r="D763" s="3"/>
      <c r="E763" s="3"/>
      <c r="F763" s="3"/>
      <c r="G763" s="3"/>
      <c r="H763" s="3"/>
      <c r="I763" s="5"/>
      <c r="J763" s="5"/>
      <c r="K763" s="5"/>
      <c r="L763" s="5"/>
      <c r="M763" s="12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5.75" customHeight="1">
      <c r="A764" s="3"/>
      <c r="B764" s="3"/>
      <c r="C764" s="3"/>
      <c r="D764" s="3"/>
      <c r="E764" s="3"/>
      <c r="F764" s="3"/>
      <c r="G764" s="3"/>
      <c r="H764" s="3"/>
      <c r="I764" s="5"/>
      <c r="J764" s="5"/>
      <c r="K764" s="5"/>
      <c r="L764" s="5"/>
      <c r="M764" s="12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15.75" customHeight="1">
      <c r="A765" s="3"/>
      <c r="B765" s="3"/>
      <c r="C765" s="3"/>
      <c r="D765" s="3"/>
      <c r="E765" s="3"/>
      <c r="F765" s="3"/>
      <c r="G765" s="3"/>
      <c r="H765" s="3"/>
      <c r="I765" s="5"/>
      <c r="J765" s="5"/>
      <c r="K765" s="5"/>
      <c r="L765" s="5"/>
      <c r="M765" s="12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15.75" customHeight="1">
      <c r="A766" s="3"/>
      <c r="B766" s="3"/>
      <c r="C766" s="3"/>
      <c r="D766" s="3"/>
      <c r="E766" s="3"/>
      <c r="F766" s="3"/>
      <c r="G766" s="3"/>
      <c r="H766" s="3"/>
      <c r="I766" s="5"/>
      <c r="J766" s="5"/>
      <c r="K766" s="5"/>
      <c r="L766" s="5"/>
      <c r="M766" s="12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15.75" customHeight="1">
      <c r="A767" s="3"/>
      <c r="B767" s="3"/>
      <c r="C767" s="3"/>
      <c r="D767" s="3"/>
      <c r="E767" s="3"/>
      <c r="F767" s="3"/>
      <c r="G767" s="3"/>
      <c r="H767" s="3"/>
      <c r="I767" s="5"/>
      <c r="J767" s="5"/>
      <c r="K767" s="5"/>
      <c r="L767" s="5"/>
      <c r="M767" s="12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5.75" customHeight="1">
      <c r="A768" s="3"/>
      <c r="B768" s="3"/>
      <c r="C768" s="3"/>
      <c r="D768" s="3"/>
      <c r="E768" s="3"/>
      <c r="F768" s="3"/>
      <c r="G768" s="3"/>
      <c r="H768" s="3"/>
      <c r="I768" s="5"/>
      <c r="J768" s="5"/>
      <c r="K768" s="5"/>
      <c r="L768" s="5"/>
      <c r="M768" s="12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15.75" customHeight="1">
      <c r="A769" s="3"/>
      <c r="B769" s="3"/>
      <c r="C769" s="3"/>
      <c r="D769" s="3"/>
      <c r="E769" s="3"/>
      <c r="F769" s="3"/>
      <c r="G769" s="3"/>
      <c r="H769" s="3"/>
      <c r="I769" s="5"/>
      <c r="J769" s="5"/>
      <c r="K769" s="5"/>
      <c r="L769" s="5"/>
      <c r="M769" s="12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5.75" customHeight="1">
      <c r="A770" s="3"/>
      <c r="B770" s="3"/>
      <c r="C770" s="3"/>
      <c r="D770" s="3"/>
      <c r="E770" s="3"/>
      <c r="F770" s="3"/>
      <c r="G770" s="3"/>
      <c r="H770" s="3"/>
      <c r="I770" s="5"/>
      <c r="J770" s="5"/>
      <c r="K770" s="5"/>
      <c r="L770" s="5"/>
      <c r="M770" s="12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15.75" customHeight="1">
      <c r="A771" s="3"/>
      <c r="B771" s="3"/>
      <c r="C771" s="3"/>
      <c r="D771" s="3"/>
      <c r="E771" s="3"/>
      <c r="F771" s="3"/>
      <c r="G771" s="3"/>
      <c r="H771" s="3"/>
      <c r="I771" s="5"/>
      <c r="J771" s="5"/>
      <c r="K771" s="5"/>
      <c r="L771" s="5"/>
      <c r="M771" s="12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5.75" customHeight="1">
      <c r="A772" s="3"/>
      <c r="B772" s="3"/>
      <c r="C772" s="3"/>
      <c r="D772" s="3"/>
      <c r="E772" s="3"/>
      <c r="F772" s="3"/>
      <c r="G772" s="3"/>
      <c r="H772" s="3"/>
      <c r="I772" s="5"/>
      <c r="J772" s="5"/>
      <c r="K772" s="5"/>
      <c r="L772" s="5"/>
      <c r="M772" s="12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15.75" customHeight="1">
      <c r="A773" s="3"/>
      <c r="B773" s="3"/>
      <c r="C773" s="3"/>
      <c r="D773" s="3"/>
      <c r="E773" s="3"/>
      <c r="F773" s="3"/>
      <c r="G773" s="3"/>
      <c r="H773" s="3"/>
      <c r="I773" s="5"/>
      <c r="J773" s="5"/>
      <c r="K773" s="5"/>
      <c r="L773" s="5"/>
      <c r="M773" s="12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15.75" customHeight="1">
      <c r="A774" s="3"/>
      <c r="B774" s="3"/>
      <c r="C774" s="3"/>
      <c r="D774" s="3"/>
      <c r="E774" s="3"/>
      <c r="F774" s="3"/>
      <c r="G774" s="3"/>
      <c r="H774" s="3"/>
      <c r="I774" s="5"/>
      <c r="J774" s="5"/>
      <c r="K774" s="5"/>
      <c r="L774" s="5"/>
      <c r="M774" s="12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5.75" customHeight="1">
      <c r="A775" s="3"/>
      <c r="B775" s="3"/>
      <c r="C775" s="3"/>
      <c r="D775" s="3"/>
      <c r="E775" s="3"/>
      <c r="F775" s="3"/>
      <c r="G775" s="3"/>
      <c r="H775" s="3"/>
      <c r="I775" s="5"/>
      <c r="J775" s="5"/>
      <c r="K775" s="5"/>
      <c r="L775" s="5"/>
      <c r="M775" s="12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15.75" customHeight="1">
      <c r="A776" s="3"/>
      <c r="B776" s="3"/>
      <c r="C776" s="3"/>
      <c r="D776" s="3"/>
      <c r="E776" s="3"/>
      <c r="F776" s="3"/>
      <c r="G776" s="3"/>
      <c r="H776" s="3"/>
      <c r="I776" s="5"/>
      <c r="J776" s="5"/>
      <c r="K776" s="5"/>
      <c r="L776" s="5"/>
      <c r="M776" s="12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15.75" customHeight="1">
      <c r="A777" s="3"/>
      <c r="B777" s="3"/>
      <c r="C777" s="3"/>
      <c r="D777" s="3"/>
      <c r="E777" s="3"/>
      <c r="F777" s="3"/>
      <c r="G777" s="3"/>
      <c r="H777" s="3"/>
      <c r="I777" s="5"/>
      <c r="J777" s="5"/>
      <c r="K777" s="5"/>
      <c r="L777" s="5"/>
      <c r="M777" s="12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15.75" customHeight="1">
      <c r="A778" s="3"/>
      <c r="B778" s="3"/>
      <c r="C778" s="3"/>
      <c r="D778" s="3"/>
      <c r="E778" s="3"/>
      <c r="F778" s="3"/>
      <c r="G778" s="3"/>
      <c r="H778" s="3"/>
      <c r="I778" s="5"/>
      <c r="J778" s="5"/>
      <c r="K778" s="5"/>
      <c r="L778" s="5"/>
      <c r="M778" s="12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15.75" customHeight="1">
      <c r="A779" s="3"/>
      <c r="B779" s="3"/>
      <c r="C779" s="3"/>
      <c r="D779" s="3"/>
      <c r="E779" s="3"/>
      <c r="F779" s="3"/>
      <c r="G779" s="3"/>
      <c r="H779" s="3"/>
      <c r="I779" s="5"/>
      <c r="J779" s="5"/>
      <c r="K779" s="5"/>
      <c r="L779" s="5"/>
      <c r="M779" s="12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5.75" customHeight="1">
      <c r="A780" s="3"/>
      <c r="B780" s="3"/>
      <c r="C780" s="3"/>
      <c r="D780" s="3"/>
      <c r="E780" s="3"/>
      <c r="F780" s="3"/>
      <c r="G780" s="3"/>
      <c r="H780" s="3"/>
      <c r="I780" s="5"/>
      <c r="J780" s="5"/>
      <c r="K780" s="5"/>
      <c r="L780" s="5"/>
      <c r="M780" s="12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15.75" customHeight="1">
      <c r="A781" s="3"/>
      <c r="B781" s="3"/>
      <c r="C781" s="3"/>
      <c r="D781" s="3"/>
      <c r="E781" s="3"/>
      <c r="F781" s="3"/>
      <c r="G781" s="3"/>
      <c r="H781" s="3"/>
      <c r="I781" s="5"/>
      <c r="J781" s="5"/>
      <c r="K781" s="5"/>
      <c r="L781" s="5"/>
      <c r="M781" s="12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5.75" customHeight="1">
      <c r="A782" s="3"/>
      <c r="B782" s="3"/>
      <c r="C782" s="3"/>
      <c r="D782" s="3"/>
      <c r="E782" s="3"/>
      <c r="F782" s="3"/>
      <c r="G782" s="3"/>
      <c r="H782" s="3"/>
      <c r="I782" s="5"/>
      <c r="J782" s="5"/>
      <c r="K782" s="5"/>
      <c r="L782" s="5"/>
      <c r="M782" s="12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5.75" customHeight="1">
      <c r="A783" s="3"/>
      <c r="B783" s="3"/>
      <c r="C783" s="3"/>
      <c r="D783" s="3"/>
      <c r="E783" s="3"/>
      <c r="F783" s="3"/>
      <c r="G783" s="3"/>
      <c r="H783" s="3"/>
      <c r="I783" s="5"/>
      <c r="J783" s="5"/>
      <c r="K783" s="5"/>
      <c r="L783" s="5"/>
      <c r="M783" s="12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5.75" customHeight="1">
      <c r="A784" s="3"/>
      <c r="B784" s="3"/>
      <c r="C784" s="3"/>
      <c r="D784" s="3"/>
      <c r="E784" s="3"/>
      <c r="F784" s="3"/>
      <c r="G784" s="3"/>
      <c r="H784" s="3"/>
      <c r="I784" s="5"/>
      <c r="J784" s="5"/>
      <c r="K784" s="5"/>
      <c r="L784" s="5"/>
      <c r="M784" s="12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5.75" customHeight="1">
      <c r="A785" s="3"/>
      <c r="B785" s="3"/>
      <c r="C785" s="3"/>
      <c r="D785" s="3"/>
      <c r="E785" s="3"/>
      <c r="F785" s="3"/>
      <c r="G785" s="3"/>
      <c r="H785" s="3"/>
      <c r="I785" s="5"/>
      <c r="J785" s="5"/>
      <c r="K785" s="5"/>
      <c r="L785" s="5"/>
      <c r="M785" s="12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5.75" customHeight="1">
      <c r="A786" s="3"/>
      <c r="B786" s="3"/>
      <c r="C786" s="3"/>
      <c r="D786" s="3"/>
      <c r="E786" s="3"/>
      <c r="F786" s="3"/>
      <c r="G786" s="3"/>
      <c r="H786" s="3"/>
      <c r="I786" s="5"/>
      <c r="J786" s="5"/>
      <c r="K786" s="5"/>
      <c r="L786" s="5"/>
      <c r="M786" s="12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5.75" customHeight="1">
      <c r="A787" s="3"/>
      <c r="B787" s="3"/>
      <c r="C787" s="3"/>
      <c r="D787" s="3"/>
      <c r="E787" s="3"/>
      <c r="F787" s="3"/>
      <c r="G787" s="3"/>
      <c r="H787" s="3"/>
      <c r="I787" s="5"/>
      <c r="J787" s="5"/>
      <c r="K787" s="5"/>
      <c r="L787" s="5"/>
      <c r="M787" s="12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5.75" customHeight="1">
      <c r="A788" s="3"/>
      <c r="B788" s="3"/>
      <c r="C788" s="3"/>
      <c r="D788" s="3"/>
      <c r="E788" s="3"/>
      <c r="F788" s="3"/>
      <c r="G788" s="3"/>
      <c r="H788" s="3"/>
      <c r="I788" s="5"/>
      <c r="J788" s="5"/>
      <c r="K788" s="5"/>
      <c r="L788" s="5"/>
      <c r="M788" s="12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5.75" customHeight="1">
      <c r="A789" s="3"/>
      <c r="B789" s="3"/>
      <c r="C789" s="3"/>
      <c r="D789" s="3"/>
      <c r="E789" s="3"/>
      <c r="F789" s="3"/>
      <c r="G789" s="3"/>
      <c r="H789" s="3"/>
      <c r="I789" s="5"/>
      <c r="J789" s="5"/>
      <c r="K789" s="5"/>
      <c r="L789" s="5"/>
      <c r="M789" s="12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5.75" customHeight="1">
      <c r="A790" s="3"/>
      <c r="B790" s="3"/>
      <c r="C790" s="3"/>
      <c r="D790" s="3"/>
      <c r="E790" s="3"/>
      <c r="F790" s="3"/>
      <c r="G790" s="3"/>
      <c r="H790" s="3"/>
      <c r="I790" s="5"/>
      <c r="J790" s="5"/>
      <c r="K790" s="5"/>
      <c r="L790" s="5"/>
      <c r="M790" s="12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5.75" customHeight="1">
      <c r="A791" s="3"/>
      <c r="B791" s="3"/>
      <c r="C791" s="3"/>
      <c r="D791" s="3"/>
      <c r="E791" s="3"/>
      <c r="F791" s="3"/>
      <c r="G791" s="3"/>
      <c r="H791" s="3"/>
      <c r="I791" s="5"/>
      <c r="J791" s="5"/>
      <c r="K791" s="5"/>
      <c r="L791" s="5"/>
      <c r="M791" s="12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5.75" customHeight="1">
      <c r="A792" s="3"/>
      <c r="B792" s="3"/>
      <c r="C792" s="3"/>
      <c r="D792" s="3"/>
      <c r="E792" s="3"/>
      <c r="F792" s="3"/>
      <c r="G792" s="3"/>
      <c r="H792" s="3"/>
      <c r="I792" s="5"/>
      <c r="J792" s="5"/>
      <c r="K792" s="5"/>
      <c r="L792" s="5"/>
      <c r="M792" s="12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5.75" customHeight="1">
      <c r="A793" s="3"/>
      <c r="B793" s="3"/>
      <c r="C793" s="3"/>
      <c r="D793" s="3"/>
      <c r="E793" s="3"/>
      <c r="F793" s="3"/>
      <c r="G793" s="3"/>
      <c r="H793" s="3"/>
      <c r="I793" s="5"/>
      <c r="J793" s="5"/>
      <c r="K793" s="5"/>
      <c r="L793" s="5"/>
      <c r="M793" s="12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5.75" customHeight="1">
      <c r="A794" s="3"/>
      <c r="B794" s="3"/>
      <c r="C794" s="3"/>
      <c r="D794" s="3"/>
      <c r="E794" s="3"/>
      <c r="F794" s="3"/>
      <c r="G794" s="3"/>
      <c r="H794" s="3"/>
      <c r="I794" s="5"/>
      <c r="J794" s="5"/>
      <c r="K794" s="5"/>
      <c r="L794" s="5"/>
      <c r="M794" s="12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5.75" customHeight="1">
      <c r="A795" s="3"/>
      <c r="B795" s="3"/>
      <c r="C795" s="3"/>
      <c r="D795" s="3"/>
      <c r="E795" s="3"/>
      <c r="F795" s="3"/>
      <c r="G795" s="3"/>
      <c r="H795" s="3"/>
      <c r="I795" s="5"/>
      <c r="J795" s="5"/>
      <c r="K795" s="5"/>
      <c r="L795" s="5"/>
      <c r="M795" s="12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5.75" customHeight="1">
      <c r="A796" s="3"/>
      <c r="B796" s="3"/>
      <c r="C796" s="3"/>
      <c r="D796" s="3"/>
      <c r="E796" s="3"/>
      <c r="F796" s="3"/>
      <c r="G796" s="3"/>
      <c r="H796" s="3"/>
      <c r="I796" s="5"/>
      <c r="J796" s="5"/>
      <c r="K796" s="5"/>
      <c r="L796" s="5"/>
      <c r="M796" s="12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5.75" customHeight="1">
      <c r="A797" s="3"/>
      <c r="B797" s="3"/>
      <c r="C797" s="3"/>
      <c r="D797" s="3"/>
      <c r="E797" s="3"/>
      <c r="F797" s="3"/>
      <c r="G797" s="3"/>
      <c r="H797" s="3"/>
      <c r="I797" s="5"/>
      <c r="J797" s="5"/>
      <c r="K797" s="5"/>
      <c r="L797" s="5"/>
      <c r="M797" s="12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5.75" customHeight="1">
      <c r="A798" s="3"/>
      <c r="B798" s="3"/>
      <c r="C798" s="3"/>
      <c r="D798" s="3"/>
      <c r="E798" s="3"/>
      <c r="F798" s="3"/>
      <c r="G798" s="3"/>
      <c r="H798" s="3"/>
      <c r="I798" s="5"/>
      <c r="J798" s="5"/>
      <c r="K798" s="5"/>
      <c r="L798" s="5"/>
      <c r="M798" s="12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5.75" customHeight="1">
      <c r="A799" s="3"/>
      <c r="B799" s="3"/>
      <c r="C799" s="3"/>
      <c r="D799" s="3"/>
      <c r="E799" s="3"/>
      <c r="F799" s="3"/>
      <c r="G799" s="3"/>
      <c r="H799" s="3"/>
      <c r="I799" s="5"/>
      <c r="J799" s="5"/>
      <c r="K799" s="5"/>
      <c r="L799" s="5"/>
      <c r="M799" s="12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5.75" customHeight="1">
      <c r="A800" s="3"/>
      <c r="B800" s="3"/>
      <c r="C800" s="3"/>
      <c r="D800" s="3"/>
      <c r="E800" s="3"/>
      <c r="F800" s="3"/>
      <c r="G800" s="3"/>
      <c r="H800" s="3"/>
      <c r="I800" s="5"/>
      <c r="J800" s="5"/>
      <c r="K800" s="5"/>
      <c r="L800" s="5"/>
      <c r="M800" s="12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5.75" customHeight="1">
      <c r="A801" s="3"/>
      <c r="B801" s="3"/>
      <c r="C801" s="3"/>
      <c r="D801" s="3"/>
      <c r="E801" s="3"/>
      <c r="F801" s="3"/>
      <c r="G801" s="3"/>
      <c r="H801" s="3"/>
      <c r="I801" s="5"/>
      <c r="J801" s="5"/>
      <c r="K801" s="5"/>
      <c r="L801" s="5"/>
      <c r="M801" s="12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5.75" customHeight="1">
      <c r="A802" s="3"/>
      <c r="B802" s="3"/>
      <c r="C802" s="3"/>
      <c r="D802" s="3"/>
      <c r="E802" s="3"/>
      <c r="F802" s="3"/>
      <c r="G802" s="3"/>
      <c r="H802" s="3"/>
      <c r="I802" s="5"/>
      <c r="J802" s="5"/>
      <c r="K802" s="5"/>
      <c r="L802" s="5"/>
      <c r="M802" s="12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5.75" customHeight="1">
      <c r="A803" s="3"/>
      <c r="B803" s="3"/>
      <c r="C803" s="3"/>
      <c r="D803" s="3"/>
      <c r="E803" s="3"/>
      <c r="F803" s="3"/>
      <c r="G803" s="3"/>
      <c r="H803" s="3"/>
      <c r="I803" s="5"/>
      <c r="J803" s="5"/>
      <c r="K803" s="5"/>
      <c r="L803" s="5"/>
      <c r="M803" s="12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5.75" customHeight="1">
      <c r="A804" s="3"/>
      <c r="B804" s="3"/>
      <c r="C804" s="3"/>
      <c r="D804" s="3"/>
      <c r="E804" s="3"/>
      <c r="F804" s="3"/>
      <c r="G804" s="3"/>
      <c r="H804" s="3"/>
      <c r="I804" s="5"/>
      <c r="J804" s="5"/>
      <c r="K804" s="5"/>
      <c r="L804" s="5"/>
      <c r="M804" s="12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5.75" customHeight="1">
      <c r="A805" s="3"/>
      <c r="B805" s="3"/>
      <c r="C805" s="3"/>
      <c r="D805" s="3"/>
      <c r="E805" s="3"/>
      <c r="F805" s="3"/>
      <c r="G805" s="3"/>
      <c r="H805" s="3"/>
      <c r="I805" s="5"/>
      <c r="J805" s="5"/>
      <c r="K805" s="5"/>
      <c r="L805" s="5"/>
      <c r="M805" s="12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5.75" customHeight="1">
      <c r="A806" s="3"/>
      <c r="B806" s="3"/>
      <c r="C806" s="3"/>
      <c r="D806" s="3"/>
      <c r="E806" s="3"/>
      <c r="F806" s="3"/>
      <c r="G806" s="3"/>
      <c r="H806" s="3"/>
      <c r="I806" s="5"/>
      <c r="J806" s="5"/>
      <c r="K806" s="5"/>
      <c r="L806" s="5"/>
      <c r="M806" s="12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5.75" customHeight="1">
      <c r="A807" s="3"/>
      <c r="B807" s="3"/>
      <c r="C807" s="3"/>
      <c r="D807" s="3"/>
      <c r="E807" s="3"/>
      <c r="F807" s="3"/>
      <c r="G807" s="3"/>
      <c r="H807" s="3"/>
      <c r="I807" s="5"/>
      <c r="J807" s="5"/>
      <c r="K807" s="5"/>
      <c r="L807" s="5"/>
      <c r="M807" s="12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5.75" customHeight="1">
      <c r="A808" s="3"/>
      <c r="B808" s="3"/>
      <c r="C808" s="3"/>
      <c r="D808" s="3"/>
      <c r="E808" s="3"/>
      <c r="F808" s="3"/>
      <c r="G808" s="3"/>
      <c r="H808" s="3"/>
      <c r="I808" s="5"/>
      <c r="J808" s="5"/>
      <c r="K808" s="5"/>
      <c r="L808" s="5"/>
      <c r="M808" s="12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5.75" customHeight="1">
      <c r="A809" s="3"/>
      <c r="B809" s="3"/>
      <c r="C809" s="3"/>
      <c r="D809" s="3"/>
      <c r="E809" s="3"/>
      <c r="F809" s="3"/>
      <c r="G809" s="3"/>
      <c r="H809" s="3"/>
      <c r="I809" s="5"/>
      <c r="J809" s="5"/>
      <c r="K809" s="5"/>
      <c r="L809" s="5"/>
      <c r="M809" s="12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5.75" customHeight="1">
      <c r="A810" s="3"/>
      <c r="B810" s="3"/>
      <c r="C810" s="3"/>
      <c r="D810" s="3"/>
      <c r="E810" s="3"/>
      <c r="F810" s="3"/>
      <c r="G810" s="3"/>
      <c r="H810" s="3"/>
      <c r="I810" s="5"/>
      <c r="J810" s="5"/>
      <c r="K810" s="5"/>
      <c r="L810" s="5"/>
      <c r="M810" s="12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5.75" customHeight="1">
      <c r="A811" s="3"/>
      <c r="B811" s="3"/>
      <c r="C811" s="3"/>
      <c r="D811" s="3"/>
      <c r="E811" s="3"/>
      <c r="F811" s="3"/>
      <c r="G811" s="3"/>
      <c r="H811" s="3"/>
      <c r="I811" s="5"/>
      <c r="J811" s="5"/>
      <c r="K811" s="5"/>
      <c r="L811" s="5"/>
      <c r="M811" s="12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5.75" customHeight="1">
      <c r="A812" s="3"/>
      <c r="B812" s="3"/>
      <c r="C812" s="3"/>
      <c r="D812" s="3"/>
      <c r="E812" s="3"/>
      <c r="F812" s="3"/>
      <c r="G812" s="3"/>
      <c r="H812" s="3"/>
      <c r="I812" s="5"/>
      <c r="J812" s="5"/>
      <c r="K812" s="5"/>
      <c r="L812" s="5"/>
      <c r="M812" s="12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5.75" customHeight="1">
      <c r="A813" s="3"/>
      <c r="B813" s="3"/>
      <c r="C813" s="3"/>
      <c r="D813" s="3"/>
      <c r="E813" s="3"/>
      <c r="F813" s="3"/>
      <c r="G813" s="3"/>
      <c r="H813" s="3"/>
      <c r="I813" s="5"/>
      <c r="J813" s="5"/>
      <c r="K813" s="5"/>
      <c r="L813" s="5"/>
      <c r="M813" s="12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5.75" customHeight="1">
      <c r="A814" s="3"/>
      <c r="B814" s="3"/>
      <c r="C814" s="3"/>
      <c r="D814" s="3"/>
      <c r="E814" s="3"/>
      <c r="F814" s="3"/>
      <c r="G814" s="3"/>
      <c r="H814" s="3"/>
      <c r="I814" s="5"/>
      <c r="J814" s="5"/>
      <c r="K814" s="5"/>
      <c r="L814" s="5"/>
      <c r="M814" s="12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5.75" customHeight="1">
      <c r="A815" s="3"/>
      <c r="B815" s="3"/>
      <c r="C815" s="3"/>
      <c r="D815" s="3"/>
      <c r="E815" s="3"/>
      <c r="F815" s="3"/>
      <c r="G815" s="3"/>
      <c r="H815" s="3"/>
      <c r="I815" s="5"/>
      <c r="J815" s="5"/>
      <c r="K815" s="5"/>
      <c r="L815" s="5"/>
      <c r="M815" s="12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15.75" customHeight="1">
      <c r="A816" s="3"/>
      <c r="B816" s="3"/>
      <c r="C816" s="3"/>
      <c r="D816" s="3"/>
      <c r="E816" s="3"/>
      <c r="F816" s="3"/>
      <c r="G816" s="3"/>
      <c r="H816" s="3"/>
      <c r="I816" s="5"/>
      <c r="J816" s="5"/>
      <c r="K816" s="5"/>
      <c r="L816" s="5"/>
      <c r="M816" s="12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15.75" customHeight="1">
      <c r="A817" s="3"/>
      <c r="B817" s="3"/>
      <c r="C817" s="3"/>
      <c r="D817" s="3"/>
      <c r="E817" s="3"/>
      <c r="F817" s="3"/>
      <c r="G817" s="3"/>
      <c r="H817" s="3"/>
      <c r="I817" s="5"/>
      <c r="J817" s="5"/>
      <c r="K817" s="5"/>
      <c r="L817" s="5"/>
      <c r="M817" s="12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5.75" customHeight="1">
      <c r="A818" s="3"/>
      <c r="B818" s="3"/>
      <c r="C818" s="3"/>
      <c r="D818" s="3"/>
      <c r="E818" s="3"/>
      <c r="F818" s="3"/>
      <c r="G818" s="3"/>
      <c r="H818" s="3"/>
      <c r="I818" s="5"/>
      <c r="J818" s="5"/>
      <c r="K818" s="5"/>
      <c r="L818" s="5"/>
      <c r="M818" s="12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15.75" customHeight="1">
      <c r="A819" s="3"/>
      <c r="B819" s="3"/>
      <c r="C819" s="3"/>
      <c r="D819" s="3"/>
      <c r="E819" s="3"/>
      <c r="F819" s="3"/>
      <c r="G819" s="3"/>
      <c r="H819" s="3"/>
      <c r="I819" s="5"/>
      <c r="J819" s="5"/>
      <c r="K819" s="5"/>
      <c r="L819" s="5"/>
      <c r="M819" s="12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5.75" customHeight="1">
      <c r="A820" s="3"/>
      <c r="B820" s="3"/>
      <c r="C820" s="3"/>
      <c r="D820" s="3"/>
      <c r="E820" s="3"/>
      <c r="F820" s="3"/>
      <c r="G820" s="3"/>
      <c r="H820" s="3"/>
      <c r="I820" s="5"/>
      <c r="J820" s="5"/>
      <c r="K820" s="5"/>
      <c r="L820" s="5"/>
      <c r="M820" s="12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5.75" customHeight="1">
      <c r="A821" s="3"/>
      <c r="B821" s="3"/>
      <c r="C821" s="3"/>
      <c r="D821" s="3"/>
      <c r="E821" s="3"/>
      <c r="F821" s="3"/>
      <c r="G821" s="3"/>
      <c r="H821" s="3"/>
      <c r="I821" s="5"/>
      <c r="J821" s="5"/>
      <c r="K821" s="5"/>
      <c r="L821" s="5"/>
      <c r="M821" s="12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15.75" customHeight="1">
      <c r="A822" s="3"/>
      <c r="B822" s="3"/>
      <c r="C822" s="3"/>
      <c r="D822" s="3"/>
      <c r="E822" s="3"/>
      <c r="F822" s="3"/>
      <c r="G822" s="3"/>
      <c r="H822" s="3"/>
      <c r="I822" s="5"/>
      <c r="J822" s="5"/>
      <c r="K822" s="5"/>
      <c r="L822" s="5"/>
      <c r="M822" s="12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15.75" customHeight="1">
      <c r="A823" s="3"/>
      <c r="B823" s="3"/>
      <c r="C823" s="3"/>
      <c r="D823" s="3"/>
      <c r="E823" s="3"/>
      <c r="F823" s="3"/>
      <c r="G823" s="3"/>
      <c r="H823" s="3"/>
      <c r="I823" s="5"/>
      <c r="J823" s="5"/>
      <c r="K823" s="5"/>
      <c r="L823" s="5"/>
      <c r="M823" s="12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15.75" customHeight="1">
      <c r="A824" s="3"/>
      <c r="B824" s="3"/>
      <c r="C824" s="3"/>
      <c r="D824" s="3"/>
      <c r="E824" s="3"/>
      <c r="F824" s="3"/>
      <c r="G824" s="3"/>
      <c r="H824" s="3"/>
      <c r="I824" s="5"/>
      <c r="J824" s="5"/>
      <c r="K824" s="5"/>
      <c r="L824" s="5"/>
      <c r="M824" s="12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5.75" customHeight="1">
      <c r="A825" s="3"/>
      <c r="B825" s="3"/>
      <c r="C825" s="3"/>
      <c r="D825" s="3"/>
      <c r="E825" s="3"/>
      <c r="F825" s="3"/>
      <c r="G825" s="3"/>
      <c r="H825" s="3"/>
      <c r="I825" s="5"/>
      <c r="J825" s="5"/>
      <c r="K825" s="5"/>
      <c r="L825" s="5"/>
      <c r="M825" s="12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15.75" customHeight="1">
      <c r="A826" s="3"/>
      <c r="B826" s="3"/>
      <c r="C826" s="3"/>
      <c r="D826" s="3"/>
      <c r="E826" s="3"/>
      <c r="F826" s="3"/>
      <c r="G826" s="3"/>
      <c r="H826" s="3"/>
      <c r="I826" s="5"/>
      <c r="J826" s="5"/>
      <c r="K826" s="5"/>
      <c r="L826" s="5"/>
      <c r="M826" s="12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5.75" customHeight="1">
      <c r="A827" s="3"/>
      <c r="B827" s="3"/>
      <c r="C827" s="3"/>
      <c r="D827" s="3"/>
      <c r="E827" s="3"/>
      <c r="F827" s="3"/>
      <c r="G827" s="3"/>
      <c r="H827" s="3"/>
      <c r="I827" s="5"/>
      <c r="J827" s="5"/>
      <c r="K827" s="5"/>
      <c r="L827" s="5"/>
      <c r="M827" s="12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5.75" customHeight="1">
      <c r="A828" s="3"/>
      <c r="B828" s="3"/>
      <c r="C828" s="3"/>
      <c r="D828" s="3"/>
      <c r="E828" s="3"/>
      <c r="F828" s="3"/>
      <c r="G828" s="3"/>
      <c r="H828" s="3"/>
      <c r="I828" s="5"/>
      <c r="J828" s="5"/>
      <c r="K828" s="5"/>
      <c r="L828" s="5"/>
      <c r="M828" s="12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5.75" customHeight="1">
      <c r="A829" s="3"/>
      <c r="B829" s="3"/>
      <c r="C829" s="3"/>
      <c r="D829" s="3"/>
      <c r="E829" s="3"/>
      <c r="F829" s="3"/>
      <c r="G829" s="3"/>
      <c r="H829" s="3"/>
      <c r="I829" s="5"/>
      <c r="J829" s="5"/>
      <c r="K829" s="5"/>
      <c r="L829" s="5"/>
      <c r="M829" s="12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5.75" customHeight="1">
      <c r="A830" s="3"/>
      <c r="B830" s="3"/>
      <c r="C830" s="3"/>
      <c r="D830" s="3"/>
      <c r="E830" s="3"/>
      <c r="F830" s="3"/>
      <c r="G830" s="3"/>
      <c r="H830" s="3"/>
      <c r="I830" s="5"/>
      <c r="J830" s="5"/>
      <c r="K830" s="5"/>
      <c r="L830" s="5"/>
      <c r="M830" s="12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5.75" customHeight="1">
      <c r="A831" s="3"/>
      <c r="B831" s="3"/>
      <c r="C831" s="3"/>
      <c r="D831" s="3"/>
      <c r="E831" s="3"/>
      <c r="F831" s="3"/>
      <c r="G831" s="3"/>
      <c r="H831" s="3"/>
      <c r="I831" s="5"/>
      <c r="J831" s="5"/>
      <c r="K831" s="5"/>
      <c r="L831" s="5"/>
      <c r="M831" s="12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5.75" customHeight="1">
      <c r="A832" s="3"/>
      <c r="B832" s="3"/>
      <c r="C832" s="3"/>
      <c r="D832" s="3"/>
      <c r="E832" s="3"/>
      <c r="F832" s="3"/>
      <c r="G832" s="3"/>
      <c r="H832" s="3"/>
      <c r="I832" s="5"/>
      <c r="J832" s="5"/>
      <c r="K832" s="5"/>
      <c r="L832" s="5"/>
      <c r="M832" s="12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5.75" customHeight="1">
      <c r="A833" s="3"/>
      <c r="B833" s="3"/>
      <c r="C833" s="3"/>
      <c r="D833" s="3"/>
      <c r="E833" s="3"/>
      <c r="F833" s="3"/>
      <c r="G833" s="3"/>
      <c r="H833" s="3"/>
      <c r="I833" s="5"/>
      <c r="J833" s="5"/>
      <c r="K833" s="5"/>
      <c r="L833" s="5"/>
      <c r="M833" s="12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5.75" customHeight="1">
      <c r="A834" s="3"/>
      <c r="B834" s="3"/>
      <c r="C834" s="3"/>
      <c r="D834" s="3"/>
      <c r="E834" s="3"/>
      <c r="F834" s="3"/>
      <c r="G834" s="3"/>
      <c r="H834" s="3"/>
      <c r="I834" s="5"/>
      <c r="J834" s="5"/>
      <c r="K834" s="5"/>
      <c r="L834" s="5"/>
      <c r="M834" s="12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5.75" customHeight="1">
      <c r="A835" s="3"/>
      <c r="B835" s="3"/>
      <c r="C835" s="3"/>
      <c r="D835" s="3"/>
      <c r="E835" s="3"/>
      <c r="F835" s="3"/>
      <c r="G835" s="3"/>
      <c r="H835" s="3"/>
      <c r="I835" s="5"/>
      <c r="J835" s="5"/>
      <c r="K835" s="5"/>
      <c r="L835" s="5"/>
      <c r="M835" s="12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15.75" customHeight="1">
      <c r="A836" s="3"/>
      <c r="B836" s="3"/>
      <c r="C836" s="3"/>
      <c r="D836" s="3"/>
      <c r="E836" s="3"/>
      <c r="F836" s="3"/>
      <c r="G836" s="3"/>
      <c r="H836" s="3"/>
      <c r="I836" s="5"/>
      <c r="J836" s="5"/>
      <c r="K836" s="5"/>
      <c r="L836" s="5"/>
      <c r="M836" s="12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5.75" customHeight="1">
      <c r="A837" s="3"/>
      <c r="B837" s="3"/>
      <c r="C837" s="3"/>
      <c r="D837" s="3"/>
      <c r="E837" s="3"/>
      <c r="F837" s="3"/>
      <c r="G837" s="3"/>
      <c r="H837" s="3"/>
      <c r="I837" s="5"/>
      <c r="J837" s="5"/>
      <c r="K837" s="5"/>
      <c r="L837" s="5"/>
      <c r="M837" s="12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15.75" customHeight="1">
      <c r="A838" s="3"/>
      <c r="B838" s="3"/>
      <c r="C838" s="3"/>
      <c r="D838" s="3"/>
      <c r="E838" s="3"/>
      <c r="F838" s="3"/>
      <c r="G838" s="3"/>
      <c r="H838" s="3"/>
      <c r="I838" s="5"/>
      <c r="J838" s="5"/>
      <c r="K838" s="5"/>
      <c r="L838" s="5"/>
      <c r="M838" s="12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5.75" customHeight="1">
      <c r="A839" s="3"/>
      <c r="B839" s="3"/>
      <c r="C839" s="3"/>
      <c r="D839" s="3"/>
      <c r="E839" s="3"/>
      <c r="F839" s="3"/>
      <c r="G839" s="3"/>
      <c r="H839" s="3"/>
      <c r="I839" s="5"/>
      <c r="J839" s="5"/>
      <c r="K839" s="5"/>
      <c r="L839" s="5"/>
      <c r="M839" s="12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5.75" customHeight="1">
      <c r="A840" s="3"/>
      <c r="B840" s="3"/>
      <c r="C840" s="3"/>
      <c r="D840" s="3"/>
      <c r="E840" s="3"/>
      <c r="F840" s="3"/>
      <c r="G840" s="3"/>
      <c r="H840" s="3"/>
      <c r="I840" s="5"/>
      <c r="J840" s="5"/>
      <c r="K840" s="5"/>
      <c r="L840" s="5"/>
      <c r="M840" s="12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5.75" customHeight="1">
      <c r="A841" s="3"/>
      <c r="B841" s="3"/>
      <c r="C841" s="3"/>
      <c r="D841" s="3"/>
      <c r="E841" s="3"/>
      <c r="F841" s="3"/>
      <c r="G841" s="3"/>
      <c r="H841" s="3"/>
      <c r="I841" s="5"/>
      <c r="J841" s="5"/>
      <c r="K841" s="5"/>
      <c r="L841" s="5"/>
      <c r="M841" s="12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5.75" customHeight="1">
      <c r="A842" s="3"/>
      <c r="B842" s="3"/>
      <c r="C842" s="3"/>
      <c r="D842" s="3"/>
      <c r="E842" s="3"/>
      <c r="F842" s="3"/>
      <c r="G842" s="3"/>
      <c r="H842" s="3"/>
      <c r="I842" s="5"/>
      <c r="J842" s="5"/>
      <c r="K842" s="5"/>
      <c r="L842" s="5"/>
      <c r="M842" s="12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5.75" customHeight="1">
      <c r="A843" s="3"/>
      <c r="B843" s="3"/>
      <c r="C843" s="3"/>
      <c r="D843" s="3"/>
      <c r="E843" s="3"/>
      <c r="F843" s="3"/>
      <c r="G843" s="3"/>
      <c r="H843" s="3"/>
      <c r="I843" s="5"/>
      <c r="J843" s="5"/>
      <c r="K843" s="5"/>
      <c r="L843" s="5"/>
      <c r="M843" s="12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5.75" customHeight="1">
      <c r="A844" s="3"/>
      <c r="B844" s="3"/>
      <c r="C844" s="3"/>
      <c r="D844" s="3"/>
      <c r="E844" s="3"/>
      <c r="F844" s="3"/>
      <c r="G844" s="3"/>
      <c r="H844" s="3"/>
      <c r="I844" s="5"/>
      <c r="J844" s="5"/>
      <c r="K844" s="5"/>
      <c r="L844" s="5"/>
      <c r="M844" s="12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5.75" customHeight="1">
      <c r="A845" s="3"/>
      <c r="B845" s="3"/>
      <c r="C845" s="3"/>
      <c r="D845" s="3"/>
      <c r="E845" s="3"/>
      <c r="F845" s="3"/>
      <c r="G845" s="3"/>
      <c r="H845" s="3"/>
      <c r="I845" s="5"/>
      <c r="J845" s="5"/>
      <c r="K845" s="5"/>
      <c r="L845" s="5"/>
      <c r="M845" s="12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5.75" customHeight="1">
      <c r="A846" s="3"/>
      <c r="B846" s="3"/>
      <c r="C846" s="3"/>
      <c r="D846" s="3"/>
      <c r="E846" s="3"/>
      <c r="F846" s="3"/>
      <c r="G846" s="3"/>
      <c r="H846" s="3"/>
      <c r="I846" s="5"/>
      <c r="J846" s="5"/>
      <c r="K846" s="5"/>
      <c r="L846" s="5"/>
      <c r="M846" s="12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5.75" customHeight="1">
      <c r="A847" s="3"/>
      <c r="B847" s="3"/>
      <c r="C847" s="3"/>
      <c r="D847" s="3"/>
      <c r="E847" s="3"/>
      <c r="F847" s="3"/>
      <c r="G847" s="3"/>
      <c r="H847" s="3"/>
      <c r="I847" s="5"/>
      <c r="J847" s="5"/>
      <c r="K847" s="5"/>
      <c r="L847" s="5"/>
      <c r="M847" s="12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5.75" customHeight="1">
      <c r="A848" s="3"/>
      <c r="B848" s="3"/>
      <c r="C848" s="3"/>
      <c r="D848" s="3"/>
      <c r="E848" s="3"/>
      <c r="F848" s="3"/>
      <c r="G848" s="3"/>
      <c r="H848" s="3"/>
      <c r="I848" s="5"/>
      <c r="J848" s="5"/>
      <c r="K848" s="5"/>
      <c r="L848" s="5"/>
      <c r="M848" s="12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5.75" customHeight="1">
      <c r="A849" s="3"/>
      <c r="B849" s="3"/>
      <c r="C849" s="3"/>
      <c r="D849" s="3"/>
      <c r="E849" s="3"/>
      <c r="F849" s="3"/>
      <c r="G849" s="3"/>
      <c r="H849" s="3"/>
      <c r="I849" s="5"/>
      <c r="J849" s="5"/>
      <c r="K849" s="5"/>
      <c r="L849" s="5"/>
      <c r="M849" s="12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5.75" customHeight="1">
      <c r="A850" s="3"/>
      <c r="B850" s="3"/>
      <c r="C850" s="3"/>
      <c r="D850" s="3"/>
      <c r="E850" s="3"/>
      <c r="F850" s="3"/>
      <c r="G850" s="3"/>
      <c r="H850" s="3"/>
      <c r="I850" s="5"/>
      <c r="J850" s="5"/>
      <c r="K850" s="5"/>
      <c r="L850" s="5"/>
      <c r="M850" s="12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5.75" customHeight="1">
      <c r="A851" s="3"/>
      <c r="B851" s="3"/>
      <c r="C851" s="3"/>
      <c r="D851" s="3"/>
      <c r="E851" s="3"/>
      <c r="F851" s="3"/>
      <c r="G851" s="3"/>
      <c r="H851" s="3"/>
      <c r="I851" s="5"/>
      <c r="J851" s="5"/>
      <c r="K851" s="5"/>
      <c r="L851" s="5"/>
      <c r="M851" s="12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5.75" customHeight="1">
      <c r="A852" s="3"/>
      <c r="B852" s="3"/>
      <c r="C852" s="3"/>
      <c r="D852" s="3"/>
      <c r="E852" s="3"/>
      <c r="F852" s="3"/>
      <c r="G852" s="3"/>
      <c r="H852" s="3"/>
      <c r="I852" s="5"/>
      <c r="J852" s="5"/>
      <c r="K852" s="5"/>
      <c r="L852" s="5"/>
      <c r="M852" s="12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5.75" customHeight="1">
      <c r="A853" s="3"/>
      <c r="B853" s="3"/>
      <c r="C853" s="3"/>
      <c r="D853" s="3"/>
      <c r="E853" s="3"/>
      <c r="F853" s="3"/>
      <c r="G853" s="3"/>
      <c r="H853" s="3"/>
      <c r="I853" s="5"/>
      <c r="J853" s="5"/>
      <c r="K853" s="5"/>
      <c r="L853" s="5"/>
      <c r="M853" s="12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5.75" customHeight="1">
      <c r="A854" s="3"/>
      <c r="B854" s="3"/>
      <c r="C854" s="3"/>
      <c r="D854" s="3"/>
      <c r="E854" s="3"/>
      <c r="F854" s="3"/>
      <c r="G854" s="3"/>
      <c r="H854" s="3"/>
      <c r="I854" s="5"/>
      <c r="J854" s="5"/>
      <c r="K854" s="5"/>
      <c r="L854" s="5"/>
      <c r="M854" s="12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15.75" customHeight="1">
      <c r="A855" s="3"/>
      <c r="B855" s="3"/>
      <c r="C855" s="3"/>
      <c r="D855" s="3"/>
      <c r="E855" s="3"/>
      <c r="F855" s="3"/>
      <c r="G855" s="3"/>
      <c r="H855" s="3"/>
      <c r="I855" s="5"/>
      <c r="J855" s="5"/>
      <c r="K855" s="5"/>
      <c r="L855" s="5"/>
      <c r="M855" s="12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15.75" customHeight="1">
      <c r="A856" s="3"/>
      <c r="B856" s="3"/>
      <c r="C856" s="3"/>
      <c r="D856" s="3"/>
      <c r="E856" s="3"/>
      <c r="F856" s="3"/>
      <c r="G856" s="3"/>
      <c r="H856" s="3"/>
      <c r="I856" s="5"/>
      <c r="J856" s="5"/>
      <c r="K856" s="5"/>
      <c r="L856" s="5"/>
      <c r="M856" s="12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5.75" customHeight="1">
      <c r="A857" s="3"/>
      <c r="B857" s="3"/>
      <c r="C857" s="3"/>
      <c r="D857" s="3"/>
      <c r="E857" s="3"/>
      <c r="F857" s="3"/>
      <c r="G857" s="3"/>
      <c r="H857" s="3"/>
      <c r="I857" s="5"/>
      <c r="J857" s="5"/>
      <c r="K857" s="5"/>
      <c r="L857" s="5"/>
      <c r="M857" s="12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5.75" customHeight="1">
      <c r="A858" s="3"/>
      <c r="B858" s="3"/>
      <c r="C858" s="3"/>
      <c r="D858" s="3"/>
      <c r="E858" s="3"/>
      <c r="F858" s="3"/>
      <c r="G858" s="3"/>
      <c r="H858" s="3"/>
      <c r="I858" s="5"/>
      <c r="J858" s="5"/>
      <c r="K858" s="5"/>
      <c r="L858" s="5"/>
      <c r="M858" s="12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15.75" customHeight="1">
      <c r="A859" s="3"/>
      <c r="B859" s="3"/>
      <c r="C859" s="3"/>
      <c r="D859" s="3"/>
      <c r="E859" s="3"/>
      <c r="F859" s="3"/>
      <c r="G859" s="3"/>
      <c r="H859" s="3"/>
      <c r="I859" s="5"/>
      <c r="J859" s="5"/>
      <c r="K859" s="5"/>
      <c r="L859" s="5"/>
      <c r="M859" s="12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15.75" customHeight="1">
      <c r="A860" s="3"/>
      <c r="B860" s="3"/>
      <c r="C860" s="3"/>
      <c r="D860" s="3"/>
      <c r="E860" s="3"/>
      <c r="F860" s="3"/>
      <c r="G860" s="3"/>
      <c r="H860" s="3"/>
      <c r="I860" s="5"/>
      <c r="J860" s="5"/>
      <c r="K860" s="5"/>
      <c r="L860" s="5"/>
      <c r="M860" s="12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15.75" customHeight="1">
      <c r="A861" s="3"/>
      <c r="B861" s="3"/>
      <c r="C861" s="3"/>
      <c r="D861" s="3"/>
      <c r="E861" s="3"/>
      <c r="F861" s="3"/>
      <c r="G861" s="3"/>
      <c r="H861" s="3"/>
      <c r="I861" s="5"/>
      <c r="J861" s="5"/>
      <c r="K861" s="5"/>
      <c r="L861" s="5"/>
      <c r="M861" s="12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5.75" customHeight="1">
      <c r="A862" s="3"/>
      <c r="B862" s="3"/>
      <c r="C862" s="3"/>
      <c r="D862" s="3"/>
      <c r="E862" s="3"/>
      <c r="F862" s="3"/>
      <c r="G862" s="3"/>
      <c r="H862" s="3"/>
      <c r="I862" s="5"/>
      <c r="J862" s="5"/>
      <c r="K862" s="5"/>
      <c r="L862" s="5"/>
      <c r="M862" s="12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15.75" customHeight="1">
      <c r="A863" s="3"/>
      <c r="B863" s="3"/>
      <c r="C863" s="3"/>
      <c r="D863" s="3"/>
      <c r="E863" s="3"/>
      <c r="F863" s="3"/>
      <c r="G863" s="3"/>
      <c r="H863" s="3"/>
      <c r="I863" s="5"/>
      <c r="J863" s="5"/>
      <c r="K863" s="5"/>
      <c r="L863" s="5"/>
      <c r="M863" s="12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15.75" customHeight="1">
      <c r="A864" s="3"/>
      <c r="B864" s="3"/>
      <c r="C864" s="3"/>
      <c r="D864" s="3"/>
      <c r="E864" s="3"/>
      <c r="F864" s="3"/>
      <c r="G864" s="3"/>
      <c r="H864" s="3"/>
      <c r="I864" s="5"/>
      <c r="J864" s="5"/>
      <c r="K864" s="5"/>
      <c r="L864" s="5"/>
      <c r="M864" s="12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15.75" customHeight="1">
      <c r="A865" s="3"/>
      <c r="B865" s="3"/>
      <c r="C865" s="3"/>
      <c r="D865" s="3"/>
      <c r="E865" s="3"/>
      <c r="F865" s="3"/>
      <c r="G865" s="3"/>
      <c r="H865" s="3"/>
      <c r="I865" s="5"/>
      <c r="J865" s="5"/>
      <c r="K865" s="5"/>
      <c r="L865" s="5"/>
      <c r="M865" s="12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5.75" customHeight="1">
      <c r="A866" s="3"/>
      <c r="B866" s="3"/>
      <c r="C866" s="3"/>
      <c r="D866" s="3"/>
      <c r="E866" s="3"/>
      <c r="F866" s="3"/>
      <c r="G866" s="3"/>
      <c r="H866" s="3"/>
      <c r="I866" s="5"/>
      <c r="J866" s="5"/>
      <c r="K866" s="5"/>
      <c r="L866" s="5"/>
      <c r="M866" s="12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15.75" customHeight="1">
      <c r="A867" s="3"/>
      <c r="B867" s="3"/>
      <c r="C867" s="3"/>
      <c r="D867" s="3"/>
      <c r="E867" s="3"/>
      <c r="F867" s="3"/>
      <c r="G867" s="3"/>
      <c r="H867" s="3"/>
      <c r="I867" s="5"/>
      <c r="J867" s="5"/>
      <c r="K867" s="5"/>
      <c r="L867" s="5"/>
      <c r="M867" s="12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15.75" customHeight="1">
      <c r="A868" s="3"/>
      <c r="B868" s="3"/>
      <c r="C868" s="3"/>
      <c r="D868" s="3"/>
      <c r="E868" s="3"/>
      <c r="F868" s="3"/>
      <c r="G868" s="3"/>
      <c r="H868" s="3"/>
      <c r="I868" s="5"/>
      <c r="J868" s="5"/>
      <c r="K868" s="5"/>
      <c r="L868" s="5"/>
      <c r="M868" s="12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5.75" customHeight="1">
      <c r="A869" s="3"/>
      <c r="B869" s="3"/>
      <c r="C869" s="3"/>
      <c r="D869" s="3"/>
      <c r="E869" s="3"/>
      <c r="F869" s="3"/>
      <c r="G869" s="3"/>
      <c r="H869" s="3"/>
      <c r="I869" s="5"/>
      <c r="J869" s="5"/>
      <c r="K869" s="5"/>
      <c r="L869" s="5"/>
      <c r="M869" s="12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5.75" customHeight="1">
      <c r="A870" s="3"/>
      <c r="B870" s="3"/>
      <c r="C870" s="3"/>
      <c r="D870" s="3"/>
      <c r="E870" s="3"/>
      <c r="F870" s="3"/>
      <c r="G870" s="3"/>
      <c r="H870" s="3"/>
      <c r="I870" s="5"/>
      <c r="J870" s="5"/>
      <c r="K870" s="5"/>
      <c r="L870" s="5"/>
      <c r="M870" s="12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15.75" customHeight="1">
      <c r="A871" s="3"/>
      <c r="B871" s="3"/>
      <c r="C871" s="3"/>
      <c r="D871" s="3"/>
      <c r="E871" s="3"/>
      <c r="F871" s="3"/>
      <c r="G871" s="3"/>
      <c r="H871" s="3"/>
      <c r="I871" s="5"/>
      <c r="J871" s="5"/>
      <c r="K871" s="5"/>
      <c r="L871" s="5"/>
      <c r="M871" s="12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5.75" customHeight="1">
      <c r="A872" s="3"/>
      <c r="B872" s="3"/>
      <c r="C872" s="3"/>
      <c r="D872" s="3"/>
      <c r="E872" s="3"/>
      <c r="F872" s="3"/>
      <c r="G872" s="3"/>
      <c r="H872" s="3"/>
      <c r="I872" s="5"/>
      <c r="J872" s="5"/>
      <c r="K872" s="5"/>
      <c r="L872" s="5"/>
      <c r="M872" s="12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5.75" customHeight="1">
      <c r="A873" s="3"/>
      <c r="B873" s="3"/>
      <c r="C873" s="3"/>
      <c r="D873" s="3"/>
      <c r="E873" s="3"/>
      <c r="F873" s="3"/>
      <c r="G873" s="3"/>
      <c r="H873" s="3"/>
      <c r="I873" s="5"/>
      <c r="J873" s="5"/>
      <c r="K873" s="5"/>
      <c r="L873" s="5"/>
      <c r="M873" s="12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5.75" customHeight="1">
      <c r="A874" s="3"/>
      <c r="B874" s="3"/>
      <c r="C874" s="3"/>
      <c r="D874" s="3"/>
      <c r="E874" s="3"/>
      <c r="F874" s="3"/>
      <c r="G874" s="3"/>
      <c r="H874" s="3"/>
      <c r="I874" s="5"/>
      <c r="J874" s="5"/>
      <c r="K874" s="5"/>
      <c r="L874" s="5"/>
      <c r="M874" s="12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5.75" customHeight="1">
      <c r="A875" s="3"/>
      <c r="B875" s="3"/>
      <c r="C875" s="3"/>
      <c r="D875" s="3"/>
      <c r="E875" s="3"/>
      <c r="F875" s="3"/>
      <c r="G875" s="3"/>
      <c r="H875" s="3"/>
      <c r="I875" s="5"/>
      <c r="J875" s="5"/>
      <c r="K875" s="5"/>
      <c r="L875" s="5"/>
      <c r="M875" s="12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5.75" customHeight="1">
      <c r="A876" s="3"/>
      <c r="B876" s="3"/>
      <c r="C876" s="3"/>
      <c r="D876" s="3"/>
      <c r="E876" s="3"/>
      <c r="F876" s="3"/>
      <c r="G876" s="3"/>
      <c r="H876" s="3"/>
      <c r="I876" s="5"/>
      <c r="J876" s="5"/>
      <c r="K876" s="5"/>
      <c r="L876" s="5"/>
      <c r="M876" s="12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5.75" customHeight="1">
      <c r="A877" s="3"/>
      <c r="B877" s="3"/>
      <c r="C877" s="3"/>
      <c r="D877" s="3"/>
      <c r="E877" s="3"/>
      <c r="F877" s="3"/>
      <c r="G877" s="3"/>
      <c r="H877" s="3"/>
      <c r="I877" s="5"/>
      <c r="J877" s="5"/>
      <c r="K877" s="5"/>
      <c r="L877" s="5"/>
      <c r="M877" s="12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5.75" customHeight="1">
      <c r="A878" s="3"/>
      <c r="B878" s="3"/>
      <c r="C878" s="3"/>
      <c r="D878" s="3"/>
      <c r="E878" s="3"/>
      <c r="F878" s="3"/>
      <c r="G878" s="3"/>
      <c r="H878" s="3"/>
      <c r="I878" s="5"/>
      <c r="J878" s="5"/>
      <c r="K878" s="5"/>
      <c r="L878" s="5"/>
      <c r="M878" s="12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5.75" customHeight="1">
      <c r="A879" s="3"/>
      <c r="B879" s="3"/>
      <c r="C879" s="3"/>
      <c r="D879" s="3"/>
      <c r="E879" s="3"/>
      <c r="F879" s="3"/>
      <c r="G879" s="3"/>
      <c r="H879" s="3"/>
      <c r="I879" s="5"/>
      <c r="J879" s="5"/>
      <c r="K879" s="5"/>
      <c r="L879" s="5"/>
      <c r="M879" s="12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5.75" customHeight="1">
      <c r="A880" s="3"/>
      <c r="B880" s="3"/>
      <c r="C880" s="3"/>
      <c r="D880" s="3"/>
      <c r="E880" s="3"/>
      <c r="F880" s="3"/>
      <c r="G880" s="3"/>
      <c r="H880" s="3"/>
      <c r="I880" s="5"/>
      <c r="J880" s="5"/>
      <c r="K880" s="5"/>
      <c r="L880" s="5"/>
      <c r="M880" s="12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5.75" customHeight="1">
      <c r="A881" s="3"/>
      <c r="B881" s="3"/>
      <c r="C881" s="3"/>
      <c r="D881" s="3"/>
      <c r="E881" s="3"/>
      <c r="F881" s="3"/>
      <c r="G881" s="3"/>
      <c r="H881" s="3"/>
      <c r="I881" s="5"/>
      <c r="J881" s="5"/>
      <c r="K881" s="5"/>
      <c r="L881" s="5"/>
      <c r="M881" s="12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5.75" customHeight="1">
      <c r="A882" s="3"/>
      <c r="B882" s="3"/>
      <c r="C882" s="3"/>
      <c r="D882" s="3"/>
      <c r="E882" s="3"/>
      <c r="F882" s="3"/>
      <c r="G882" s="3"/>
      <c r="H882" s="3"/>
      <c r="I882" s="5"/>
      <c r="J882" s="5"/>
      <c r="K882" s="5"/>
      <c r="L882" s="5"/>
      <c r="M882" s="12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5.75" customHeight="1">
      <c r="A883" s="3"/>
      <c r="B883" s="3"/>
      <c r="C883" s="3"/>
      <c r="D883" s="3"/>
      <c r="E883" s="3"/>
      <c r="F883" s="3"/>
      <c r="G883" s="3"/>
      <c r="H883" s="3"/>
      <c r="I883" s="5"/>
      <c r="J883" s="5"/>
      <c r="K883" s="5"/>
      <c r="L883" s="5"/>
      <c r="M883" s="12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5.75" customHeight="1">
      <c r="A884" s="3"/>
      <c r="B884" s="3"/>
      <c r="C884" s="3"/>
      <c r="D884" s="3"/>
      <c r="E884" s="3"/>
      <c r="F884" s="3"/>
      <c r="G884" s="3"/>
      <c r="H884" s="3"/>
      <c r="I884" s="5"/>
      <c r="J884" s="5"/>
      <c r="K884" s="5"/>
      <c r="L884" s="5"/>
      <c r="M884" s="12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15.75" customHeight="1">
      <c r="A885" s="3"/>
      <c r="B885" s="3"/>
      <c r="C885" s="3"/>
      <c r="D885" s="3"/>
      <c r="E885" s="3"/>
      <c r="F885" s="3"/>
      <c r="G885" s="3"/>
      <c r="H885" s="3"/>
      <c r="I885" s="5"/>
      <c r="J885" s="5"/>
      <c r="K885" s="5"/>
      <c r="L885" s="5"/>
      <c r="M885" s="12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5.75" customHeight="1">
      <c r="A886" s="3"/>
      <c r="B886" s="3"/>
      <c r="C886" s="3"/>
      <c r="D886" s="3"/>
      <c r="E886" s="3"/>
      <c r="F886" s="3"/>
      <c r="G886" s="3"/>
      <c r="H886" s="3"/>
      <c r="I886" s="5"/>
      <c r="J886" s="5"/>
      <c r="K886" s="5"/>
      <c r="L886" s="5"/>
      <c r="M886" s="12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5.75" customHeight="1">
      <c r="A887" s="3"/>
      <c r="B887" s="3"/>
      <c r="C887" s="3"/>
      <c r="D887" s="3"/>
      <c r="E887" s="3"/>
      <c r="F887" s="3"/>
      <c r="G887" s="3"/>
      <c r="H887" s="3"/>
      <c r="I887" s="5"/>
      <c r="J887" s="5"/>
      <c r="K887" s="5"/>
      <c r="L887" s="5"/>
      <c r="M887" s="12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5.75" customHeight="1">
      <c r="A888" s="3"/>
      <c r="B888" s="3"/>
      <c r="C888" s="3"/>
      <c r="D888" s="3"/>
      <c r="E888" s="3"/>
      <c r="F888" s="3"/>
      <c r="G888" s="3"/>
      <c r="H888" s="3"/>
      <c r="I888" s="5"/>
      <c r="J888" s="5"/>
      <c r="K888" s="5"/>
      <c r="L888" s="5"/>
      <c r="M888" s="12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5.75" customHeight="1">
      <c r="A889" s="3"/>
      <c r="B889" s="3"/>
      <c r="C889" s="3"/>
      <c r="D889" s="3"/>
      <c r="E889" s="3"/>
      <c r="F889" s="3"/>
      <c r="G889" s="3"/>
      <c r="H889" s="3"/>
      <c r="I889" s="5"/>
      <c r="J889" s="5"/>
      <c r="K889" s="5"/>
      <c r="L889" s="5"/>
      <c r="M889" s="12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5.75" customHeight="1">
      <c r="A890" s="3"/>
      <c r="B890" s="3"/>
      <c r="C890" s="3"/>
      <c r="D890" s="3"/>
      <c r="E890" s="3"/>
      <c r="F890" s="3"/>
      <c r="G890" s="3"/>
      <c r="H890" s="3"/>
      <c r="I890" s="5"/>
      <c r="J890" s="5"/>
      <c r="K890" s="5"/>
      <c r="L890" s="5"/>
      <c r="M890" s="12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5.75" customHeight="1">
      <c r="A891" s="3"/>
      <c r="B891" s="3"/>
      <c r="C891" s="3"/>
      <c r="D891" s="3"/>
      <c r="E891" s="3"/>
      <c r="F891" s="3"/>
      <c r="G891" s="3"/>
      <c r="H891" s="3"/>
      <c r="I891" s="5"/>
      <c r="J891" s="5"/>
      <c r="K891" s="5"/>
      <c r="L891" s="5"/>
      <c r="M891" s="12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5.75" customHeight="1">
      <c r="A892" s="3"/>
      <c r="B892" s="3"/>
      <c r="C892" s="3"/>
      <c r="D892" s="3"/>
      <c r="E892" s="3"/>
      <c r="F892" s="3"/>
      <c r="G892" s="3"/>
      <c r="H892" s="3"/>
      <c r="I892" s="5"/>
      <c r="J892" s="5"/>
      <c r="K892" s="5"/>
      <c r="L892" s="5"/>
      <c r="M892" s="12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5.75" customHeight="1">
      <c r="A893" s="3"/>
      <c r="B893" s="3"/>
      <c r="C893" s="3"/>
      <c r="D893" s="3"/>
      <c r="E893" s="3"/>
      <c r="F893" s="3"/>
      <c r="G893" s="3"/>
      <c r="H893" s="3"/>
      <c r="I893" s="5"/>
      <c r="J893" s="5"/>
      <c r="K893" s="5"/>
      <c r="L893" s="5"/>
      <c r="M893" s="12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5.75" customHeight="1">
      <c r="A894" s="3"/>
      <c r="B894" s="3"/>
      <c r="C894" s="3"/>
      <c r="D894" s="3"/>
      <c r="E894" s="3"/>
      <c r="F894" s="3"/>
      <c r="G894" s="3"/>
      <c r="H894" s="3"/>
      <c r="I894" s="5"/>
      <c r="J894" s="5"/>
      <c r="K894" s="5"/>
      <c r="L894" s="5"/>
      <c r="M894" s="12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5.75" customHeight="1">
      <c r="A895" s="3"/>
      <c r="B895" s="3"/>
      <c r="C895" s="3"/>
      <c r="D895" s="3"/>
      <c r="E895" s="3"/>
      <c r="F895" s="3"/>
      <c r="G895" s="3"/>
      <c r="H895" s="3"/>
      <c r="I895" s="5"/>
      <c r="J895" s="5"/>
      <c r="K895" s="5"/>
      <c r="L895" s="5"/>
      <c r="M895" s="12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5.75" customHeight="1">
      <c r="A896" s="3"/>
      <c r="B896" s="3"/>
      <c r="C896" s="3"/>
      <c r="D896" s="3"/>
      <c r="E896" s="3"/>
      <c r="F896" s="3"/>
      <c r="G896" s="3"/>
      <c r="H896" s="3"/>
      <c r="I896" s="5"/>
      <c r="J896" s="5"/>
      <c r="K896" s="5"/>
      <c r="L896" s="5"/>
      <c r="M896" s="12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15.75" customHeight="1">
      <c r="A897" s="3"/>
      <c r="B897" s="3"/>
      <c r="C897" s="3"/>
      <c r="D897" s="3"/>
      <c r="E897" s="3"/>
      <c r="F897" s="3"/>
      <c r="G897" s="3"/>
      <c r="H897" s="3"/>
      <c r="I897" s="5"/>
      <c r="J897" s="5"/>
      <c r="K897" s="5"/>
      <c r="L897" s="5"/>
      <c r="M897" s="12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15.75" customHeight="1">
      <c r="A898" s="3"/>
      <c r="B898" s="3"/>
      <c r="C898" s="3"/>
      <c r="D898" s="3"/>
      <c r="E898" s="3"/>
      <c r="F898" s="3"/>
      <c r="G898" s="3"/>
      <c r="H898" s="3"/>
      <c r="I898" s="5"/>
      <c r="J898" s="5"/>
      <c r="K898" s="5"/>
      <c r="L898" s="5"/>
      <c r="M898" s="12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15.75" customHeight="1">
      <c r="A899" s="3"/>
      <c r="B899" s="3"/>
      <c r="C899" s="3"/>
      <c r="D899" s="3"/>
      <c r="E899" s="3"/>
      <c r="F899" s="3"/>
      <c r="G899" s="3"/>
      <c r="H899" s="3"/>
      <c r="I899" s="5"/>
      <c r="J899" s="5"/>
      <c r="K899" s="5"/>
      <c r="L899" s="5"/>
      <c r="M899" s="12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5.75" customHeight="1">
      <c r="A900" s="3"/>
      <c r="B900" s="3"/>
      <c r="C900" s="3"/>
      <c r="D900" s="3"/>
      <c r="E900" s="3"/>
      <c r="F900" s="3"/>
      <c r="G900" s="3"/>
      <c r="H900" s="3"/>
      <c r="I900" s="5"/>
      <c r="J900" s="5"/>
      <c r="K900" s="5"/>
      <c r="L900" s="5"/>
      <c r="M900" s="12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15.75" customHeight="1">
      <c r="A901" s="3"/>
      <c r="B901" s="3"/>
      <c r="C901" s="3"/>
      <c r="D901" s="3"/>
      <c r="E901" s="3"/>
      <c r="F901" s="3"/>
      <c r="G901" s="3"/>
      <c r="H901" s="3"/>
      <c r="I901" s="5"/>
      <c r="J901" s="5"/>
      <c r="K901" s="5"/>
      <c r="L901" s="5"/>
      <c r="M901" s="12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15.75" customHeight="1">
      <c r="A902" s="3"/>
      <c r="B902" s="3"/>
      <c r="C902" s="3"/>
      <c r="D902" s="3"/>
      <c r="E902" s="3"/>
      <c r="F902" s="3"/>
      <c r="G902" s="3"/>
      <c r="H902" s="3"/>
      <c r="I902" s="5"/>
      <c r="J902" s="5"/>
      <c r="K902" s="5"/>
      <c r="L902" s="5"/>
      <c r="M902" s="12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15.75" customHeight="1">
      <c r="A903" s="3"/>
      <c r="B903" s="3"/>
      <c r="C903" s="3"/>
      <c r="D903" s="3"/>
      <c r="E903" s="3"/>
      <c r="F903" s="3"/>
      <c r="G903" s="3"/>
      <c r="H903" s="3"/>
      <c r="I903" s="5"/>
      <c r="J903" s="5"/>
      <c r="K903" s="5"/>
      <c r="L903" s="5"/>
      <c r="M903" s="12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5.75" customHeight="1">
      <c r="A904" s="3"/>
      <c r="B904" s="3"/>
      <c r="C904" s="3"/>
      <c r="D904" s="3"/>
      <c r="E904" s="3"/>
      <c r="F904" s="3"/>
      <c r="G904" s="3"/>
      <c r="H904" s="3"/>
      <c r="I904" s="5"/>
      <c r="J904" s="5"/>
      <c r="K904" s="5"/>
      <c r="L904" s="5"/>
      <c r="M904" s="12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15.75" customHeight="1">
      <c r="A905" s="3"/>
      <c r="B905" s="3"/>
      <c r="C905" s="3"/>
      <c r="D905" s="3"/>
      <c r="E905" s="3"/>
      <c r="F905" s="3"/>
      <c r="G905" s="3"/>
      <c r="H905" s="3"/>
      <c r="I905" s="5"/>
      <c r="J905" s="5"/>
      <c r="K905" s="5"/>
      <c r="L905" s="5"/>
      <c r="M905" s="12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15.75" customHeight="1">
      <c r="A906" s="3"/>
      <c r="B906" s="3"/>
      <c r="C906" s="3"/>
      <c r="D906" s="3"/>
      <c r="E906" s="3"/>
      <c r="F906" s="3"/>
      <c r="G906" s="3"/>
      <c r="H906" s="3"/>
      <c r="I906" s="5"/>
      <c r="J906" s="5"/>
      <c r="K906" s="5"/>
      <c r="L906" s="5"/>
      <c r="M906" s="12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15.75" customHeight="1">
      <c r="A907" s="3"/>
      <c r="B907" s="3"/>
      <c r="C907" s="3"/>
      <c r="D907" s="3"/>
      <c r="E907" s="3"/>
      <c r="F907" s="3"/>
      <c r="G907" s="3"/>
      <c r="H907" s="3"/>
      <c r="I907" s="5"/>
      <c r="J907" s="5"/>
      <c r="K907" s="5"/>
      <c r="L907" s="5"/>
      <c r="M907" s="12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5.75" customHeight="1">
      <c r="A908" s="3"/>
      <c r="B908" s="3"/>
      <c r="C908" s="3"/>
      <c r="D908" s="3"/>
      <c r="E908" s="3"/>
      <c r="F908" s="3"/>
      <c r="G908" s="3"/>
      <c r="H908" s="3"/>
      <c r="I908" s="5"/>
      <c r="J908" s="5"/>
      <c r="K908" s="5"/>
      <c r="L908" s="5"/>
      <c r="M908" s="12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5.75" customHeight="1">
      <c r="A909" s="3"/>
      <c r="B909" s="3"/>
      <c r="C909" s="3"/>
      <c r="D909" s="3"/>
      <c r="E909" s="3"/>
      <c r="F909" s="3"/>
      <c r="G909" s="3"/>
      <c r="H909" s="3"/>
      <c r="I909" s="5"/>
      <c r="J909" s="5"/>
      <c r="K909" s="5"/>
      <c r="L909" s="5"/>
      <c r="M909" s="12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15.75" customHeight="1">
      <c r="A910" s="3"/>
      <c r="B910" s="3"/>
      <c r="C910" s="3"/>
      <c r="D910" s="3"/>
      <c r="E910" s="3"/>
      <c r="F910" s="3"/>
      <c r="G910" s="3"/>
      <c r="H910" s="3"/>
      <c r="I910" s="5"/>
      <c r="J910" s="5"/>
      <c r="K910" s="5"/>
      <c r="L910" s="5"/>
      <c r="M910" s="12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5.75" customHeight="1">
      <c r="A911" s="3"/>
      <c r="B911" s="3"/>
      <c r="C911" s="3"/>
      <c r="D911" s="3"/>
      <c r="E911" s="3"/>
      <c r="F911" s="3"/>
      <c r="G911" s="3"/>
      <c r="H911" s="3"/>
      <c r="I911" s="5"/>
      <c r="J911" s="5"/>
      <c r="K911" s="5"/>
      <c r="L911" s="5"/>
      <c r="M911" s="12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5.75" customHeight="1">
      <c r="A912" s="3"/>
      <c r="B912" s="3"/>
      <c r="C912" s="3"/>
      <c r="D912" s="3"/>
      <c r="E912" s="3"/>
      <c r="F912" s="3"/>
      <c r="G912" s="3"/>
      <c r="H912" s="3"/>
      <c r="I912" s="5"/>
      <c r="J912" s="5"/>
      <c r="K912" s="5"/>
      <c r="L912" s="5"/>
      <c r="M912" s="12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5.75" customHeight="1">
      <c r="A913" s="3"/>
      <c r="B913" s="3"/>
      <c r="C913" s="3"/>
      <c r="D913" s="3"/>
      <c r="E913" s="3"/>
      <c r="F913" s="3"/>
      <c r="G913" s="3"/>
      <c r="H913" s="3"/>
      <c r="I913" s="5"/>
      <c r="J913" s="5"/>
      <c r="K913" s="5"/>
      <c r="L913" s="5"/>
      <c r="M913" s="12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5.75" customHeight="1">
      <c r="A914" s="3"/>
      <c r="B914" s="3"/>
      <c r="C914" s="3"/>
      <c r="D914" s="3"/>
      <c r="E914" s="3"/>
      <c r="F914" s="3"/>
      <c r="G914" s="3"/>
      <c r="H914" s="3"/>
      <c r="I914" s="5"/>
      <c r="J914" s="5"/>
      <c r="K914" s="5"/>
      <c r="L914" s="5"/>
      <c r="M914" s="12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5.75" customHeight="1">
      <c r="A915" s="3"/>
      <c r="B915" s="3"/>
      <c r="C915" s="3"/>
      <c r="D915" s="3"/>
      <c r="E915" s="3"/>
      <c r="F915" s="3"/>
      <c r="G915" s="3"/>
      <c r="H915" s="3"/>
      <c r="I915" s="5"/>
      <c r="J915" s="5"/>
      <c r="K915" s="5"/>
      <c r="L915" s="5"/>
      <c r="M915" s="12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5.75" customHeight="1">
      <c r="A916" s="3"/>
      <c r="B916" s="3"/>
      <c r="C916" s="3"/>
      <c r="D916" s="3"/>
      <c r="E916" s="3"/>
      <c r="F916" s="3"/>
      <c r="G916" s="3"/>
      <c r="H916" s="3"/>
      <c r="I916" s="5"/>
      <c r="J916" s="5"/>
      <c r="K916" s="5"/>
      <c r="L916" s="5"/>
      <c r="M916" s="12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5.75" customHeight="1">
      <c r="A917" s="3"/>
      <c r="B917" s="3"/>
      <c r="C917" s="3"/>
      <c r="D917" s="3"/>
      <c r="E917" s="3"/>
      <c r="F917" s="3"/>
      <c r="G917" s="3"/>
      <c r="H917" s="3"/>
      <c r="I917" s="5"/>
      <c r="J917" s="5"/>
      <c r="K917" s="5"/>
      <c r="L917" s="5"/>
      <c r="M917" s="12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5.75" customHeight="1">
      <c r="A918" s="3"/>
      <c r="B918" s="3"/>
      <c r="C918" s="3"/>
      <c r="D918" s="3"/>
      <c r="E918" s="3"/>
      <c r="F918" s="3"/>
      <c r="G918" s="3"/>
      <c r="H918" s="3"/>
      <c r="I918" s="5"/>
      <c r="J918" s="5"/>
      <c r="K918" s="5"/>
      <c r="L918" s="5"/>
      <c r="M918" s="12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5.75" customHeight="1">
      <c r="A919" s="3"/>
      <c r="B919" s="3"/>
      <c r="C919" s="3"/>
      <c r="D919" s="3"/>
      <c r="E919" s="3"/>
      <c r="F919" s="3"/>
      <c r="G919" s="3"/>
      <c r="H919" s="3"/>
      <c r="I919" s="5"/>
      <c r="J919" s="5"/>
      <c r="K919" s="5"/>
      <c r="L919" s="5"/>
      <c r="M919" s="12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5.75" customHeight="1">
      <c r="A920" s="3"/>
      <c r="B920" s="3"/>
      <c r="C920" s="3"/>
      <c r="D920" s="3"/>
      <c r="E920" s="3"/>
      <c r="F920" s="3"/>
      <c r="G920" s="3"/>
      <c r="H920" s="3"/>
      <c r="I920" s="5"/>
      <c r="J920" s="5"/>
      <c r="K920" s="5"/>
      <c r="L920" s="5"/>
      <c r="M920" s="12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5.75" customHeight="1">
      <c r="A921" s="3"/>
      <c r="B921" s="3"/>
      <c r="C921" s="3"/>
      <c r="D921" s="3"/>
      <c r="E921" s="3"/>
      <c r="F921" s="3"/>
      <c r="G921" s="3"/>
      <c r="H921" s="3"/>
      <c r="I921" s="5"/>
      <c r="J921" s="5"/>
      <c r="K921" s="5"/>
      <c r="L921" s="5"/>
      <c r="M921" s="12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5.75" customHeight="1">
      <c r="A922" s="3"/>
      <c r="B922" s="3"/>
      <c r="C922" s="3"/>
      <c r="D922" s="3"/>
      <c r="E922" s="3"/>
      <c r="F922" s="3"/>
      <c r="G922" s="3"/>
      <c r="H922" s="3"/>
      <c r="I922" s="5"/>
      <c r="J922" s="5"/>
      <c r="K922" s="5"/>
      <c r="L922" s="5"/>
      <c r="M922" s="12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5.75" customHeight="1">
      <c r="A923" s="3"/>
      <c r="B923" s="3"/>
      <c r="C923" s="3"/>
      <c r="D923" s="3"/>
      <c r="E923" s="3"/>
      <c r="F923" s="3"/>
      <c r="G923" s="3"/>
      <c r="H923" s="3"/>
      <c r="I923" s="5"/>
      <c r="J923" s="5"/>
      <c r="K923" s="5"/>
      <c r="L923" s="5"/>
      <c r="M923" s="12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5.75" customHeight="1">
      <c r="A924" s="3"/>
      <c r="B924" s="3"/>
      <c r="C924" s="3"/>
      <c r="D924" s="3"/>
      <c r="E924" s="3"/>
      <c r="F924" s="3"/>
      <c r="G924" s="3"/>
      <c r="H924" s="3"/>
      <c r="I924" s="5"/>
      <c r="J924" s="5"/>
      <c r="K924" s="5"/>
      <c r="L924" s="5"/>
      <c r="M924" s="12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5.75" customHeight="1">
      <c r="A925" s="3"/>
      <c r="B925" s="3"/>
      <c r="C925" s="3"/>
      <c r="D925" s="3"/>
      <c r="E925" s="3"/>
      <c r="F925" s="3"/>
      <c r="G925" s="3"/>
      <c r="H925" s="3"/>
      <c r="I925" s="5"/>
      <c r="J925" s="5"/>
      <c r="K925" s="5"/>
      <c r="L925" s="5"/>
      <c r="M925" s="12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5.75" customHeight="1">
      <c r="A926" s="3"/>
      <c r="B926" s="3"/>
      <c r="C926" s="3"/>
      <c r="D926" s="3"/>
      <c r="E926" s="3"/>
      <c r="F926" s="3"/>
      <c r="G926" s="3"/>
      <c r="H926" s="3"/>
      <c r="I926" s="5"/>
      <c r="J926" s="5"/>
      <c r="K926" s="5"/>
      <c r="L926" s="5"/>
      <c r="M926" s="12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15.75" customHeight="1">
      <c r="A927" s="3"/>
      <c r="B927" s="3"/>
      <c r="C927" s="3"/>
      <c r="D927" s="3"/>
      <c r="E927" s="3"/>
      <c r="F927" s="3"/>
      <c r="G927" s="3"/>
      <c r="H927" s="3"/>
      <c r="I927" s="5"/>
      <c r="J927" s="5"/>
      <c r="K927" s="5"/>
      <c r="L927" s="5"/>
      <c r="M927" s="12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15.75" customHeight="1">
      <c r="A928" s="3"/>
      <c r="B928" s="3"/>
      <c r="C928" s="3"/>
      <c r="D928" s="3"/>
      <c r="E928" s="3"/>
      <c r="F928" s="3"/>
      <c r="G928" s="3"/>
      <c r="H928" s="3"/>
      <c r="I928" s="5"/>
      <c r="J928" s="5"/>
      <c r="K928" s="5"/>
      <c r="L928" s="5"/>
      <c r="M928" s="12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5.75" customHeight="1">
      <c r="A929" s="3"/>
      <c r="B929" s="3"/>
      <c r="C929" s="3"/>
      <c r="D929" s="3"/>
      <c r="E929" s="3"/>
      <c r="F929" s="3"/>
      <c r="G929" s="3"/>
      <c r="H929" s="3"/>
      <c r="I929" s="5"/>
      <c r="J929" s="5"/>
      <c r="K929" s="5"/>
      <c r="L929" s="5"/>
      <c r="M929" s="12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15.75" customHeight="1">
      <c r="A930" s="3"/>
      <c r="B930" s="3"/>
      <c r="C930" s="3"/>
      <c r="D930" s="3"/>
      <c r="E930" s="3"/>
      <c r="F930" s="3"/>
      <c r="G930" s="3"/>
      <c r="H930" s="3"/>
      <c r="I930" s="5"/>
      <c r="J930" s="5"/>
      <c r="K930" s="5"/>
      <c r="L930" s="5"/>
      <c r="M930" s="12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15.75" customHeight="1">
      <c r="A931" s="3"/>
      <c r="B931" s="3"/>
      <c r="C931" s="3"/>
      <c r="D931" s="3"/>
      <c r="E931" s="3"/>
      <c r="F931" s="3"/>
      <c r="G931" s="3"/>
      <c r="H931" s="3"/>
      <c r="I931" s="5"/>
      <c r="J931" s="5"/>
      <c r="K931" s="5"/>
      <c r="L931" s="5"/>
      <c r="M931" s="12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15.75" customHeight="1">
      <c r="A932" s="3"/>
      <c r="B932" s="3"/>
      <c r="C932" s="3"/>
      <c r="D932" s="3"/>
      <c r="E932" s="3"/>
      <c r="F932" s="3"/>
      <c r="G932" s="3"/>
      <c r="H932" s="3"/>
      <c r="I932" s="5"/>
      <c r="J932" s="5"/>
      <c r="K932" s="5"/>
      <c r="L932" s="5"/>
      <c r="M932" s="12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5.75" customHeight="1">
      <c r="A933" s="3"/>
      <c r="B933" s="3"/>
      <c r="C933" s="3"/>
      <c r="D933" s="3"/>
      <c r="E933" s="3"/>
      <c r="F933" s="3"/>
      <c r="G933" s="3"/>
      <c r="H933" s="3"/>
      <c r="I933" s="5"/>
      <c r="J933" s="5"/>
      <c r="K933" s="5"/>
      <c r="L933" s="5"/>
      <c r="M933" s="12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15.75" customHeight="1">
      <c r="A934" s="3"/>
      <c r="B934" s="3"/>
      <c r="C934" s="3"/>
      <c r="D934" s="3"/>
      <c r="E934" s="3"/>
      <c r="F934" s="3"/>
      <c r="G934" s="3"/>
      <c r="H934" s="3"/>
      <c r="I934" s="5"/>
      <c r="J934" s="5"/>
      <c r="K934" s="5"/>
      <c r="L934" s="5"/>
      <c r="M934" s="12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5.75" customHeight="1">
      <c r="A935" s="3"/>
      <c r="B935" s="3"/>
      <c r="C935" s="3"/>
      <c r="D935" s="3"/>
      <c r="E935" s="3"/>
      <c r="F935" s="3"/>
      <c r="G935" s="3"/>
      <c r="H935" s="3"/>
      <c r="I935" s="5"/>
      <c r="J935" s="5"/>
      <c r="K935" s="5"/>
      <c r="L935" s="5"/>
      <c r="M935" s="12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15.75" customHeight="1">
      <c r="A936" s="3"/>
      <c r="B936" s="3"/>
      <c r="C936" s="3"/>
      <c r="D936" s="3"/>
      <c r="E936" s="3"/>
      <c r="F936" s="3"/>
      <c r="G936" s="3"/>
      <c r="H936" s="3"/>
      <c r="I936" s="5"/>
      <c r="J936" s="5"/>
      <c r="K936" s="5"/>
      <c r="L936" s="5"/>
      <c r="M936" s="12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15.75" customHeight="1">
      <c r="A937" s="3"/>
      <c r="B937" s="3"/>
      <c r="C937" s="3"/>
      <c r="D937" s="3"/>
      <c r="E937" s="3"/>
      <c r="F937" s="3"/>
      <c r="G937" s="3"/>
      <c r="H937" s="3"/>
      <c r="I937" s="5"/>
      <c r="J937" s="5"/>
      <c r="K937" s="5"/>
      <c r="L937" s="5"/>
      <c r="M937" s="12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5.75" customHeight="1">
      <c r="A938" s="3"/>
      <c r="B938" s="3"/>
      <c r="C938" s="3"/>
      <c r="D938" s="3"/>
      <c r="E938" s="3"/>
      <c r="F938" s="3"/>
      <c r="G938" s="3"/>
      <c r="H938" s="3"/>
      <c r="I938" s="5"/>
      <c r="J938" s="5"/>
      <c r="K938" s="5"/>
      <c r="L938" s="5"/>
      <c r="M938" s="12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15.75" customHeight="1">
      <c r="A939" s="3"/>
      <c r="B939" s="3"/>
      <c r="C939" s="3"/>
      <c r="D939" s="3"/>
      <c r="E939" s="3"/>
      <c r="F939" s="3"/>
      <c r="G939" s="3"/>
      <c r="H939" s="3"/>
      <c r="I939" s="5"/>
      <c r="J939" s="5"/>
      <c r="K939" s="5"/>
      <c r="L939" s="5"/>
      <c r="M939" s="12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15.75" customHeight="1">
      <c r="A940" s="3"/>
      <c r="B940" s="3"/>
      <c r="C940" s="3"/>
      <c r="D940" s="3"/>
      <c r="E940" s="3"/>
      <c r="F940" s="3"/>
      <c r="G940" s="3"/>
      <c r="H940" s="3"/>
      <c r="I940" s="5"/>
      <c r="J940" s="5"/>
      <c r="K940" s="5"/>
      <c r="L940" s="5"/>
      <c r="M940" s="12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15.75" customHeight="1">
      <c r="A941" s="3"/>
      <c r="B941" s="3"/>
      <c r="C941" s="3"/>
      <c r="D941" s="3"/>
      <c r="E941" s="3"/>
      <c r="F941" s="3"/>
      <c r="G941" s="3"/>
      <c r="H941" s="3"/>
      <c r="I941" s="5"/>
      <c r="J941" s="5"/>
      <c r="K941" s="5"/>
      <c r="L941" s="5"/>
      <c r="M941" s="12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5.75" customHeight="1">
      <c r="A942" s="3"/>
      <c r="B942" s="3"/>
      <c r="C942" s="3"/>
      <c r="D942" s="3"/>
      <c r="E942" s="3"/>
      <c r="F942" s="3"/>
      <c r="G942" s="3"/>
      <c r="H942" s="3"/>
      <c r="I942" s="5"/>
      <c r="J942" s="5"/>
      <c r="K942" s="5"/>
      <c r="L942" s="5"/>
      <c r="M942" s="12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5.75" customHeight="1">
      <c r="A943" s="3"/>
      <c r="B943" s="3"/>
      <c r="C943" s="3"/>
      <c r="D943" s="3"/>
      <c r="E943" s="3"/>
      <c r="F943" s="3"/>
      <c r="G943" s="3"/>
      <c r="H943" s="3"/>
      <c r="I943" s="5"/>
      <c r="J943" s="5"/>
      <c r="K943" s="5"/>
      <c r="L943" s="5"/>
      <c r="M943" s="12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5.75" customHeight="1">
      <c r="A944" s="3"/>
      <c r="B944" s="3"/>
      <c r="C944" s="3"/>
      <c r="D944" s="3"/>
      <c r="E944" s="3"/>
      <c r="F944" s="3"/>
      <c r="G944" s="3"/>
      <c r="H944" s="3"/>
      <c r="I944" s="5"/>
      <c r="J944" s="5"/>
      <c r="K944" s="5"/>
      <c r="L944" s="5"/>
      <c r="M944" s="12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15.75" customHeight="1">
      <c r="A945" s="3"/>
      <c r="B945" s="3"/>
      <c r="C945" s="3"/>
      <c r="D945" s="3"/>
      <c r="E945" s="3"/>
      <c r="F945" s="3"/>
      <c r="G945" s="3"/>
      <c r="H945" s="3"/>
      <c r="I945" s="5"/>
      <c r="J945" s="5"/>
      <c r="K945" s="5"/>
      <c r="L945" s="5"/>
      <c r="M945" s="12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15.75" customHeight="1">
      <c r="A946" s="3"/>
      <c r="B946" s="3"/>
      <c r="C946" s="3"/>
      <c r="D946" s="3"/>
      <c r="E946" s="3"/>
      <c r="F946" s="3"/>
      <c r="G946" s="3"/>
      <c r="H946" s="3"/>
      <c r="I946" s="5"/>
      <c r="J946" s="5"/>
      <c r="K946" s="5"/>
      <c r="L946" s="5"/>
      <c r="M946" s="12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15.75" customHeight="1">
      <c r="A947" s="3"/>
      <c r="B947" s="3"/>
      <c r="C947" s="3"/>
      <c r="D947" s="3"/>
      <c r="E947" s="3"/>
      <c r="F947" s="3"/>
      <c r="G947" s="3"/>
      <c r="H947" s="3"/>
      <c r="I947" s="5"/>
      <c r="J947" s="5"/>
      <c r="K947" s="5"/>
      <c r="L947" s="5"/>
      <c r="M947" s="12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15.75" customHeight="1">
      <c r="A948" s="3"/>
      <c r="B948" s="3"/>
      <c r="C948" s="3"/>
      <c r="D948" s="3"/>
      <c r="E948" s="3"/>
      <c r="F948" s="3"/>
      <c r="G948" s="3"/>
      <c r="H948" s="3"/>
      <c r="I948" s="5"/>
      <c r="J948" s="5"/>
      <c r="K948" s="5"/>
      <c r="L948" s="5"/>
      <c r="M948" s="12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15.75" customHeight="1">
      <c r="A949" s="3"/>
      <c r="B949" s="3"/>
      <c r="C949" s="3"/>
      <c r="D949" s="3"/>
      <c r="E949" s="3"/>
      <c r="F949" s="3"/>
      <c r="G949" s="3"/>
      <c r="H949" s="3"/>
      <c r="I949" s="5"/>
      <c r="J949" s="5"/>
      <c r="K949" s="5"/>
      <c r="L949" s="5"/>
      <c r="M949" s="12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15.75" customHeight="1">
      <c r="A950" s="3"/>
      <c r="B950" s="3"/>
      <c r="C950" s="3"/>
      <c r="D950" s="3"/>
      <c r="E950" s="3"/>
      <c r="F950" s="3"/>
      <c r="G950" s="3"/>
      <c r="H950" s="3"/>
      <c r="I950" s="5"/>
      <c r="J950" s="5"/>
      <c r="K950" s="5"/>
      <c r="L950" s="5"/>
      <c r="M950" s="12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15.75" customHeight="1">
      <c r="A951" s="3"/>
      <c r="B951" s="3"/>
      <c r="C951" s="3"/>
      <c r="D951" s="3"/>
      <c r="E951" s="3"/>
      <c r="F951" s="3"/>
      <c r="G951" s="3"/>
      <c r="H951" s="3"/>
      <c r="I951" s="5"/>
      <c r="J951" s="5"/>
      <c r="K951" s="5"/>
      <c r="L951" s="5"/>
      <c r="M951" s="12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15.75" customHeight="1">
      <c r="A952" s="3"/>
      <c r="B952" s="3"/>
      <c r="C952" s="3"/>
      <c r="D952" s="3"/>
      <c r="E952" s="3"/>
      <c r="F952" s="3"/>
      <c r="G952" s="3"/>
      <c r="H952" s="3"/>
      <c r="I952" s="5"/>
      <c r="J952" s="5"/>
      <c r="K952" s="5"/>
      <c r="L952" s="5"/>
      <c r="M952" s="12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15.75" customHeight="1">
      <c r="A953" s="3"/>
      <c r="B953" s="3"/>
      <c r="C953" s="3"/>
      <c r="D953" s="3"/>
      <c r="E953" s="3"/>
      <c r="F953" s="3"/>
      <c r="G953" s="3"/>
      <c r="H953" s="3"/>
      <c r="I953" s="5"/>
      <c r="J953" s="5"/>
      <c r="K953" s="5"/>
      <c r="L953" s="5"/>
      <c r="M953" s="12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15.75" customHeight="1">
      <c r="A954" s="3"/>
      <c r="B954" s="3"/>
      <c r="C954" s="3"/>
      <c r="D954" s="3"/>
      <c r="E954" s="3"/>
      <c r="F954" s="3"/>
      <c r="G954" s="3"/>
      <c r="H954" s="3"/>
      <c r="I954" s="5"/>
      <c r="J954" s="5"/>
      <c r="K954" s="5"/>
      <c r="L954" s="5"/>
      <c r="M954" s="12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15.75" customHeight="1">
      <c r="A955" s="3"/>
      <c r="B955" s="3"/>
      <c r="C955" s="3"/>
      <c r="D955" s="3"/>
      <c r="E955" s="3"/>
      <c r="F955" s="3"/>
      <c r="G955" s="3"/>
      <c r="H955" s="3"/>
      <c r="I955" s="5"/>
      <c r="J955" s="5"/>
      <c r="K955" s="5"/>
      <c r="L955" s="5"/>
      <c r="M955" s="12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15.75" customHeight="1">
      <c r="A956" s="3"/>
      <c r="B956" s="3"/>
      <c r="C956" s="3"/>
      <c r="D956" s="3"/>
      <c r="E956" s="3"/>
      <c r="F956" s="3"/>
      <c r="G956" s="3"/>
      <c r="H956" s="3"/>
      <c r="I956" s="5"/>
      <c r="J956" s="5"/>
      <c r="K956" s="5"/>
      <c r="L956" s="5"/>
      <c r="M956" s="12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15.75" customHeight="1">
      <c r="A957" s="3"/>
      <c r="B957" s="3"/>
      <c r="C957" s="3"/>
      <c r="D957" s="3"/>
      <c r="E957" s="3"/>
      <c r="F957" s="3"/>
      <c r="G957" s="3"/>
      <c r="H957" s="3"/>
      <c r="I957" s="5"/>
      <c r="J957" s="5"/>
      <c r="K957" s="5"/>
      <c r="L957" s="5"/>
      <c r="M957" s="12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15.75" customHeight="1">
      <c r="A958" s="3"/>
      <c r="B958" s="3"/>
      <c r="C958" s="3"/>
      <c r="D958" s="3"/>
      <c r="E958" s="3"/>
      <c r="F958" s="3"/>
      <c r="G958" s="3"/>
      <c r="H958" s="3"/>
      <c r="I958" s="5"/>
      <c r="J958" s="5"/>
      <c r="K958" s="5"/>
      <c r="L958" s="5"/>
      <c r="M958" s="12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15.75" customHeight="1">
      <c r="A959" s="3"/>
      <c r="B959" s="3"/>
      <c r="C959" s="3"/>
      <c r="D959" s="3"/>
      <c r="E959" s="3"/>
      <c r="F959" s="3"/>
      <c r="G959" s="3"/>
      <c r="H959" s="3"/>
      <c r="I959" s="5"/>
      <c r="J959" s="5"/>
      <c r="K959" s="5"/>
      <c r="L959" s="5"/>
      <c r="M959" s="12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15.75" customHeight="1">
      <c r="A960" s="3"/>
      <c r="B960" s="3"/>
      <c r="C960" s="3"/>
      <c r="D960" s="3"/>
      <c r="E960" s="3"/>
      <c r="F960" s="3"/>
      <c r="G960" s="3"/>
      <c r="H960" s="3"/>
      <c r="I960" s="5"/>
      <c r="J960" s="5"/>
      <c r="K960" s="5"/>
      <c r="L960" s="5"/>
      <c r="M960" s="12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15.75" customHeight="1">
      <c r="A961" s="3"/>
      <c r="B961" s="3"/>
      <c r="C961" s="3"/>
      <c r="D961" s="3"/>
      <c r="E961" s="3"/>
      <c r="F961" s="3"/>
      <c r="G961" s="3"/>
      <c r="H961" s="3"/>
      <c r="I961" s="5"/>
      <c r="J961" s="5"/>
      <c r="K961" s="5"/>
      <c r="L961" s="5"/>
      <c r="M961" s="12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15.75" customHeight="1">
      <c r="A962" s="3"/>
      <c r="B962" s="3"/>
      <c r="C962" s="3"/>
      <c r="D962" s="3"/>
      <c r="E962" s="3"/>
      <c r="F962" s="3"/>
      <c r="G962" s="3"/>
      <c r="H962" s="3"/>
      <c r="I962" s="5"/>
      <c r="J962" s="5"/>
      <c r="K962" s="5"/>
      <c r="L962" s="5"/>
      <c r="M962" s="12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15.75" customHeight="1">
      <c r="A963" s="3"/>
      <c r="B963" s="3"/>
      <c r="C963" s="3"/>
      <c r="D963" s="3"/>
      <c r="E963" s="3"/>
      <c r="F963" s="3"/>
      <c r="G963" s="3"/>
      <c r="H963" s="3"/>
      <c r="I963" s="5"/>
      <c r="J963" s="5"/>
      <c r="K963" s="5"/>
      <c r="L963" s="5"/>
      <c r="M963" s="12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15.75" customHeight="1">
      <c r="A964" s="3"/>
      <c r="B964" s="3"/>
      <c r="C964" s="3"/>
      <c r="D964" s="3"/>
      <c r="E964" s="3"/>
      <c r="F964" s="3"/>
      <c r="G964" s="3"/>
      <c r="H964" s="3"/>
      <c r="I964" s="5"/>
      <c r="J964" s="5"/>
      <c r="K964" s="5"/>
      <c r="L964" s="5"/>
      <c r="M964" s="12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15.75" customHeight="1">
      <c r="A965" s="3"/>
      <c r="B965" s="3"/>
      <c r="C965" s="3"/>
      <c r="D965" s="3"/>
      <c r="E965" s="3"/>
      <c r="F965" s="3"/>
      <c r="G965" s="3"/>
      <c r="H965" s="3"/>
      <c r="I965" s="5"/>
      <c r="J965" s="5"/>
      <c r="K965" s="5"/>
      <c r="L965" s="5"/>
      <c r="M965" s="12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15.75" customHeight="1">
      <c r="A966" s="3"/>
      <c r="B966" s="3"/>
      <c r="C966" s="3"/>
      <c r="D966" s="3"/>
      <c r="E966" s="3"/>
      <c r="F966" s="3"/>
      <c r="G966" s="3"/>
      <c r="H966" s="3"/>
      <c r="I966" s="5"/>
      <c r="J966" s="5"/>
      <c r="K966" s="5"/>
      <c r="L966" s="5"/>
      <c r="M966" s="12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15.75" customHeight="1">
      <c r="A967" s="3"/>
      <c r="B967" s="3"/>
      <c r="C967" s="3"/>
      <c r="D967" s="3"/>
      <c r="E967" s="3"/>
      <c r="F967" s="3"/>
      <c r="G967" s="3"/>
      <c r="H967" s="3"/>
      <c r="I967" s="5"/>
      <c r="J967" s="5"/>
      <c r="K967" s="5"/>
      <c r="L967" s="5"/>
      <c r="M967" s="12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15.75" customHeight="1">
      <c r="A968" s="3"/>
      <c r="B968" s="3"/>
      <c r="C968" s="3"/>
      <c r="D968" s="3"/>
      <c r="E968" s="3"/>
      <c r="F968" s="3"/>
      <c r="G968" s="3"/>
      <c r="H968" s="3"/>
      <c r="I968" s="5"/>
      <c r="J968" s="5"/>
      <c r="K968" s="5"/>
      <c r="L968" s="5"/>
      <c r="M968" s="12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15.75" customHeight="1">
      <c r="A969" s="3"/>
      <c r="B969" s="3"/>
      <c r="C969" s="3"/>
      <c r="D969" s="3"/>
      <c r="E969" s="3"/>
      <c r="F969" s="3"/>
      <c r="G969" s="3"/>
      <c r="H969" s="3"/>
      <c r="I969" s="5"/>
      <c r="J969" s="5"/>
      <c r="K969" s="5"/>
      <c r="L969" s="5"/>
      <c r="M969" s="12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15.75" customHeight="1">
      <c r="A970" s="3"/>
      <c r="B970" s="3"/>
      <c r="C970" s="3"/>
      <c r="D970" s="3"/>
      <c r="E970" s="3"/>
      <c r="F970" s="3"/>
      <c r="G970" s="3"/>
      <c r="H970" s="3"/>
      <c r="I970" s="5"/>
      <c r="J970" s="5"/>
      <c r="K970" s="5"/>
      <c r="L970" s="5"/>
      <c r="M970" s="12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15.75" customHeight="1">
      <c r="A971" s="3"/>
      <c r="B971" s="3"/>
      <c r="C971" s="3"/>
      <c r="D971" s="3"/>
      <c r="E971" s="3"/>
      <c r="F971" s="3"/>
      <c r="G971" s="3"/>
      <c r="H971" s="3"/>
      <c r="I971" s="5"/>
      <c r="J971" s="5"/>
      <c r="K971" s="5"/>
      <c r="L971" s="5"/>
      <c r="M971" s="12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15.75" customHeight="1">
      <c r="A972" s="3"/>
      <c r="B972" s="3"/>
      <c r="C972" s="3"/>
      <c r="D972" s="3"/>
      <c r="E972" s="3"/>
      <c r="F972" s="3"/>
      <c r="G972" s="3"/>
      <c r="H972" s="3"/>
      <c r="I972" s="5"/>
      <c r="J972" s="5"/>
      <c r="K972" s="5"/>
      <c r="L972" s="5"/>
      <c r="M972" s="12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15.75" customHeight="1">
      <c r="A973" s="3"/>
      <c r="B973" s="3"/>
      <c r="C973" s="3"/>
      <c r="D973" s="3"/>
      <c r="E973" s="3"/>
      <c r="F973" s="3"/>
      <c r="G973" s="3"/>
      <c r="H973" s="3"/>
      <c r="I973" s="5"/>
      <c r="J973" s="5"/>
      <c r="K973" s="5"/>
      <c r="L973" s="5"/>
      <c r="M973" s="12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15.75" customHeight="1">
      <c r="A974" s="3"/>
      <c r="B974" s="3"/>
      <c r="C974" s="3"/>
      <c r="D974" s="3"/>
      <c r="E974" s="3"/>
      <c r="F974" s="3"/>
      <c r="G974" s="3"/>
      <c r="H974" s="3"/>
      <c r="I974" s="5"/>
      <c r="J974" s="5"/>
      <c r="K974" s="5"/>
      <c r="L974" s="5"/>
      <c r="M974" s="12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15.75" customHeight="1">
      <c r="A975" s="3"/>
      <c r="B975" s="3"/>
      <c r="C975" s="3"/>
      <c r="D975" s="3"/>
      <c r="E975" s="3"/>
      <c r="F975" s="3"/>
      <c r="G975" s="3"/>
      <c r="H975" s="3"/>
      <c r="I975" s="5"/>
      <c r="J975" s="5"/>
      <c r="K975" s="5"/>
      <c r="L975" s="5"/>
      <c r="M975" s="12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15.75" customHeight="1">
      <c r="A976" s="3"/>
      <c r="B976" s="3"/>
      <c r="C976" s="3"/>
      <c r="D976" s="3"/>
      <c r="E976" s="3"/>
      <c r="F976" s="3"/>
      <c r="G976" s="3"/>
      <c r="H976" s="3"/>
      <c r="I976" s="5"/>
      <c r="J976" s="5"/>
      <c r="K976" s="5"/>
      <c r="L976" s="5"/>
      <c r="M976" s="12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15.75" customHeight="1">
      <c r="A977" s="3"/>
      <c r="B977" s="3"/>
      <c r="C977" s="3"/>
      <c r="D977" s="3"/>
      <c r="E977" s="3"/>
      <c r="F977" s="3"/>
      <c r="G977" s="3"/>
      <c r="H977" s="3"/>
      <c r="I977" s="5"/>
      <c r="J977" s="5"/>
      <c r="K977" s="5"/>
      <c r="L977" s="5"/>
      <c r="M977" s="12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15.75" customHeight="1">
      <c r="A978" s="3"/>
      <c r="B978" s="3"/>
      <c r="C978" s="3"/>
      <c r="D978" s="3"/>
      <c r="E978" s="3"/>
      <c r="F978" s="3"/>
      <c r="G978" s="3"/>
      <c r="H978" s="3"/>
      <c r="I978" s="5"/>
      <c r="J978" s="5"/>
      <c r="K978" s="5"/>
      <c r="L978" s="5"/>
      <c r="M978" s="12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15.75" customHeight="1">
      <c r="A979" s="3"/>
      <c r="B979" s="3"/>
      <c r="C979" s="3"/>
      <c r="D979" s="3"/>
      <c r="E979" s="3"/>
      <c r="F979" s="3"/>
      <c r="G979" s="3"/>
      <c r="H979" s="3"/>
      <c r="I979" s="5"/>
      <c r="J979" s="5"/>
      <c r="K979" s="5"/>
      <c r="L979" s="5"/>
      <c r="M979" s="12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15.75" customHeight="1">
      <c r="A980" s="3"/>
      <c r="B980" s="3"/>
      <c r="C980" s="3"/>
      <c r="D980" s="3"/>
      <c r="E980" s="3"/>
      <c r="F980" s="3"/>
      <c r="G980" s="3"/>
      <c r="H980" s="3"/>
      <c r="I980" s="5"/>
      <c r="J980" s="5"/>
      <c r="K980" s="5"/>
      <c r="L980" s="5"/>
      <c r="M980" s="12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15.75" customHeight="1">
      <c r="A981" s="3"/>
      <c r="B981" s="3"/>
      <c r="C981" s="3"/>
      <c r="D981" s="3"/>
      <c r="E981" s="3"/>
      <c r="F981" s="3"/>
      <c r="G981" s="3"/>
      <c r="H981" s="3"/>
      <c r="I981" s="5"/>
      <c r="J981" s="5"/>
      <c r="K981" s="5"/>
      <c r="L981" s="5"/>
      <c r="M981" s="12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15.75" customHeight="1">
      <c r="A982" s="3"/>
      <c r="B982" s="3"/>
      <c r="C982" s="3"/>
      <c r="D982" s="3"/>
      <c r="E982" s="3"/>
      <c r="F982" s="3"/>
      <c r="G982" s="3"/>
      <c r="H982" s="3"/>
      <c r="I982" s="5"/>
      <c r="J982" s="5"/>
      <c r="K982" s="5"/>
      <c r="L982" s="5"/>
      <c r="M982" s="12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15.75" customHeight="1">
      <c r="A983" s="3"/>
      <c r="B983" s="3"/>
      <c r="C983" s="3"/>
      <c r="D983" s="3"/>
      <c r="E983" s="3"/>
      <c r="F983" s="3"/>
      <c r="G983" s="3"/>
      <c r="H983" s="3"/>
      <c r="I983" s="5"/>
      <c r="J983" s="5"/>
      <c r="K983" s="5"/>
      <c r="L983" s="5"/>
      <c r="M983" s="12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15.75" customHeight="1">
      <c r="A984" s="3"/>
      <c r="B984" s="3"/>
      <c r="C984" s="3"/>
      <c r="D984" s="3"/>
      <c r="E984" s="3"/>
      <c r="F984" s="3"/>
      <c r="G984" s="3"/>
      <c r="H984" s="3"/>
      <c r="I984" s="5"/>
      <c r="J984" s="5"/>
      <c r="K984" s="5"/>
      <c r="L984" s="5"/>
      <c r="M984" s="12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15.75" customHeight="1">
      <c r="A985" s="3"/>
      <c r="B985" s="3"/>
      <c r="C985" s="3"/>
      <c r="D985" s="3"/>
      <c r="E985" s="3"/>
      <c r="F985" s="3"/>
      <c r="G985" s="3"/>
      <c r="H985" s="3"/>
      <c r="I985" s="5"/>
      <c r="J985" s="5"/>
      <c r="K985" s="5"/>
      <c r="L985" s="5"/>
      <c r="M985" s="12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15.75" customHeight="1">
      <c r="A986" s="3"/>
      <c r="B986" s="3"/>
      <c r="C986" s="3"/>
      <c r="D986" s="3"/>
      <c r="E986" s="3"/>
      <c r="F986" s="3"/>
      <c r="G986" s="3"/>
      <c r="H986" s="3"/>
      <c r="I986" s="5"/>
      <c r="J986" s="5"/>
      <c r="K986" s="5"/>
      <c r="L986" s="5"/>
      <c r="M986" s="12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15.75" customHeight="1">
      <c r="A987" s="3"/>
      <c r="B987" s="3"/>
      <c r="C987" s="3"/>
      <c r="D987" s="3"/>
      <c r="E987" s="3"/>
      <c r="F987" s="3"/>
      <c r="G987" s="3"/>
      <c r="H987" s="3"/>
      <c r="I987" s="5"/>
      <c r="J987" s="5"/>
      <c r="K987" s="5"/>
      <c r="L987" s="5"/>
      <c r="M987" s="12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ht="15.75" customHeight="1">
      <c r="A988" s="3"/>
      <c r="B988" s="3"/>
      <c r="C988" s="3"/>
      <c r="D988" s="3"/>
      <c r="E988" s="3"/>
      <c r="F988" s="3"/>
      <c r="G988" s="3"/>
      <c r="H988" s="3"/>
      <c r="I988" s="5"/>
      <c r="J988" s="5"/>
      <c r="K988" s="5"/>
      <c r="L988" s="5"/>
      <c r="M988" s="12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ht="15.75" customHeight="1">
      <c r="A989" s="3"/>
      <c r="B989" s="3"/>
      <c r="C989" s="3"/>
      <c r="D989" s="3"/>
      <c r="E989" s="3"/>
      <c r="F989" s="3"/>
      <c r="G989" s="3"/>
      <c r="H989" s="3"/>
      <c r="I989" s="5"/>
      <c r="J989" s="5"/>
      <c r="K989" s="5"/>
      <c r="L989" s="5"/>
      <c r="M989" s="12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ht="15.75" customHeight="1">
      <c r="A990" s="3"/>
      <c r="B990" s="3"/>
      <c r="C990" s="3"/>
      <c r="D990" s="3"/>
      <c r="E990" s="3"/>
      <c r="F990" s="3"/>
      <c r="G990" s="3"/>
      <c r="H990" s="3"/>
      <c r="I990" s="5"/>
      <c r="J990" s="5"/>
      <c r="K990" s="5"/>
      <c r="L990" s="5"/>
      <c r="M990" s="12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ht="15.75" customHeight="1">
      <c r="A991" s="3"/>
      <c r="B991" s="3"/>
      <c r="C991" s="3"/>
      <c r="D991" s="3"/>
      <c r="E991" s="3"/>
      <c r="F991" s="3"/>
      <c r="G991" s="3"/>
      <c r="H991" s="3"/>
      <c r="I991" s="5"/>
      <c r="J991" s="5"/>
      <c r="K991" s="5"/>
      <c r="L991" s="5"/>
      <c r="M991" s="12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ht="15.75" customHeight="1">
      <c r="A992" s="3"/>
      <c r="B992" s="3"/>
      <c r="C992" s="3"/>
      <c r="D992" s="3"/>
      <c r="E992" s="3"/>
      <c r="F992" s="3"/>
      <c r="G992" s="3"/>
      <c r="H992" s="3"/>
      <c r="I992" s="5"/>
      <c r="J992" s="5"/>
      <c r="K992" s="5"/>
      <c r="L992" s="5"/>
      <c r="M992" s="12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ht="15.75" customHeight="1">
      <c r="A993" s="3"/>
      <c r="B993" s="3"/>
      <c r="C993" s="3"/>
      <c r="D993" s="3"/>
      <c r="E993" s="3"/>
      <c r="F993" s="3"/>
      <c r="G993" s="3"/>
      <c r="H993" s="3"/>
      <c r="I993" s="5"/>
      <c r="J993" s="5"/>
      <c r="K993" s="5"/>
      <c r="L993" s="5"/>
      <c r="M993" s="12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ht="15.75" customHeight="1">
      <c r="A994" s="3"/>
      <c r="B994" s="3"/>
      <c r="C994" s="3"/>
      <c r="D994" s="3"/>
      <c r="E994" s="3"/>
      <c r="F994" s="3"/>
      <c r="G994" s="3"/>
      <c r="H994" s="3"/>
      <c r="I994" s="5"/>
      <c r="J994" s="5"/>
      <c r="K994" s="5"/>
      <c r="L994" s="5"/>
      <c r="M994" s="12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 ht="15.75" customHeight="1">
      <c r="A995" s="3"/>
      <c r="B995" s="3"/>
      <c r="C995" s="3"/>
      <c r="D995" s="3"/>
      <c r="E995" s="3"/>
      <c r="F995" s="3"/>
      <c r="G995" s="3"/>
      <c r="H995" s="3"/>
      <c r="I995" s="5"/>
      <c r="J995" s="5"/>
      <c r="K995" s="5"/>
      <c r="L995" s="5"/>
      <c r="M995" s="12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 ht="15.75" customHeight="1">
      <c r="A996" s="3"/>
      <c r="B996" s="3"/>
      <c r="C996" s="3"/>
      <c r="D996" s="3"/>
      <c r="E996" s="3"/>
      <c r="F996" s="3"/>
      <c r="G996" s="3"/>
      <c r="H996" s="3"/>
      <c r="I996" s="5"/>
      <c r="J996" s="5"/>
      <c r="K996" s="5"/>
      <c r="L996" s="5"/>
      <c r="M996" s="12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1:25" ht="15.75" customHeight="1">
      <c r="A997" s="3"/>
      <c r="B997" s="3"/>
      <c r="C997" s="3"/>
      <c r="D997" s="3"/>
      <c r="E997" s="3"/>
      <c r="F997" s="3"/>
      <c r="G997" s="3"/>
      <c r="H997" s="3"/>
      <c r="I997" s="5"/>
      <c r="J997" s="5"/>
      <c r="K997" s="5"/>
      <c r="L997" s="5"/>
      <c r="M997" s="12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1:25" ht="15.75" customHeight="1">
      <c r="A998" s="3"/>
      <c r="B998" s="3"/>
      <c r="C998" s="3"/>
      <c r="D998" s="3"/>
      <c r="E998" s="3"/>
      <c r="F998" s="3"/>
      <c r="G998" s="3"/>
      <c r="H998" s="3"/>
      <c r="I998" s="5"/>
      <c r="J998" s="5"/>
      <c r="K998" s="5"/>
      <c r="L998" s="5"/>
      <c r="M998" s="12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1:25" ht="15.75" customHeight="1">
      <c r="A999" s="3"/>
      <c r="B999" s="3"/>
      <c r="C999" s="3"/>
      <c r="D999" s="3"/>
      <c r="E999" s="3"/>
      <c r="F999" s="3"/>
      <c r="G999" s="3"/>
      <c r="H999" s="3"/>
      <c r="I999" s="5"/>
      <c r="J999" s="5"/>
      <c r="K999" s="5"/>
      <c r="L999" s="5"/>
      <c r="M999" s="12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1:25" ht="15.75" customHeight="1">
      <c r="A1000" s="3"/>
      <c r="B1000" s="3"/>
      <c r="C1000" s="3"/>
      <c r="D1000" s="3"/>
      <c r="E1000" s="3"/>
      <c r="F1000" s="3"/>
      <c r="G1000" s="3"/>
      <c r="H1000" s="3"/>
      <c r="I1000" s="5"/>
      <c r="J1000" s="5"/>
      <c r="K1000" s="5"/>
      <c r="L1000" s="5"/>
      <c r="M1000" s="12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autoFilter ref="A3:O30" xr:uid="{00000000-0009-0000-0000-00000A000000}"/>
  <mergeCells count="2">
    <mergeCell ref="B2:F2"/>
    <mergeCell ref="I2:L2"/>
  </mergeCells>
  <conditionalFormatting sqref="M2:M1000">
    <cfRule type="cellIs" dxfId="20" priority="1" operator="equal">
      <formula>"Not Applicable"</formula>
    </cfRule>
    <cfRule type="cellIs" dxfId="19" priority="2" operator="equal">
      <formula>"Not Pass"</formula>
    </cfRule>
    <cfRule type="cellIs" dxfId="18" priority="3" operator="equal">
      <formula>"Partially Pass"</formula>
    </cfRule>
    <cfRule type="cellIs" dxfId="17" priority="4" operator="equal">
      <formula>"Alternative Control"</formula>
    </cfRule>
    <cfRule type="cellIs" dxfId="16" priority="5" operator="equal">
      <formula>"Pass"</formula>
    </cfRule>
  </conditionalFormatting>
  <conditionalFormatting sqref="M4:M30">
    <cfRule type="cellIs" dxfId="15" priority="6" operator="equal">
      <formula>"&gt;&gt;เลือกระดับผลการประเมิน&lt;&lt;"</formula>
    </cfRule>
  </conditionalFormatting>
  <conditionalFormatting sqref="Q4:U30">
    <cfRule type="cellIs" dxfId="14" priority="12" operator="equal">
      <formula>OR($M4="Not Pass",$M4="Partially Pass")</formula>
    </cfRule>
  </conditionalFormatting>
  <pageMargins left="0.7" right="0.7" top="0.75" bottom="0.75" header="0" footer="0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A00-000000000000}">
          <x14:formula1>
            <xm:f>IF(AND('1-Basic Info'!$I$11="Y",$I4="x"),Sheet1!$A$2:$A$6,IF(AND('1-Basic Info'!$I$12="Y",$J4="x"),Sheet1!$A$2:$A$6,IF(AND('1-Basic Info'!$I$13="Y",$K4="x"),Sheet1!$A$2:$A$6,IF(AND('1-Basic Info'!$I$14="Y",$L4="x"),Sheet1!$A$2:$A$6,Sheet1!$B$2))))</xm:f>
          </x14:formula1>
          <xm:sqref>M4:M30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8EAADB"/>
  </sheetPr>
  <dimension ref="A1:Z1000"/>
  <sheetViews>
    <sheetView showGridLines="0" workbookViewId="0">
      <pane ySplit="3" topLeftCell="A4" activePane="bottomLeft" state="frozen"/>
      <selection pane="bottomLeft" activeCell="B5" sqref="B5"/>
    </sheetView>
  </sheetViews>
  <sheetFormatPr defaultColWidth="14.44140625" defaultRowHeight="15" customHeight="1"/>
  <cols>
    <col min="1" max="1" width="5.77734375" customWidth="1"/>
    <col min="2" max="6" width="4.109375" customWidth="1"/>
    <col min="7" max="7" width="14.44140625" hidden="1" customWidth="1"/>
    <col min="8" max="8" width="91.109375" customWidth="1"/>
    <col min="9" max="12" width="6.109375" customWidth="1"/>
    <col min="13" max="13" width="21.109375" customWidth="1"/>
    <col min="14" max="14" width="19.109375" customWidth="1"/>
    <col min="15" max="15" width="70.77734375" customWidth="1"/>
    <col min="16" max="20" width="50.77734375" customWidth="1"/>
    <col min="21" max="21" width="18.77734375" customWidth="1"/>
    <col min="22" max="25" width="8.77734375" customWidth="1"/>
    <col min="26" max="26" width="14.44140625" style="3"/>
  </cols>
  <sheetData>
    <row r="1" spans="1:25" ht="34.5" customHeight="1">
      <c r="A1" s="60" t="s">
        <v>1364</v>
      </c>
      <c r="B1" s="61"/>
      <c r="C1" s="61"/>
      <c r="D1" s="61"/>
      <c r="E1" s="61"/>
      <c r="F1" s="61"/>
      <c r="G1" s="61"/>
      <c r="H1" s="62"/>
      <c r="I1" s="61"/>
      <c r="J1" s="63"/>
      <c r="K1" s="63"/>
      <c r="L1" s="64"/>
      <c r="M1" s="61"/>
      <c r="N1" s="61"/>
      <c r="O1" s="64"/>
      <c r="P1" s="64"/>
      <c r="Q1" s="64"/>
      <c r="R1" s="64"/>
      <c r="S1" s="64"/>
      <c r="T1" s="64"/>
      <c r="U1" s="64"/>
      <c r="V1" s="3"/>
      <c r="W1" s="3"/>
      <c r="X1" s="3"/>
      <c r="Y1" s="3"/>
    </row>
    <row r="2" spans="1:25" ht="24.75" customHeight="1">
      <c r="A2" s="14"/>
      <c r="B2" s="1923" t="s">
        <v>531</v>
      </c>
      <c r="C2" s="1243"/>
      <c r="D2" s="1243"/>
      <c r="E2" s="1243"/>
      <c r="F2" s="1244"/>
      <c r="G2" s="3"/>
      <c r="H2" s="15"/>
      <c r="I2" s="1924" t="s">
        <v>1060</v>
      </c>
      <c r="J2" s="1925"/>
      <c r="K2" s="1925"/>
      <c r="L2" s="1926"/>
      <c r="M2" s="15"/>
      <c r="N2" s="15"/>
      <c r="O2" s="14"/>
      <c r="P2" s="14"/>
      <c r="Q2" s="4"/>
      <c r="R2" s="4"/>
      <c r="S2" s="4"/>
      <c r="T2" s="4"/>
      <c r="U2" s="4"/>
      <c r="V2" s="4"/>
      <c r="W2" s="4"/>
      <c r="X2" s="4"/>
      <c r="Y2" s="4"/>
    </row>
    <row r="3" spans="1:25" ht="110.25" customHeight="1">
      <c r="A3" s="16" t="s">
        <v>720</v>
      </c>
      <c r="B3" s="17" t="s">
        <v>678</v>
      </c>
      <c r="C3" s="17" t="s">
        <v>679</v>
      </c>
      <c r="D3" s="17" t="s">
        <v>680</v>
      </c>
      <c r="E3" s="17" t="s">
        <v>681</v>
      </c>
      <c r="F3" s="17" t="s">
        <v>682</v>
      </c>
      <c r="G3" s="16" t="s">
        <v>1061</v>
      </c>
      <c r="H3" s="16" t="s">
        <v>1062</v>
      </c>
      <c r="I3" s="18" t="s">
        <v>1063</v>
      </c>
      <c r="J3" s="18" t="s">
        <v>1064</v>
      </c>
      <c r="K3" s="18" t="s">
        <v>1065</v>
      </c>
      <c r="L3" s="18" t="s">
        <v>1066</v>
      </c>
      <c r="M3" s="16" t="s">
        <v>532</v>
      </c>
      <c r="N3" s="16" t="s">
        <v>1067</v>
      </c>
      <c r="O3" s="19" t="s">
        <v>1068</v>
      </c>
      <c r="P3" s="19" t="s">
        <v>1069</v>
      </c>
      <c r="Q3" s="19" t="s">
        <v>1070</v>
      </c>
      <c r="R3" s="19" t="s">
        <v>1071</v>
      </c>
      <c r="S3" s="19" t="s">
        <v>1072</v>
      </c>
      <c r="T3" s="16" t="s">
        <v>1073</v>
      </c>
      <c r="U3" s="16" t="s">
        <v>1074</v>
      </c>
      <c r="V3" s="3"/>
      <c r="W3" s="3"/>
      <c r="X3" s="3"/>
      <c r="Y3" s="3"/>
    </row>
    <row r="4" spans="1:25" ht="52.2">
      <c r="A4" s="7">
        <v>1</v>
      </c>
      <c r="B4" s="21"/>
      <c r="C4" s="21"/>
      <c r="D4" s="21"/>
      <c r="E4" s="20" t="s">
        <v>728</v>
      </c>
      <c r="F4" s="21"/>
      <c r="G4" s="9" t="s">
        <v>1365</v>
      </c>
      <c r="H4" s="9" t="s">
        <v>1366</v>
      </c>
      <c r="I4" s="20" t="s">
        <v>728</v>
      </c>
      <c r="J4" s="20" t="s">
        <v>728</v>
      </c>
      <c r="K4" s="20" t="s">
        <v>728</v>
      </c>
      <c r="L4" s="20" t="s">
        <v>728</v>
      </c>
      <c r="M4" s="10" t="str">
        <f>IF(AND('1-Basic Info'!$I$11="Y",$I4="x"),"&gt;&gt;เลือกระดับผลการประเมิน&lt;&lt;",IF(AND('1-Basic Info'!$I$12="Y",$J4="x"),"&gt;&gt;เลือกระดับผลการประเมิน&lt;&lt;",IF(AND('1-Basic Info'!$I$13="Y",$K4="x"),"&gt;&gt;เลือกระดับผลการประเมิน&lt;&lt;",IF(AND('1-Basic Info'!$I$14="Y",$L4="x"),"&gt;&gt;เลือกระดับผลการประเมิน&lt;&lt;","Not Applicable"))))</f>
        <v>Not Applicable</v>
      </c>
      <c r="N4" s="20" t="e">
        <f t="array" aca="1" ref="N4" ca="1">_xludf.SWITCH(M4,"Not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4" s="9"/>
      <c r="P4" s="9"/>
      <c r="Q4" s="22"/>
      <c r="R4" s="22"/>
      <c r="S4" s="22"/>
      <c r="T4" s="22"/>
      <c r="U4" s="22"/>
      <c r="V4" s="3"/>
      <c r="W4" s="3"/>
      <c r="X4" s="3"/>
      <c r="Y4" s="3"/>
    </row>
    <row r="5" spans="1:25" ht="87">
      <c r="A5" s="7">
        <v>2</v>
      </c>
      <c r="B5" s="21"/>
      <c r="C5" s="21"/>
      <c r="D5" s="21"/>
      <c r="E5" s="20" t="s">
        <v>728</v>
      </c>
      <c r="F5" s="21"/>
      <c r="G5" s="9" t="s">
        <v>1367</v>
      </c>
      <c r="H5" s="9" t="s">
        <v>1368</v>
      </c>
      <c r="I5" s="20" t="s">
        <v>728</v>
      </c>
      <c r="J5" s="20" t="s">
        <v>728</v>
      </c>
      <c r="K5" s="20" t="s">
        <v>728</v>
      </c>
      <c r="L5" s="20" t="s">
        <v>728</v>
      </c>
      <c r="M5" s="10" t="str">
        <f>IF(AND('1-Basic Info'!$I$11="Y",$I5="x"),"&gt;&gt;เลือกระดับผลการประเมิน&lt;&lt;",IF(AND('1-Basic Info'!$I$12="Y",$J5="x"),"&gt;&gt;เลือกระดับผลการประเมิน&lt;&lt;",IF(AND('1-Basic Info'!$I$13="Y",$K5="x"),"&gt;&gt;เลือกระดับผลการประเมิน&lt;&lt;",IF(AND('1-Basic Info'!$I$14="Y",$L5="x"),"&gt;&gt;เลือกระดับผลการประเมิน&lt;&lt;","Not Applicable"))))</f>
        <v>Not Applicable</v>
      </c>
      <c r="N5" s="20" t="e">
        <f t="array" aca="1" ref="N5" ca="1">_xludf.SWITCH(M5,"Not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5" s="9"/>
      <c r="P5" s="9"/>
      <c r="Q5" s="22"/>
      <c r="R5" s="22"/>
      <c r="S5" s="22"/>
      <c r="T5" s="22"/>
      <c r="U5" s="22"/>
      <c r="V5" s="3"/>
      <c r="W5" s="3"/>
      <c r="X5" s="3"/>
      <c r="Y5" s="3"/>
    </row>
    <row r="6" spans="1:25" ht="34.799999999999997">
      <c r="A6" s="7">
        <v>3</v>
      </c>
      <c r="B6" s="21"/>
      <c r="C6" s="21"/>
      <c r="D6" s="21"/>
      <c r="E6" s="20" t="s">
        <v>728</v>
      </c>
      <c r="F6" s="21"/>
      <c r="G6" s="9" t="s">
        <v>1369</v>
      </c>
      <c r="H6" s="9" t="s">
        <v>1370</v>
      </c>
      <c r="I6" s="20" t="s">
        <v>728</v>
      </c>
      <c r="J6" s="20" t="s">
        <v>728</v>
      </c>
      <c r="K6" s="20" t="s">
        <v>728</v>
      </c>
      <c r="L6" s="20" t="s">
        <v>728</v>
      </c>
      <c r="M6" s="10" t="str">
        <f>IF(AND('1-Basic Info'!$I$11="Y",$I6="x"),"&gt;&gt;เลือกระดับผลการประเมิน&lt;&lt;",IF(AND('1-Basic Info'!$I$12="Y",$J6="x"),"&gt;&gt;เลือกระดับผลการประเมิน&lt;&lt;",IF(AND('1-Basic Info'!$I$13="Y",$K6="x"),"&gt;&gt;เลือกระดับผลการประเมิน&lt;&lt;",IF(AND('1-Basic Info'!$I$14="Y",$L6="x"),"&gt;&gt;เลือกระดับผลการประเมิน&lt;&lt;","Not Applicable"))))</f>
        <v>Not Applicable</v>
      </c>
      <c r="N6" s="20" t="e">
        <f t="array" aca="1" ref="N6" ca="1">_xludf.SWITCH(M6,"Not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6" s="9"/>
      <c r="P6" s="9"/>
      <c r="Q6" s="22"/>
      <c r="R6" s="22"/>
      <c r="S6" s="22"/>
      <c r="T6" s="22"/>
      <c r="U6" s="22"/>
      <c r="V6" s="3"/>
      <c r="W6" s="3"/>
      <c r="X6" s="3"/>
      <c r="Y6" s="3"/>
    </row>
    <row r="7" spans="1:25" ht="409.6">
      <c r="A7" s="7">
        <v>4</v>
      </c>
      <c r="B7" s="21"/>
      <c r="C7" s="20" t="s">
        <v>728</v>
      </c>
      <c r="D7" s="21"/>
      <c r="E7" s="20" t="s">
        <v>728</v>
      </c>
      <c r="F7" s="21"/>
      <c r="G7" s="9" t="s">
        <v>1371</v>
      </c>
      <c r="H7" s="9" t="s">
        <v>1372</v>
      </c>
      <c r="I7" s="20" t="s">
        <v>728</v>
      </c>
      <c r="J7" s="20" t="s">
        <v>728</v>
      </c>
      <c r="K7" s="20" t="s">
        <v>728</v>
      </c>
      <c r="L7" s="20" t="s">
        <v>728</v>
      </c>
      <c r="M7" s="10" t="str">
        <f>IF(AND('1-Basic Info'!$I$11="Y",$I7="x"),"&gt;&gt;เลือกระดับผลการประเมิน&lt;&lt;",IF(AND('1-Basic Info'!$I$12="Y",$J7="x"),"&gt;&gt;เลือกระดับผลการประเมิน&lt;&lt;",IF(AND('1-Basic Info'!$I$13="Y",$K7="x"),"&gt;&gt;เลือกระดับผลการประเมิน&lt;&lt;",IF(AND('1-Basic Info'!$I$14="Y",$L7="x"),"&gt;&gt;เลือกระดับผลการประเมิน&lt;&lt;","Not Applicable"))))</f>
        <v>Not Applicable</v>
      </c>
      <c r="N7" s="20" t="e">
        <f t="array" aca="1" ref="N7" ca="1">_xludf.SWITCH(M7,"Not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7" s="9"/>
      <c r="P7" s="9"/>
      <c r="Q7" s="22"/>
      <c r="R7" s="22"/>
      <c r="S7" s="22"/>
      <c r="T7" s="22"/>
      <c r="U7" s="22"/>
      <c r="V7" s="3"/>
      <c r="W7" s="3"/>
      <c r="X7" s="3"/>
      <c r="Y7" s="3"/>
    </row>
    <row r="8" spans="1:25" ht="409.6">
      <c r="A8" s="7">
        <v>5</v>
      </c>
      <c r="B8" s="21"/>
      <c r="C8" s="23"/>
      <c r="D8" s="21"/>
      <c r="E8" s="20" t="s">
        <v>728</v>
      </c>
      <c r="F8" s="21"/>
      <c r="G8" s="9" t="s">
        <v>1373</v>
      </c>
      <c r="H8" s="9" t="s">
        <v>1374</v>
      </c>
      <c r="I8" s="20" t="s">
        <v>728</v>
      </c>
      <c r="J8" s="20" t="s">
        <v>728</v>
      </c>
      <c r="K8" s="20" t="s">
        <v>728</v>
      </c>
      <c r="L8" s="20" t="s">
        <v>728</v>
      </c>
      <c r="M8" s="10" t="str">
        <f>IF(AND('1-Basic Info'!$I$11="Y",$I8="x"),"&gt;&gt;เลือกระดับผลการประเมิน&lt;&lt;",IF(AND('1-Basic Info'!$I$12="Y",$J8="x"),"&gt;&gt;เลือกระดับผลการประเมิน&lt;&lt;",IF(AND('1-Basic Info'!$I$13="Y",$K8="x"),"&gt;&gt;เลือกระดับผลการประเมิน&lt;&lt;",IF(AND('1-Basic Info'!$I$14="Y",$L8="x"),"&gt;&gt;เลือกระดับผลการประเมิน&lt;&lt;","Not Applicable"))))</f>
        <v>Not Applicable</v>
      </c>
      <c r="N8" s="20" t="e">
        <f t="array" aca="1" ref="N8" ca="1">_xludf.SWITCH(M8,"Not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8" s="9"/>
      <c r="P8" s="9"/>
      <c r="Q8" s="22"/>
      <c r="R8" s="22"/>
      <c r="S8" s="22"/>
      <c r="T8" s="22"/>
      <c r="U8" s="22"/>
      <c r="V8" s="3"/>
      <c r="W8" s="3"/>
      <c r="X8" s="3"/>
      <c r="Y8" s="3"/>
    </row>
    <row r="9" spans="1:25" ht="52.2">
      <c r="A9" s="7">
        <v>6</v>
      </c>
      <c r="B9" s="21"/>
      <c r="C9" s="23"/>
      <c r="D9" s="21"/>
      <c r="E9" s="20" t="s">
        <v>728</v>
      </c>
      <c r="F9" s="21"/>
      <c r="G9" s="9" t="s">
        <v>1375</v>
      </c>
      <c r="H9" s="9" t="s">
        <v>1376</v>
      </c>
      <c r="I9" s="20" t="s">
        <v>728</v>
      </c>
      <c r="J9" s="20" t="s">
        <v>728</v>
      </c>
      <c r="K9" s="20" t="s">
        <v>728</v>
      </c>
      <c r="L9" s="20" t="s">
        <v>728</v>
      </c>
      <c r="M9" s="10" t="str">
        <f>IF(AND('1-Basic Info'!$I$11="Y",$I9="x"),"&gt;&gt;เลือกระดับผลการประเมิน&lt;&lt;",IF(AND('1-Basic Info'!$I$12="Y",$J9="x"),"&gt;&gt;เลือกระดับผลการประเมิน&lt;&lt;",IF(AND('1-Basic Info'!$I$13="Y",$K9="x"),"&gt;&gt;เลือกระดับผลการประเมิน&lt;&lt;",IF(AND('1-Basic Info'!$I$14="Y",$L9="x"),"&gt;&gt;เลือกระดับผลการประเมิน&lt;&lt;","Not Applicable"))))</f>
        <v>Not Applicable</v>
      </c>
      <c r="N9" s="20" t="e">
        <f t="array" aca="1" ref="N9" ca="1">_xludf.SWITCH(M9,"Not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9" s="9"/>
      <c r="P9" s="9"/>
      <c r="Q9" s="22"/>
      <c r="R9" s="22"/>
      <c r="S9" s="22"/>
      <c r="T9" s="22"/>
      <c r="U9" s="22"/>
      <c r="V9" s="3"/>
      <c r="W9" s="3"/>
      <c r="X9" s="3"/>
      <c r="Y9" s="3"/>
    </row>
    <row r="10" spans="1:25" ht="69.599999999999994">
      <c r="A10" s="7">
        <v>7</v>
      </c>
      <c r="B10" s="21"/>
      <c r="C10" s="21"/>
      <c r="D10" s="21"/>
      <c r="E10" s="20" t="s">
        <v>728</v>
      </c>
      <c r="F10" s="21"/>
      <c r="G10" s="9" t="s">
        <v>1377</v>
      </c>
      <c r="H10" s="9" t="s">
        <v>1378</v>
      </c>
      <c r="I10" s="20" t="s">
        <v>728</v>
      </c>
      <c r="J10" s="20" t="s">
        <v>728</v>
      </c>
      <c r="K10" s="20" t="s">
        <v>728</v>
      </c>
      <c r="L10" s="20" t="s">
        <v>728</v>
      </c>
      <c r="M10" s="10" t="str">
        <f>IF(AND('1-Basic Info'!$I$11="Y",$I10="x"),"&gt;&gt;เลือกระดับผลการประเมิน&lt;&lt;",IF(AND('1-Basic Info'!$I$12="Y",$J10="x"),"&gt;&gt;เลือกระดับผลการประเมิน&lt;&lt;",IF(AND('1-Basic Info'!$I$13="Y",$K10="x"),"&gt;&gt;เลือกระดับผลการประเมิน&lt;&lt;",IF(AND('1-Basic Info'!$I$14="Y",$L10="x"),"&gt;&gt;เลือกระดับผลการประเมิน&lt;&lt;","Not Applicable"))))</f>
        <v>Not Applicable</v>
      </c>
      <c r="N10" s="20" t="e">
        <f t="array" aca="1" ref="N10" ca="1">_xludf.SWITCH(M10,"Not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10" s="9"/>
      <c r="P10" s="9"/>
      <c r="Q10" s="22"/>
      <c r="R10" s="22"/>
      <c r="S10" s="22"/>
      <c r="T10" s="22"/>
      <c r="U10" s="22"/>
      <c r="V10" s="3"/>
      <c r="W10" s="3"/>
      <c r="X10" s="3"/>
      <c r="Y10" s="3"/>
    </row>
    <row r="11" spans="1:25" ht="382.8">
      <c r="A11" s="7">
        <v>8</v>
      </c>
      <c r="B11" s="21"/>
      <c r="C11" s="23"/>
      <c r="D11" s="21"/>
      <c r="E11" s="20" t="s">
        <v>728</v>
      </c>
      <c r="F11" s="21"/>
      <c r="G11" s="9" t="s">
        <v>1379</v>
      </c>
      <c r="H11" s="9" t="s">
        <v>1380</v>
      </c>
      <c r="I11" s="20" t="s">
        <v>728</v>
      </c>
      <c r="J11" s="20" t="s">
        <v>728</v>
      </c>
      <c r="K11" s="20" t="s">
        <v>728</v>
      </c>
      <c r="L11" s="20" t="s">
        <v>728</v>
      </c>
      <c r="M11" s="10" t="str">
        <f>IF(AND('1-Basic Info'!$I$11="Y",$I11="x"),"&gt;&gt;เลือกระดับผลการประเมิน&lt;&lt;",IF(AND('1-Basic Info'!$I$12="Y",$J11="x"),"&gt;&gt;เลือกระดับผลการประเมิน&lt;&lt;",IF(AND('1-Basic Info'!$I$13="Y",$K11="x"),"&gt;&gt;เลือกระดับผลการประเมิน&lt;&lt;",IF(AND('1-Basic Info'!$I$14="Y",$L11="x"),"&gt;&gt;เลือกระดับผลการประเมิน&lt;&lt;","Not Applicable"))))</f>
        <v>Not Applicable</v>
      </c>
      <c r="N11" s="20" t="e">
        <f t="array" aca="1" ref="N11" ca="1">_xludf.SWITCH(M11,"Not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11" s="9"/>
      <c r="P11" s="9"/>
      <c r="Q11" s="22"/>
      <c r="R11" s="22"/>
      <c r="S11" s="22"/>
      <c r="T11" s="22"/>
      <c r="U11" s="22"/>
      <c r="V11" s="3"/>
      <c r="W11" s="3"/>
      <c r="X11" s="3"/>
      <c r="Y11" s="3"/>
    </row>
    <row r="12" spans="1:25" ht="174">
      <c r="A12" s="7">
        <v>9</v>
      </c>
      <c r="B12" s="21"/>
      <c r="C12" s="23"/>
      <c r="D12" s="21"/>
      <c r="E12" s="21"/>
      <c r="F12" s="20" t="s">
        <v>728</v>
      </c>
      <c r="G12" s="9" t="s">
        <v>1381</v>
      </c>
      <c r="H12" s="9" t="s">
        <v>1382</v>
      </c>
      <c r="I12" s="20"/>
      <c r="J12" s="20"/>
      <c r="K12" s="20"/>
      <c r="L12" s="20"/>
      <c r="M12" s="10" t="str">
        <f>IF(AND('1-Basic Info'!$I$11="Y",$I12="x"),"&gt;&gt;เลือกระดับผลการประเมิน&lt;&lt;",IF(AND('1-Basic Info'!$I$12="Y",$J12="x"),"&gt;&gt;เลือกระดับผลการประเมิน&lt;&lt;",IF(AND('1-Basic Info'!$I$13="Y",$K12="x"),"&gt;&gt;เลือกระดับผลการประเมิน&lt;&lt;",IF(AND('1-Basic Info'!$I$14="Y",$L12="x"),"&gt;&gt;เลือกระดับผลการประเมิน&lt;&lt;","Not Applicable"))))</f>
        <v>Not Applicable</v>
      </c>
      <c r="N12" s="20" t="e">
        <f t="array" aca="1" ref="N12" ca="1">_xludf.SWITCH(M12,"Not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12" s="9"/>
      <c r="P12" s="9"/>
      <c r="Q12" s="22"/>
      <c r="R12" s="22"/>
      <c r="S12" s="22"/>
      <c r="T12" s="22"/>
      <c r="U12" s="22"/>
      <c r="V12" s="3"/>
      <c r="W12" s="3"/>
      <c r="X12" s="3"/>
      <c r="Y12" s="3"/>
    </row>
    <row r="13" spans="1:25" ht="121.8">
      <c r="A13" s="7">
        <v>10</v>
      </c>
      <c r="B13" s="21"/>
      <c r="C13" s="21"/>
      <c r="D13" s="21"/>
      <c r="E13" s="21"/>
      <c r="F13" s="20" t="s">
        <v>728</v>
      </c>
      <c r="G13" s="9" t="s">
        <v>1383</v>
      </c>
      <c r="H13" s="9" t="s">
        <v>1384</v>
      </c>
      <c r="I13" s="20"/>
      <c r="J13" s="20"/>
      <c r="K13" s="20"/>
      <c r="L13" s="20"/>
      <c r="M13" s="10" t="str">
        <f>IF(AND('1-Basic Info'!$I$11="Y",$I13="x"),"&gt;&gt;เลือกระดับผลการประเมิน&lt;&lt;",IF(AND('1-Basic Info'!$I$12="Y",$J13="x"),"&gt;&gt;เลือกระดับผลการประเมิน&lt;&lt;",IF(AND('1-Basic Info'!$I$13="Y",$K13="x"),"&gt;&gt;เลือกระดับผลการประเมิน&lt;&lt;",IF(AND('1-Basic Info'!$I$14="Y",$L13="x"),"&gt;&gt;เลือกระดับผลการประเมิน&lt;&lt;","Not Applicable"))))</f>
        <v>Not Applicable</v>
      </c>
      <c r="N13" s="20" t="e">
        <f t="array" aca="1" ref="N13" ca="1">_xludf.SWITCH(M13,"Not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13" s="9"/>
      <c r="P13" s="9"/>
      <c r="Q13" s="22"/>
      <c r="R13" s="22"/>
      <c r="S13" s="22"/>
      <c r="T13" s="22"/>
      <c r="U13" s="22"/>
      <c r="V13" s="3"/>
      <c r="W13" s="3"/>
      <c r="X13" s="3"/>
      <c r="Y13" s="3"/>
    </row>
    <row r="14" spans="1:25" ht="156.6">
      <c r="A14" s="7">
        <v>11</v>
      </c>
      <c r="B14" s="21"/>
      <c r="C14" s="21"/>
      <c r="D14" s="21"/>
      <c r="E14" s="21"/>
      <c r="F14" s="20" t="s">
        <v>728</v>
      </c>
      <c r="G14" s="8" t="s">
        <v>1385</v>
      </c>
      <c r="H14" s="8" t="s">
        <v>1386</v>
      </c>
      <c r="I14" s="20"/>
      <c r="J14" s="20"/>
      <c r="K14" s="20"/>
      <c r="L14" s="20"/>
      <c r="M14" s="10" t="str">
        <f>IF(AND('1-Basic Info'!$I$11="Y",$I14="x"),"&gt;&gt;เลือกระดับผลการประเมิน&lt;&lt;",IF(AND('1-Basic Info'!$I$12="Y",$J14="x"),"&gt;&gt;เลือกระดับผลการประเมิน&lt;&lt;",IF(AND('1-Basic Info'!$I$13="Y",$K15="x"),"&gt;&gt;เลือกระดับผลการประเมิน&lt;&lt;",IF(AND('1-Basic Info'!$I$14="Y",$L14="x"),"&gt;&gt;เลือกระดับผลการประเมิน&lt;&lt;","Not Applicable"))))</f>
        <v>Not Applicable</v>
      </c>
      <c r="N14" s="20" t="e">
        <f t="array" aca="1" ref="N14" ca="1">_xludf.SWITCH(M14,"Not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14" s="9"/>
      <c r="P14" s="9"/>
      <c r="Q14" s="22"/>
      <c r="R14" s="22"/>
      <c r="S14" s="22"/>
      <c r="T14" s="22"/>
      <c r="U14" s="22"/>
      <c r="V14" s="3"/>
      <c r="W14" s="3"/>
      <c r="X14" s="3"/>
      <c r="Y14" s="3"/>
    </row>
    <row r="15" spans="1:25" ht="21" customHeight="1">
      <c r="A15" s="14"/>
      <c r="B15" s="14"/>
      <c r="C15" s="14"/>
      <c r="D15" s="14"/>
      <c r="E15" s="14"/>
      <c r="F15" s="14"/>
      <c r="G15" s="14"/>
      <c r="H15" s="15"/>
      <c r="I15" s="14"/>
      <c r="J15" s="14"/>
      <c r="K15" s="14"/>
      <c r="L15" s="14"/>
      <c r="M15" s="15"/>
      <c r="N15" s="15"/>
      <c r="O15" s="14"/>
      <c r="P15" s="14"/>
      <c r="Q15" s="3"/>
      <c r="R15" s="3"/>
      <c r="S15" s="3"/>
      <c r="T15" s="3"/>
      <c r="U15" s="3"/>
      <c r="V15" s="3"/>
      <c r="W15" s="3"/>
      <c r="X15" s="3"/>
      <c r="Y15" s="3"/>
    </row>
    <row r="16" spans="1:25" ht="21" customHeight="1">
      <c r="A16" s="14"/>
      <c r="B16" s="14"/>
      <c r="C16" s="14"/>
      <c r="D16" s="14"/>
      <c r="E16" s="14"/>
      <c r="F16" s="14"/>
      <c r="G16" s="14"/>
      <c r="H16" s="15"/>
      <c r="I16" s="14"/>
      <c r="J16" s="14"/>
      <c r="K16" s="14"/>
      <c r="L16" s="14"/>
      <c r="M16" s="15"/>
      <c r="N16" s="15"/>
      <c r="O16" s="14"/>
      <c r="P16" s="14"/>
      <c r="Q16" s="3"/>
      <c r="R16" s="3"/>
      <c r="S16" s="3"/>
      <c r="T16" s="3"/>
      <c r="U16" s="3"/>
      <c r="V16" s="3"/>
      <c r="W16" s="3"/>
      <c r="X16" s="3"/>
      <c r="Y16" s="3"/>
    </row>
    <row r="17" spans="1:25" ht="21" customHeight="1">
      <c r="A17" s="14"/>
      <c r="B17" s="14"/>
      <c r="C17" s="14"/>
      <c r="D17" s="14"/>
      <c r="E17" s="14"/>
      <c r="F17" s="14"/>
      <c r="G17" s="14"/>
      <c r="H17" s="15"/>
      <c r="I17" s="14"/>
      <c r="J17" s="14"/>
      <c r="K17" s="14"/>
      <c r="L17" s="14"/>
      <c r="M17" s="15"/>
      <c r="N17" s="15"/>
      <c r="O17" s="14"/>
      <c r="P17" s="14"/>
      <c r="Q17" s="3"/>
      <c r="R17" s="3"/>
      <c r="S17" s="3"/>
      <c r="T17" s="3"/>
      <c r="U17" s="3"/>
      <c r="V17" s="3"/>
      <c r="W17" s="3"/>
      <c r="X17" s="3"/>
      <c r="Y17" s="3"/>
    </row>
    <row r="18" spans="1:25" ht="21" customHeight="1">
      <c r="A18" s="14"/>
      <c r="B18" s="14"/>
      <c r="C18" s="14"/>
      <c r="D18" s="14"/>
      <c r="E18" s="14"/>
      <c r="F18" s="14"/>
      <c r="G18" s="14"/>
      <c r="H18" s="15"/>
      <c r="I18" s="14"/>
      <c r="J18" s="14"/>
      <c r="K18" s="14"/>
      <c r="L18" s="14"/>
      <c r="M18" s="15"/>
      <c r="N18" s="15"/>
      <c r="O18" s="14"/>
      <c r="P18" s="14"/>
      <c r="Q18" s="3"/>
      <c r="R18" s="3"/>
      <c r="S18" s="3"/>
      <c r="T18" s="3"/>
      <c r="U18" s="3"/>
      <c r="V18" s="3"/>
      <c r="W18" s="3"/>
      <c r="X18" s="3"/>
      <c r="Y18" s="3"/>
    </row>
    <row r="19" spans="1:25" ht="21" customHeight="1">
      <c r="A19" s="14"/>
      <c r="B19" s="14"/>
      <c r="C19" s="14"/>
      <c r="D19" s="14"/>
      <c r="E19" s="14"/>
      <c r="F19" s="14"/>
      <c r="G19" s="14"/>
      <c r="H19" s="15"/>
      <c r="I19" s="14"/>
      <c r="J19" s="14"/>
      <c r="K19" s="14"/>
      <c r="L19" s="14"/>
      <c r="M19" s="15"/>
      <c r="N19" s="15"/>
      <c r="O19" s="14"/>
      <c r="P19" s="14"/>
      <c r="Q19" s="3"/>
      <c r="R19" s="3"/>
      <c r="S19" s="3"/>
      <c r="T19" s="3"/>
      <c r="U19" s="3"/>
      <c r="V19" s="3"/>
      <c r="W19" s="3"/>
      <c r="X19" s="3"/>
      <c r="Y19" s="3"/>
    </row>
    <row r="20" spans="1:25" ht="21" customHeight="1">
      <c r="A20" s="14"/>
      <c r="B20" s="14"/>
      <c r="C20" s="14"/>
      <c r="D20" s="14"/>
      <c r="E20" s="14"/>
      <c r="F20" s="14"/>
      <c r="G20" s="14"/>
      <c r="H20" s="15"/>
      <c r="I20" s="14"/>
      <c r="J20" s="14"/>
      <c r="K20" s="14"/>
      <c r="L20" s="14"/>
      <c r="M20" s="15"/>
      <c r="N20" s="15"/>
      <c r="O20" s="14"/>
      <c r="P20" s="14"/>
      <c r="Q20" s="3"/>
      <c r="R20" s="3"/>
      <c r="S20" s="3"/>
      <c r="T20" s="3"/>
      <c r="U20" s="3"/>
      <c r="V20" s="3"/>
      <c r="W20" s="3"/>
      <c r="X20" s="3"/>
      <c r="Y20" s="3"/>
    </row>
    <row r="21" spans="1:25" ht="21" customHeight="1">
      <c r="A21" s="14"/>
      <c r="B21" s="14"/>
      <c r="C21" s="14"/>
      <c r="D21" s="14"/>
      <c r="E21" s="14"/>
      <c r="F21" s="14"/>
      <c r="G21" s="14"/>
      <c r="H21" s="15"/>
      <c r="I21" s="14"/>
      <c r="J21" s="14"/>
      <c r="K21" s="14"/>
      <c r="L21" s="14"/>
      <c r="M21" s="15"/>
      <c r="N21" s="15"/>
      <c r="O21" s="14"/>
      <c r="P21" s="14"/>
      <c r="Q21" s="3"/>
      <c r="R21" s="3"/>
      <c r="S21" s="3"/>
      <c r="T21" s="3"/>
      <c r="U21" s="3"/>
      <c r="V21" s="3"/>
      <c r="W21" s="3"/>
      <c r="X21" s="3"/>
      <c r="Y21" s="3"/>
    </row>
    <row r="22" spans="1:25" ht="21" customHeight="1">
      <c r="A22" s="14"/>
      <c r="B22" s="14"/>
      <c r="C22" s="14"/>
      <c r="D22" s="14"/>
      <c r="E22" s="14"/>
      <c r="F22" s="14"/>
      <c r="G22" s="14"/>
      <c r="H22" s="15"/>
      <c r="I22" s="14"/>
      <c r="J22" s="14"/>
      <c r="K22" s="14"/>
      <c r="L22" s="14"/>
      <c r="M22" s="15"/>
      <c r="N22" s="15"/>
      <c r="O22" s="14"/>
      <c r="P22" s="14"/>
      <c r="Q22" s="3"/>
      <c r="R22" s="3"/>
      <c r="S22" s="3"/>
      <c r="T22" s="3"/>
      <c r="U22" s="3"/>
      <c r="V22" s="3"/>
      <c r="W22" s="3"/>
      <c r="X22" s="3"/>
      <c r="Y22" s="3"/>
    </row>
    <row r="23" spans="1:25" ht="21" customHeight="1">
      <c r="A23" s="14"/>
      <c r="B23" s="14"/>
      <c r="C23" s="14"/>
      <c r="D23" s="14"/>
      <c r="E23" s="14"/>
      <c r="F23" s="14"/>
      <c r="G23" s="14"/>
      <c r="H23" s="15"/>
      <c r="I23" s="14"/>
      <c r="J23" s="14"/>
      <c r="K23" s="14"/>
      <c r="L23" s="14"/>
      <c r="M23" s="15"/>
      <c r="N23" s="15"/>
      <c r="O23" s="14"/>
      <c r="P23" s="14"/>
      <c r="Q23" s="3"/>
      <c r="R23" s="3"/>
      <c r="S23" s="3"/>
      <c r="T23" s="3"/>
      <c r="U23" s="3"/>
      <c r="V23" s="3"/>
      <c r="W23" s="3"/>
      <c r="X23" s="3"/>
      <c r="Y23" s="3"/>
    </row>
    <row r="24" spans="1:25" ht="21" customHeight="1">
      <c r="A24" s="14"/>
      <c r="B24" s="14"/>
      <c r="C24" s="14"/>
      <c r="D24" s="14"/>
      <c r="E24" s="14"/>
      <c r="F24" s="14"/>
      <c r="G24" s="14"/>
      <c r="H24" s="15"/>
      <c r="I24" s="14"/>
      <c r="J24" s="14"/>
      <c r="K24" s="14"/>
      <c r="L24" s="14"/>
      <c r="M24" s="15"/>
      <c r="N24" s="15"/>
      <c r="O24" s="14"/>
      <c r="P24" s="14"/>
      <c r="Q24" s="3"/>
      <c r="R24" s="3"/>
      <c r="S24" s="3"/>
      <c r="T24" s="3"/>
      <c r="U24" s="3"/>
      <c r="V24" s="3"/>
      <c r="W24" s="3"/>
      <c r="X24" s="3"/>
      <c r="Y24" s="3"/>
    </row>
    <row r="25" spans="1:25" ht="21" customHeight="1">
      <c r="A25" s="14"/>
      <c r="B25" s="14"/>
      <c r="C25" s="14"/>
      <c r="D25" s="14"/>
      <c r="E25" s="14"/>
      <c r="F25" s="14"/>
      <c r="G25" s="14"/>
      <c r="H25" s="15"/>
      <c r="I25" s="14"/>
      <c r="J25" s="14"/>
      <c r="K25" s="14"/>
      <c r="L25" s="14"/>
      <c r="M25" s="15"/>
      <c r="N25" s="15"/>
      <c r="O25" s="14"/>
      <c r="P25" s="14"/>
      <c r="Q25" s="3"/>
      <c r="R25" s="3"/>
      <c r="S25" s="3"/>
      <c r="T25" s="3"/>
      <c r="U25" s="3"/>
      <c r="V25" s="3"/>
      <c r="W25" s="3"/>
      <c r="X25" s="3"/>
      <c r="Y25" s="3"/>
    </row>
    <row r="26" spans="1:25" ht="21" customHeight="1">
      <c r="A26" s="14"/>
      <c r="B26" s="14"/>
      <c r="C26" s="14"/>
      <c r="D26" s="14"/>
      <c r="E26" s="14"/>
      <c r="F26" s="14"/>
      <c r="G26" s="14"/>
      <c r="H26" s="15"/>
      <c r="I26" s="14"/>
      <c r="J26" s="14"/>
      <c r="K26" s="14"/>
      <c r="L26" s="14"/>
      <c r="M26" s="15"/>
      <c r="N26" s="15"/>
      <c r="O26" s="14"/>
      <c r="P26" s="14"/>
      <c r="Q26" s="3"/>
      <c r="R26" s="3"/>
      <c r="S26" s="3"/>
      <c r="T26" s="3"/>
      <c r="U26" s="3"/>
      <c r="V26" s="3"/>
      <c r="W26" s="3"/>
      <c r="X26" s="3"/>
      <c r="Y26" s="3"/>
    </row>
    <row r="27" spans="1:25" ht="21" customHeight="1">
      <c r="A27" s="14"/>
      <c r="B27" s="14"/>
      <c r="C27" s="14"/>
      <c r="D27" s="14"/>
      <c r="E27" s="14"/>
      <c r="F27" s="14"/>
      <c r="G27" s="14"/>
      <c r="H27" s="15"/>
      <c r="I27" s="14"/>
      <c r="J27" s="14"/>
      <c r="K27" s="14"/>
      <c r="L27" s="14"/>
      <c r="M27" s="15"/>
      <c r="N27" s="15"/>
      <c r="O27" s="14"/>
      <c r="P27" s="14"/>
      <c r="Q27" s="3"/>
      <c r="R27" s="3"/>
      <c r="S27" s="3"/>
      <c r="T27" s="3"/>
      <c r="U27" s="3"/>
      <c r="V27" s="3"/>
      <c r="W27" s="3"/>
      <c r="X27" s="3"/>
      <c r="Y27" s="3"/>
    </row>
    <row r="28" spans="1:25" ht="21" customHeight="1">
      <c r="A28" s="14"/>
      <c r="B28" s="14"/>
      <c r="C28" s="14"/>
      <c r="D28" s="14"/>
      <c r="E28" s="14"/>
      <c r="F28" s="14"/>
      <c r="G28" s="14"/>
      <c r="H28" s="15"/>
      <c r="I28" s="14"/>
      <c r="J28" s="14"/>
      <c r="K28" s="14"/>
      <c r="L28" s="14"/>
      <c r="M28" s="15"/>
      <c r="N28" s="15"/>
      <c r="O28" s="14"/>
      <c r="P28" s="14"/>
      <c r="Q28" s="3"/>
      <c r="R28" s="3"/>
      <c r="S28" s="3"/>
      <c r="T28" s="3"/>
      <c r="U28" s="3"/>
      <c r="V28" s="3"/>
      <c r="W28" s="3"/>
      <c r="X28" s="3"/>
      <c r="Y28" s="3"/>
    </row>
    <row r="29" spans="1:25" ht="21" customHeight="1">
      <c r="A29" s="14"/>
      <c r="B29" s="14"/>
      <c r="C29" s="14"/>
      <c r="D29" s="14"/>
      <c r="E29" s="14"/>
      <c r="F29" s="14"/>
      <c r="G29" s="14"/>
      <c r="H29" s="15"/>
      <c r="I29" s="14"/>
      <c r="J29" s="14"/>
      <c r="K29" s="14"/>
      <c r="L29" s="14"/>
      <c r="M29" s="15"/>
      <c r="N29" s="15"/>
      <c r="O29" s="14"/>
      <c r="P29" s="14"/>
      <c r="Q29" s="3"/>
      <c r="R29" s="3"/>
      <c r="S29" s="3"/>
      <c r="T29" s="3"/>
      <c r="U29" s="3"/>
      <c r="V29" s="3"/>
      <c r="W29" s="3"/>
      <c r="X29" s="3"/>
      <c r="Y29" s="3"/>
    </row>
    <row r="30" spans="1:25" ht="21" customHeight="1">
      <c r="A30" s="14"/>
      <c r="B30" s="14"/>
      <c r="C30" s="14"/>
      <c r="D30" s="14"/>
      <c r="E30" s="14"/>
      <c r="F30" s="14"/>
      <c r="G30" s="14"/>
      <c r="H30" s="15"/>
      <c r="I30" s="14"/>
      <c r="J30" s="14"/>
      <c r="K30" s="14"/>
      <c r="L30" s="14"/>
      <c r="M30" s="15"/>
      <c r="N30" s="15"/>
      <c r="O30" s="14"/>
      <c r="P30" s="14"/>
      <c r="Q30" s="3"/>
      <c r="R30" s="3"/>
      <c r="S30" s="3"/>
      <c r="T30" s="3"/>
      <c r="U30" s="3"/>
      <c r="V30" s="3"/>
      <c r="W30" s="3"/>
      <c r="X30" s="3"/>
      <c r="Y30" s="3"/>
    </row>
    <row r="31" spans="1:25" ht="21" customHeight="1">
      <c r="A31" s="14"/>
      <c r="B31" s="14"/>
      <c r="C31" s="14"/>
      <c r="D31" s="14"/>
      <c r="E31" s="14"/>
      <c r="F31" s="14"/>
      <c r="G31" s="14"/>
      <c r="H31" s="15"/>
      <c r="I31" s="14"/>
      <c r="J31" s="14"/>
      <c r="K31" s="14"/>
      <c r="L31" s="14"/>
      <c r="M31" s="15"/>
      <c r="N31" s="15"/>
      <c r="O31" s="14"/>
      <c r="P31" s="14"/>
      <c r="Q31" s="3"/>
      <c r="R31" s="3"/>
      <c r="S31" s="3"/>
      <c r="T31" s="3"/>
      <c r="U31" s="3"/>
      <c r="V31" s="3"/>
      <c r="W31" s="3"/>
      <c r="X31" s="3"/>
      <c r="Y31" s="3"/>
    </row>
    <row r="32" spans="1:25" ht="21" customHeight="1">
      <c r="A32" s="14"/>
      <c r="B32" s="14"/>
      <c r="C32" s="14"/>
      <c r="D32" s="14"/>
      <c r="E32" s="14"/>
      <c r="F32" s="14"/>
      <c r="G32" s="14"/>
      <c r="H32" s="15"/>
      <c r="I32" s="14"/>
      <c r="J32" s="14"/>
      <c r="K32" s="14"/>
      <c r="L32" s="14"/>
      <c r="M32" s="15"/>
      <c r="N32" s="15"/>
      <c r="O32" s="14"/>
      <c r="P32" s="14"/>
      <c r="Q32" s="3"/>
      <c r="R32" s="3"/>
      <c r="S32" s="3"/>
      <c r="T32" s="3"/>
      <c r="U32" s="3"/>
      <c r="V32" s="3"/>
      <c r="W32" s="3"/>
      <c r="X32" s="3"/>
      <c r="Y32" s="3"/>
    </row>
    <row r="33" spans="1:25" ht="21" customHeight="1">
      <c r="A33" s="14"/>
      <c r="B33" s="14"/>
      <c r="C33" s="14"/>
      <c r="D33" s="14"/>
      <c r="E33" s="14"/>
      <c r="F33" s="14"/>
      <c r="G33" s="14"/>
      <c r="H33" s="15"/>
      <c r="I33" s="14"/>
      <c r="J33" s="14"/>
      <c r="K33" s="14"/>
      <c r="L33" s="14"/>
      <c r="M33" s="15"/>
      <c r="N33" s="15"/>
      <c r="O33" s="14"/>
      <c r="P33" s="14"/>
      <c r="Q33" s="3"/>
      <c r="R33" s="3"/>
      <c r="S33" s="3"/>
      <c r="T33" s="3"/>
      <c r="U33" s="3"/>
      <c r="V33" s="3"/>
      <c r="W33" s="3"/>
      <c r="X33" s="3"/>
      <c r="Y33" s="3"/>
    </row>
    <row r="34" spans="1:25" ht="21" customHeight="1">
      <c r="A34" s="14"/>
      <c r="B34" s="14"/>
      <c r="C34" s="14"/>
      <c r="D34" s="14"/>
      <c r="E34" s="14"/>
      <c r="F34" s="14"/>
      <c r="G34" s="14"/>
      <c r="H34" s="15"/>
      <c r="I34" s="14"/>
      <c r="J34" s="14"/>
      <c r="K34" s="14"/>
      <c r="L34" s="14"/>
      <c r="M34" s="15"/>
      <c r="N34" s="15"/>
      <c r="O34" s="14"/>
      <c r="P34" s="14"/>
      <c r="Q34" s="3"/>
      <c r="R34" s="3"/>
      <c r="S34" s="3"/>
      <c r="T34" s="3"/>
      <c r="U34" s="3"/>
      <c r="V34" s="3"/>
      <c r="W34" s="3"/>
      <c r="X34" s="3"/>
      <c r="Y34" s="3"/>
    </row>
    <row r="35" spans="1:25" ht="21" customHeight="1">
      <c r="A35" s="14"/>
      <c r="B35" s="14"/>
      <c r="C35" s="14"/>
      <c r="D35" s="14"/>
      <c r="E35" s="14"/>
      <c r="F35" s="14"/>
      <c r="G35" s="14"/>
      <c r="H35" s="15"/>
      <c r="I35" s="14"/>
      <c r="J35" s="14"/>
      <c r="K35" s="14"/>
      <c r="L35" s="14"/>
      <c r="M35" s="15"/>
      <c r="N35" s="15"/>
      <c r="O35" s="14"/>
      <c r="P35" s="14"/>
      <c r="Q35" s="3"/>
      <c r="R35" s="3"/>
      <c r="S35" s="3"/>
      <c r="T35" s="3"/>
      <c r="U35" s="3"/>
      <c r="V35" s="3"/>
      <c r="W35" s="3"/>
      <c r="X35" s="3"/>
      <c r="Y35" s="3"/>
    </row>
    <row r="36" spans="1:25" ht="21" customHeight="1">
      <c r="A36" s="14"/>
      <c r="B36" s="14"/>
      <c r="C36" s="14"/>
      <c r="D36" s="14"/>
      <c r="E36" s="14"/>
      <c r="F36" s="14"/>
      <c r="G36" s="14"/>
      <c r="H36" s="15"/>
      <c r="I36" s="14"/>
      <c r="J36" s="14"/>
      <c r="K36" s="14"/>
      <c r="L36" s="14"/>
      <c r="M36" s="15"/>
      <c r="N36" s="15"/>
      <c r="O36" s="14"/>
      <c r="P36" s="14"/>
      <c r="Q36" s="3"/>
      <c r="R36" s="3"/>
      <c r="S36" s="3"/>
      <c r="T36" s="3"/>
      <c r="U36" s="3"/>
      <c r="V36" s="3"/>
      <c r="W36" s="3"/>
      <c r="X36" s="3"/>
      <c r="Y36" s="3"/>
    </row>
    <row r="37" spans="1:25" ht="21" customHeight="1">
      <c r="A37" s="14"/>
      <c r="B37" s="14"/>
      <c r="C37" s="14"/>
      <c r="D37" s="14"/>
      <c r="E37" s="14"/>
      <c r="F37" s="14"/>
      <c r="G37" s="14"/>
      <c r="H37" s="15"/>
      <c r="I37" s="14"/>
      <c r="J37" s="14"/>
      <c r="K37" s="14"/>
      <c r="L37" s="14"/>
      <c r="M37" s="15"/>
      <c r="N37" s="15"/>
      <c r="O37" s="14"/>
      <c r="P37" s="14"/>
      <c r="Q37" s="3"/>
      <c r="R37" s="3"/>
      <c r="S37" s="3"/>
      <c r="T37" s="3"/>
      <c r="U37" s="3"/>
      <c r="V37" s="3"/>
      <c r="W37" s="3"/>
      <c r="X37" s="3"/>
      <c r="Y37" s="3"/>
    </row>
    <row r="38" spans="1:25" ht="21" customHeight="1">
      <c r="A38" s="14"/>
      <c r="B38" s="14"/>
      <c r="C38" s="14"/>
      <c r="D38" s="14"/>
      <c r="E38" s="14"/>
      <c r="F38" s="14"/>
      <c r="G38" s="14"/>
      <c r="H38" s="15"/>
      <c r="I38" s="14"/>
      <c r="J38" s="14"/>
      <c r="K38" s="14"/>
      <c r="L38" s="14"/>
      <c r="M38" s="15"/>
      <c r="N38" s="15"/>
      <c r="O38" s="14"/>
      <c r="P38" s="14"/>
      <c r="Q38" s="3"/>
      <c r="R38" s="3"/>
      <c r="S38" s="3"/>
      <c r="T38" s="3"/>
      <c r="U38" s="3"/>
      <c r="V38" s="3"/>
      <c r="W38" s="3"/>
      <c r="X38" s="3"/>
      <c r="Y38" s="3"/>
    </row>
    <row r="39" spans="1:25" ht="21" customHeight="1">
      <c r="A39" s="14"/>
      <c r="B39" s="14"/>
      <c r="C39" s="14"/>
      <c r="D39" s="14"/>
      <c r="E39" s="14"/>
      <c r="F39" s="14"/>
      <c r="G39" s="14"/>
      <c r="H39" s="15"/>
      <c r="I39" s="14"/>
      <c r="J39" s="14"/>
      <c r="K39" s="14"/>
      <c r="L39" s="14"/>
      <c r="M39" s="15"/>
      <c r="N39" s="15"/>
      <c r="O39" s="14"/>
      <c r="P39" s="14"/>
      <c r="Q39" s="3"/>
      <c r="R39" s="3"/>
      <c r="S39" s="3"/>
      <c r="T39" s="3"/>
      <c r="U39" s="3"/>
      <c r="V39" s="3"/>
      <c r="W39" s="3"/>
      <c r="X39" s="3"/>
      <c r="Y39" s="3"/>
    </row>
    <row r="40" spans="1:25" ht="21" customHeight="1">
      <c r="A40" s="14"/>
      <c r="B40" s="14"/>
      <c r="C40" s="14"/>
      <c r="D40" s="14"/>
      <c r="E40" s="14"/>
      <c r="F40" s="14"/>
      <c r="G40" s="14"/>
      <c r="H40" s="15"/>
      <c r="I40" s="14"/>
      <c r="J40" s="14"/>
      <c r="K40" s="14"/>
      <c r="L40" s="14"/>
      <c r="M40" s="15"/>
      <c r="N40" s="15"/>
      <c r="O40" s="14"/>
      <c r="P40" s="14"/>
      <c r="Q40" s="3"/>
      <c r="R40" s="3"/>
      <c r="S40" s="3"/>
      <c r="T40" s="3"/>
      <c r="U40" s="3"/>
      <c r="V40" s="3"/>
      <c r="W40" s="3"/>
      <c r="X40" s="3"/>
      <c r="Y40" s="3"/>
    </row>
    <row r="41" spans="1:25" ht="21" customHeight="1">
      <c r="A41" s="14"/>
      <c r="B41" s="14"/>
      <c r="C41" s="14"/>
      <c r="D41" s="14"/>
      <c r="E41" s="14"/>
      <c r="F41" s="14"/>
      <c r="G41" s="14"/>
      <c r="H41" s="15"/>
      <c r="I41" s="14"/>
      <c r="J41" s="14"/>
      <c r="K41" s="14"/>
      <c r="L41" s="14"/>
      <c r="M41" s="15"/>
      <c r="N41" s="15"/>
      <c r="O41" s="14"/>
      <c r="P41" s="14"/>
      <c r="Q41" s="3"/>
      <c r="R41" s="3"/>
      <c r="S41" s="3"/>
      <c r="T41" s="3"/>
      <c r="U41" s="3"/>
      <c r="V41" s="3"/>
      <c r="W41" s="3"/>
      <c r="X41" s="3"/>
      <c r="Y41" s="3"/>
    </row>
    <row r="42" spans="1:25" ht="21" customHeight="1">
      <c r="A42" s="14"/>
      <c r="B42" s="14"/>
      <c r="C42" s="14"/>
      <c r="D42" s="14"/>
      <c r="E42" s="14"/>
      <c r="F42" s="14"/>
      <c r="G42" s="14"/>
      <c r="H42" s="15"/>
      <c r="I42" s="14"/>
      <c r="J42" s="14"/>
      <c r="K42" s="14"/>
      <c r="L42" s="14"/>
      <c r="M42" s="15"/>
      <c r="N42" s="15"/>
      <c r="O42" s="14"/>
      <c r="P42" s="14"/>
      <c r="Q42" s="3"/>
      <c r="R42" s="3"/>
      <c r="S42" s="3"/>
      <c r="T42" s="3"/>
      <c r="U42" s="3"/>
      <c r="V42" s="3"/>
      <c r="W42" s="3"/>
      <c r="X42" s="3"/>
      <c r="Y42" s="3"/>
    </row>
    <row r="43" spans="1:25" ht="21" customHeight="1">
      <c r="A43" s="14"/>
      <c r="B43" s="14"/>
      <c r="C43" s="14"/>
      <c r="D43" s="14"/>
      <c r="E43" s="14"/>
      <c r="F43" s="14"/>
      <c r="G43" s="14"/>
      <c r="H43" s="15"/>
      <c r="I43" s="14"/>
      <c r="J43" s="14"/>
      <c r="K43" s="14"/>
      <c r="L43" s="14"/>
      <c r="M43" s="15"/>
      <c r="N43" s="15"/>
      <c r="O43" s="14"/>
      <c r="P43" s="14"/>
      <c r="Q43" s="3"/>
      <c r="R43" s="3"/>
      <c r="S43" s="3"/>
      <c r="T43" s="3"/>
      <c r="U43" s="3"/>
      <c r="V43" s="3"/>
      <c r="W43" s="3"/>
      <c r="X43" s="3"/>
      <c r="Y43" s="3"/>
    </row>
    <row r="44" spans="1:25" ht="21" customHeight="1">
      <c r="A44" s="14"/>
      <c r="B44" s="14"/>
      <c r="C44" s="14"/>
      <c r="D44" s="14"/>
      <c r="E44" s="14"/>
      <c r="F44" s="14"/>
      <c r="G44" s="14"/>
      <c r="H44" s="15"/>
      <c r="I44" s="14"/>
      <c r="J44" s="14"/>
      <c r="K44" s="14"/>
      <c r="L44" s="14"/>
      <c r="M44" s="15"/>
      <c r="N44" s="15"/>
      <c r="O44" s="14"/>
      <c r="P44" s="14"/>
      <c r="Q44" s="3"/>
      <c r="R44" s="3"/>
      <c r="S44" s="3"/>
      <c r="T44" s="3"/>
      <c r="U44" s="3"/>
      <c r="V44" s="3"/>
      <c r="W44" s="3"/>
      <c r="X44" s="3"/>
      <c r="Y44" s="3"/>
    </row>
    <row r="45" spans="1:25" ht="21" customHeight="1">
      <c r="A45" s="14"/>
      <c r="B45" s="14"/>
      <c r="C45" s="14"/>
      <c r="D45" s="14"/>
      <c r="E45" s="14"/>
      <c r="F45" s="14"/>
      <c r="G45" s="14"/>
      <c r="H45" s="15"/>
      <c r="I45" s="14"/>
      <c r="J45" s="14"/>
      <c r="K45" s="14"/>
      <c r="L45" s="14"/>
      <c r="M45" s="15"/>
      <c r="N45" s="15"/>
      <c r="O45" s="14"/>
      <c r="P45" s="14"/>
      <c r="Q45" s="3"/>
      <c r="R45" s="3"/>
      <c r="S45" s="3"/>
      <c r="T45" s="3"/>
      <c r="U45" s="3"/>
      <c r="V45" s="3"/>
      <c r="W45" s="3"/>
      <c r="X45" s="3"/>
      <c r="Y45" s="3"/>
    </row>
    <row r="46" spans="1:25" ht="21" customHeight="1">
      <c r="A46" s="14"/>
      <c r="B46" s="14"/>
      <c r="C46" s="14"/>
      <c r="D46" s="14"/>
      <c r="E46" s="14"/>
      <c r="F46" s="14"/>
      <c r="G46" s="14"/>
      <c r="H46" s="15"/>
      <c r="I46" s="14"/>
      <c r="J46" s="14"/>
      <c r="K46" s="14"/>
      <c r="L46" s="14"/>
      <c r="M46" s="15"/>
      <c r="N46" s="15"/>
      <c r="O46" s="14"/>
      <c r="P46" s="14"/>
      <c r="Q46" s="3"/>
      <c r="R46" s="3"/>
      <c r="S46" s="3"/>
      <c r="T46" s="3"/>
      <c r="U46" s="3"/>
      <c r="V46" s="3"/>
      <c r="W46" s="3"/>
      <c r="X46" s="3"/>
      <c r="Y46" s="3"/>
    </row>
    <row r="47" spans="1:25" ht="21" customHeight="1">
      <c r="A47" s="14"/>
      <c r="B47" s="14"/>
      <c r="C47" s="14"/>
      <c r="D47" s="14"/>
      <c r="E47" s="14"/>
      <c r="F47" s="14"/>
      <c r="G47" s="14"/>
      <c r="H47" s="15"/>
      <c r="I47" s="14"/>
      <c r="J47" s="14"/>
      <c r="K47" s="14"/>
      <c r="L47" s="14"/>
      <c r="M47" s="15"/>
      <c r="N47" s="15"/>
      <c r="O47" s="14"/>
      <c r="P47" s="14"/>
      <c r="Q47" s="3"/>
      <c r="R47" s="3"/>
      <c r="S47" s="3"/>
      <c r="T47" s="3"/>
      <c r="U47" s="3"/>
      <c r="V47" s="3"/>
      <c r="W47" s="3"/>
      <c r="X47" s="3"/>
      <c r="Y47" s="3"/>
    </row>
    <row r="48" spans="1:25" ht="21" customHeight="1">
      <c r="A48" s="14"/>
      <c r="B48" s="14"/>
      <c r="C48" s="14"/>
      <c r="D48" s="14"/>
      <c r="E48" s="14"/>
      <c r="F48" s="14"/>
      <c r="G48" s="14"/>
      <c r="H48" s="15"/>
      <c r="I48" s="14"/>
      <c r="J48" s="14"/>
      <c r="K48" s="14"/>
      <c r="L48" s="14"/>
      <c r="M48" s="15"/>
      <c r="N48" s="15"/>
      <c r="O48" s="14"/>
      <c r="P48" s="14"/>
      <c r="Q48" s="3"/>
      <c r="R48" s="3"/>
      <c r="S48" s="3"/>
      <c r="T48" s="3"/>
      <c r="U48" s="3"/>
      <c r="V48" s="3"/>
      <c r="W48" s="3"/>
      <c r="X48" s="3"/>
      <c r="Y48" s="3"/>
    </row>
    <row r="49" spans="1:25" ht="21" customHeight="1">
      <c r="A49" s="14"/>
      <c r="B49" s="14"/>
      <c r="C49" s="14"/>
      <c r="D49" s="14"/>
      <c r="E49" s="14"/>
      <c r="F49" s="14"/>
      <c r="G49" s="14"/>
      <c r="H49" s="15"/>
      <c r="I49" s="14"/>
      <c r="J49" s="14"/>
      <c r="K49" s="14"/>
      <c r="L49" s="14"/>
      <c r="M49" s="15"/>
      <c r="N49" s="15"/>
      <c r="O49" s="14"/>
      <c r="P49" s="14"/>
      <c r="Q49" s="3"/>
      <c r="R49" s="3"/>
      <c r="S49" s="3"/>
      <c r="T49" s="3"/>
      <c r="U49" s="3"/>
      <c r="V49" s="3"/>
      <c r="W49" s="3"/>
      <c r="X49" s="3"/>
      <c r="Y49" s="3"/>
    </row>
    <row r="50" spans="1:25" ht="21" customHeight="1">
      <c r="A50" s="14"/>
      <c r="B50" s="14"/>
      <c r="C50" s="14"/>
      <c r="D50" s="14"/>
      <c r="E50" s="14"/>
      <c r="F50" s="14"/>
      <c r="G50" s="14"/>
      <c r="H50" s="15"/>
      <c r="I50" s="14"/>
      <c r="J50" s="14"/>
      <c r="K50" s="14"/>
      <c r="L50" s="14"/>
      <c r="M50" s="15"/>
      <c r="N50" s="15"/>
      <c r="O50" s="14"/>
      <c r="P50" s="14"/>
      <c r="Q50" s="3"/>
      <c r="R50" s="3"/>
      <c r="S50" s="3"/>
      <c r="T50" s="3"/>
      <c r="U50" s="3"/>
      <c r="V50" s="3"/>
      <c r="W50" s="3"/>
      <c r="X50" s="3"/>
      <c r="Y50" s="3"/>
    </row>
    <row r="51" spans="1:25" ht="21" customHeight="1">
      <c r="A51" s="14"/>
      <c r="B51" s="14"/>
      <c r="C51" s="14"/>
      <c r="D51" s="14"/>
      <c r="E51" s="14"/>
      <c r="F51" s="14"/>
      <c r="G51" s="14"/>
      <c r="H51" s="15"/>
      <c r="I51" s="14"/>
      <c r="J51" s="14"/>
      <c r="K51" s="14"/>
      <c r="L51" s="14"/>
      <c r="M51" s="15"/>
      <c r="N51" s="15"/>
      <c r="O51" s="14"/>
      <c r="P51" s="14"/>
      <c r="Q51" s="3"/>
      <c r="R51" s="3"/>
      <c r="S51" s="3"/>
      <c r="T51" s="3"/>
      <c r="U51" s="3"/>
      <c r="V51" s="3"/>
      <c r="W51" s="3"/>
      <c r="X51" s="3"/>
      <c r="Y51" s="3"/>
    </row>
    <row r="52" spans="1:25" ht="21" customHeight="1">
      <c r="A52" s="14"/>
      <c r="B52" s="14"/>
      <c r="C52" s="14"/>
      <c r="D52" s="14"/>
      <c r="E52" s="14"/>
      <c r="F52" s="14"/>
      <c r="G52" s="14"/>
      <c r="H52" s="15"/>
      <c r="I52" s="14"/>
      <c r="J52" s="14"/>
      <c r="K52" s="14"/>
      <c r="L52" s="14"/>
      <c r="M52" s="15"/>
      <c r="N52" s="15"/>
      <c r="O52" s="14"/>
      <c r="P52" s="14"/>
      <c r="Q52" s="3"/>
      <c r="R52" s="3"/>
      <c r="S52" s="3"/>
      <c r="T52" s="3"/>
      <c r="U52" s="3"/>
      <c r="V52" s="3"/>
      <c r="W52" s="3"/>
      <c r="X52" s="3"/>
      <c r="Y52" s="3"/>
    </row>
    <row r="53" spans="1:25" ht="21" customHeight="1">
      <c r="A53" s="14"/>
      <c r="B53" s="14"/>
      <c r="C53" s="14"/>
      <c r="D53" s="14"/>
      <c r="E53" s="14"/>
      <c r="F53" s="14"/>
      <c r="G53" s="14"/>
      <c r="H53" s="15"/>
      <c r="I53" s="14"/>
      <c r="J53" s="14"/>
      <c r="K53" s="14"/>
      <c r="L53" s="14"/>
      <c r="M53" s="15"/>
      <c r="N53" s="15"/>
      <c r="O53" s="14"/>
      <c r="P53" s="14"/>
      <c r="Q53" s="3"/>
      <c r="R53" s="3"/>
      <c r="S53" s="3"/>
      <c r="T53" s="3"/>
      <c r="U53" s="3"/>
      <c r="V53" s="3"/>
      <c r="W53" s="3"/>
      <c r="X53" s="3"/>
      <c r="Y53" s="3"/>
    </row>
    <row r="54" spans="1:25" ht="21" customHeight="1">
      <c r="A54" s="14"/>
      <c r="B54" s="14"/>
      <c r="C54" s="14"/>
      <c r="D54" s="14"/>
      <c r="E54" s="14"/>
      <c r="F54" s="14"/>
      <c r="G54" s="14"/>
      <c r="H54" s="15"/>
      <c r="I54" s="14"/>
      <c r="J54" s="14"/>
      <c r="K54" s="14"/>
      <c r="L54" s="14"/>
      <c r="M54" s="15"/>
      <c r="N54" s="15"/>
      <c r="O54" s="14"/>
      <c r="P54" s="14"/>
      <c r="Q54" s="3"/>
      <c r="R54" s="3"/>
      <c r="S54" s="3"/>
      <c r="T54" s="3"/>
      <c r="U54" s="3"/>
      <c r="V54" s="3"/>
      <c r="W54" s="3"/>
      <c r="X54" s="3"/>
      <c r="Y54" s="3"/>
    </row>
    <row r="55" spans="1:25" ht="21" customHeight="1">
      <c r="A55" s="14"/>
      <c r="B55" s="14"/>
      <c r="C55" s="14"/>
      <c r="D55" s="14"/>
      <c r="E55" s="14"/>
      <c r="F55" s="14"/>
      <c r="G55" s="14"/>
      <c r="H55" s="15"/>
      <c r="I55" s="14"/>
      <c r="J55" s="14"/>
      <c r="K55" s="14"/>
      <c r="L55" s="14"/>
      <c r="M55" s="15"/>
      <c r="N55" s="15"/>
      <c r="O55" s="14"/>
      <c r="P55" s="14"/>
      <c r="Q55" s="3"/>
      <c r="R55" s="3"/>
      <c r="S55" s="3"/>
      <c r="T55" s="3"/>
      <c r="U55" s="3"/>
      <c r="V55" s="3"/>
      <c r="W55" s="3"/>
      <c r="X55" s="3"/>
      <c r="Y55" s="3"/>
    </row>
    <row r="56" spans="1:25" ht="21" customHeight="1">
      <c r="A56" s="14"/>
      <c r="B56" s="14"/>
      <c r="C56" s="14"/>
      <c r="D56" s="14"/>
      <c r="E56" s="14"/>
      <c r="F56" s="14"/>
      <c r="G56" s="14"/>
      <c r="H56" s="15"/>
      <c r="I56" s="14"/>
      <c r="J56" s="14"/>
      <c r="K56" s="14"/>
      <c r="L56" s="14"/>
      <c r="M56" s="15"/>
      <c r="N56" s="15"/>
      <c r="O56" s="14"/>
      <c r="P56" s="14"/>
      <c r="Q56" s="3"/>
      <c r="R56" s="3"/>
      <c r="S56" s="3"/>
      <c r="T56" s="3"/>
      <c r="U56" s="3"/>
      <c r="V56" s="3"/>
      <c r="W56" s="3"/>
      <c r="X56" s="3"/>
      <c r="Y56" s="3"/>
    </row>
    <row r="57" spans="1:25" ht="21" customHeight="1">
      <c r="A57" s="14"/>
      <c r="B57" s="14"/>
      <c r="C57" s="14"/>
      <c r="D57" s="14"/>
      <c r="E57" s="14"/>
      <c r="F57" s="14"/>
      <c r="G57" s="14"/>
      <c r="H57" s="15"/>
      <c r="I57" s="14"/>
      <c r="J57" s="14"/>
      <c r="K57" s="14"/>
      <c r="L57" s="14"/>
      <c r="M57" s="15"/>
      <c r="N57" s="15"/>
      <c r="O57" s="14"/>
      <c r="P57" s="14"/>
      <c r="Q57" s="3"/>
      <c r="R57" s="3"/>
      <c r="S57" s="3"/>
      <c r="T57" s="3"/>
      <c r="U57" s="3"/>
      <c r="V57" s="3"/>
      <c r="W57" s="3"/>
      <c r="X57" s="3"/>
      <c r="Y57" s="3"/>
    </row>
    <row r="58" spans="1:25" ht="21" customHeight="1">
      <c r="A58" s="14"/>
      <c r="B58" s="14"/>
      <c r="C58" s="14"/>
      <c r="D58" s="14"/>
      <c r="E58" s="14"/>
      <c r="F58" s="14"/>
      <c r="G58" s="14"/>
      <c r="H58" s="15"/>
      <c r="I58" s="14"/>
      <c r="J58" s="14"/>
      <c r="K58" s="14"/>
      <c r="L58" s="14"/>
      <c r="M58" s="15"/>
      <c r="N58" s="15"/>
      <c r="O58" s="14"/>
      <c r="P58" s="14"/>
      <c r="Q58" s="3"/>
      <c r="R58" s="3"/>
      <c r="S58" s="3"/>
      <c r="T58" s="3"/>
      <c r="U58" s="3"/>
      <c r="V58" s="3"/>
      <c r="W58" s="3"/>
      <c r="X58" s="3"/>
      <c r="Y58" s="3"/>
    </row>
    <row r="59" spans="1:25" ht="21" customHeight="1">
      <c r="A59" s="14"/>
      <c r="B59" s="14"/>
      <c r="C59" s="14"/>
      <c r="D59" s="14"/>
      <c r="E59" s="14"/>
      <c r="F59" s="14"/>
      <c r="G59" s="14"/>
      <c r="H59" s="15"/>
      <c r="I59" s="14"/>
      <c r="J59" s="14"/>
      <c r="K59" s="14"/>
      <c r="L59" s="14"/>
      <c r="M59" s="15"/>
      <c r="N59" s="15"/>
      <c r="O59" s="14"/>
      <c r="P59" s="14"/>
      <c r="Q59" s="3"/>
      <c r="R59" s="3"/>
      <c r="S59" s="3"/>
      <c r="T59" s="3"/>
      <c r="U59" s="3"/>
      <c r="V59" s="3"/>
      <c r="W59" s="3"/>
      <c r="X59" s="3"/>
      <c r="Y59" s="3"/>
    </row>
    <row r="60" spans="1:25" ht="21" customHeight="1">
      <c r="A60" s="14"/>
      <c r="B60" s="14"/>
      <c r="C60" s="14"/>
      <c r="D60" s="14"/>
      <c r="E60" s="14"/>
      <c r="F60" s="14"/>
      <c r="G60" s="14"/>
      <c r="H60" s="15"/>
      <c r="I60" s="14"/>
      <c r="J60" s="14"/>
      <c r="K60" s="14"/>
      <c r="L60" s="14"/>
      <c r="M60" s="15"/>
      <c r="N60" s="15"/>
      <c r="O60" s="14"/>
      <c r="P60" s="14"/>
      <c r="Q60" s="3"/>
      <c r="R60" s="3"/>
      <c r="S60" s="3"/>
      <c r="T60" s="3"/>
      <c r="U60" s="3"/>
      <c r="V60" s="3"/>
      <c r="W60" s="3"/>
      <c r="X60" s="3"/>
      <c r="Y60" s="3"/>
    </row>
    <row r="61" spans="1:25" ht="21" customHeight="1">
      <c r="A61" s="14"/>
      <c r="B61" s="14"/>
      <c r="C61" s="14"/>
      <c r="D61" s="14"/>
      <c r="E61" s="14"/>
      <c r="F61" s="14"/>
      <c r="G61" s="14"/>
      <c r="H61" s="15"/>
      <c r="I61" s="14"/>
      <c r="J61" s="14"/>
      <c r="K61" s="14"/>
      <c r="L61" s="14"/>
      <c r="M61" s="15"/>
      <c r="N61" s="15"/>
      <c r="O61" s="14"/>
      <c r="P61" s="14"/>
      <c r="Q61" s="3"/>
      <c r="R61" s="3"/>
      <c r="S61" s="3"/>
      <c r="T61" s="3"/>
      <c r="U61" s="3"/>
      <c r="V61" s="3"/>
      <c r="W61" s="3"/>
      <c r="X61" s="3"/>
      <c r="Y61" s="3"/>
    </row>
    <row r="62" spans="1:25" ht="21" customHeight="1">
      <c r="A62" s="14"/>
      <c r="B62" s="14"/>
      <c r="C62" s="14"/>
      <c r="D62" s="14"/>
      <c r="E62" s="14"/>
      <c r="F62" s="14"/>
      <c r="G62" s="14"/>
      <c r="H62" s="15"/>
      <c r="I62" s="14"/>
      <c r="J62" s="14"/>
      <c r="K62" s="14"/>
      <c r="L62" s="14"/>
      <c r="M62" s="15"/>
      <c r="N62" s="15"/>
      <c r="O62" s="14"/>
      <c r="P62" s="14"/>
      <c r="Q62" s="3"/>
      <c r="R62" s="3"/>
      <c r="S62" s="3"/>
      <c r="T62" s="3"/>
      <c r="U62" s="3"/>
      <c r="V62" s="3"/>
      <c r="W62" s="3"/>
      <c r="X62" s="3"/>
      <c r="Y62" s="3"/>
    </row>
    <row r="63" spans="1:25" ht="21" customHeight="1">
      <c r="A63" s="14"/>
      <c r="B63" s="14"/>
      <c r="C63" s="14"/>
      <c r="D63" s="14"/>
      <c r="E63" s="14"/>
      <c r="F63" s="14"/>
      <c r="G63" s="14"/>
      <c r="H63" s="15"/>
      <c r="I63" s="14"/>
      <c r="J63" s="14"/>
      <c r="K63" s="14"/>
      <c r="L63" s="14"/>
      <c r="M63" s="15"/>
      <c r="N63" s="15"/>
      <c r="O63" s="14"/>
      <c r="P63" s="14"/>
      <c r="Q63" s="3"/>
      <c r="R63" s="3"/>
      <c r="S63" s="3"/>
      <c r="T63" s="3"/>
      <c r="U63" s="3"/>
      <c r="V63" s="3"/>
      <c r="W63" s="3"/>
      <c r="X63" s="3"/>
      <c r="Y63" s="3"/>
    </row>
    <row r="64" spans="1:25" ht="21" customHeight="1">
      <c r="A64" s="14"/>
      <c r="B64" s="14"/>
      <c r="C64" s="14"/>
      <c r="D64" s="14"/>
      <c r="E64" s="14"/>
      <c r="F64" s="14"/>
      <c r="G64" s="14"/>
      <c r="H64" s="15"/>
      <c r="I64" s="14"/>
      <c r="J64" s="14"/>
      <c r="K64" s="14"/>
      <c r="L64" s="14"/>
      <c r="M64" s="15"/>
      <c r="N64" s="15"/>
      <c r="O64" s="14"/>
      <c r="P64" s="14"/>
      <c r="Q64" s="3"/>
      <c r="R64" s="3"/>
      <c r="S64" s="3"/>
      <c r="T64" s="3"/>
      <c r="U64" s="3"/>
      <c r="V64" s="3"/>
      <c r="W64" s="3"/>
      <c r="X64" s="3"/>
      <c r="Y64" s="3"/>
    </row>
    <row r="65" spans="1:25" ht="21" customHeight="1">
      <c r="A65" s="14"/>
      <c r="B65" s="14"/>
      <c r="C65" s="14"/>
      <c r="D65" s="14"/>
      <c r="E65" s="14"/>
      <c r="F65" s="14"/>
      <c r="G65" s="14"/>
      <c r="H65" s="15"/>
      <c r="I65" s="14"/>
      <c r="J65" s="14"/>
      <c r="K65" s="14"/>
      <c r="L65" s="14"/>
      <c r="M65" s="15"/>
      <c r="N65" s="15"/>
      <c r="O65" s="14"/>
      <c r="P65" s="14"/>
      <c r="Q65" s="3"/>
      <c r="R65" s="3"/>
      <c r="S65" s="3"/>
      <c r="T65" s="3"/>
      <c r="U65" s="3"/>
      <c r="V65" s="3"/>
      <c r="W65" s="3"/>
      <c r="X65" s="3"/>
      <c r="Y65" s="3"/>
    </row>
    <row r="66" spans="1:25" ht="21" customHeight="1">
      <c r="A66" s="14"/>
      <c r="B66" s="14"/>
      <c r="C66" s="14"/>
      <c r="D66" s="14"/>
      <c r="E66" s="14"/>
      <c r="F66" s="14"/>
      <c r="G66" s="14"/>
      <c r="H66" s="15"/>
      <c r="I66" s="14"/>
      <c r="J66" s="14"/>
      <c r="K66" s="14"/>
      <c r="L66" s="14"/>
      <c r="M66" s="15"/>
      <c r="N66" s="15"/>
      <c r="O66" s="14"/>
      <c r="P66" s="14"/>
      <c r="Q66" s="3"/>
      <c r="R66" s="3"/>
      <c r="S66" s="3"/>
      <c r="T66" s="3"/>
      <c r="U66" s="3"/>
      <c r="V66" s="3"/>
      <c r="W66" s="3"/>
      <c r="X66" s="3"/>
      <c r="Y66" s="3"/>
    </row>
    <row r="67" spans="1:25" ht="21" customHeight="1">
      <c r="A67" s="14"/>
      <c r="B67" s="14"/>
      <c r="C67" s="14"/>
      <c r="D67" s="14"/>
      <c r="E67" s="14"/>
      <c r="F67" s="14"/>
      <c r="G67" s="14"/>
      <c r="H67" s="15"/>
      <c r="I67" s="14"/>
      <c r="J67" s="14"/>
      <c r="K67" s="14"/>
      <c r="L67" s="14"/>
      <c r="M67" s="15"/>
      <c r="N67" s="15"/>
      <c r="O67" s="14"/>
      <c r="P67" s="14"/>
      <c r="Q67" s="3"/>
      <c r="R67" s="3"/>
      <c r="S67" s="3"/>
      <c r="T67" s="3"/>
      <c r="U67" s="3"/>
      <c r="V67" s="3"/>
      <c r="W67" s="3"/>
      <c r="X67" s="3"/>
      <c r="Y67" s="3"/>
    </row>
    <row r="68" spans="1:25" ht="21" customHeight="1">
      <c r="A68" s="14"/>
      <c r="B68" s="14"/>
      <c r="C68" s="14"/>
      <c r="D68" s="14"/>
      <c r="E68" s="14"/>
      <c r="F68" s="14"/>
      <c r="G68" s="14"/>
      <c r="H68" s="15"/>
      <c r="I68" s="14"/>
      <c r="J68" s="14"/>
      <c r="K68" s="14"/>
      <c r="L68" s="14"/>
      <c r="M68" s="15"/>
      <c r="N68" s="15"/>
      <c r="O68" s="14"/>
      <c r="P68" s="14"/>
      <c r="Q68" s="3"/>
      <c r="R68" s="3"/>
      <c r="S68" s="3"/>
      <c r="T68" s="3"/>
      <c r="U68" s="3"/>
      <c r="V68" s="3"/>
      <c r="W68" s="3"/>
      <c r="X68" s="3"/>
      <c r="Y68" s="3"/>
    </row>
    <row r="69" spans="1:25" ht="21" customHeight="1">
      <c r="A69" s="14"/>
      <c r="B69" s="14"/>
      <c r="C69" s="14"/>
      <c r="D69" s="14"/>
      <c r="E69" s="14"/>
      <c r="F69" s="14"/>
      <c r="G69" s="14"/>
      <c r="H69" s="15"/>
      <c r="I69" s="14"/>
      <c r="J69" s="14"/>
      <c r="K69" s="14"/>
      <c r="L69" s="14"/>
      <c r="M69" s="15"/>
      <c r="N69" s="15"/>
      <c r="O69" s="14"/>
      <c r="P69" s="14"/>
      <c r="Q69" s="3"/>
      <c r="R69" s="3"/>
      <c r="S69" s="3"/>
      <c r="T69" s="3"/>
      <c r="U69" s="3"/>
      <c r="V69" s="3"/>
      <c r="W69" s="3"/>
      <c r="X69" s="3"/>
      <c r="Y69" s="3"/>
    </row>
    <row r="70" spans="1:25" ht="21" customHeight="1">
      <c r="A70" s="14"/>
      <c r="B70" s="14"/>
      <c r="C70" s="14"/>
      <c r="D70" s="14"/>
      <c r="E70" s="14"/>
      <c r="F70" s="14"/>
      <c r="G70" s="14"/>
      <c r="H70" s="15"/>
      <c r="I70" s="14"/>
      <c r="J70" s="14"/>
      <c r="K70" s="14"/>
      <c r="L70" s="14"/>
      <c r="M70" s="15"/>
      <c r="N70" s="15"/>
      <c r="O70" s="14"/>
      <c r="P70" s="14"/>
      <c r="Q70" s="3"/>
      <c r="R70" s="3"/>
      <c r="S70" s="3"/>
      <c r="T70" s="3"/>
      <c r="U70" s="3"/>
      <c r="V70" s="3"/>
      <c r="W70" s="3"/>
      <c r="X70" s="3"/>
      <c r="Y70" s="3"/>
    </row>
    <row r="71" spans="1:25" ht="21" customHeight="1">
      <c r="A71" s="14"/>
      <c r="B71" s="14"/>
      <c r="C71" s="14"/>
      <c r="D71" s="14"/>
      <c r="E71" s="14"/>
      <c r="F71" s="14"/>
      <c r="G71" s="14"/>
      <c r="H71" s="15"/>
      <c r="I71" s="14"/>
      <c r="J71" s="14"/>
      <c r="K71" s="14"/>
      <c r="L71" s="14"/>
      <c r="M71" s="15"/>
      <c r="N71" s="15"/>
      <c r="O71" s="14"/>
      <c r="P71" s="14"/>
      <c r="Q71" s="3"/>
      <c r="R71" s="3"/>
      <c r="S71" s="3"/>
      <c r="T71" s="3"/>
      <c r="U71" s="3"/>
      <c r="V71" s="3"/>
      <c r="W71" s="3"/>
      <c r="X71" s="3"/>
      <c r="Y71" s="3"/>
    </row>
    <row r="72" spans="1:25" ht="21" customHeight="1">
      <c r="A72" s="14"/>
      <c r="B72" s="14"/>
      <c r="C72" s="14"/>
      <c r="D72" s="14"/>
      <c r="E72" s="14"/>
      <c r="F72" s="14"/>
      <c r="G72" s="14"/>
      <c r="H72" s="15"/>
      <c r="I72" s="14"/>
      <c r="J72" s="14"/>
      <c r="K72" s="14"/>
      <c r="L72" s="14"/>
      <c r="M72" s="15"/>
      <c r="N72" s="15"/>
      <c r="O72" s="14"/>
      <c r="P72" s="14"/>
      <c r="Q72" s="3"/>
      <c r="R72" s="3"/>
      <c r="S72" s="3"/>
      <c r="T72" s="3"/>
      <c r="U72" s="3"/>
      <c r="V72" s="3"/>
      <c r="W72" s="3"/>
      <c r="X72" s="3"/>
      <c r="Y72" s="3"/>
    </row>
    <row r="73" spans="1:25" ht="21" customHeight="1">
      <c r="A73" s="14"/>
      <c r="B73" s="14"/>
      <c r="C73" s="14"/>
      <c r="D73" s="14"/>
      <c r="E73" s="14"/>
      <c r="F73" s="14"/>
      <c r="G73" s="14"/>
      <c r="H73" s="15"/>
      <c r="I73" s="14"/>
      <c r="J73" s="14"/>
      <c r="K73" s="14"/>
      <c r="L73" s="14"/>
      <c r="M73" s="15"/>
      <c r="N73" s="15"/>
      <c r="O73" s="14"/>
      <c r="P73" s="14"/>
      <c r="Q73" s="3"/>
      <c r="R73" s="3"/>
      <c r="S73" s="3"/>
      <c r="T73" s="3"/>
      <c r="U73" s="3"/>
      <c r="V73" s="3"/>
      <c r="W73" s="3"/>
      <c r="X73" s="3"/>
      <c r="Y73" s="3"/>
    </row>
    <row r="74" spans="1:25" ht="21" customHeight="1">
      <c r="A74" s="14"/>
      <c r="B74" s="14"/>
      <c r="C74" s="14"/>
      <c r="D74" s="14"/>
      <c r="E74" s="14"/>
      <c r="F74" s="14"/>
      <c r="G74" s="14"/>
      <c r="H74" s="15"/>
      <c r="I74" s="14"/>
      <c r="J74" s="14"/>
      <c r="K74" s="14"/>
      <c r="L74" s="14"/>
      <c r="M74" s="15"/>
      <c r="N74" s="15"/>
      <c r="O74" s="14"/>
      <c r="P74" s="14"/>
      <c r="Q74" s="3"/>
      <c r="R74" s="3"/>
      <c r="S74" s="3"/>
      <c r="T74" s="3"/>
      <c r="U74" s="3"/>
      <c r="V74" s="3"/>
      <c r="W74" s="3"/>
      <c r="X74" s="3"/>
      <c r="Y74" s="3"/>
    </row>
    <row r="75" spans="1:25" ht="21" customHeight="1">
      <c r="A75" s="14"/>
      <c r="B75" s="14"/>
      <c r="C75" s="14"/>
      <c r="D75" s="14"/>
      <c r="E75" s="14"/>
      <c r="F75" s="14"/>
      <c r="G75" s="14"/>
      <c r="H75" s="15"/>
      <c r="I75" s="14"/>
      <c r="J75" s="14"/>
      <c r="K75" s="14"/>
      <c r="L75" s="14"/>
      <c r="M75" s="15"/>
      <c r="N75" s="15"/>
      <c r="O75" s="14"/>
      <c r="P75" s="14"/>
      <c r="Q75" s="3"/>
      <c r="R75" s="3"/>
      <c r="S75" s="3"/>
      <c r="T75" s="3"/>
      <c r="U75" s="3"/>
      <c r="V75" s="3"/>
      <c r="W75" s="3"/>
      <c r="X75" s="3"/>
      <c r="Y75" s="3"/>
    </row>
    <row r="76" spans="1:25" ht="21" customHeight="1">
      <c r="A76" s="14"/>
      <c r="B76" s="14"/>
      <c r="C76" s="14"/>
      <c r="D76" s="14"/>
      <c r="E76" s="14"/>
      <c r="F76" s="14"/>
      <c r="G76" s="14"/>
      <c r="H76" s="15"/>
      <c r="I76" s="14"/>
      <c r="J76" s="14"/>
      <c r="K76" s="14"/>
      <c r="L76" s="14"/>
      <c r="M76" s="15"/>
      <c r="N76" s="15"/>
      <c r="O76" s="14"/>
      <c r="P76" s="14"/>
      <c r="Q76" s="3"/>
      <c r="R76" s="3"/>
      <c r="S76" s="3"/>
      <c r="T76" s="3"/>
      <c r="U76" s="3"/>
      <c r="V76" s="3"/>
      <c r="W76" s="3"/>
      <c r="X76" s="3"/>
      <c r="Y76" s="3"/>
    </row>
    <row r="77" spans="1:25" ht="21" customHeight="1">
      <c r="A77" s="14"/>
      <c r="B77" s="14"/>
      <c r="C77" s="14"/>
      <c r="D77" s="14"/>
      <c r="E77" s="14"/>
      <c r="F77" s="14"/>
      <c r="G77" s="14"/>
      <c r="H77" s="15"/>
      <c r="I77" s="14"/>
      <c r="J77" s="14"/>
      <c r="K77" s="14"/>
      <c r="L77" s="14"/>
      <c r="M77" s="15"/>
      <c r="N77" s="15"/>
      <c r="O77" s="14"/>
      <c r="P77" s="14"/>
      <c r="Q77" s="3"/>
      <c r="R77" s="3"/>
      <c r="S77" s="3"/>
      <c r="T77" s="3"/>
      <c r="U77" s="3"/>
      <c r="V77" s="3"/>
      <c r="W77" s="3"/>
      <c r="X77" s="3"/>
      <c r="Y77" s="3"/>
    </row>
    <row r="78" spans="1:25" ht="21" customHeight="1">
      <c r="A78" s="14"/>
      <c r="B78" s="14"/>
      <c r="C78" s="14"/>
      <c r="D78" s="14"/>
      <c r="E78" s="14"/>
      <c r="F78" s="14"/>
      <c r="G78" s="14"/>
      <c r="H78" s="15"/>
      <c r="I78" s="14"/>
      <c r="J78" s="14"/>
      <c r="K78" s="14"/>
      <c r="L78" s="14"/>
      <c r="M78" s="15"/>
      <c r="N78" s="15"/>
      <c r="O78" s="14"/>
      <c r="P78" s="14"/>
      <c r="Q78" s="3"/>
      <c r="R78" s="3"/>
      <c r="S78" s="3"/>
      <c r="T78" s="3"/>
      <c r="U78" s="3"/>
      <c r="V78" s="3"/>
      <c r="W78" s="3"/>
      <c r="X78" s="3"/>
      <c r="Y78" s="3"/>
    </row>
    <row r="79" spans="1:25" ht="21" customHeight="1">
      <c r="A79" s="14"/>
      <c r="B79" s="14"/>
      <c r="C79" s="14"/>
      <c r="D79" s="14"/>
      <c r="E79" s="14"/>
      <c r="F79" s="14"/>
      <c r="G79" s="14"/>
      <c r="H79" s="15"/>
      <c r="I79" s="14"/>
      <c r="J79" s="14"/>
      <c r="K79" s="14"/>
      <c r="L79" s="14"/>
      <c r="M79" s="15"/>
      <c r="N79" s="15"/>
      <c r="O79" s="14"/>
      <c r="P79" s="14"/>
      <c r="Q79" s="3"/>
      <c r="R79" s="3"/>
      <c r="S79" s="3"/>
      <c r="T79" s="3"/>
      <c r="U79" s="3"/>
      <c r="V79" s="3"/>
      <c r="W79" s="3"/>
      <c r="X79" s="3"/>
      <c r="Y79" s="3"/>
    </row>
    <row r="80" spans="1:25" ht="21" customHeight="1">
      <c r="A80" s="14"/>
      <c r="B80" s="14"/>
      <c r="C80" s="14"/>
      <c r="D80" s="14"/>
      <c r="E80" s="14"/>
      <c r="F80" s="14"/>
      <c r="G80" s="14"/>
      <c r="H80" s="15"/>
      <c r="I80" s="14"/>
      <c r="J80" s="14"/>
      <c r="K80" s="14"/>
      <c r="L80" s="14"/>
      <c r="M80" s="15"/>
      <c r="N80" s="15"/>
      <c r="O80" s="14"/>
      <c r="P80" s="14"/>
      <c r="Q80" s="3"/>
      <c r="R80" s="3"/>
      <c r="S80" s="3"/>
      <c r="T80" s="3"/>
      <c r="U80" s="3"/>
      <c r="V80" s="3"/>
      <c r="W80" s="3"/>
      <c r="X80" s="3"/>
      <c r="Y80" s="3"/>
    </row>
    <row r="81" spans="1:25" ht="21" customHeight="1">
      <c r="A81" s="14"/>
      <c r="B81" s="14"/>
      <c r="C81" s="14"/>
      <c r="D81" s="14"/>
      <c r="E81" s="14"/>
      <c r="F81" s="14"/>
      <c r="G81" s="14"/>
      <c r="H81" s="15"/>
      <c r="I81" s="14"/>
      <c r="J81" s="14"/>
      <c r="K81" s="14"/>
      <c r="L81" s="14"/>
      <c r="M81" s="15"/>
      <c r="N81" s="15"/>
      <c r="O81" s="14"/>
      <c r="P81" s="14"/>
      <c r="Q81" s="3"/>
      <c r="R81" s="3"/>
      <c r="S81" s="3"/>
      <c r="T81" s="3"/>
      <c r="U81" s="3"/>
      <c r="V81" s="3"/>
      <c r="W81" s="3"/>
      <c r="X81" s="3"/>
      <c r="Y81" s="3"/>
    </row>
    <row r="82" spans="1:25" ht="21" customHeight="1">
      <c r="A82" s="14"/>
      <c r="B82" s="14"/>
      <c r="C82" s="14"/>
      <c r="D82" s="14"/>
      <c r="E82" s="14"/>
      <c r="F82" s="14"/>
      <c r="G82" s="14"/>
      <c r="H82" s="15"/>
      <c r="I82" s="14"/>
      <c r="J82" s="14"/>
      <c r="K82" s="14"/>
      <c r="L82" s="14"/>
      <c r="M82" s="15"/>
      <c r="N82" s="15"/>
      <c r="O82" s="14"/>
      <c r="P82" s="14"/>
      <c r="Q82" s="3"/>
      <c r="R82" s="3"/>
      <c r="S82" s="3"/>
      <c r="T82" s="3"/>
      <c r="U82" s="3"/>
      <c r="V82" s="3"/>
      <c r="W82" s="3"/>
      <c r="X82" s="3"/>
      <c r="Y82" s="3"/>
    </row>
    <row r="83" spans="1:25" ht="21" customHeight="1">
      <c r="A83" s="14"/>
      <c r="B83" s="14"/>
      <c r="C83" s="14"/>
      <c r="D83" s="14"/>
      <c r="E83" s="14"/>
      <c r="F83" s="14"/>
      <c r="G83" s="14"/>
      <c r="H83" s="15"/>
      <c r="I83" s="14"/>
      <c r="J83" s="14"/>
      <c r="K83" s="14"/>
      <c r="L83" s="14"/>
      <c r="M83" s="15"/>
      <c r="N83" s="15"/>
      <c r="O83" s="14"/>
      <c r="P83" s="14"/>
      <c r="Q83" s="3"/>
      <c r="R83" s="3"/>
      <c r="S83" s="3"/>
      <c r="T83" s="3"/>
      <c r="U83" s="3"/>
      <c r="V83" s="3"/>
      <c r="W83" s="3"/>
      <c r="X83" s="3"/>
      <c r="Y83" s="3"/>
    </row>
    <row r="84" spans="1:25" ht="21" customHeight="1">
      <c r="A84" s="14"/>
      <c r="B84" s="14"/>
      <c r="C84" s="14"/>
      <c r="D84" s="14"/>
      <c r="E84" s="14"/>
      <c r="F84" s="14"/>
      <c r="G84" s="14"/>
      <c r="H84" s="15"/>
      <c r="I84" s="14"/>
      <c r="J84" s="14"/>
      <c r="K84" s="14"/>
      <c r="L84" s="14"/>
      <c r="M84" s="15"/>
      <c r="N84" s="15"/>
      <c r="O84" s="14"/>
      <c r="P84" s="14"/>
      <c r="Q84" s="3"/>
      <c r="R84" s="3"/>
      <c r="S84" s="3"/>
      <c r="T84" s="3"/>
      <c r="U84" s="3"/>
      <c r="V84" s="3"/>
      <c r="W84" s="3"/>
      <c r="X84" s="3"/>
      <c r="Y84" s="3"/>
    </row>
    <row r="85" spans="1:25" ht="21" customHeight="1">
      <c r="A85" s="14"/>
      <c r="B85" s="14"/>
      <c r="C85" s="14"/>
      <c r="D85" s="14"/>
      <c r="E85" s="14"/>
      <c r="F85" s="14"/>
      <c r="G85" s="14"/>
      <c r="H85" s="15"/>
      <c r="I85" s="14"/>
      <c r="J85" s="14"/>
      <c r="K85" s="14"/>
      <c r="L85" s="14"/>
      <c r="M85" s="15"/>
      <c r="N85" s="15"/>
      <c r="O85" s="14"/>
      <c r="P85" s="14"/>
      <c r="Q85" s="3"/>
      <c r="R85" s="3"/>
      <c r="S85" s="3"/>
      <c r="T85" s="3"/>
      <c r="U85" s="3"/>
      <c r="V85" s="3"/>
      <c r="W85" s="3"/>
      <c r="X85" s="3"/>
      <c r="Y85" s="3"/>
    </row>
    <row r="86" spans="1:25" ht="21" customHeight="1">
      <c r="A86" s="14"/>
      <c r="B86" s="14"/>
      <c r="C86" s="14"/>
      <c r="D86" s="14"/>
      <c r="E86" s="14"/>
      <c r="F86" s="14"/>
      <c r="G86" s="14"/>
      <c r="H86" s="15"/>
      <c r="I86" s="14"/>
      <c r="J86" s="14"/>
      <c r="K86" s="14"/>
      <c r="L86" s="14"/>
      <c r="M86" s="15"/>
      <c r="N86" s="15"/>
      <c r="O86" s="14"/>
      <c r="P86" s="14"/>
      <c r="Q86" s="3"/>
      <c r="R86" s="3"/>
      <c r="S86" s="3"/>
      <c r="T86" s="3"/>
      <c r="U86" s="3"/>
      <c r="V86" s="3"/>
      <c r="W86" s="3"/>
      <c r="X86" s="3"/>
      <c r="Y86" s="3"/>
    </row>
    <row r="87" spans="1:25" ht="21" customHeight="1">
      <c r="A87" s="14"/>
      <c r="B87" s="14"/>
      <c r="C87" s="14"/>
      <c r="D87" s="14"/>
      <c r="E87" s="14"/>
      <c r="F87" s="14"/>
      <c r="G87" s="14"/>
      <c r="H87" s="15"/>
      <c r="I87" s="14"/>
      <c r="J87" s="14"/>
      <c r="K87" s="14"/>
      <c r="L87" s="14"/>
      <c r="M87" s="15"/>
      <c r="N87" s="15"/>
      <c r="O87" s="14"/>
      <c r="P87" s="14"/>
      <c r="Q87" s="3"/>
      <c r="R87" s="3"/>
      <c r="S87" s="3"/>
      <c r="T87" s="3"/>
      <c r="U87" s="3"/>
      <c r="V87" s="3"/>
      <c r="W87" s="3"/>
      <c r="X87" s="3"/>
      <c r="Y87" s="3"/>
    </row>
    <row r="88" spans="1:25" ht="21" customHeight="1">
      <c r="A88" s="14"/>
      <c r="B88" s="14"/>
      <c r="C88" s="14"/>
      <c r="D88" s="14"/>
      <c r="E88" s="14"/>
      <c r="F88" s="14"/>
      <c r="G88" s="14"/>
      <c r="H88" s="15"/>
      <c r="I88" s="14"/>
      <c r="J88" s="14"/>
      <c r="K88" s="14"/>
      <c r="L88" s="14"/>
      <c r="M88" s="15"/>
      <c r="N88" s="15"/>
      <c r="O88" s="14"/>
      <c r="P88" s="14"/>
      <c r="Q88" s="3"/>
      <c r="R88" s="3"/>
      <c r="S88" s="3"/>
      <c r="T88" s="3"/>
      <c r="U88" s="3"/>
      <c r="V88" s="3"/>
      <c r="W88" s="3"/>
      <c r="X88" s="3"/>
      <c r="Y88" s="3"/>
    </row>
    <row r="89" spans="1:25" ht="21" customHeight="1">
      <c r="A89" s="14"/>
      <c r="B89" s="14"/>
      <c r="C89" s="14"/>
      <c r="D89" s="14"/>
      <c r="E89" s="14"/>
      <c r="F89" s="14"/>
      <c r="G89" s="14"/>
      <c r="H89" s="15"/>
      <c r="I89" s="14"/>
      <c r="J89" s="14"/>
      <c r="K89" s="14"/>
      <c r="L89" s="14"/>
      <c r="M89" s="15"/>
      <c r="N89" s="15"/>
      <c r="O89" s="14"/>
      <c r="P89" s="14"/>
      <c r="Q89" s="3"/>
      <c r="R89" s="3"/>
      <c r="S89" s="3"/>
      <c r="T89" s="3"/>
      <c r="U89" s="3"/>
      <c r="V89" s="3"/>
      <c r="W89" s="3"/>
      <c r="X89" s="3"/>
      <c r="Y89" s="3"/>
    </row>
    <row r="90" spans="1:25" ht="21" customHeight="1">
      <c r="A90" s="14"/>
      <c r="B90" s="14"/>
      <c r="C90" s="14"/>
      <c r="D90" s="14"/>
      <c r="E90" s="14"/>
      <c r="F90" s="14"/>
      <c r="G90" s="14"/>
      <c r="H90" s="15"/>
      <c r="I90" s="14"/>
      <c r="J90" s="14"/>
      <c r="K90" s="14"/>
      <c r="L90" s="14"/>
      <c r="M90" s="15"/>
      <c r="N90" s="15"/>
      <c r="O90" s="14"/>
      <c r="P90" s="14"/>
      <c r="Q90" s="3"/>
      <c r="R90" s="3"/>
      <c r="S90" s="3"/>
      <c r="T90" s="3"/>
      <c r="U90" s="3"/>
      <c r="V90" s="3"/>
      <c r="W90" s="3"/>
      <c r="X90" s="3"/>
      <c r="Y90" s="3"/>
    </row>
    <row r="91" spans="1:25" ht="21" customHeight="1">
      <c r="A91" s="14"/>
      <c r="B91" s="14"/>
      <c r="C91" s="14"/>
      <c r="D91" s="14"/>
      <c r="E91" s="14"/>
      <c r="F91" s="14"/>
      <c r="G91" s="14"/>
      <c r="H91" s="15"/>
      <c r="I91" s="14"/>
      <c r="J91" s="14"/>
      <c r="K91" s="14"/>
      <c r="L91" s="14"/>
      <c r="M91" s="15"/>
      <c r="N91" s="15"/>
      <c r="O91" s="14"/>
      <c r="P91" s="14"/>
      <c r="Q91" s="3"/>
      <c r="R91" s="3"/>
      <c r="S91" s="3"/>
      <c r="T91" s="3"/>
      <c r="U91" s="3"/>
      <c r="V91" s="3"/>
      <c r="W91" s="3"/>
      <c r="X91" s="3"/>
      <c r="Y91" s="3"/>
    </row>
    <row r="92" spans="1:25" ht="21" customHeight="1">
      <c r="A92" s="14"/>
      <c r="B92" s="14"/>
      <c r="C92" s="14"/>
      <c r="D92" s="14"/>
      <c r="E92" s="14"/>
      <c r="F92" s="14"/>
      <c r="G92" s="14"/>
      <c r="H92" s="15"/>
      <c r="I92" s="14"/>
      <c r="J92" s="14"/>
      <c r="K92" s="14"/>
      <c r="L92" s="14"/>
      <c r="M92" s="15"/>
      <c r="N92" s="15"/>
      <c r="O92" s="14"/>
      <c r="P92" s="14"/>
      <c r="Q92" s="3"/>
      <c r="R92" s="3"/>
      <c r="S92" s="3"/>
      <c r="T92" s="3"/>
      <c r="U92" s="3"/>
      <c r="V92" s="3"/>
      <c r="W92" s="3"/>
      <c r="X92" s="3"/>
      <c r="Y92" s="3"/>
    </row>
    <row r="93" spans="1:25" ht="21" customHeight="1">
      <c r="A93" s="14"/>
      <c r="B93" s="14"/>
      <c r="C93" s="14"/>
      <c r="D93" s="14"/>
      <c r="E93" s="14"/>
      <c r="F93" s="14"/>
      <c r="G93" s="14"/>
      <c r="H93" s="15"/>
      <c r="I93" s="14"/>
      <c r="J93" s="14"/>
      <c r="K93" s="14"/>
      <c r="L93" s="14"/>
      <c r="M93" s="15"/>
      <c r="N93" s="15"/>
      <c r="O93" s="14"/>
      <c r="P93" s="14"/>
      <c r="Q93" s="3"/>
      <c r="R93" s="3"/>
      <c r="S93" s="3"/>
      <c r="T93" s="3"/>
      <c r="U93" s="3"/>
      <c r="V93" s="3"/>
      <c r="W93" s="3"/>
      <c r="X93" s="3"/>
      <c r="Y93" s="3"/>
    </row>
    <row r="94" spans="1:25" ht="21" customHeight="1">
      <c r="A94" s="14"/>
      <c r="B94" s="14"/>
      <c r="C94" s="14"/>
      <c r="D94" s="14"/>
      <c r="E94" s="14"/>
      <c r="F94" s="14"/>
      <c r="G94" s="14"/>
      <c r="H94" s="15"/>
      <c r="I94" s="14"/>
      <c r="J94" s="14"/>
      <c r="K94" s="14"/>
      <c r="L94" s="14"/>
      <c r="M94" s="15"/>
      <c r="N94" s="15"/>
      <c r="O94" s="14"/>
      <c r="P94" s="14"/>
      <c r="Q94" s="3"/>
      <c r="R94" s="3"/>
      <c r="S94" s="3"/>
      <c r="T94" s="3"/>
      <c r="U94" s="3"/>
      <c r="V94" s="3"/>
      <c r="W94" s="3"/>
      <c r="X94" s="3"/>
      <c r="Y94" s="3"/>
    </row>
    <row r="95" spans="1:25" ht="21" customHeight="1">
      <c r="A95" s="14"/>
      <c r="B95" s="14"/>
      <c r="C95" s="14"/>
      <c r="D95" s="14"/>
      <c r="E95" s="14"/>
      <c r="F95" s="14"/>
      <c r="G95" s="14"/>
      <c r="H95" s="15"/>
      <c r="I95" s="14"/>
      <c r="J95" s="14"/>
      <c r="K95" s="14"/>
      <c r="L95" s="14"/>
      <c r="M95" s="15"/>
      <c r="N95" s="15"/>
      <c r="O95" s="14"/>
      <c r="P95" s="14"/>
      <c r="Q95" s="3"/>
      <c r="R95" s="3"/>
      <c r="S95" s="3"/>
      <c r="T95" s="3"/>
      <c r="U95" s="3"/>
      <c r="V95" s="3"/>
      <c r="W95" s="3"/>
      <c r="X95" s="3"/>
      <c r="Y95" s="3"/>
    </row>
    <row r="96" spans="1:25" ht="21" customHeight="1">
      <c r="A96" s="14"/>
      <c r="B96" s="14"/>
      <c r="C96" s="14"/>
      <c r="D96" s="14"/>
      <c r="E96" s="14"/>
      <c r="F96" s="14"/>
      <c r="G96" s="14"/>
      <c r="H96" s="15"/>
      <c r="I96" s="14"/>
      <c r="J96" s="14"/>
      <c r="K96" s="14"/>
      <c r="L96" s="14"/>
      <c r="M96" s="15"/>
      <c r="N96" s="15"/>
      <c r="O96" s="14"/>
      <c r="P96" s="14"/>
      <c r="Q96" s="3"/>
      <c r="R96" s="3"/>
      <c r="S96" s="3"/>
      <c r="T96" s="3"/>
      <c r="U96" s="3"/>
      <c r="V96" s="3"/>
      <c r="W96" s="3"/>
      <c r="X96" s="3"/>
      <c r="Y96" s="3"/>
    </row>
    <row r="97" spans="1:25" ht="21" customHeight="1">
      <c r="A97" s="14"/>
      <c r="B97" s="14"/>
      <c r="C97" s="14"/>
      <c r="D97" s="14"/>
      <c r="E97" s="14"/>
      <c r="F97" s="14"/>
      <c r="G97" s="14"/>
      <c r="H97" s="15"/>
      <c r="I97" s="14"/>
      <c r="J97" s="14"/>
      <c r="K97" s="14"/>
      <c r="L97" s="14"/>
      <c r="M97" s="15"/>
      <c r="N97" s="15"/>
      <c r="O97" s="14"/>
      <c r="P97" s="14"/>
      <c r="Q97" s="3"/>
      <c r="R97" s="3"/>
      <c r="S97" s="3"/>
      <c r="T97" s="3"/>
      <c r="U97" s="3"/>
      <c r="V97" s="3"/>
      <c r="W97" s="3"/>
      <c r="X97" s="3"/>
      <c r="Y97" s="3"/>
    </row>
    <row r="98" spans="1:25" ht="21" customHeight="1">
      <c r="A98" s="14"/>
      <c r="B98" s="14"/>
      <c r="C98" s="14"/>
      <c r="D98" s="14"/>
      <c r="E98" s="14"/>
      <c r="F98" s="14"/>
      <c r="G98" s="14"/>
      <c r="H98" s="15"/>
      <c r="I98" s="14"/>
      <c r="J98" s="14"/>
      <c r="K98" s="14"/>
      <c r="L98" s="14"/>
      <c r="M98" s="15"/>
      <c r="N98" s="15"/>
      <c r="O98" s="14"/>
      <c r="P98" s="14"/>
      <c r="Q98" s="3"/>
      <c r="R98" s="3"/>
      <c r="S98" s="3"/>
      <c r="T98" s="3"/>
      <c r="U98" s="3"/>
      <c r="V98" s="3"/>
      <c r="W98" s="3"/>
      <c r="X98" s="3"/>
      <c r="Y98" s="3"/>
    </row>
    <row r="99" spans="1:25" ht="21" customHeight="1">
      <c r="A99" s="14"/>
      <c r="B99" s="14"/>
      <c r="C99" s="14"/>
      <c r="D99" s="14"/>
      <c r="E99" s="14"/>
      <c r="F99" s="14"/>
      <c r="G99" s="14"/>
      <c r="H99" s="15"/>
      <c r="I99" s="14"/>
      <c r="J99" s="14"/>
      <c r="K99" s="14"/>
      <c r="L99" s="14"/>
      <c r="M99" s="15"/>
      <c r="N99" s="15"/>
      <c r="O99" s="14"/>
      <c r="P99" s="14"/>
      <c r="Q99" s="3"/>
      <c r="R99" s="3"/>
      <c r="S99" s="3"/>
      <c r="T99" s="3"/>
      <c r="U99" s="3"/>
      <c r="V99" s="3"/>
      <c r="W99" s="3"/>
      <c r="X99" s="3"/>
      <c r="Y99" s="3"/>
    </row>
    <row r="100" spans="1:25" ht="21" customHeight="1">
      <c r="A100" s="14"/>
      <c r="B100" s="14"/>
      <c r="C100" s="14"/>
      <c r="D100" s="14"/>
      <c r="E100" s="14"/>
      <c r="F100" s="14"/>
      <c r="G100" s="14"/>
      <c r="H100" s="15"/>
      <c r="I100" s="14"/>
      <c r="J100" s="14"/>
      <c r="K100" s="14"/>
      <c r="L100" s="14"/>
      <c r="M100" s="15"/>
      <c r="N100" s="15"/>
      <c r="O100" s="14"/>
      <c r="P100" s="14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21" customHeight="1">
      <c r="A101" s="14"/>
      <c r="B101" s="14"/>
      <c r="C101" s="14"/>
      <c r="D101" s="14"/>
      <c r="E101" s="14"/>
      <c r="F101" s="14"/>
      <c r="G101" s="14"/>
      <c r="H101" s="15"/>
      <c r="I101" s="14"/>
      <c r="J101" s="14"/>
      <c r="K101" s="14"/>
      <c r="L101" s="14"/>
      <c r="M101" s="15"/>
      <c r="N101" s="15"/>
      <c r="O101" s="14"/>
      <c r="P101" s="14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21" customHeight="1">
      <c r="A102" s="14"/>
      <c r="B102" s="14"/>
      <c r="C102" s="14"/>
      <c r="D102" s="14"/>
      <c r="E102" s="14"/>
      <c r="F102" s="14"/>
      <c r="G102" s="14"/>
      <c r="H102" s="15"/>
      <c r="I102" s="14"/>
      <c r="J102" s="14"/>
      <c r="K102" s="14"/>
      <c r="L102" s="14"/>
      <c r="M102" s="15"/>
      <c r="N102" s="15"/>
      <c r="O102" s="14"/>
      <c r="P102" s="14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21" customHeight="1">
      <c r="A103" s="14"/>
      <c r="B103" s="14"/>
      <c r="C103" s="14"/>
      <c r="D103" s="14"/>
      <c r="E103" s="14"/>
      <c r="F103" s="14"/>
      <c r="G103" s="14"/>
      <c r="H103" s="15"/>
      <c r="I103" s="14"/>
      <c r="J103" s="14"/>
      <c r="K103" s="14"/>
      <c r="L103" s="14"/>
      <c r="M103" s="15"/>
      <c r="N103" s="15"/>
      <c r="O103" s="14"/>
      <c r="P103" s="14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21" customHeight="1">
      <c r="A104" s="14"/>
      <c r="B104" s="14"/>
      <c r="C104" s="14"/>
      <c r="D104" s="14"/>
      <c r="E104" s="14"/>
      <c r="F104" s="14"/>
      <c r="G104" s="14"/>
      <c r="H104" s="15"/>
      <c r="I104" s="14"/>
      <c r="J104" s="14"/>
      <c r="K104" s="14"/>
      <c r="L104" s="14"/>
      <c r="M104" s="15"/>
      <c r="N104" s="15"/>
      <c r="O104" s="14"/>
      <c r="P104" s="14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21" customHeight="1">
      <c r="A105" s="14"/>
      <c r="B105" s="14"/>
      <c r="C105" s="14"/>
      <c r="D105" s="14"/>
      <c r="E105" s="14"/>
      <c r="F105" s="14"/>
      <c r="G105" s="14"/>
      <c r="H105" s="15"/>
      <c r="I105" s="14"/>
      <c r="J105" s="14"/>
      <c r="K105" s="14"/>
      <c r="L105" s="14"/>
      <c r="M105" s="15"/>
      <c r="N105" s="15"/>
      <c r="O105" s="14"/>
      <c r="P105" s="14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21" customHeight="1">
      <c r="A106" s="14"/>
      <c r="B106" s="14"/>
      <c r="C106" s="14"/>
      <c r="D106" s="14"/>
      <c r="E106" s="14"/>
      <c r="F106" s="14"/>
      <c r="G106" s="14"/>
      <c r="H106" s="15"/>
      <c r="I106" s="14"/>
      <c r="J106" s="14"/>
      <c r="K106" s="14"/>
      <c r="L106" s="14"/>
      <c r="M106" s="15"/>
      <c r="N106" s="15"/>
      <c r="O106" s="14"/>
      <c r="P106" s="14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21" customHeight="1">
      <c r="A107" s="14"/>
      <c r="B107" s="14"/>
      <c r="C107" s="14"/>
      <c r="D107" s="14"/>
      <c r="E107" s="14"/>
      <c r="F107" s="14"/>
      <c r="G107" s="14"/>
      <c r="H107" s="15"/>
      <c r="I107" s="14"/>
      <c r="J107" s="14"/>
      <c r="K107" s="14"/>
      <c r="L107" s="14"/>
      <c r="M107" s="15"/>
      <c r="N107" s="15"/>
      <c r="O107" s="14"/>
      <c r="P107" s="14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21" customHeight="1">
      <c r="A108" s="14"/>
      <c r="B108" s="14"/>
      <c r="C108" s="14"/>
      <c r="D108" s="14"/>
      <c r="E108" s="14"/>
      <c r="F108" s="14"/>
      <c r="G108" s="14"/>
      <c r="H108" s="15"/>
      <c r="I108" s="14"/>
      <c r="J108" s="14"/>
      <c r="K108" s="14"/>
      <c r="L108" s="14"/>
      <c r="M108" s="15"/>
      <c r="N108" s="15"/>
      <c r="O108" s="14"/>
      <c r="P108" s="14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21" customHeight="1">
      <c r="A109" s="14"/>
      <c r="B109" s="14"/>
      <c r="C109" s="14"/>
      <c r="D109" s="14"/>
      <c r="E109" s="14"/>
      <c r="F109" s="14"/>
      <c r="G109" s="14"/>
      <c r="H109" s="15"/>
      <c r="I109" s="14"/>
      <c r="J109" s="14"/>
      <c r="K109" s="14"/>
      <c r="L109" s="14"/>
      <c r="M109" s="15"/>
      <c r="N109" s="15"/>
      <c r="O109" s="14"/>
      <c r="P109" s="14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21" customHeight="1">
      <c r="A110" s="14"/>
      <c r="B110" s="14"/>
      <c r="C110" s="14"/>
      <c r="D110" s="14"/>
      <c r="E110" s="14"/>
      <c r="F110" s="14"/>
      <c r="G110" s="14"/>
      <c r="H110" s="15"/>
      <c r="I110" s="14"/>
      <c r="J110" s="14"/>
      <c r="K110" s="14"/>
      <c r="L110" s="14"/>
      <c r="M110" s="15"/>
      <c r="N110" s="15"/>
      <c r="O110" s="14"/>
      <c r="P110" s="14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21" customHeight="1">
      <c r="A111" s="14"/>
      <c r="B111" s="14"/>
      <c r="C111" s="14"/>
      <c r="D111" s="14"/>
      <c r="E111" s="14"/>
      <c r="F111" s="14"/>
      <c r="G111" s="14"/>
      <c r="H111" s="15"/>
      <c r="I111" s="14"/>
      <c r="J111" s="14"/>
      <c r="K111" s="14"/>
      <c r="L111" s="14"/>
      <c r="M111" s="15"/>
      <c r="N111" s="15"/>
      <c r="O111" s="14"/>
      <c r="P111" s="14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21" customHeight="1">
      <c r="A112" s="14"/>
      <c r="B112" s="14"/>
      <c r="C112" s="14"/>
      <c r="D112" s="14"/>
      <c r="E112" s="14"/>
      <c r="F112" s="14"/>
      <c r="G112" s="14"/>
      <c r="H112" s="15"/>
      <c r="I112" s="14"/>
      <c r="J112" s="14"/>
      <c r="K112" s="14"/>
      <c r="L112" s="14"/>
      <c r="M112" s="15"/>
      <c r="N112" s="15"/>
      <c r="O112" s="14"/>
      <c r="P112" s="14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21" customHeight="1">
      <c r="A113" s="14"/>
      <c r="B113" s="14"/>
      <c r="C113" s="14"/>
      <c r="D113" s="14"/>
      <c r="E113" s="14"/>
      <c r="F113" s="14"/>
      <c r="G113" s="14"/>
      <c r="H113" s="15"/>
      <c r="I113" s="14"/>
      <c r="J113" s="14"/>
      <c r="K113" s="14"/>
      <c r="L113" s="14"/>
      <c r="M113" s="15"/>
      <c r="N113" s="15"/>
      <c r="O113" s="14"/>
      <c r="P113" s="14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21" customHeight="1">
      <c r="A114" s="14"/>
      <c r="B114" s="14"/>
      <c r="C114" s="14"/>
      <c r="D114" s="14"/>
      <c r="E114" s="14"/>
      <c r="F114" s="14"/>
      <c r="G114" s="14"/>
      <c r="H114" s="15"/>
      <c r="I114" s="14"/>
      <c r="J114" s="14"/>
      <c r="K114" s="14"/>
      <c r="L114" s="14"/>
      <c r="M114" s="15"/>
      <c r="N114" s="15"/>
      <c r="O114" s="14"/>
      <c r="P114" s="14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21" customHeight="1">
      <c r="A115" s="14"/>
      <c r="B115" s="14"/>
      <c r="C115" s="14"/>
      <c r="D115" s="14"/>
      <c r="E115" s="14"/>
      <c r="F115" s="14"/>
      <c r="G115" s="14"/>
      <c r="H115" s="15"/>
      <c r="I115" s="14"/>
      <c r="J115" s="14"/>
      <c r="K115" s="14"/>
      <c r="L115" s="14"/>
      <c r="M115" s="15"/>
      <c r="N115" s="15"/>
      <c r="O115" s="14"/>
      <c r="P115" s="14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21" customHeight="1">
      <c r="A116" s="14"/>
      <c r="B116" s="14"/>
      <c r="C116" s="14"/>
      <c r="D116" s="14"/>
      <c r="E116" s="14"/>
      <c r="F116" s="14"/>
      <c r="G116" s="14"/>
      <c r="H116" s="15"/>
      <c r="I116" s="14"/>
      <c r="J116" s="14"/>
      <c r="K116" s="14"/>
      <c r="L116" s="14"/>
      <c r="M116" s="15"/>
      <c r="N116" s="15"/>
      <c r="O116" s="14"/>
      <c r="P116" s="14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21" customHeight="1">
      <c r="A117" s="14"/>
      <c r="B117" s="14"/>
      <c r="C117" s="14"/>
      <c r="D117" s="14"/>
      <c r="E117" s="14"/>
      <c r="F117" s="14"/>
      <c r="G117" s="14"/>
      <c r="H117" s="15"/>
      <c r="I117" s="14"/>
      <c r="J117" s="14"/>
      <c r="K117" s="14"/>
      <c r="L117" s="14"/>
      <c r="M117" s="15"/>
      <c r="N117" s="15"/>
      <c r="O117" s="14"/>
      <c r="P117" s="14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21" customHeight="1">
      <c r="A118" s="14"/>
      <c r="B118" s="14"/>
      <c r="C118" s="14"/>
      <c r="D118" s="14"/>
      <c r="E118" s="14"/>
      <c r="F118" s="14"/>
      <c r="G118" s="14"/>
      <c r="H118" s="15"/>
      <c r="I118" s="14"/>
      <c r="J118" s="14"/>
      <c r="K118" s="14"/>
      <c r="L118" s="14"/>
      <c r="M118" s="15"/>
      <c r="N118" s="15"/>
      <c r="O118" s="14"/>
      <c r="P118" s="14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21" customHeight="1">
      <c r="A119" s="14"/>
      <c r="B119" s="14"/>
      <c r="C119" s="14"/>
      <c r="D119" s="14"/>
      <c r="E119" s="14"/>
      <c r="F119" s="14"/>
      <c r="G119" s="14"/>
      <c r="H119" s="15"/>
      <c r="I119" s="14"/>
      <c r="J119" s="14"/>
      <c r="K119" s="14"/>
      <c r="L119" s="14"/>
      <c r="M119" s="15"/>
      <c r="N119" s="15"/>
      <c r="O119" s="14"/>
      <c r="P119" s="14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21" customHeight="1">
      <c r="A120" s="14"/>
      <c r="B120" s="14"/>
      <c r="C120" s="14"/>
      <c r="D120" s="14"/>
      <c r="E120" s="14"/>
      <c r="F120" s="14"/>
      <c r="G120" s="14"/>
      <c r="H120" s="15"/>
      <c r="I120" s="14"/>
      <c r="J120" s="14"/>
      <c r="K120" s="14"/>
      <c r="L120" s="14"/>
      <c r="M120" s="15"/>
      <c r="N120" s="15"/>
      <c r="O120" s="14"/>
      <c r="P120" s="14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21" customHeight="1">
      <c r="A121" s="14"/>
      <c r="B121" s="14"/>
      <c r="C121" s="14"/>
      <c r="D121" s="14"/>
      <c r="E121" s="14"/>
      <c r="F121" s="14"/>
      <c r="G121" s="14"/>
      <c r="H121" s="15"/>
      <c r="I121" s="14"/>
      <c r="J121" s="14"/>
      <c r="K121" s="14"/>
      <c r="L121" s="14"/>
      <c r="M121" s="15"/>
      <c r="N121" s="15"/>
      <c r="O121" s="14"/>
      <c r="P121" s="14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21" customHeight="1">
      <c r="A122" s="14"/>
      <c r="B122" s="14"/>
      <c r="C122" s="14"/>
      <c r="D122" s="14"/>
      <c r="E122" s="14"/>
      <c r="F122" s="14"/>
      <c r="G122" s="14"/>
      <c r="H122" s="15"/>
      <c r="I122" s="14"/>
      <c r="J122" s="14"/>
      <c r="K122" s="14"/>
      <c r="L122" s="14"/>
      <c r="M122" s="15"/>
      <c r="N122" s="15"/>
      <c r="O122" s="14"/>
      <c r="P122" s="14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21" customHeight="1">
      <c r="A123" s="14"/>
      <c r="B123" s="14"/>
      <c r="C123" s="14"/>
      <c r="D123" s="14"/>
      <c r="E123" s="14"/>
      <c r="F123" s="14"/>
      <c r="G123" s="14"/>
      <c r="H123" s="15"/>
      <c r="I123" s="14"/>
      <c r="J123" s="14"/>
      <c r="K123" s="14"/>
      <c r="L123" s="14"/>
      <c r="M123" s="15"/>
      <c r="N123" s="15"/>
      <c r="O123" s="14"/>
      <c r="P123" s="14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21" customHeight="1">
      <c r="A124" s="14"/>
      <c r="B124" s="14"/>
      <c r="C124" s="14"/>
      <c r="D124" s="14"/>
      <c r="E124" s="14"/>
      <c r="F124" s="14"/>
      <c r="G124" s="14"/>
      <c r="H124" s="15"/>
      <c r="I124" s="14"/>
      <c r="J124" s="14"/>
      <c r="K124" s="14"/>
      <c r="L124" s="14"/>
      <c r="M124" s="15"/>
      <c r="N124" s="15"/>
      <c r="O124" s="14"/>
      <c r="P124" s="14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21" customHeight="1">
      <c r="A125" s="14"/>
      <c r="B125" s="14"/>
      <c r="C125" s="14"/>
      <c r="D125" s="14"/>
      <c r="E125" s="14"/>
      <c r="F125" s="14"/>
      <c r="G125" s="14"/>
      <c r="H125" s="15"/>
      <c r="I125" s="14"/>
      <c r="J125" s="14"/>
      <c r="K125" s="14"/>
      <c r="L125" s="14"/>
      <c r="M125" s="15"/>
      <c r="N125" s="15"/>
      <c r="O125" s="14"/>
      <c r="P125" s="14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21" customHeight="1">
      <c r="A126" s="14"/>
      <c r="B126" s="14"/>
      <c r="C126" s="14"/>
      <c r="D126" s="14"/>
      <c r="E126" s="14"/>
      <c r="F126" s="14"/>
      <c r="G126" s="14"/>
      <c r="H126" s="15"/>
      <c r="I126" s="14"/>
      <c r="J126" s="14"/>
      <c r="K126" s="14"/>
      <c r="L126" s="14"/>
      <c r="M126" s="15"/>
      <c r="N126" s="15"/>
      <c r="O126" s="14"/>
      <c r="P126" s="14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21" customHeight="1">
      <c r="A127" s="14"/>
      <c r="B127" s="14"/>
      <c r="C127" s="14"/>
      <c r="D127" s="14"/>
      <c r="E127" s="14"/>
      <c r="F127" s="14"/>
      <c r="G127" s="14"/>
      <c r="H127" s="15"/>
      <c r="I127" s="14"/>
      <c r="J127" s="14"/>
      <c r="K127" s="14"/>
      <c r="L127" s="14"/>
      <c r="M127" s="15"/>
      <c r="N127" s="15"/>
      <c r="O127" s="14"/>
      <c r="P127" s="14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21" customHeight="1">
      <c r="A128" s="14"/>
      <c r="B128" s="14"/>
      <c r="C128" s="14"/>
      <c r="D128" s="14"/>
      <c r="E128" s="14"/>
      <c r="F128" s="14"/>
      <c r="G128" s="14"/>
      <c r="H128" s="15"/>
      <c r="I128" s="14"/>
      <c r="J128" s="14"/>
      <c r="K128" s="14"/>
      <c r="L128" s="14"/>
      <c r="M128" s="15"/>
      <c r="N128" s="15"/>
      <c r="O128" s="14"/>
      <c r="P128" s="14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21" customHeight="1">
      <c r="A129" s="14"/>
      <c r="B129" s="14"/>
      <c r="C129" s="14"/>
      <c r="D129" s="14"/>
      <c r="E129" s="14"/>
      <c r="F129" s="14"/>
      <c r="G129" s="14"/>
      <c r="H129" s="15"/>
      <c r="I129" s="14"/>
      <c r="J129" s="14"/>
      <c r="K129" s="14"/>
      <c r="L129" s="14"/>
      <c r="M129" s="15"/>
      <c r="N129" s="15"/>
      <c r="O129" s="14"/>
      <c r="P129" s="14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21" customHeight="1">
      <c r="A130" s="14"/>
      <c r="B130" s="14"/>
      <c r="C130" s="14"/>
      <c r="D130" s="14"/>
      <c r="E130" s="14"/>
      <c r="F130" s="14"/>
      <c r="G130" s="14"/>
      <c r="H130" s="15"/>
      <c r="I130" s="14"/>
      <c r="J130" s="14"/>
      <c r="K130" s="14"/>
      <c r="L130" s="14"/>
      <c r="M130" s="15"/>
      <c r="N130" s="15"/>
      <c r="O130" s="14"/>
      <c r="P130" s="14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21" customHeight="1">
      <c r="A131" s="14"/>
      <c r="B131" s="14"/>
      <c r="C131" s="14"/>
      <c r="D131" s="14"/>
      <c r="E131" s="14"/>
      <c r="F131" s="14"/>
      <c r="G131" s="14"/>
      <c r="H131" s="15"/>
      <c r="I131" s="14"/>
      <c r="J131" s="14"/>
      <c r="K131" s="14"/>
      <c r="L131" s="14"/>
      <c r="M131" s="15"/>
      <c r="N131" s="15"/>
      <c r="O131" s="14"/>
      <c r="P131" s="14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21" customHeight="1">
      <c r="A132" s="14"/>
      <c r="B132" s="14"/>
      <c r="C132" s="14"/>
      <c r="D132" s="14"/>
      <c r="E132" s="14"/>
      <c r="F132" s="14"/>
      <c r="G132" s="14"/>
      <c r="H132" s="15"/>
      <c r="I132" s="14"/>
      <c r="J132" s="14"/>
      <c r="K132" s="14"/>
      <c r="L132" s="14"/>
      <c r="M132" s="15"/>
      <c r="N132" s="15"/>
      <c r="O132" s="14"/>
      <c r="P132" s="14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21" customHeight="1">
      <c r="A133" s="14"/>
      <c r="B133" s="14"/>
      <c r="C133" s="14"/>
      <c r="D133" s="14"/>
      <c r="E133" s="14"/>
      <c r="F133" s="14"/>
      <c r="G133" s="14"/>
      <c r="H133" s="15"/>
      <c r="I133" s="14"/>
      <c r="J133" s="14"/>
      <c r="K133" s="14"/>
      <c r="L133" s="14"/>
      <c r="M133" s="15"/>
      <c r="N133" s="15"/>
      <c r="O133" s="14"/>
      <c r="P133" s="14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21" customHeight="1">
      <c r="A134" s="14"/>
      <c r="B134" s="14"/>
      <c r="C134" s="14"/>
      <c r="D134" s="14"/>
      <c r="E134" s="14"/>
      <c r="F134" s="14"/>
      <c r="G134" s="14"/>
      <c r="H134" s="15"/>
      <c r="I134" s="14"/>
      <c r="J134" s="14"/>
      <c r="K134" s="14"/>
      <c r="L134" s="14"/>
      <c r="M134" s="15"/>
      <c r="N134" s="15"/>
      <c r="O134" s="14"/>
      <c r="P134" s="14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21" customHeight="1">
      <c r="A135" s="14"/>
      <c r="B135" s="14"/>
      <c r="C135" s="14"/>
      <c r="D135" s="14"/>
      <c r="E135" s="14"/>
      <c r="F135" s="14"/>
      <c r="G135" s="14"/>
      <c r="H135" s="15"/>
      <c r="I135" s="14"/>
      <c r="J135" s="14"/>
      <c r="K135" s="14"/>
      <c r="L135" s="14"/>
      <c r="M135" s="15"/>
      <c r="N135" s="15"/>
      <c r="O135" s="14"/>
      <c r="P135" s="14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21" customHeight="1">
      <c r="A136" s="14"/>
      <c r="B136" s="14"/>
      <c r="C136" s="14"/>
      <c r="D136" s="14"/>
      <c r="E136" s="14"/>
      <c r="F136" s="14"/>
      <c r="G136" s="14"/>
      <c r="H136" s="15"/>
      <c r="I136" s="14"/>
      <c r="J136" s="14"/>
      <c r="K136" s="14"/>
      <c r="L136" s="14"/>
      <c r="M136" s="15"/>
      <c r="N136" s="15"/>
      <c r="O136" s="14"/>
      <c r="P136" s="14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21" customHeight="1">
      <c r="A137" s="14"/>
      <c r="B137" s="14"/>
      <c r="C137" s="14"/>
      <c r="D137" s="14"/>
      <c r="E137" s="14"/>
      <c r="F137" s="14"/>
      <c r="G137" s="14"/>
      <c r="H137" s="15"/>
      <c r="I137" s="14"/>
      <c r="J137" s="14"/>
      <c r="K137" s="14"/>
      <c r="L137" s="14"/>
      <c r="M137" s="15"/>
      <c r="N137" s="15"/>
      <c r="O137" s="14"/>
      <c r="P137" s="14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21" customHeight="1">
      <c r="A138" s="14"/>
      <c r="B138" s="14"/>
      <c r="C138" s="14"/>
      <c r="D138" s="14"/>
      <c r="E138" s="14"/>
      <c r="F138" s="14"/>
      <c r="G138" s="14"/>
      <c r="H138" s="15"/>
      <c r="I138" s="14"/>
      <c r="J138" s="14"/>
      <c r="K138" s="14"/>
      <c r="L138" s="14"/>
      <c r="M138" s="15"/>
      <c r="N138" s="15"/>
      <c r="O138" s="14"/>
      <c r="P138" s="14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21" customHeight="1">
      <c r="A139" s="14"/>
      <c r="B139" s="14"/>
      <c r="C139" s="14"/>
      <c r="D139" s="14"/>
      <c r="E139" s="14"/>
      <c r="F139" s="14"/>
      <c r="G139" s="14"/>
      <c r="H139" s="15"/>
      <c r="I139" s="14"/>
      <c r="J139" s="14"/>
      <c r="K139" s="14"/>
      <c r="L139" s="14"/>
      <c r="M139" s="15"/>
      <c r="N139" s="15"/>
      <c r="O139" s="14"/>
      <c r="P139" s="14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21" customHeight="1">
      <c r="A140" s="14"/>
      <c r="B140" s="14"/>
      <c r="C140" s="14"/>
      <c r="D140" s="14"/>
      <c r="E140" s="14"/>
      <c r="F140" s="14"/>
      <c r="G140" s="14"/>
      <c r="H140" s="15"/>
      <c r="I140" s="14"/>
      <c r="J140" s="14"/>
      <c r="K140" s="14"/>
      <c r="L140" s="14"/>
      <c r="M140" s="15"/>
      <c r="N140" s="15"/>
      <c r="O140" s="14"/>
      <c r="P140" s="14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21" customHeight="1">
      <c r="A141" s="14"/>
      <c r="B141" s="14"/>
      <c r="C141" s="14"/>
      <c r="D141" s="14"/>
      <c r="E141" s="14"/>
      <c r="F141" s="14"/>
      <c r="G141" s="14"/>
      <c r="H141" s="15"/>
      <c r="I141" s="14"/>
      <c r="J141" s="14"/>
      <c r="K141" s="14"/>
      <c r="L141" s="14"/>
      <c r="M141" s="15"/>
      <c r="N141" s="15"/>
      <c r="O141" s="14"/>
      <c r="P141" s="14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21" customHeight="1">
      <c r="A142" s="14"/>
      <c r="B142" s="14"/>
      <c r="C142" s="14"/>
      <c r="D142" s="14"/>
      <c r="E142" s="14"/>
      <c r="F142" s="14"/>
      <c r="G142" s="14"/>
      <c r="H142" s="15"/>
      <c r="I142" s="14"/>
      <c r="J142" s="14"/>
      <c r="K142" s="14"/>
      <c r="L142" s="14"/>
      <c r="M142" s="15"/>
      <c r="N142" s="15"/>
      <c r="O142" s="14"/>
      <c r="P142" s="14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21" customHeight="1">
      <c r="A143" s="14"/>
      <c r="B143" s="14"/>
      <c r="C143" s="14"/>
      <c r="D143" s="14"/>
      <c r="E143" s="14"/>
      <c r="F143" s="14"/>
      <c r="G143" s="14"/>
      <c r="H143" s="15"/>
      <c r="I143" s="14"/>
      <c r="J143" s="14"/>
      <c r="K143" s="14"/>
      <c r="L143" s="14"/>
      <c r="M143" s="15"/>
      <c r="N143" s="15"/>
      <c r="O143" s="14"/>
      <c r="P143" s="14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21" customHeight="1">
      <c r="A144" s="14"/>
      <c r="B144" s="14"/>
      <c r="C144" s="14"/>
      <c r="D144" s="14"/>
      <c r="E144" s="14"/>
      <c r="F144" s="14"/>
      <c r="G144" s="14"/>
      <c r="H144" s="15"/>
      <c r="I144" s="14"/>
      <c r="J144" s="14"/>
      <c r="K144" s="14"/>
      <c r="L144" s="14"/>
      <c r="M144" s="15"/>
      <c r="N144" s="15"/>
      <c r="O144" s="14"/>
      <c r="P144" s="14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21" customHeight="1">
      <c r="A145" s="14"/>
      <c r="B145" s="14"/>
      <c r="C145" s="14"/>
      <c r="D145" s="14"/>
      <c r="E145" s="14"/>
      <c r="F145" s="14"/>
      <c r="G145" s="14"/>
      <c r="H145" s="15"/>
      <c r="I145" s="14"/>
      <c r="J145" s="14"/>
      <c r="K145" s="14"/>
      <c r="L145" s="14"/>
      <c r="M145" s="15"/>
      <c r="N145" s="15"/>
      <c r="O145" s="14"/>
      <c r="P145" s="14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21" customHeight="1">
      <c r="A146" s="14"/>
      <c r="B146" s="14"/>
      <c r="C146" s="14"/>
      <c r="D146" s="14"/>
      <c r="E146" s="14"/>
      <c r="F146" s="14"/>
      <c r="G146" s="14"/>
      <c r="H146" s="15"/>
      <c r="I146" s="14"/>
      <c r="J146" s="14"/>
      <c r="K146" s="14"/>
      <c r="L146" s="14"/>
      <c r="M146" s="15"/>
      <c r="N146" s="15"/>
      <c r="O146" s="14"/>
      <c r="P146" s="14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21" customHeight="1">
      <c r="A147" s="14"/>
      <c r="B147" s="14"/>
      <c r="C147" s="14"/>
      <c r="D147" s="14"/>
      <c r="E147" s="14"/>
      <c r="F147" s="14"/>
      <c r="G147" s="14"/>
      <c r="H147" s="15"/>
      <c r="I147" s="14"/>
      <c r="J147" s="14"/>
      <c r="K147" s="14"/>
      <c r="L147" s="14"/>
      <c r="M147" s="15"/>
      <c r="N147" s="15"/>
      <c r="O147" s="14"/>
      <c r="P147" s="14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21" customHeight="1">
      <c r="A148" s="14"/>
      <c r="B148" s="14"/>
      <c r="C148" s="14"/>
      <c r="D148" s="14"/>
      <c r="E148" s="14"/>
      <c r="F148" s="14"/>
      <c r="G148" s="14"/>
      <c r="H148" s="15"/>
      <c r="I148" s="14"/>
      <c r="J148" s="14"/>
      <c r="K148" s="14"/>
      <c r="L148" s="14"/>
      <c r="M148" s="15"/>
      <c r="N148" s="15"/>
      <c r="O148" s="14"/>
      <c r="P148" s="14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21" customHeight="1">
      <c r="A149" s="14"/>
      <c r="B149" s="14"/>
      <c r="C149" s="14"/>
      <c r="D149" s="14"/>
      <c r="E149" s="14"/>
      <c r="F149" s="14"/>
      <c r="G149" s="14"/>
      <c r="H149" s="15"/>
      <c r="I149" s="14"/>
      <c r="J149" s="14"/>
      <c r="K149" s="14"/>
      <c r="L149" s="14"/>
      <c r="M149" s="15"/>
      <c r="N149" s="15"/>
      <c r="O149" s="14"/>
      <c r="P149" s="14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21" customHeight="1">
      <c r="A150" s="14"/>
      <c r="B150" s="14"/>
      <c r="C150" s="14"/>
      <c r="D150" s="14"/>
      <c r="E150" s="14"/>
      <c r="F150" s="14"/>
      <c r="G150" s="14"/>
      <c r="H150" s="15"/>
      <c r="I150" s="14"/>
      <c r="J150" s="14"/>
      <c r="K150" s="14"/>
      <c r="L150" s="14"/>
      <c r="M150" s="15"/>
      <c r="N150" s="15"/>
      <c r="O150" s="14"/>
      <c r="P150" s="14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21" customHeight="1">
      <c r="A151" s="14"/>
      <c r="B151" s="14"/>
      <c r="C151" s="14"/>
      <c r="D151" s="14"/>
      <c r="E151" s="14"/>
      <c r="F151" s="14"/>
      <c r="G151" s="14"/>
      <c r="H151" s="15"/>
      <c r="I151" s="14"/>
      <c r="J151" s="14"/>
      <c r="K151" s="14"/>
      <c r="L151" s="14"/>
      <c r="M151" s="15"/>
      <c r="N151" s="15"/>
      <c r="O151" s="14"/>
      <c r="P151" s="14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21" customHeight="1">
      <c r="A152" s="14"/>
      <c r="B152" s="14"/>
      <c r="C152" s="14"/>
      <c r="D152" s="14"/>
      <c r="E152" s="14"/>
      <c r="F152" s="14"/>
      <c r="G152" s="14"/>
      <c r="H152" s="15"/>
      <c r="I152" s="14"/>
      <c r="J152" s="14"/>
      <c r="K152" s="14"/>
      <c r="L152" s="14"/>
      <c r="M152" s="15"/>
      <c r="N152" s="15"/>
      <c r="O152" s="14"/>
      <c r="P152" s="14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21" customHeight="1">
      <c r="A153" s="14"/>
      <c r="B153" s="14"/>
      <c r="C153" s="14"/>
      <c r="D153" s="14"/>
      <c r="E153" s="14"/>
      <c r="F153" s="14"/>
      <c r="G153" s="14"/>
      <c r="H153" s="15"/>
      <c r="I153" s="14"/>
      <c r="J153" s="14"/>
      <c r="K153" s="14"/>
      <c r="L153" s="14"/>
      <c r="M153" s="15"/>
      <c r="N153" s="15"/>
      <c r="O153" s="14"/>
      <c r="P153" s="14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21" customHeight="1">
      <c r="A154" s="14"/>
      <c r="B154" s="14"/>
      <c r="C154" s="14"/>
      <c r="D154" s="14"/>
      <c r="E154" s="14"/>
      <c r="F154" s="14"/>
      <c r="G154" s="14"/>
      <c r="H154" s="15"/>
      <c r="I154" s="14"/>
      <c r="J154" s="14"/>
      <c r="K154" s="14"/>
      <c r="L154" s="14"/>
      <c r="M154" s="15"/>
      <c r="N154" s="15"/>
      <c r="O154" s="14"/>
      <c r="P154" s="14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21" customHeight="1">
      <c r="A155" s="14"/>
      <c r="B155" s="14"/>
      <c r="C155" s="14"/>
      <c r="D155" s="14"/>
      <c r="E155" s="14"/>
      <c r="F155" s="14"/>
      <c r="G155" s="14"/>
      <c r="H155" s="15"/>
      <c r="I155" s="14"/>
      <c r="J155" s="14"/>
      <c r="K155" s="14"/>
      <c r="L155" s="14"/>
      <c r="M155" s="15"/>
      <c r="N155" s="15"/>
      <c r="O155" s="14"/>
      <c r="P155" s="14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21" customHeight="1">
      <c r="A156" s="14"/>
      <c r="B156" s="14"/>
      <c r="C156" s="14"/>
      <c r="D156" s="14"/>
      <c r="E156" s="14"/>
      <c r="F156" s="14"/>
      <c r="G156" s="14"/>
      <c r="H156" s="15"/>
      <c r="I156" s="14"/>
      <c r="J156" s="14"/>
      <c r="K156" s="14"/>
      <c r="L156" s="14"/>
      <c r="M156" s="15"/>
      <c r="N156" s="15"/>
      <c r="O156" s="14"/>
      <c r="P156" s="14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21" customHeight="1">
      <c r="A157" s="14"/>
      <c r="B157" s="14"/>
      <c r="C157" s="14"/>
      <c r="D157" s="14"/>
      <c r="E157" s="14"/>
      <c r="F157" s="14"/>
      <c r="G157" s="14"/>
      <c r="H157" s="15"/>
      <c r="I157" s="14"/>
      <c r="J157" s="14"/>
      <c r="K157" s="14"/>
      <c r="L157" s="14"/>
      <c r="M157" s="15"/>
      <c r="N157" s="15"/>
      <c r="O157" s="14"/>
      <c r="P157" s="14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21" customHeight="1">
      <c r="A158" s="14"/>
      <c r="B158" s="14"/>
      <c r="C158" s="14"/>
      <c r="D158" s="14"/>
      <c r="E158" s="14"/>
      <c r="F158" s="14"/>
      <c r="G158" s="14"/>
      <c r="H158" s="15"/>
      <c r="I158" s="14"/>
      <c r="J158" s="14"/>
      <c r="K158" s="14"/>
      <c r="L158" s="14"/>
      <c r="M158" s="15"/>
      <c r="N158" s="15"/>
      <c r="O158" s="14"/>
      <c r="P158" s="14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21" customHeight="1">
      <c r="A159" s="14"/>
      <c r="B159" s="14"/>
      <c r="C159" s="14"/>
      <c r="D159" s="14"/>
      <c r="E159" s="14"/>
      <c r="F159" s="14"/>
      <c r="G159" s="14"/>
      <c r="H159" s="15"/>
      <c r="I159" s="14"/>
      <c r="J159" s="14"/>
      <c r="K159" s="14"/>
      <c r="L159" s="14"/>
      <c r="M159" s="15"/>
      <c r="N159" s="15"/>
      <c r="O159" s="14"/>
      <c r="P159" s="14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21" customHeight="1">
      <c r="A160" s="14"/>
      <c r="B160" s="14"/>
      <c r="C160" s="14"/>
      <c r="D160" s="14"/>
      <c r="E160" s="14"/>
      <c r="F160" s="14"/>
      <c r="G160" s="14"/>
      <c r="H160" s="15"/>
      <c r="I160" s="14"/>
      <c r="J160" s="14"/>
      <c r="K160" s="14"/>
      <c r="L160" s="14"/>
      <c r="M160" s="15"/>
      <c r="N160" s="15"/>
      <c r="O160" s="14"/>
      <c r="P160" s="14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21" customHeight="1">
      <c r="A161" s="14"/>
      <c r="B161" s="14"/>
      <c r="C161" s="14"/>
      <c r="D161" s="14"/>
      <c r="E161" s="14"/>
      <c r="F161" s="14"/>
      <c r="G161" s="14"/>
      <c r="H161" s="15"/>
      <c r="I161" s="14"/>
      <c r="J161" s="14"/>
      <c r="K161" s="14"/>
      <c r="L161" s="14"/>
      <c r="M161" s="15"/>
      <c r="N161" s="15"/>
      <c r="O161" s="14"/>
      <c r="P161" s="14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21" customHeight="1">
      <c r="A162" s="14"/>
      <c r="B162" s="14"/>
      <c r="C162" s="14"/>
      <c r="D162" s="14"/>
      <c r="E162" s="14"/>
      <c r="F162" s="14"/>
      <c r="G162" s="14"/>
      <c r="H162" s="15"/>
      <c r="I162" s="14"/>
      <c r="J162" s="14"/>
      <c r="K162" s="14"/>
      <c r="L162" s="14"/>
      <c r="M162" s="15"/>
      <c r="N162" s="15"/>
      <c r="O162" s="14"/>
      <c r="P162" s="14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21" customHeight="1">
      <c r="A163" s="14"/>
      <c r="B163" s="14"/>
      <c r="C163" s="14"/>
      <c r="D163" s="14"/>
      <c r="E163" s="14"/>
      <c r="F163" s="14"/>
      <c r="G163" s="14"/>
      <c r="H163" s="15"/>
      <c r="I163" s="14"/>
      <c r="J163" s="14"/>
      <c r="K163" s="14"/>
      <c r="L163" s="14"/>
      <c r="M163" s="15"/>
      <c r="N163" s="15"/>
      <c r="O163" s="14"/>
      <c r="P163" s="14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21" customHeight="1">
      <c r="A164" s="14"/>
      <c r="B164" s="14"/>
      <c r="C164" s="14"/>
      <c r="D164" s="14"/>
      <c r="E164" s="14"/>
      <c r="F164" s="14"/>
      <c r="G164" s="14"/>
      <c r="H164" s="15"/>
      <c r="I164" s="14"/>
      <c r="J164" s="14"/>
      <c r="K164" s="14"/>
      <c r="L164" s="14"/>
      <c r="M164" s="15"/>
      <c r="N164" s="15"/>
      <c r="O164" s="14"/>
      <c r="P164" s="14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21" customHeight="1">
      <c r="A165" s="14"/>
      <c r="B165" s="14"/>
      <c r="C165" s="14"/>
      <c r="D165" s="14"/>
      <c r="E165" s="14"/>
      <c r="F165" s="14"/>
      <c r="G165" s="14"/>
      <c r="H165" s="15"/>
      <c r="I165" s="14"/>
      <c r="J165" s="14"/>
      <c r="K165" s="14"/>
      <c r="L165" s="14"/>
      <c r="M165" s="15"/>
      <c r="N165" s="15"/>
      <c r="O165" s="14"/>
      <c r="P165" s="14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21" customHeight="1">
      <c r="A166" s="14"/>
      <c r="B166" s="14"/>
      <c r="C166" s="14"/>
      <c r="D166" s="14"/>
      <c r="E166" s="14"/>
      <c r="F166" s="14"/>
      <c r="G166" s="14"/>
      <c r="H166" s="15"/>
      <c r="I166" s="14"/>
      <c r="J166" s="14"/>
      <c r="K166" s="14"/>
      <c r="L166" s="14"/>
      <c r="M166" s="15"/>
      <c r="N166" s="15"/>
      <c r="O166" s="14"/>
      <c r="P166" s="14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21" customHeight="1">
      <c r="A167" s="14"/>
      <c r="B167" s="14"/>
      <c r="C167" s="14"/>
      <c r="D167" s="14"/>
      <c r="E167" s="14"/>
      <c r="F167" s="14"/>
      <c r="G167" s="14"/>
      <c r="H167" s="15"/>
      <c r="I167" s="14"/>
      <c r="J167" s="14"/>
      <c r="K167" s="14"/>
      <c r="L167" s="14"/>
      <c r="M167" s="15"/>
      <c r="N167" s="15"/>
      <c r="O167" s="14"/>
      <c r="P167" s="14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21" customHeight="1">
      <c r="A168" s="14"/>
      <c r="B168" s="14"/>
      <c r="C168" s="14"/>
      <c r="D168" s="14"/>
      <c r="E168" s="14"/>
      <c r="F168" s="14"/>
      <c r="G168" s="14"/>
      <c r="H168" s="15"/>
      <c r="I168" s="14"/>
      <c r="J168" s="14"/>
      <c r="K168" s="14"/>
      <c r="L168" s="14"/>
      <c r="M168" s="15"/>
      <c r="N168" s="15"/>
      <c r="O168" s="14"/>
      <c r="P168" s="14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21" customHeight="1">
      <c r="A169" s="14"/>
      <c r="B169" s="14"/>
      <c r="C169" s="14"/>
      <c r="D169" s="14"/>
      <c r="E169" s="14"/>
      <c r="F169" s="14"/>
      <c r="G169" s="14"/>
      <c r="H169" s="15"/>
      <c r="I169" s="14"/>
      <c r="J169" s="14"/>
      <c r="K169" s="14"/>
      <c r="L169" s="14"/>
      <c r="M169" s="15"/>
      <c r="N169" s="15"/>
      <c r="O169" s="14"/>
      <c r="P169" s="14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21" customHeight="1">
      <c r="A170" s="14"/>
      <c r="B170" s="14"/>
      <c r="C170" s="14"/>
      <c r="D170" s="14"/>
      <c r="E170" s="14"/>
      <c r="F170" s="14"/>
      <c r="G170" s="14"/>
      <c r="H170" s="15"/>
      <c r="I170" s="14"/>
      <c r="J170" s="14"/>
      <c r="K170" s="14"/>
      <c r="L170" s="14"/>
      <c r="M170" s="15"/>
      <c r="N170" s="15"/>
      <c r="O170" s="14"/>
      <c r="P170" s="14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21" customHeight="1">
      <c r="A171" s="14"/>
      <c r="B171" s="14"/>
      <c r="C171" s="14"/>
      <c r="D171" s="14"/>
      <c r="E171" s="14"/>
      <c r="F171" s="14"/>
      <c r="G171" s="14"/>
      <c r="H171" s="15"/>
      <c r="I171" s="14"/>
      <c r="J171" s="14"/>
      <c r="K171" s="14"/>
      <c r="L171" s="14"/>
      <c r="M171" s="15"/>
      <c r="N171" s="15"/>
      <c r="O171" s="14"/>
      <c r="P171" s="14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21" customHeight="1">
      <c r="A172" s="14"/>
      <c r="B172" s="14"/>
      <c r="C172" s="14"/>
      <c r="D172" s="14"/>
      <c r="E172" s="14"/>
      <c r="F172" s="14"/>
      <c r="G172" s="14"/>
      <c r="H172" s="15"/>
      <c r="I172" s="14"/>
      <c r="J172" s="14"/>
      <c r="K172" s="14"/>
      <c r="L172" s="14"/>
      <c r="M172" s="15"/>
      <c r="N172" s="15"/>
      <c r="O172" s="14"/>
      <c r="P172" s="14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21" customHeight="1">
      <c r="A173" s="14"/>
      <c r="B173" s="14"/>
      <c r="C173" s="14"/>
      <c r="D173" s="14"/>
      <c r="E173" s="14"/>
      <c r="F173" s="14"/>
      <c r="G173" s="14"/>
      <c r="H173" s="15"/>
      <c r="I173" s="14"/>
      <c r="J173" s="14"/>
      <c r="K173" s="14"/>
      <c r="L173" s="14"/>
      <c r="M173" s="15"/>
      <c r="N173" s="15"/>
      <c r="O173" s="14"/>
      <c r="P173" s="14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21" customHeight="1">
      <c r="A174" s="14"/>
      <c r="B174" s="14"/>
      <c r="C174" s="14"/>
      <c r="D174" s="14"/>
      <c r="E174" s="14"/>
      <c r="F174" s="14"/>
      <c r="G174" s="14"/>
      <c r="H174" s="15"/>
      <c r="I174" s="14"/>
      <c r="J174" s="14"/>
      <c r="K174" s="14"/>
      <c r="L174" s="14"/>
      <c r="M174" s="15"/>
      <c r="N174" s="15"/>
      <c r="O174" s="14"/>
      <c r="P174" s="14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21" customHeight="1">
      <c r="A175" s="14"/>
      <c r="B175" s="14"/>
      <c r="C175" s="14"/>
      <c r="D175" s="14"/>
      <c r="E175" s="14"/>
      <c r="F175" s="14"/>
      <c r="G175" s="14"/>
      <c r="H175" s="15"/>
      <c r="I175" s="14"/>
      <c r="J175" s="14"/>
      <c r="K175" s="14"/>
      <c r="L175" s="14"/>
      <c r="M175" s="15"/>
      <c r="N175" s="15"/>
      <c r="O175" s="14"/>
      <c r="P175" s="14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21" customHeight="1">
      <c r="A176" s="14"/>
      <c r="B176" s="14"/>
      <c r="C176" s="14"/>
      <c r="D176" s="14"/>
      <c r="E176" s="14"/>
      <c r="F176" s="14"/>
      <c r="G176" s="14"/>
      <c r="H176" s="15"/>
      <c r="I176" s="14"/>
      <c r="J176" s="14"/>
      <c r="K176" s="14"/>
      <c r="L176" s="14"/>
      <c r="M176" s="15"/>
      <c r="N176" s="15"/>
      <c r="O176" s="14"/>
      <c r="P176" s="14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21" customHeight="1">
      <c r="A177" s="14"/>
      <c r="B177" s="14"/>
      <c r="C177" s="14"/>
      <c r="D177" s="14"/>
      <c r="E177" s="14"/>
      <c r="F177" s="14"/>
      <c r="G177" s="14"/>
      <c r="H177" s="15"/>
      <c r="I177" s="14"/>
      <c r="J177" s="14"/>
      <c r="K177" s="14"/>
      <c r="L177" s="14"/>
      <c r="M177" s="15"/>
      <c r="N177" s="15"/>
      <c r="O177" s="14"/>
      <c r="P177" s="14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21" customHeight="1">
      <c r="A178" s="14"/>
      <c r="B178" s="14"/>
      <c r="C178" s="14"/>
      <c r="D178" s="14"/>
      <c r="E178" s="14"/>
      <c r="F178" s="14"/>
      <c r="G178" s="14"/>
      <c r="H178" s="15"/>
      <c r="I178" s="14"/>
      <c r="J178" s="14"/>
      <c r="K178" s="14"/>
      <c r="L178" s="14"/>
      <c r="M178" s="15"/>
      <c r="N178" s="15"/>
      <c r="O178" s="14"/>
      <c r="P178" s="14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21" customHeight="1">
      <c r="A179" s="14"/>
      <c r="B179" s="14"/>
      <c r="C179" s="14"/>
      <c r="D179" s="14"/>
      <c r="E179" s="14"/>
      <c r="F179" s="14"/>
      <c r="G179" s="14"/>
      <c r="H179" s="15"/>
      <c r="I179" s="14"/>
      <c r="J179" s="14"/>
      <c r="K179" s="14"/>
      <c r="L179" s="14"/>
      <c r="M179" s="15"/>
      <c r="N179" s="15"/>
      <c r="O179" s="14"/>
      <c r="P179" s="14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21" customHeight="1">
      <c r="A180" s="14"/>
      <c r="B180" s="14"/>
      <c r="C180" s="14"/>
      <c r="D180" s="14"/>
      <c r="E180" s="14"/>
      <c r="F180" s="14"/>
      <c r="G180" s="14"/>
      <c r="H180" s="15"/>
      <c r="I180" s="14"/>
      <c r="J180" s="14"/>
      <c r="K180" s="14"/>
      <c r="L180" s="14"/>
      <c r="M180" s="15"/>
      <c r="N180" s="15"/>
      <c r="O180" s="14"/>
      <c r="P180" s="14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21" customHeight="1">
      <c r="A181" s="14"/>
      <c r="B181" s="14"/>
      <c r="C181" s="14"/>
      <c r="D181" s="14"/>
      <c r="E181" s="14"/>
      <c r="F181" s="14"/>
      <c r="G181" s="14"/>
      <c r="H181" s="15"/>
      <c r="I181" s="14"/>
      <c r="J181" s="14"/>
      <c r="K181" s="14"/>
      <c r="L181" s="14"/>
      <c r="M181" s="15"/>
      <c r="N181" s="15"/>
      <c r="O181" s="14"/>
      <c r="P181" s="14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21" customHeight="1">
      <c r="A182" s="14"/>
      <c r="B182" s="14"/>
      <c r="C182" s="14"/>
      <c r="D182" s="14"/>
      <c r="E182" s="14"/>
      <c r="F182" s="14"/>
      <c r="G182" s="14"/>
      <c r="H182" s="15"/>
      <c r="I182" s="14"/>
      <c r="J182" s="14"/>
      <c r="K182" s="14"/>
      <c r="L182" s="14"/>
      <c r="M182" s="15"/>
      <c r="N182" s="15"/>
      <c r="O182" s="14"/>
      <c r="P182" s="14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21" customHeight="1">
      <c r="A183" s="14"/>
      <c r="B183" s="14"/>
      <c r="C183" s="14"/>
      <c r="D183" s="14"/>
      <c r="E183" s="14"/>
      <c r="F183" s="14"/>
      <c r="G183" s="14"/>
      <c r="H183" s="15"/>
      <c r="I183" s="14"/>
      <c r="J183" s="14"/>
      <c r="K183" s="14"/>
      <c r="L183" s="14"/>
      <c r="M183" s="15"/>
      <c r="N183" s="15"/>
      <c r="O183" s="14"/>
      <c r="P183" s="14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21" customHeight="1">
      <c r="A184" s="14"/>
      <c r="B184" s="14"/>
      <c r="C184" s="14"/>
      <c r="D184" s="14"/>
      <c r="E184" s="14"/>
      <c r="F184" s="14"/>
      <c r="G184" s="14"/>
      <c r="H184" s="15"/>
      <c r="I184" s="14"/>
      <c r="J184" s="14"/>
      <c r="K184" s="14"/>
      <c r="L184" s="14"/>
      <c r="M184" s="15"/>
      <c r="N184" s="15"/>
      <c r="O184" s="14"/>
      <c r="P184" s="14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21" customHeight="1">
      <c r="A185" s="14"/>
      <c r="B185" s="14"/>
      <c r="C185" s="14"/>
      <c r="D185" s="14"/>
      <c r="E185" s="14"/>
      <c r="F185" s="14"/>
      <c r="G185" s="14"/>
      <c r="H185" s="15"/>
      <c r="I185" s="14"/>
      <c r="J185" s="14"/>
      <c r="K185" s="14"/>
      <c r="L185" s="14"/>
      <c r="M185" s="15"/>
      <c r="N185" s="15"/>
      <c r="O185" s="14"/>
      <c r="P185" s="14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21" customHeight="1">
      <c r="A186" s="14"/>
      <c r="B186" s="14"/>
      <c r="C186" s="14"/>
      <c r="D186" s="14"/>
      <c r="E186" s="14"/>
      <c r="F186" s="14"/>
      <c r="G186" s="14"/>
      <c r="H186" s="15"/>
      <c r="I186" s="14"/>
      <c r="J186" s="14"/>
      <c r="K186" s="14"/>
      <c r="L186" s="14"/>
      <c r="M186" s="15"/>
      <c r="N186" s="15"/>
      <c r="O186" s="14"/>
      <c r="P186" s="14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21" customHeight="1">
      <c r="A187" s="14"/>
      <c r="B187" s="14"/>
      <c r="C187" s="14"/>
      <c r="D187" s="14"/>
      <c r="E187" s="14"/>
      <c r="F187" s="14"/>
      <c r="G187" s="14"/>
      <c r="H187" s="15"/>
      <c r="I187" s="14"/>
      <c r="J187" s="14"/>
      <c r="K187" s="14"/>
      <c r="L187" s="14"/>
      <c r="M187" s="15"/>
      <c r="N187" s="15"/>
      <c r="O187" s="14"/>
      <c r="P187" s="14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21" customHeight="1">
      <c r="A188" s="14"/>
      <c r="B188" s="14"/>
      <c r="C188" s="14"/>
      <c r="D188" s="14"/>
      <c r="E188" s="14"/>
      <c r="F188" s="14"/>
      <c r="G188" s="14"/>
      <c r="H188" s="15"/>
      <c r="I188" s="14"/>
      <c r="J188" s="14"/>
      <c r="K188" s="14"/>
      <c r="L188" s="14"/>
      <c r="M188" s="15"/>
      <c r="N188" s="15"/>
      <c r="O188" s="14"/>
      <c r="P188" s="14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21" customHeight="1">
      <c r="A189" s="14"/>
      <c r="B189" s="14"/>
      <c r="C189" s="14"/>
      <c r="D189" s="14"/>
      <c r="E189" s="14"/>
      <c r="F189" s="14"/>
      <c r="G189" s="14"/>
      <c r="H189" s="15"/>
      <c r="I189" s="14"/>
      <c r="J189" s="14"/>
      <c r="K189" s="14"/>
      <c r="L189" s="14"/>
      <c r="M189" s="15"/>
      <c r="N189" s="15"/>
      <c r="O189" s="14"/>
      <c r="P189" s="14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21" customHeight="1">
      <c r="A190" s="14"/>
      <c r="B190" s="14"/>
      <c r="C190" s="14"/>
      <c r="D190" s="14"/>
      <c r="E190" s="14"/>
      <c r="F190" s="14"/>
      <c r="G190" s="14"/>
      <c r="H190" s="15"/>
      <c r="I190" s="14"/>
      <c r="J190" s="14"/>
      <c r="K190" s="14"/>
      <c r="L190" s="14"/>
      <c r="M190" s="15"/>
      <c r="N190" s="15"/>
      <c r="O190" s="14"/>
      <c r="P190" s="14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21" customHeight="1">
      <c r="A191" s="14"/>
      <c r="B191" s="14"/>
      <c r="C191" s="14"/>
      <c r="D191" s="14"/>
      <c r="E191" s="14"/>
      <c r="F191" s="14"/>
      <c r="G191" s="14"/>
      <c r="H191" s="15"/>
      <c r="I191" s="14"/>
      <c r="J191" s="14"/>
      <c r="K191" s="14"/>
      <c r="L191" s="14"/>
      <c r="M191" s="15"/>
      <c r="N191" s="15"/>
      <c r="O191" s="14"/>
      <c r="P191" s="14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21" customHeight="1">
      <c r="A192" s="14"/>
      <c r="B192" s="14"/>
      <c r="C192" s="14"/>
      <c r="D192" s="14"/>
      <c r="E192" s="14"/>
      <c r="F192" s="14"/>
      <c r="G192" s="14"/>
      <c r="H192" s="15"/>
      <c r="I192" s="14"/>
      <c r="J192" s="14"/>
      <c r="K192" s="14"/>
      <c r="L192" s="14"/>
      <c r="M192" s="15"/>
      <c r="N192" s="15"/>
      <c r="O192" s="14"/>
      <c r="P192" s="14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21" customHeight="1">
      <c r="A193" s="14"/>
      <c r="B193" s="14"/>
      <c r="C193" s="14"/>
      <c r="D193" s="14"/>
      <c r="E193" s="14"/>
      <c r="F193" s="14"/>
      <c r="G193" s="14"/>
      <c r="H193" s="15"/>
      <c r="I193" s="14"/>
      <c r="J193" s="14"/>
      <c r="K193" s="14"/>
      <c r="L193" s="14"/>
      <c r="M193" s="15"/>
      <c r="N193" s="15"/>
      <c r="O193" s="14"/>
      <c r="P193" s="14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21" customHeight="1">
      <c r="A194" s="14"/>
      <c r="B194" s="14"/>
      <c r="C194" s="14"/>
      <c r="D194" s="14"/>
      <c r="E194" s="14"/>
      <c r="F194" s="14"/>
      <c r="G194" s="14"/>
      <c r="H194" s="15"/>
      <c r="I194" s="14"/>
      <c r="J194" s="14"/>
      <c r="K194" s="14"/>
      <c r="L194" s="14"/>
      <c r="M194" s="15"/>
      <c r="N194" s="15"/>
      <c r="O194" s="14"/>
      <c r="P194" s="14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21" customHeight="1">
      <c r="A195" s="14"/>
      <c r="B195" s="14"/>
      <c r="C195" s="14"/>
      <c r="D195" s="14"/>
      <c r="E195" s="14"/>
      <c r="F195" s="14"/>
      <c r="G195" s="14"/>
      <c r="H195" s="15"/>
      <c r="I195" s="14"/>
      <c r="J195" s="14"/>
      <c r="K195" s="14"/>
      <c r="L195" s="14"/>
      <c r="M195" s="15"/>
      <c r="N195" s="15"/>
      <c r="O195" s="14"/>
      <c r="P195" s="14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21" customHeight="1">
      <c r="A196" s="14"/>
      <c r="B196" s="14"/>
      <c r="C196" s="14"/>
      <c r="D196" s="14"/>
      <c r="E196" s="14"/>
      <c r="F196" s="14"/>
      <c r="G196" s="14"/>
      <c r="H196" s="15"/>
      <c r="I196" s="14"/>
      <c r="J196" s="14"/>
      <c r="K196" s="14"/>
      <c r="L196" s="14"/>
      <c r="M196" s="15"/>
      <c r="N196" s="15"/>
      <c r="O196" s="14"/>
      <c r="P196" s="14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21" customHeight="1">
      <c r="A197" s="14"/>
      <c r="B197" s="14"/>
      <c r="C197" s="14"/>
      <c r="D197" s="14"/>
      <c r="E197" s="14"/>
      <c r="F197" s="14"/>
      <c r="G197" s="14"/>
      <c r="H197" s="15"/>
      <c r="I197" s="14"/>
      <c r="J197" s="14"/>
      <c r="K197" s="14"/>
      <c r="L197" s="14"/>
      <c r="M197" s="15"/>
      <c r="N197" s="15"/>
      <c r="O197" s="14"/>
      <c r="P197" s="14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21" customHeight="1">
      <c r="A198" s="14"/>
      <c r="B198" s="14"/>
      <c r="C198" s="14"/>
      <c r="D198" s="14"/>
      <c r="E198" s="14"/>
      <c r="F198" s="14"/>
      <c r="G198" s="14"/>
      <c r="H198" s="15"/>
      <c r="I198" s="14"/>
      <c r="J198" s="14"/>
      <c r="K198" s="14"/>
      <c r="L198" s="14"/>
      <c r="M198" s="15"/>
      <c r="N198" s="15"/>
      <c r="O198" s="14"/>
      <c r="P198" s="14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21" customHeight="1">
      <c r="A199" s="14"/>
      <c r="B199" s="14"/>
      <c r="C199" s="14"/>
      <c r="D199" s="14"/>
      <c r="E199" s="14"/>
      <c r="F199" s="14"/>
      <c r="G199" s="14"/>
      <c r="H199" s="15"/>
      <c r="I199" s="14"/>
      <c r="J199" s="14"/>
      <c r="K199" s="14"/>
      <c r="L199" s="14"/>
      <c r="M199" s="15"/>
      <c r="N199" s="15"/>
      <c r="O199" s="14"/>
      <c r="P199" s="14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21" customHeight="1">
      <c r="A200" s="14"/>
      <c r="B200" s="14"/>
      <c r="C200" s="14"/>
      <c r="D200" s="14"/>
      <c r="E200" s="14"/>
      <c r="F200" s="14"/>
      <c r="G200" s="14"/>
      <c r="H200" s="15"/>
      <c r="I200" s="14"/>
      <c r="J200" s="14"/>
      <c r="K200" s="14"/>
      <c r="L200" s="14"/>
      <c r="M200" s="15"/>
      <c r="N200" s="15"/>
      <c r="O200" s="14"/>
      <c r="P200" s="14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21" customHeight="1">
      <c r="A201" s="14"/>
      <c r="B201" s="14"/>
      <c r="C201" s="14"/>
      <c r="D201" s="14"/>
      <c r="E201" s="14"/>
      <c r="F201" s="14"/>
      <c r="G201" s="14"/>
      <c r="H201" s="15"/>
      <c r="I201" s="14"/>
      <c r="J201" s="14"/>
      <c r="K201" s="14"/>
      <c r="L201" s="14"/>
      <c r="M201" s="15"/>
      <c r="N201" s="15"/>
      <c r="O201" s="14"/>
      <c r="P201" s="14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21" customHeight="1">
      <c r="A202" s="14"/>
      <c r="B202" s="14"/>
      <c r="C202" s="14"/>
      <c r="D202" s="14"/>
      <c r="E202" s="14"/>
      <c r="F202" s="14"/>
      <c r="G202" s="14"/>
      <c r="H202" s="15"/>
      <c r="I202" s="14"/>
      <c r="J202" s="14"/>
      <c r="K202" s="14"/>
      <c r="L202" s="14"/>
      <c r="M202" s="15"/>
      <c r="N202" s="15"/>
      <c r="O202" s="14"/>
      <c r="P202" s="14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21" customHeight="1">
      <c r="A203" s="14"/>
      <c r="B203" s="14"/>
      <c r="C203" s="14"/>
      <c r="D203" s="14"/>
      <c r="E203" s="14"/>
      <c r="F203" s="14"/>
      <c r="G203" s="14"/>
      <c r="H203" s="15"/>
      <c r="I203" s="14"/>
      <c r="J203" s="14"/>
      <c r="K203" s="14"/>
      <c r="L203" s="14"/>
      <c r="M203" s="15"/>
      <c r="N203" s="15"/>
      <c r="O203" s="14"/>
      <c r="P203" s="14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21" customHeight="1">
      <c r="A204" s="14"/>
      <c r="B204" s="14"/>
      <c r="C204" s="14"/>
      <c r="D204" s="14"/>
      <c r="E204" s="14"/>
      <c r="F204" s="14"/>
      <c r="G204" s="14"/>
      <c r="H204" s="15"/>
      <c r="I204" s="14"/>
      <c r="J204" s="14"/>
      <c r="K204" s="14"/>
      <c r="L204" s="14"/>
      <c r="M204" s="15"/>
      <c r="N204" s="15"/>
      <c r="O204" s="14"/>
      <c r="P204" s="14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21" customHeight="1">
      <c r="A205" s="14"/>
      <c r="B205" s="14"/>
      <c r="C205" s="14"/>
      <c r="D205" s="14"/>
      <c r="E205" s="14"/>
      <c r="F205" s="14"/>
      <c r="G205" s="14"/>
      <c r="H205" s="15"/>
      <c r="I205" s="14"/>
      <c r="J205" s="14"/>
      <c r="K205" s="14"/>
      <c r="L205" s="14"/>
      <c r="M205" s="15"/>
      <c r="N205" s="15"/>
      <c r="O205" s="14"/>
      <c r="P205" s="14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21" customHeight="1">
      <c r="A206" s="14"/>
      <c r="B206" s="14"/>
      <c r="C206" s="14"/>
      <c r="D206" s="14"/>
      <c r="E206" s="14"/>
      <c r="F206" s="14"/>
      <c r="G206" s="14"/>
      <c r="H206" s="15"/>
      <c r="I206" s="14"/>
      <c r="J206" s="14"/>
      <c r="K206" s="14"/>
      <c r="L206" s="14"/>
      <c r="M206" s="15"/>
      <c r="N206" s="15"/>
      <c r="O206" s="14"/>
      <c r="P206" s="14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21" customHeight="1">
      <c r="A207" s="14"/>
      <c r="B207" s="14"/>
      <c r="C207" s="14"/>
      <c r="D207" s="14"/>
      <c r="E207" s="14"/>
      <c r="F207" s="14"/>
      <c r="G207" s="14"/>
      <c r="H207" s="15"/>
      <c r="I207" s="14"/>
      <c r="J207" s="14"/>
      <c r="K207" s="14"/>
      <c r="L207" s="14"/>
      <c r="M207" s="15"/>
      <c r="N207" s="15"/>
      <c r="O207" s="14"/>
      <c r="P207" s="14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21" customHeight="1">
      <c r="A208" s="14"/>
      <c r="B208" s="14"/>
      <c r="C208" s="14"/>
      <c r="D208" s="14"/>
      <c r="E208" s="14"/>
      <c r="F208" s="14"/>
      <c r="G208" s="14"/>
      <c r="H208" s="15"/>
      <c r="I208" s="14"/>
      <c r="J208" s="14"/>
      <c r="K208" s="14"/>
      <c r="L208" s="14"/>
      <c r="M208" s="15"/>
      <c r="N208" s="15"/>
      <c r="O208" s="14"/>
      <c r="P208" s="14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21" customHeight="1">
      <c r="A209" s="14"/>
      <c r="B209" s="14"/>
      <c r="C209" s="14"/>
      <c r="D209" s="14"/>
      <c r="E209" s="14"/>
      <c r="F209" s="14"/>
      <c r="G209" s="14"/>
      <c r="H209" s="15"/>
      <c r="I209" s="14"/>
      <c r="J209" s="14"/>
      <c r="K209" s="14"/>
      <c r="L209" s="14"/>
      <c r="M209" s="15"/>
      <c r="N209" s="15"/>
      <c r="O209" s="14"/>
      <c r="P209" s="14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21" customHeight="1">
      <c r="A210" s="14"/>
      <c r="B210" s="14"/>
      <c r="C210" s="14"/>
      <c r="D210" s="14"/>
      <c r="E210" s="14"/>
      <c r="F210" s="14"/>
      <c r="G210" s="14"/>
      <c r="H210" s="15"/>
      <c r="I210" s="14"/>
      <c r="J210" s="14"/>
      <c r="K210" s="14"/>
      <c r="L210" s="14"/>
      <c r="M210" s="15"/>
      <c r="N210" s="15"/>
      <c r="O210" s="14"/>
      <c r="P210" s="14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21" customHeight="1">
      <c r="A211" s="14"/>
      <c r="B211" s="14"/>
      <c r="C211" s="14"/>
      <c r="D211" s="14"/>
      <c r="E211" s="14"/>
      <c r="F211" s="14"/>
      <c r="G211" s="14"/>
      <c r="H211" s="15"/>
      <c r="I211" s="14"/>
      <c r="J211" s="14"/>
      <c r="K211" s="14"/>
      <c r="L211" s="14"/>
      <c r="M211" s="15"/>
      <c r="N211" s="15"/>
      <c r="O211" s="14"/>
      <c r="P211" s="14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21" customHeight="1">
      <c r="A212" s="14"/>
      <c r="B212" s="14"/>
      <c r="C212" s="14"/>
      <c r="D212" s="14"/>
      <c r="E212" s="14"/>
      <c r="F212" s="14"/>
      <c r="G212" s="14"/>
      <c r="H212" s="15"/>
      <c r="I212" s="14"/>
      <c r="J212" s="14"/>
      <c r="K212" s="14"/>
      <c r="L212" s="14"/>
      <c r="M212" s="15"/>
      <c r="N212" s="15"/>
      <c r="O212" s="14"/>
      <c r="P212" s="14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21" customHeight="1">
      <c r="A213" s="14"/>
      <c r="B213" s="14"/>
      <c r="C213" s="14"/>
      <c r="D213" s="14"/>
      <c r="E213" s="14"/>
      <c r="F213" s="14"/>
      <c r="G213" s="14"/>
      <c r="H213" s="15"/>
      <c r="I213" s="14"/>
      <c r="J213" s="14"/>
      <c r="K213" s="14"/>
      <c r="L213" s="14"/>
      <c r="M213" s="15"/>
      <c r="N213" s="15"/>
      <c r="O213" s="14"/>
      <c r="P213" s="14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21" customHeight="1">
      <c r="A214" s="14"/>
      <c r="B214" s="14"/>
      <c r="C214" s="14"/>
      <c r="D214" s="14"/>
      <c r="E214" s="14"/>
      <c r="F214" s="14"/>
      <c r="G214" s="14"/>
      <c r="H214" s="15"/>
      <c r="I214" s="14"/>
      <c r="J214" s="14"/>
      <c r="K214" s="14"/>
      <c r="L214" s="14"/>
      <c r="M214" s="15"/>
      <c r="N214" s="15"/>
      <c r="O214" s="14"/>
      <c r="P214" s="14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21" customHeight="1">
      <c r="A215" s="14"/>
      <c r="B215" s="14"/>
      <c r="C215" s="14"/>
      <c r="D215" s="14"/>
      <c r="E215" s="14"/>
      <c r="F215" s="14"/>
      <c r="G215" s="14"/>
      <c r="H215" s="15"/>
      <c r="I215" s="14"/>
      <c r="J215" s="14"/>
      <c r="K215" s="14"/>
      <c r="L215" s="14"/>
      <c r="M215" s="15"/>
      <c r="N215" s="15"/>
      <c r="O215" s="14"/>
      <c r="P215" s="14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21" customHeight="1">
      <c r="A216" s="14"/>
      <c r="B216" s="14"/>
      <c r="C216" s="14"/>
      <c r="D216" s="14"/>
      <c r="E216" s="14"/>
      <c r="F216" s="14"/>
      <c r="G216" s="14"/>
      <c r="H216" s="15"/>
      <c r="I216" s="14"/>
      <c r="J216" s="14"/>
      <c r="K216" s="14"/>
      <c r="L216" s="14"/>
      <c r="M216" s="15"/>
      <c r="N216" s="15"/>
      <c r="O216" s="14"/>
      <c r="P216" s="14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21" customHeight="1">
      <c r="A217" s="14"/>
      <c r="B217" s="14"/>
      <c r="C217" s="14"/>
      <c r="D217" s="14"/>
      <c r="E217" s="14"/>
      <c r="F217" s="14"/>
      <c r="G217" s="14"/>
      <c r="H217" s="15"/>
      <c r="I217" s="14"/>
      <c r="J217" s="14"/>
      <c r="K217" s="14"/>
      <c r="L217" s="14"/>
      <c r="M217" s="15"/>
      <c r="N217" s="15"/>
      <c r="O217" s="14"/>
      <c r="P217" s="14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21" customHeight="1">
      <c r="A218" s="14"/>
      <c r="B218" s="14"/>
      <c r="C218" s="14"/>
      <c r="D218" s="14"/>
      <c r="E218" s="14"/>
      <c r="F218" s="14"/>
      <c r="G218" s="14"/>
      <c r="H218" s="15"/>
      <c r="I218" s="14"/>
      <c r="J218" s="14"/>
      <c r="K218" s="14"/>
      <c r="L218" s="14"/>
      <c r="M218" s="15"/>
      <c r="N218" s="15"/>
      <c r="O218" s="14"/>
      <c r="P218" s="14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21" customHeight="1">
      <c r="A219" s="14"/>
      <c r="B219" s="14"/>
      <c r="C219" s="14"/>
      <c r="D219" s="14"/>
      <c r="E219" s="14"/>
      <c r="F219" s="14"/>
      <c r="G219" s="14"/>
      <c r="H219" s="15"/>
      <c r="I219" s="14"/>
      <c r="J219" s="14"/>
      <c r="K219" s="14"/>
      <c r="L219" s="14"/>
      <c r="M219" s="15"/>
      <c r="N219" s="15"/>
      <c r="O219" s="14"/>
      <c r="P219" s="14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21" customHeight="1">
      <c r="A220" s="14"/>
      <c r="B220" s="14"/>
      <c r="C220" s="14"/>
      <c r="D220" s="14"/>
      <c r="E220" s="14"/>
      <c r="F220" s="14"/>
      <c r="G220" s="14"/>
      <c r="H220" s="15"/>
      <c r="I220" s="14"/>
      <c r="J220" s="14"/>
      <c r="K220" s="14"/>
      <c r="L220" s="14"/>
      <c r="M220" s="15"/>
      <c r="N220" s="15"/>
      <c r="O220" s="14"/>
      <c r="P220" s="14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12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12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12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12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12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12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12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12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12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12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12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12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12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12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12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12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12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12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12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12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12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12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12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12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12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12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12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12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12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12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12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12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12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12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12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12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12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12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12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12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12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12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12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12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12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12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12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12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12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12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12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12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12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12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12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12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12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12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12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12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12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12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12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12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12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12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12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12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12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12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12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12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12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12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12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12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12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12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12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12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12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12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12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12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12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12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12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12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12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12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12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12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12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12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12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12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12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12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12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12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12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12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12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12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12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12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12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12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12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12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12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12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12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12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12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12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12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12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12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12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12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12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12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12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12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12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12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12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12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12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12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12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12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12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12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12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12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12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12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12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12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12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12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12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12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12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12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12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12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12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12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12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12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12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12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12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12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12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12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12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12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12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12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12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12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12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12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12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12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12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12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12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12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12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12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12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12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12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12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12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12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12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12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12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12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12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12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12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12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12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12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12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12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12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12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12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12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12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12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12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12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12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12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12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12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12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12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12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12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12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12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12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12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12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12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12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12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12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12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12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12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12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12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12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12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12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12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12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12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12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12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12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12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12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12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12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12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12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12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12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12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12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12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12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12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12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12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12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12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12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12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12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12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12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12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12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12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12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12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12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12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12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12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12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12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12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12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12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12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12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12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12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12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12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12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12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12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12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12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12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12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12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12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12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12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12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12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12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12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12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12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12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12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12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12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12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12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12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12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12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12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12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12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12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12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12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12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12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12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12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12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12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12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12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12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12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12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12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12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12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12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12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12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12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12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12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12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12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12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12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12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12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12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12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12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12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12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12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12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12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12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12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12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12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12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12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12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12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12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12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12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12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12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12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12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12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12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12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12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12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12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12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12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12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12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12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12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12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12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12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12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12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12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12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12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12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12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12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12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12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12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12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12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12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12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12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12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12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12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12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12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12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12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12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12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12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12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12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12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12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12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12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12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12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12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12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12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12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12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12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12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12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12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12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12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12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12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12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12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12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12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12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12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12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12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12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12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12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12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12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12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12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12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12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12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12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12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12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12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12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12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12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12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12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12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12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12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12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12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12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12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12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12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12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12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12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12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12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12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12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12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12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12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12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12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12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12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12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12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12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12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12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12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12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12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12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12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12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12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12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12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12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12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12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12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12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12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12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12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12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12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12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12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12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12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12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12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12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12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12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12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12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12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12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12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12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12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12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12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12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12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12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12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12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12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12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12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12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12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12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12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12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12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12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12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12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12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12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12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12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12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12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12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12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12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12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12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12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12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12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12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12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12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12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12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12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12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12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12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12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12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12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12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12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12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12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12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12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12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12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12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12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12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12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12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12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12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12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12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12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12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12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12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12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12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12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12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12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12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12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12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12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12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12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12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12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12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12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12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12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12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12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12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12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12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12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12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12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12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12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12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12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12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12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12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12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12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12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12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12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12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12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12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12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12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12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12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12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12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12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12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12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12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12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12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12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12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12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12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12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12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12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12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12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12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12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12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12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12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12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12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12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12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12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12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12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12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12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12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12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12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12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12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12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12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12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12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12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12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12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12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12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12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12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12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12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12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12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12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12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12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12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12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12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12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12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12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12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12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12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12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12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12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12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12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12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12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12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12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12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12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12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12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12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12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12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12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12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12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12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12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12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12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12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12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12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12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12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12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12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12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12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12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12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12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12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12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12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12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12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12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12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12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12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12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12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12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12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12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12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12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12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12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12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12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12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12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12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12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12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12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12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12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12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12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12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12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12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12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12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12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12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12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12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12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12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12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12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12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12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12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12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12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12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12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12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12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12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12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12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12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12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12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12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12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12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1:25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12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1:25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12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1:25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12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1:25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12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autoFilter ref="A3:O14" xr:uid="{00000000-0009-0000-0000-00000B000000}"/>
  <mergeCells count="2">
    <mergeCell ref="B2:F2"/>
    <mergeCell ref="I2:L2"/>
  </mergeCells>
  <conditionalFormatting sqref="M2:M1000">
    <cfRule type="cellIs" dxfId="13" priority="1" operator="equal">
      <formula>"Not Applicable"</formula>
    </cfRule>
    <cfRule type="cellIs" dxfId="12" priority="2" operator="equal">
      <formula>"Not Pass"</formula>
    </cfRule>
    <cfRule type="cellIs" dxfId="11" priority="3" operator="equal">
      <formula>"Partially Pass"</formula>
    </cfRule>
    <cfRule type="cellIs" dxfId="10" priority="4" operator="equal">
      <formula>"Alternative Control"</formula>
    </cfRule>
    <cfRule type="cellIs" dxfId="9" priority="5" operator="equal">
      <formula>"Pass"</formula>
    </cfRule>
  </conditionalFormatting>
  <conditionalFormatting sqref="M4:M14">
    <cfRule type="cellIs" dxfId="8" priority="6" operator="equal">
      <formula>"&gt;&gt;เลือกระดับผลการประเมิน&lt;&lt;"</formula>
    </cfRule>
  </conditionalFormatting>
  <conditionalFormatting sqref="Q4:U14">
    <cfRule type="cellIs" dxfId="7" priority="12" operator="equal">
      <formula>OR($M4="Not Pass",$M4="Partially Pass")</formula>
    </cfRule>
  </conditionalFormatting>
  <pageMargins left="0.7" right="0.7" top="0.75" bottom="0.75" header="0" footer="0"/>
  <pageSetup orientation="portrait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B00-000000000000}">
          <x14:formula1>
            <xm:f>IF(AND('1-Basic Info'!$I$11="Y",$I14="x"),Sheet1!$A$2:$A$6,IF(AND('1-Basic Info'!$I$12="Y",$J14="x"),Sheet1!$A$2:$A$6,IF(AND('1-Basic Info'!$I$13="Y",$K15="x"),Sheet1!$A$2:$A$6,IF(AND('1-Basic Info'!$I$14="Y",$L14="x"),Sheet1!$A$2:$A$6,Sheet1!$B$2))))</xm:f>
          </x14:formula1>
          <xm:sqref>M14</xm:sqref>
        </x14:dataValidation>
        <x14:dataValidation type="list" allowBlank="1" showErrorMessage="1" xr:uid="{00000000-0002-0000-0B00-000001000000}">
          <x14:formula1>
            <xm:f>IF(AND('1-Basic Info'!$I$11="Y",$I4="x"),Sheet1!$A$2:$A$6,IF(AND('1-Basic Info'!$I$12="Y",$J4="x"),Sheet1!$A$2:$A$6,IF(AND('1-Basic Info'!$I$13="Y",$K4="x"),Sheet1!$A$2:$A$6,IF(AND('1-Basic Info'!$I$14="Y",$L4="x"),Sheet1!$A$2:$A$6,Sheet1!$B$2))))</xm:f>
          </x14:formula1>
          <xm:sqref>M4:M13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8EAADB"/>
  </sheetPr>
  <dimension ref="A1:Z1000"/>
  <sheetViews>
    <sheetView showGridLines="0" workbookViewId="0">
      <pane ySplit="3" topLeftCell="A4" activePane="bottomLeft" state="frozen"/>
      <selection pane="bottomLeft" activeCell="B5" sqref="B5"/>
    </sheetView>
  </sheetViews>
  <sheetFormatPr defaultColWidth="14.44140625" defaultRowHeight="15" customHeight="1"/>
  <cols>
    <col min="1" max="1" width="5.77734375" customWidth="1"/>
    <col min="2" max="6" width="4" customWidth="1"/>
    <col min="7" max="7" width="14.44140625" hidden="1" customWidth="1"/>
    <col min="8" max="8" width="91.109375" customWidth="1"/>
    <col min="9" max="12" width="6.109375" customWidth="1"/>
    <col min="13" max="13" width="21.109375" customWidth="1"/>
    <col min="14" max="14" width="19.109375" customWidth="1"/>
    <col min="15" max="15" width="70.77734375" customWidth="1"/>
    <col min="16" max="20" width="50.77734375" customWidth="1"/>
    <col min="21" max="21" width="18.77734375" customWidth="1"/>
    <col min="22" max="25" width="8.77734375" customWidth="1"/>
    <col min="26" max="26" width="14.44140625" style="3"/>
  </cols>
  <sheetData>
    <row r="1" spans="1:25" ht="34.5" customHeight="1">
      <c r="A1" s="60" t="s">
        <v>1387</v>
      </c>
      <c r="B1" s="61"/>
      <c r="C1" s="61"/>
      <c r="D1" s="61"/>
      <c r="E1" s="61"/>
      <c r="F1" s="61"/>
      <c r="G1" s="62"/>
      <c r="H1" s="61"/>
      <c r="I1" s="63"/>
      <c r="J1" s="63"/>
      <c r="K1" s="64"/>
      <c r="L1" s="64"/>
      <c r="M1" s="62"/>
      <c r="N1" s="61"/>
      <c r="O1" s="64"/>
      <c r="P1" s="64"/>
      <c r="Q1" s="64"/>
      <c r="R1" s="64"/>
      <c r="S1" s="64"/>
      <c r="T1" s="64"/>
      <c r="U1" s="64"/>
      <c r="V1" s="3"/>
      <c r="W1" s="3"/>
      <c r="X1" s="3"/>
      <c r="Y1" s="3"/>
    </row>
    <row r="2" spans="1:25" ht="24.75" customHeight="1">
      <c r="A2" s="14"/>
      <c r="B2" s="1923" t="s">
        <v>531</v>
      </c>
      <c r="C2" s="1243"/>
      <c r="D2" s="1243"/>
      <c r="E2" s="1243"/>
      <c r="F2" s="1244"/>
      <c r="G2" s="3"/>
      <c r="H2" s="15"/>
      <c r="I2" s="1924" t="s">
        <v>1060</v>
      </c>
      <c r="J2" s="1925"/>
      <c r="K2" s="1925"/>
      <c r="L2" s="1926"/>
      <c r="M2" s="15"/>
      <c r="N2" s="15"/>
      <c r="O2" s="14"/>
      <c r="P2" s="14"/>
      <c r="Q2" s="4"/>
      <c r="R2" s="4"/>
      <c r="S2" s="4"/>
      <c r="T2" s="4"/>
      <c r="U2" s="4"/>
      <c r="V2" s="4"/>
      <c r="W2" s="4"/>
      <c r="X2" s="4"/>
      <c r="Y2" s="4"/>
    </row>
    <row r="3" spans="1:25" ht="110.25" customHeight="1">
      <c r="A3" s="16" t="s">
        <v>720</v>
      </c>
      <c r="B3" s="17" t="s">
        <v>678</v>
      </c>
      <c r="C3" s="17" t="s">
        <v>679</v>
      </c>
      <c r="D3" s="17" t="s">
        <v>680</v>
      </c>
      <c r="E3" s="17" t="s">
        <v>681</v>
      </c>
      <c r="F3" s="17" t="s">
        <v>682</v>
      </c>
      <c r="G3" s="16" t="s">
        <v>1061</v>
      </c>
      <c r="H3" s="16" t="s">
        <v>1062</v>
      </c>
      <c r="I3" s="18" t="s">
        <v>1063</v>
      </c>
      <c r="J3" s="18" t="s">
        <v>1064</v>
      </c>
      <c r="K3" s="18" t="s">
        <v>1065</v>
      </c>
      <c r="L3" s="18" t="s">
        <v>1066</v>
      </c>
      <c r="M3" s="16" t="s">
        <v>532</v>
      </c>
      <c r="N3" s="16" t="s">
        <v>1067</v>
      </c>
      <c r="O3" s="19" t="s">
        <v>1068</v>
      </c>
      <c r="P3" s="19" t="s">
        <v>1069</v>
      </c>
      <c r="Q3" s="19" t="s">
        <v>1070</v>
      </c>
      <c r="R3" s="19" t="s">
        <v>1071</v>
      </c>
      <c r="S3" s="19" t="s">
        <v>1072</v>
      </c>
      <c r="T3" s="16" t="s">
        <v>1073</v>
      </c>
      <c r="U3" s="16" t="s">
        <v>1388</v>
      </c>
      <c r="V3" s="3"/>
      <c r="W3" s="3"/>
      <c r="X3" s="3"/>
      <c r="Y3" s="3"/>
    </row>
    <row r="4" spans="1:25" ht="217.5" customHeight="1">
      <c r="A4" s="7">
        <v>1</v>
      </c>
      <c r="B4" s="20" t="s">
        <v>728</v>
      </c>
      <c r="C4" s="21"/>
      <c r="D4" s="21"/>
      <c r="E4" s="21"/>
      <c r="F4" s="20" t="s">
        <v>728</v>
      </c>
      <c r="G4" s="9" t="s">
        <v>1389</v>
      </c>
      <c r="H4" s="8" t="s">
        <v>1390</v>
      </c>
      <c r="I4" s="20" t="s">
        <v>728</v>
      </c>
      <c r="J4" s="20" t="s">
        <v>728</v>
      </c>
      <c r="K4" s="20" t="s">
        <v>728</v>
      </c>
      <c r="L4" s="20" t="s">
        <v>728</v>
      </c>
      <c r="M4" s="10" t="str">
        <f>IF(AND('1-Basic Info'!$I$19="Y",OR($I4="x",$J4="x",$K4="x",$L4="x")),"&gt;&gt;เลือกระดับผลการประเมิน&lt;&lt;","Not Applicable")</f>
        <v>&gt;&gt;เลือกระดับผลการประเมิน&lt;&lt;</v>
      </c>
      <c r="N4" s="20" t="e">
        <f t="array" aca="1" ref="N4" ca="1">_xludf.SWITCH(M4,"Not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4" s="9"/>
      <c r="P4" s="9"/>
      <c r="Q4" s="22"/>
      <c r="R4" s="22"/>
      <c r="S4" s="22"/>
      <c r="T4" s="22"/>
      <c r="U4" s="22"/>
      <c r="V4" s="3"/>
      <c r="W4" s="3"/>
      <c r="X4" s="3"/>
      <c r="Y4" s="3"/>
    </row>
    <row r="5" spans="1:25" ht="273" customHeight="1">
      <c r="A5" s="7">
        <v>2</v>
      </c>
      <c r="B5" s="20" t="s">
        <v>728</v>
      </c>
      <c r="C5" s="20" t="s">
        <v>728</v>
      </c>
      <c r="D5" s="23"/>
      <c r="E5" s="21"/>
      <c r="F5" s="21"/>
      <c r="G5" s="9" t="s">
        <v>1391</v>
      </c>
      <c r="H5" s="9" t="s">
        <v>1392</v>
      </c>
      <c r="I5" s="20" t="s">
        <v>728</v>
      </c>
      <c r="J5" s="20" t="s">
        <v>728</v>
      </c>
      <c r="K5" s="20" t="s">
        <v>728</v>
      </c>
      <c r="L5" s="20" t="s">
        <v>728</v>
      </c>
      <c r="M5" s="10" t="str">
        <f>IF(AND('1-Basic Info'!$I$19="Y",OR($I5="x",$J5="x",$K5="x",$L5="x")),"&gt;&gt;เลือกระดับผลการประเมิน&lt;&lt;","Not Applicable")</f>
        <v>&gt;&gt;เลือกระดับผลการประเมิน&lt;&lt;</v>
      </c>
      <c r="N5" s="20" t="e">
        <f t="array" aca="1" ref="N5" ca="1">_xludf.SWITCH(M5,"Not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5" s="9"/>
      <c r="P5" s="9"/>
      <c r="Q5" s="22"/>
      <c r="R5" s="22"/>
      <c r="S5" s="22"/>
      <c r="T5" s="22"/>
      <c r="U5" s="22"/>
      <c r="V5" s="3"/>
      <c r="W5" s="3"/>
      <c r="X5" s="3"/>
      <c r="Y5" s="3"/>
    </row>
    <row r="6" spans="1:25" ht="89.25" customHeight="1">
      <c r="A6" s="7">
        <v>3</v>
      </c>
      <c r="B6" s="20" t="s">
        <v>728</v>
      </c>
      <c r="C6" s="20" t="s">
        <v>728</v>
      </c>
      <c r="D6" s="23"/>
      <c r="E6" s="21"/>
      <c r="F6" s="21"/>
      <c r="G6" s="9"/>
      <c r="H6" s="8" t="s">
        <v>1393</v>
      </c>
      <c r="I6" s="20" t="s">
        <v>728</v>
      </c>
      <c r="J6" s="20" t="s">
        <v>728</v>
      </c>
      <c r="K6" s="20" t="s">
        <v>728</v>
      </c>
      <c r="L6" s="20" t="s">
        <v>728</v>
      </c>
      <c r="M6" s="10" t="str">
        <f>IF(AND('1-Basic Info'!$I$19="Y",OR($I6="x",$J6="x",$K6="x",$L6="x")),"&gt;&gt;เลือกระดับผลการประเมิน&lt;&lt;","Not Applicable")</f>
        <v>&gt;&gt;เลือกระดับผลการประเมิน&lt;&lt;</v>
      </c>
      <c r="N6" s="20" t="e">
        <f t="array" aca="1" ref="N6" ca="1">_xludf.SWITCH(M6,"Not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6" s="9"/>
      <c r="P6" s="9"/>
      <c r="Q6" s="22"/>
      <c r="R6" s="22"/>
      <c r="S6" s="22"/>
      <c r="T6" s="22"/>
      <c r="U6" s="22"/>
      <c r="V6" s="3"/>
      <c r="W6" s="3"/>
      <c r="X6" s="3"/>
      <c r="Y6" s="3"/>
    </row>
    <row r="7" spans="1:25" ht="409.6">
      <c r="A7" s="7">
        <v>4</v>
      </c>
      <c r="B7" s="20" t="s">
        <v>728</v>
      </c>
      <c r="C7" s="20" t="s">
        <v>728</v>
      </c>
      <c r="D7" s="23"/>
      <c r="E7" s="21"/>
      <c r="F7" s="21"/>
      <c r="G7" s="9"/>
      <c r="H7" s="8" t="s">
        <v>1394</v>
      </c>
      <c r="I7" s="20" t="s">
        <v>728</v>
      </c>
      <c r="J7" s="20" t="s">
        <v>728</v>
      </c>
      <c r="K7" s="20" t="s">
        <v>728</v>
      </c>
      <c r="L7" s="20" t="s">
        <v>728</v>
      </c>
      <c r="M7" s="10" t="str">
        <f>IF(AND('1-Basic Info'!$I$19="Y",OR($I7="x",$J7="x",$K7="x",$L7="x")),"&gt;&gt;เลือกระดับผลการประเมิน&lt;&lt;","Not Applicable")</f>
        <v>&gt;&gt;เลือกระดับผลการประเมิน&lt;&lt;</v>
      </c>
      <c r="N7" s="20" t="e">
        <f t="array" aca="1" ref="N7" ca="1">_xludf.SWITCH(M7,"Not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7" s="9"/>
      <c r="P7" s="9"/>
      <c r="Q7" s="22"/>
      <c r="R7" s="22"/>
      <c r="S7" s="22"/>
      <c r="T7" s="22"/>
      <c r="U7" s="22"/>
      <c r="V7" s="3"/>
      <c r="W7" s="3"/>
      <c r="X7" s="3"/>
      <c r="Y7" s="3"/>
    </row>
    <row r="8" spans="1:25" ht="104.4">
      <c r="A8" s="7">
        <v>5</v>
      </c>
      <c r="B8" s="21"/>
      <c r="C8" s="21"/>
      <c r="D8" s="21"/>
      <c r="E8" s="21"/>
      <c r="F8" s="20" t="s">
        <v>728</v>
      </c>
      <c r="G8" s="9" t="s">
        <v>1395</v>
      </c>
      <c r="H8" s="8" t="s">
        <v>1396</v>
      </c>
      <c r="I8" s="20"/>
      <c r="J8" s="20"/>
      <c r="K8" s="20"/>
      <c r="L8" s="20"/>
      <c r="M8" s="10" t="str">
        <f>IF(AND('1-Basic Info'!$I$19="Y",OR($I8="x",$J8="x",$K8="x",$L8="x")),"&gt;&gt;เลือกระดับผลการประเมิน&lt;&lt;","Not Applicable")</f>
        <v>Not Applicable</v>
      </c>
      <c r="N8" s="33" t="e">
        <f t="array" aca="1" ref="N8" ca="1">_xludf.SWITCH(M8,"Not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8" s="34"/>
      <c r="P8" s="34"/>
      <c r="Q8" s="35"/>
      <c r="R8" s="35"/>
      <c r="S8" s="22"/>
      <c r="T8" s="22"/>
      <c r="U8" s="22"/>
      <c r="V8" s="3"/>
      <c r="W8" s="3"/>
      <c r="X8" s="3"/>
      <c r="Y8" s="3"/>
    </row>
    <row r="9" spans="1:25" ht="104.4">
      <c r="A9" s="7">
        <v>6</v>
      </c>
      <c r="B9" s="21"/>
      <c r="C9" s="21"/>
      <c r="D9" s="21"/>
      <c r="E9" s="21"/>
      <c r="F9" s="20" t="s">
        <v>728</v>
      </c>
      <c r="G9" s="9" t="s">
        <v>1397</v>
      </c>
      <c r="H9" s="8" t="s">
        <v>1398</v>
      </c>
      <c r="I9" s="20"/>
      <c r="J9" s="20"/>
      <c r="K9" s="20"/>
      <c r="L9" s="20"/>
      <c r="M9" s="10" t="str">
        <f>IF(AND('1-Basic Info'!$I$19="Y",OR($I9="x",$J9="x",$K9="x",$L9="x")),"&gt;&gt;เลือกระดับผลการประเมิน&lt;&lt;","Not Applicable")</f>
        <v>Not Applicable</v>
      </c>
      <c r="N9" s="33" t="e">
        <f t="array" aca="1" ref="N9" ca="1">_xludf.SWITCH(M9,"Not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9" s="34"/>
      <c r="P9" s="34"/>
      <c r="Q9" s="35"/>
      <c r="R9" s="35"/>
      <c r="S9" s="22"/>
      <c r="T9" s="22"/>
      <c r="U9" s="22"/>
      <c r="V9" s="3"/>
      <c r="W9" s="3"/>
      <c r="X9" s="3"/>
      <c r="Y9" s="3"/>
    </row>
    <row r="10" spans="1:25" ht="52.2">
      <c r="A10" s="7">
        <v>7</v>
      </c>
      <c r="B10" s="21"/>
      <c r="C10" s="21"/>
      <c r="D10" s="21"/>
      <c r="E10" s="21"/>
      <c r="F10" s="20" t="s">
        <v>728</v>
      </c>
      <c r="G10" s="9" t="s">
        <v>1399</v>
      </c>
      <c r="H10" s="8" t="s">
        <v>1400</v>
      </c>
      <c r="I10" s="20"/>
      <c r="J10" s="20"/>
      <c r="K10" s="20"/>
      <c r="L10" s="20"/>
      <c r="M10" s="36" t="str">
        <f>IF(AND('1-Basic Info'!$I$19="Y",OR($I10="x",$J10="x",$K10="x",$L10="x")),"&gt;&gt;เลือกระดับผลการประเมิน&lt;&lt;","Not Applicable")</f>
        <v>Not Applicable</v>
      </c>
      <c r="N10" s="33" t="e">
        <f t="array" aca="1" ref="N10" ca="1">_xludf.SWITCH(M10,"Not Pass","ต่ำ","Partially Pass","ต่ำ","Alternative Control","ปานกลาง","Pass","สูง","Not Applicable","N/A","&gt;&gt;เลือกระดับผลการประเมิน&lt;&lt;","-")</f>
        <v>#NAME?</v>
      </c>
      <c r="O10" s="34"/>
      <c r="P10" s="34"/>
      <c r="Q10" s="35"/>
      <c r="R10" s="35"/>
      <c r="S10" s="22"/>
      <c r="T10" s="22"/>
      <c r="U10" s="22"/>
      <c r="V10" s="3"/>
      <c r="W10" s="3"/>
      <c r="X10" s="3"/>
      <c r="Y10" s="3"/>
    </row>
    <row r="11" spans="1:25" ht="21" customHeight="1">
      <c r="A11" s="14"/>
      <c r="B11" s="14"/>
      <c r="C11" s="14"/>
      <c r="D11" s="14"/>
      <c r="E11" s="14"/>
      <c r="F11" s="14"/>
      <c r="G11" s="14"/>
      <c r="H11" s="15"/>
      <c r="I11" s="14"/>
      <c r="J11" s="14"/>
      <c r="K11" s="14"/>
      <c r="L11" s="14"/>
      <c r="M11" s="15"/>
      <c r="N11" s="15"/>
      <c r="O11" s="14"/>
      <c r="P11" s="14"/>
      <c r="Q11" s="3"/>
      <c r="R11" s="3"/>
      <c r="S11" s="3"/>
      <c r="T11" s="3"/>
      <c r="U11" s="3"/>
      <c r="V11" s="3"/>
      <c r="W11" s="3"/>
      <c r="X11" s="3"/>
      <c r="Y11" s="3"/>
    </row>
    <row r="12" spans="1:25" ht="21" customHeight="1">
      <c r="A12" s="14"/>
      <c r="B12" s="14"/>
      <c r="C12" s="14"/>
      <c r="D12" s="14"/>
      <c r="E12" s="14"/>
      <c r="F12" s="14"/>
      <c r="G12" s="14"/>
      <c r="H12" s="15"/>
      <c r="I12" s="14"/>
      <c r="J12" s="14"/>
      <c r="K12" s="14"/>
      <c r="L12" s="14"/>
      <c r="M12" s="15"/>
      <c r="N12" s="15"/>
      <c r="O12" s="14"/>
      <c r="P12" s="14"/>
      <c r="Q12" s="3"/>
      <c r="R12" s="3"/>
      <c r="S12" s="3"/>
      <c r="T12" s="3"/>
      <c r="U12" s="3"/>
      <c r="V12" s="3"/>
      <c r="W12" s="3"/>
      <c r="X12" s="3"/>
      <c r="Y12" s="3"/>
    </row>
    <row r="13" spans="1:25" ht="21" customHeight="1">
      <c r="A13" s="14"/>
      <c r="B13" s="14"/>
      <c r="C13" s="14"/>
      <c r="D13" s="14"/>
      <c r="E13" s="14"/>
      <c r="F13" s="14"/>
      <c r="G13" s="14"/>
      <c r="H13" s="15"/>
      <c r="I13" s="14"/>
      <c r="J13" s="14"/>
      <c r="K13" s="14"/>
      <c r="L13" s="14"/>
      <c r="M13" s="15"/>
      <c r="N13" s="15"/>
      <c r="O13" s="14"/>
      <c r="P13" s="14"/>
      <c r="Q13" s="3"/>
      <c r="R13" s="3"/>
      <c r="S13" s="3"/>
      <c r="T13" s="3"/>
      <c r="U13" s="3"/>
      <c r="V13" s="3"/>
      <c r="W13" s="3"/>
      <c r="X13" s="3"/>
      <c r="Y13" s="3"/>
    </row>
    <row r="14" spans="1:25" ht="21" customHeight="1">
      <c r="A14" s="14"/>
      <c r="B14" s="14"/>
      <c r="C14" s="14"/>
      <c r="D14" s="14"/>
      <c r="E14" s="14"/>
      <c r="F14" s="14"/>
      <c r="G14" s="14"/>
      <c r="H14" s="15"/>
      <c r="I14" s="14"/>
      <c r="J14" s="14"/>
      <c r="K14" s="14"/>
      <c r="L14" s="14"/>
      <c r="M14" s="15"/>
      <c r="N14" s="15"/>
      <c r="O14" s="14"/>
      <c r="P14" s="14"/>
      <c r="Q14" s="3"/>
      <c r="R14" s="3"/>
      <c r="S14" s="3"/>
      <c r="T14" s="3"/>
      <c r="U14" s="3"/>
      <c r="V14" s="3"/>
      <c r="W14" s="3"/>
      <c r="X14" s="3"/>
      <c r="Y14" s="3"/>
    </row>
    <row r="15" spans="1:25" ht="21" customHeight="1">
      <c r="A15" s="14"/>
      <c r="B15" s="14"/>
      <c r="C15" s="14"/>
      <c r="D15" s="14"/>
      <c r="E15" s="14"/>
      <c r="F15" s="14"/>
      <c r="G15" s="14"/>
      <c r="H15" s="15"/>
      <c r="I15" s="14"/>
      <c r="J15" s="14"/>
      <c r="K15" s="14"/>
      <c r="L15" s="14"/>
      <c r="M15" s="15"/>
      <c r="N15" s="15"/>
      <c r="O15" s="14"/>
      <c r="P15" s="14"/>
      <c r="Q15" s="3"/>
      <c r="R15" s="3"/>
      <c r="S15" s="3"/>
      <c r="T15" s="3"/>
      <c r="U15" s="3"/>
      <c r="V15" s="3"/>
      <c r="W15" s="3"/>
      <c r="X15" s="3"/>
      <c r="Y15" s="3"/>
    </row>
    <row r="16" spans="1:25" ht="21" customHeight="1">
      <c r="A16" s="14"/>
      <c r="B16" s="14"/>
      <c r="C16" s="14"/>
      <c r="D16" s="14"/>
      <c r="E16" s="14"/>
      <c r="F16" s="14"/>
      <c r="G16" s="14"/>
      <c r="H16" s="15"/>
      <c r="I16" s="14"/>
      <c r="J16" s="14"/>
      <c r="K16" s="14"/>
      <c r="L16" s="14"/>
      <c r="M16" s="15"/>
      <c r="N16" s="15"/>
      <c r="O16" s="14"/>
      <c r="P16" s="14"/>
      <c r="Q16" s="3"/>
      <c r="R16" s="3"/>
      <c r="S16" s="3"/>
      <c r="T16" s="3"/>
      <c r="U16" s="3"/>
      <c r="V16" s="3"/>
      <c r="W16" s="3"/>
      <c r="X16" s="3"/>
      <c r="Y16" s="3"/>
    </row>
    <row r="17" spans="1:25" ht="21" customHeight="1">
      <c r="A17" s="14"/>
      <c r="B17" s="14"/>
      <c r="C17" s="14"/>
      <c r="D17" s="14"/>
      <c r="E17" s="14"/>
      <c r="F17" s="14"/>
      <c r="G17" s="14"/>
      <c r="H17" s="15"/>
      <c r="I17" s="14"/>
      <c r="J17" s="14"/>
      <c r="K17" s="14"/>
      <c r="L17" s="14"/>
      <c r="M17" s="15"/>
      <c r="N17" s="15"/>
      <c r="O17" s="14"/>
      <c r="P17" s="14"/>
      <c r="Q17" s="3"/>
      <c r="R17" s="3"/>
      <c r="S17" s="3"/>
      <c r="T17" s="3"/>
      <c r="U17" s="3"/>
      <c r="V17" s="3"/>
      <c r="W17" s="3"/>
      <c r="X17" s="3"/>
      <c r="Y17" s="3"/>
    </row>
    <row r="18" spans="1:25" ht="21" customHeight="1">
      <c r="A18" s="14"/>
      <c r="B18" s="14"/>
      <c r="C18" s="14"/>
      <c r="D18" s="14"/>
      <c r="E18" s="14"/>
      <c r="F18" s="14"/>
      <c r="G18" s="14"/>
      <c r="H18" s="15"/>
      <c r="I18" s="14"/>
      <c r="J18" s="14"/>
      <c r="K18" s="14"/>
      <c r="L18" s="14"/>
      <c r="M18" s="15"/>
      <c r="N18" s="15"/>
      <c r="O18" s="14"/>
      <c r="P18" s="14"/>
      <c r="Q18" s="3"/>
      <c r="R18" s="3"/>
      <c r="S18" s="3"/>
      <c r="T18" s="3"/>
      <c r="U18" s="3"/>
      <c r="V18" s="3"/>
      <c r="W18" s="3"/>
      <c r="X18" s="3"/>
      <c r="Y18" s="3"/>
    </row>
    <row r="19" spans="1:25" ht="21" customHeight="1">
      <c r="A19" s="14"/>
      <c r="B19" s="14"/>
      <c r="C19" s="14"/>
      <c r="D19" s="14"/>
      <c r="E19" s="14"/>
      <c r="F19" s="14"/>
      <c r="G19" s="14"/>
      <c r="H19" s="15"/>
      <c r="I19" s="14"/>
      <c r="J19" s="14"/>
      <c r="K19" s="14"/>
      <c r="L19" s="14"/>
      <c r="M19" s="15"/>
      <c r="N19" s="15"/>
      <c r="O19" s="14"/>
      <c r="P19" s="14"/>
      <c r="Q19" s="3"/>
      <c r="R19" s="3"/>
      <c r="S19" s="3"/>
      <c r="T19" s="3"/>
      <c r="U19" s="3"/>
      <c r="V19" s="3"/>
      <c r="W19" s="3"/>
      <c r="X19" s="3"/>
      <c r="Y19" s="3"/>
    </row>
    <row r="20" spans="1:25" ht="21" customHeight="1">
      <c r="A20" s="14"/>
      <c r="B20" s="14"/>
      <c r="C20" s="14"/>
      <c r="D20" s="14"/>
      <c r="E20" s="14"/>
      <c r="F20" s="14"/>
      <c r="G20" s="14"/>
      <c r="H20" s="15"/>
      <c r="I20" s="14"/>
      <c r="J20" s="14"/>
      <c r="K20" s="14"/>
      <c r="L20" s="14"/>
      <c r="M20" s="15"/>
      <c r="N20" s="15"/>
      <c r="O20" s="14"/>
      <c r="P20" s="14"/>
      <c r="Q20" s="3"/>
      <c r="R20" s="3"/>
      <c r="S20" s="3"/>
      <c r="T20" s="3"/>
      <c r="U20" s="3"/>
      <c r="V20" s="3"/>
      <c r="W20" s="3"/>
      <c r="X20" s="3"/>
      <c r="Y20" s="3"/>
    </row>
    <row r="21" spans="1:25" ht="21" customHeight="1">
      <c r="A21" s="14"/>
      <c r="B21" s="14"/>
      <c r="C21" s="14"/>
      <c r="D21" s="14"/>
      <c r="E21" s="14"/>
      <c r="F21" s="14"/>
      <c r="G21" s="14"/>
      <c r="H21" s="15"/>
      <c r="I21" s="14"/>
      <c r="J21" s="14"/>
      <c r="K21" s="14"/>
      <c r="L21" s="14"/>
      <c r="M21" s="15"/>
      <c r="N21" s="15"/>
      <c r="O21" s="14"/>
      <c r="P21" s="14"/>
      <c r="Q21" s="3"/>
      <c r="R21" s="3"/>
      <c r="S21" s="3"/>
      <c r="T21" s="3"/>
      <c r="U21" s="3"/>
      <c r="V21" s="3"/>
      <c r="W21" s="3"/>
      <c r="X21" s="3"/>
      <c r="Y21" s="3"/>
    </row>
    <row r="22" spans="1:25" ht="21" customHeight="1">
      <c r="A22" s="14"/>
      <c r="B22" s="14"/>
      <c r="C22" s="14"/>
      <c r="D22" s="14"/>
      <c r="E22" s="14"/>
      <c r="F22" s="14"/>
      <c r="G22" s="14"/>
      <c r="H22" s="15"/>
      <c r="I22" s="14"/>
      <c r="J22" s="14"/>
      <c r="K22" s="14"/>
      <c r="L22" s="14"/>
      <c r="M22" s="15"/>
      <c r="N22" s="15"/>
      <c r="O22" s="14"/>
      <c r="P22" s="14"/>
      <c r="Q22" s="3"/>
      <c r="R22" s="3"/>
      <c r="S22" s="3"/>
      <c r="T22" s="3"/>
      <c r="U22" s="3"/>
      <c r="V22" s="3"/>
      <c r="W22" s="3"/>
      <c r="X22" s="3"/>
      <c r="Y22" s="3"/>
    </row>
    <row r="23" spans="1:25" ht="21" customHeight="1">
      <c r="A23" s="14"/>
      <c r="B23" s="14"/>
      <c r="C23" s="14"/>
      <c r="D23" s="14"/>
      <c r="E23" s="14"/>
      <c r="F23" s="14"/>
      <c r="G23" s="14"/>
      <c r="H23" s="15"/>
      <c r="I23" s="14"/>
      <c r="J23" s="14"/>
      <c r="K23" s="14"/>
      <c r="L23" s="14"/>
      <c r="M23" s="15"/>
      <c r="N23" s="15"/>
      <c r="O23" s="14"/>
      <c r="P23" s="14"/>
      <c r="Q23" s="3"/>
      <c r="R23" s="3"/>
      <c r="S23" s="3"/>
      <c r="T23" s="3"/>
      <c r="U23" s="3"/>
      <c r="V23" s="3"/>
      <c r="W23" s="3"/>
      <c r="X23" s="3"/>
      <c r="Y23" s="3"/>
    </row>
    <row r="24" spans="1:25" ht="21" customHeight="1">
      <c r="A24" s="14"/>
      <c r="B24" s="14"/>
      <c r="C24" s="14"/>
      <c r="D24" s="14"/>
      <c r="E24" s="14"/>
      <c r="F24" s="14"/>
      <c r="G24" s="14"/>
      <c r="H24" s="15"/>
      <c r="I24" s="14"/>
      <c r="J24" s="14"/>
      <c r="K24" s="14"/>
      <c r="L24" s="14"/>
      <c r="M24" s="15"/>
      <c r="N24" s="15"/>
      <c r="O24" s="14"/>
      <c r="P24" s="14"/>
      <c r="Q24" s="3"/>
      <c r="R24" s="3"/>
      <c r="S24" s="3"/>
      <c r="T24" s="3"/>
      <c r="U24" s="3"/>
      <c r="V24" s="3"/>
      <c r="W24" s="3"/>
      <c r="X24" s="3"/>
      <c r="Y24" s="3"/>
    </row>
    <row r="25" spans="1:25" ht="21" customHeight="1">
      <c r="A25" s="14"/>
      <c r="B25" s="14"/>
      <c r="C25" s="14"/>
      <c r="D25" s="14"/>
      <c r="E25" s="14"/>
      <c r="F25" s="14"/>
      <c r="G25" s="14"/>
      <c r="H25" s="15"/>
      <c r="I25" s="14"/>
      <c r="J25" s="14"/>
      <c r="K25" s="14"/>
      <c r="L25" s="14"/>
      <c r="M25" s="15"/>
      <c r="N25" s="15"/>
      <c r="O25" s="14"/>
      <c r="P25" s="14"/>
      <c r="Q25" s="3"/>
      <c r="R25" s="3"/>
      <c r="S25" s="3"/>
      <c r="T25" s="3"/>
      <c r="U25" s="3"/>
      <c r="V25" s="3"/>
      <c r="W25" s="3"/>
      <c r="X25" s="3"/>
      <c r="Y25" s="3"/>
    </row>
    <row r="26" spans="1:25" ht="21" customHeight="1">
      <c r="A26" s="14"/>
      <c r="B26" s="14"/>
      <c r="C26" s="14"/>
      <c r="D26" s="14"/>
      <c r="E26" s="14"/>
      <c r="F26" s="14"/>
      <c r="G26" s="14"/>
      <c r="H26" s="15"/>
      <c r="I26" s="14"/>
      <c r="J26" s="14"/>
      <c r="K26" s="14"/>
      <c r="L26" s="14"/>
      <c r="M26" s="15"/>
      <c r="N26" s="15"/>
      <c r="O26" s="14"/>
      <c r="P26" s="14"/>
      <c r="Q26" s="3"/>
      <c r="R26" s="3"/>
      <c r="S26" s="3"/>
      <c r="T26" s="3"/>
      <c r="U26" s="3"/>
      <c r="V26" s="3"/>
      <c r="W26" s="3"/>
      <c r="X26" s="3"/>
      <c r="Y26" s="3"/>
    </row>
    <row r="27" spans="1:25" ht="21" customHeight="1">
      <c r="A27" s="14"/>
      <c r="B27" s="14"/>
      <c r="C27" s="14"/>
      <c r="D27" s="14"/>
      <c r="E27" s="14"/>
      <c r="F27" s="14"/>
      <c r="G27" s="14"/>
      <c r="H27" s="15"/>
      <c r="I27" s="14"/>
      <c r="J27" s="14"/>
      <c r="K27" s="14"/>
      <c r="L27" s="14"/>
      <c r="M27" s="15"/>
      <c r="N27" s="15"/>
      <c r="O27" s="14"/>
      <c r="P27" s="14"/>
      <c r="Q27" s="3"/>
      <c r="R27" s="3"/>
      <c r="S27" s="3"/>
      <c r="T27" s="3"/>
      <c r="U27" s="3"/>
      <c r="V27" s="3"/>
      <c r="W27" s="3"/>
      <c r="X27" s="3"/>
      <c r="Y27" s="3"/>
    </row>
    <row r="28" spans="1:25" ht="21" customHeight="1">
      <c r="A28" s="14"/>
      <c r="B28" s="14"/>
      <c r="C28" s="14"/>
      <c r="D28" s="14"/>
      <c r="E28" s="14"/>
      <c r="F28" s="14"/>
      <c r="G28" s="14"/>
      <c r="H28" s="15"/>
      <c r="I28" s="14"/>
      <c r="J28" s="14"/>
      <c r="K28" s="14"/>
      <c r="L28" s="14"/>
      <c r="M28" s="15"/>
      <c r="N28" s="15"/>
      <c r="O28" s="14"/>
      <c r="P28" s="14"/>
      <c r="Q28" s="3"/>
      <c r="R28" s="3"/>
      <c r="S28" s="3"/>
      <c r="T28" s="3"/>
      <c r="U28" s="3"/>
      <c r="V28" s="3"/>
      <c r="W28" s="3"/>
      <c r="X28" s="3"/>
      <c r="Y28" s="3"/>
    </row>
    <row r="29" spans="1:25" ht="21" customHeight="1">
      <c r="A29" s="14"/>
      <c r="B29" s="14"/>
      <c r="C29" s="14"/>
      <c r="D29" s="14"/>
      <c r="E29" s="14"/>
      <c r="F29" s="14"/>
      <c r="G29" s="14"/>
      <c r="H29" s="15"/>
      <c r="I29" s="14"/>
      <c r="J29" s="14"/>
      <c r="K29" s="14"/>
      <c r="L29" s="14"/>
      <c r="M29" s="15"/>
      <c r="N29" s="15"/>
      <c r="O29" s="14"/>
      <c r="P29" s="14"/>
      <c r="Q29" s="3"/>
      <c r="R29" s="3"/>
      <c r="S29" s="3"/>
      <c r="T29" s="3"/>
      <c r="U29" s="3"/>
      <c r="V29" s="3"/>
      <c r="W29" s="3"/>
      <c r="X29" s="3"/>
      <c r="Y29" s="3"/>
    </row>
    <row r="30" spans="1:25" ht="21" customHeight="1">
      <c r="A30" s="14"/>
      <c r="B30" s="14"/>
      <c r="C30" s="14"/>
      <c r="D30" s="14"/>
      <c r="E30" s="14"/>
      <c r="F30" s="14"/>
      <c r="G30" s="14"/>
      <c r="H30" s="15"/>
      <c r="I30" s="14"/>
      <c r="J30" s="14"/>
      <c r="K30" s="14"/>
      <c r="L30" s="14"/>
      <c r="M30" s="15"/>
      <c r="N30" s="15"/>
      <c r="O30" s="14"/>
      <c r="P30" s="14"/>
      <c r="Q30" s="3"/>
      <c r="R30" s="3"/>
      <c r="S30" s="3"/>
      <c r="T30" s="3"/>
      <c r="U30" s="3"/>
      <c r="V30" s="3"/>
      <c r="W30" s="3"/>
      <c r="X30" s="3"/>
      <c r="Y30" s="3"/>
    </row>
    <row r="31" spans="1:25" ht="21" customHeight="1">
      <c r="A31" s="14"/>
      <c r="B31" s="14"/>
      <c r="C31" s="14"/>
      <c r="D31" s="14"/>
      <c r="E31" s="14"/>
      <c r="F31" s="14"/>
      <c r="G31" s="14"/>
      <c r="H31" s="15"/>
      <c r="I31" s="14"/>
      <c r="J31" s="14"/>
      <c r="K31" s="14"/>
      <c r="L31" s="14"/>
      <c r="M31" s="15"/>
      <c r="N31" s="15"/>
      <c r="O31" s="14"/>
      <c r="P31" s="14"/>
      <c r="Q31" s="3"/>
      <c r="R31" s="3"/>
      <c r="S31" s="3"/>
      <c r="T31" s="3"/>
      <c r="U31" s="3"/>
      <c r="V31" s="3"/>
      <c r="W31" s="3"/>
      <c r="X31" s="3"/>
      <c r="Y31" s="3"/>
    </row>
    <row r="32" spans="1:25" ht="21" customHeight="1">
      <c r="A32" s="14"/>
      <c r="B32" s="14"/>
      <c r="C32" s="14"/>
      <c r="D32" s="14"/>
      <c r="E32" s="14"/>
      <c r="F32" s="14"/>
      <c r="G32" s="14"/>
      <c r="H32" s="15"/>
      <c r="I32" s="14"/>
      <c r="J32" s="14"/>
      <c r="K32" s="14"/>
      <c r="L32" s="14"/>
      <c r="M32" s="15"/>
      <c r="N32" s="15"/>
      <c r="O32" s="14"/>
      <c r="P32" s="14"/>
      <c r="Q32" s="3"/>
      <c r="R32" s="3"/>
      <c r="S32" s="3"/>
      <c r="T32" s="3"/>
      <c r="U32" s="3"/>
      <c r="V32" s="3"/>
      <c r="W32" s="3"/>
      <c r="X32" s="3"/>
      <c r="Y32" s="3"/>
    </row>
    <row r="33" spans="1:25" ht="21" customHeight="1">
      <c r="A33" s="14"/>
      <c r="B33" s="14"/>
      <c r="C33" s="14"/>
      <c r="D33" s="14"/>
      <c r="E33" s="14"/>
      <c r="F33" s="14"/>
      <c r="G33" s="14"/>
      <c r="H33" s="15"/>
      <c r="I33" s="14"/>
      <c r="J33" s="14"/>
      <c r="K33" s="14"/>
      <c r="L33" s="14"/>
      <c r="M33" s="15"/>
      <c r="N33" s="15"/>
      <c r="O33" s="14"/>
      <c r="P33" s="14"/>
      <c r="Q33" s="3"/>
      <c r="R33" s="3"/>
      <c r="S33" s="3"/>
      <c r="T33" s="3"/>
      <c r="U33" s="3"/>
      <c r="V33" s="3"/>
      <c r="W33" s="3"/>
      <c r="X33" s="3"/>
      <c r="Y33" s="3"/>
    </row>
    <row r="34" spans="1:25" ht="21" customHeight="1">
      <c r="A34" s="14"/>
      <c r="B34" s="14"/>
      <c r="C34" s="14"/>
      <c r="D34" s="14"/>
      <c r="E34" s="14"/>
      <c r="F34" s="14"/>
      <c r="G34" s="14"/>
      <c r="H34" s="15"/>
      <c r="I34" s="14"/>
      <c r="J34" s="14"/>
      <c r="K34" s="14"/>
      <c r="L34" s="14"/>
      <c r="M34" s="15"/>
      <c r="N34" s="15"/>
      <c r="O34" s="14"/>
      <c r="P34" s="14"/>
      <c r="Q34" s="3"/>
      <c r="R34" s="3"/>
      <c r="S34" s="3"/>
      <c r="T34" s="3"/>
      <c r="U34" s="3"/>
      <c r="V34" s="3"/>
      <c r="W34" s="3"/>
      <c r="X34" s="3"/>
      <c r="Y34" s="3"/>
    </row>
    <row r="35" spans="1:25" ht="21" customHeight="1">
      <c r="A35" s="14"/>
      <c r="B35" s="14"/>
      <c r="C35" s="14"/>
      <c r="D35" s="14"/>
      <c r="E35" s="14"/>
      <c r="F35" s="14"/>
      <c r="G35" s="14"/>
      <c r="H35" s="15"/>
      <c r="I35" s="14"/>
      <c r="J35" s="14"/>
      <c r="K35" s="14"/>
      <c r="L35" s="14"/>
      <c r="M35" s="15"/>
      <c r="N35" s="15"/>
      <c r="O35" s="14"/>
      <c r="P35" s="14"/>
      <c r="Q35" s="3"/>
      <c r="R35" s="3"/>
      <c r="S35" s="3"/>
      <c r="T35" s="3"/>
      <c r="U35" s="3"/>
      <c r="V35" s="3"/>
      <c r="W35" s="3"/>
      <c r="X35" s="3"/>
      <c r="Y35" s="3"/>
    </row>
    <row r="36" spans="1:25" ht="21" customHeight="1">
      <c r="A36" s="14"/>
      <c r="B36" s="14"/>
      <c r="C36" s="14"/>
      <c r="D36" s="14"/>
      <c r="E36" s="14"/>
      <c r="F36" s="14"/>
      <c r="G36" s="14"/>
      <c r="H36" s="15"/>
      <c r="I36" s="14"/>
      <c r="J36" s="14"/>
      <c r="K36" s="14"/>
      <c r="L36" s="14"/>
      <c r="M36" s="15"/>
      <c r="N36" s="15"/>
      <c r="O36" s="14"/>
      <c r="P36" s="14"/>
      <c r="Q36" s="3"/>
      <c r="R36" s="3"/>
      <c r="S36" s="3"/>
      <c r="T36" s="3"/>
      <c r="U36" s="3"/>
      <c r="V36" s="3"/>
      <c r="W36" s="3"/>
      <c r="X36" s="3"/>
      <c r="Y36" s="3"/>
    </row>
    <row r="37" spans="1:25" ht="21" customHeight="1">
      <c r="A37" s="14"/>
      <c r="B37" s="14"/>
      <c r="C37" s="14"/>
      <c r="D37" s="14"/>
      <c r="E37" s="14"/>
      <c r="F37" s="14"/>
      <c r="G37" s="14"/>
      <c r="H37" s="15"/>
      <c r="I37" s="14"/>
      <c r="J37" s="14"/>
      <c r="K37" s="14"/>
      <c r="L37" s="14"/>
      <c r="M37" s="15"/>
      <c r="N37" s="15"/>
      <c r="O37" s="14"/>
      <c r="P37" s="14"/>
      <c r="Q37" s="3"/>
      <c r="R37" s="3"/>
      <c r="S37" s="3"/>
      <c r="T37" s="3"/>
      <c r="U37" s="3"/>
      <c r="V37" s="3"/>
      <c r="W37" s="3"/>
      <c r="X37" s="3"/>
      <c r="Y37" s="3"/>
    </row>
    <row r="38" spans="1:25" ht="21" customHeight="1">
      <c r="A38" s="14"/>
      <c r="B38" s="14"/>
      <c r="C38" s="14"/>
      <c r="D38" s="14"/>
      <c r="E38" s="14"/>
      <c r="F38" s="14"/>
      <c r="G38" s="14"/>
      <c r="H38" s="15"/>
      <c r="I38" s="14"/>
      <c r="J38" s="14"/>
      <c r="K38" s="14"/>
      <c r="L38" s="14"/>
      <c r="M38" s="15"/>
      <c r="N38" s="15"/>
      <c r="O38" s="14"/>
      <c r="P38" s="14"/>
      <c r="Q38" s="3"/>
      <c r="R38" s="3"/>
      <c r="S38" s="3"/>
      <c r="T38" s="3"/>
      <c r="U38" s="3"/>
      <c r="V38" s="3"/>
      <c r="W38" s="3"/>
      <c r="X38" s="3"/>
      <c r="Y38" s="3"/>
    </row>
    <row r="39" spans="1:25" ht="21" customHeight="1">
      <c r="A39" s="14"/>
      <c r="B39" s="14"/>
      <c r="C39" s="14"/>
      <c r="D39" s="14"/>
      <c r="E39" s="14"/>
      <c r="F39" s="14"/>
      <c r="G39" s="14"/>
      <c r="H39" s="15"/>
      <c r="I39" s="14"/>
      <c r="J39" s="14"/>
      <c r="K39" s="14"/>
      <c r="L39" s="14"/>
      <c r="M39" s="15"/>
      <c r="N39" s="15"/>
      <c r="O39" s="14"/>
      <c r="P39" s="14"/>
      <c r="Q39" s="3"/>
      <c r="R39" s="3"/>
      <c r="S39" s="3"/>
      <c r="T39" s="3"/>
      <c r="U39" s="3"/>
      <c r="V39" s="3"/>
      <c r="W39" s="3"/>
      <c r="X39" s="3"/>
      <c r="Y39" s="3"/>
    </row>
    <row r="40" spans="1:25" ht="21" customHeight="1">
      <c r="A40" s="14"/>
      <c r="B40" s="14"/>
      <c r="C40" s="14"/>
      <c r="D40" s="14"/>
      <c r="E40" s="14"/>
      <c r="F40" s="14"/>
      <c r="G40" s="14"/>
      <c r="H40" s="15"/>
      <c r="I40" s="14"/>
      <c r="J40" s="14"/>
      <c r="K40" s="14"/>
      <c r="L40" s="14"/>
      <c r="M40" s="15"/>
      <c r="N40" s="15"/>
      <c r="O40" s="14"/>
      <c r="P40" s="14"/>
      <c r="Q40" s="3"/>
      <c r="R40" s="3"/>
      <c r="S40" s="3"/>
      <c r="T40" s="3"/>
      <c r="U40" s="3"/>
      <c r="V40" s="3"/>
      <c r="W40" s="3"/>
      <c r="X40" s="3"/>
      <c r="Y40" s="3"/>
    </row>
    <row r="41" spans="1:25" ht="21" customHeight="1">
      <c r="A41" s="14"/>
      <c r="B41" s="14"/>
      <c r="C41" s="14"/>
      <c r="D41" s="14"/>
      <c r="E41" s="14"/>
      <c r="F41" s="14"/>
      <c r="G41" s="14"/>
      <c r="H41" s="15"/>
      <c r="I41" s="14"/>
      <c r="J41" s="14"/>
      <c r="K41" s="14"/>
      <c r="L41" s="14"/>
      <c r="M41" s="15"/>
      <c r="N41" s="15"/>
      <c r="O41" s="14"/>
      <c r="P41" s="14"/>
      <c r="Q41" s="3"/>
      <c r="R41" s="3"/>
      <c r="S41" s="3"/>
      <c r="T41" s="3"/>
      <c r="U41" s="3"/>
      <c r="V41" s="3"/>
      <c r="W41" s="3"/>
      <c r="X41" s="3"/>
      <c r="Y41" s="3"/>
    </row>
    <row r="42" spans="1:25" ht="21" customHeight="1">
      <c r="A42" s="14"/>
      <c r="B42" s="14"/>
      <c r="C42" s="14"/>
      <c r="D42" s="14"/>
      <c r="E42" s="14"/>
      <c r="F42" s="14"/>
      <c r="G42" s="14"/>
      <c r="H42" s="15"/>
      <c r="I42" s="14"/>
      <c r="J42" s="14"/>
      <c r="K42" s="14"/>
      <c r="L42" s="14"/>
      <c r="M42" s="15"/>
      <c r="N42" s="15"/>
      <c r="O42" s="14"/>
      <c r="P42" s="14"/>
      <c r="Q42" s="3"/>
      <c r="R42" s="3"/>
      <c r="S42" s="3"/>
      <c r="T42" s="3"/>
      <c r="U42" s="3"/>
      <c r="V42" s="3"/>
      <c r="W42" s="3"/>
      <c r="X42" s="3"/>
      <c r="Y42" s="3"/>
    </row>
    <row r="43" spans="1:25" ht="21" customHeight="1">
      <c r="A43" s="14"/>
      <c r="B43" s="14"/>
      <c r="C43" s="14"/>
      <c r="D43" s="14"/>
      <c r="E43" s="14"/>
      <c r="F43" s="14"/>
      <c r="G43" s="14"/>
      <c r="H43" s="15"/>
      <c r="I43" s="14"/>
      <c r="J43" s="14"/>
      <c r="K43" s="14"/>
      <c r="L43" s="14"/>
      <c r="M43" s="15"/>
      <c r="N43" s="15"/>
      <c r="O43" s="14"/>
      <c r="P43" s="14"/>
      <c r="Q43" s="3"/>
      <c r="R43" s="3"/>
      <c r="S43" s="3"/>
      <c r="T43" s="3"/>
      <c r="U43" s="3"/>
      <c r="V43" s="3"/>
      <c r="W43" s="3"/>
      <c r="X43" s="3"/>
      <c r="Y43" s="3"/>
    </row>
    <row r="44" spans="1:25" ht="21" customHeight="1">
      <c r="A44" s="14"/>
      <c r="B44" s="14"/>
      <c r="C44" s="14"/>
      <c r="D44" s="14"/>
      <c r="E44" s="14"/>
      <c r="F44" s="14"/>
      <c r="G44" s="14"/>
      <c r="H44" s="15"/>
      <c r="I44" s="14"/>
      <c r="J44" s="14"/>
      <c r="K44" s="14"/>
      <c r="L44" s="14"/>
      <c r="M44" s="15"/>
      <c r="N44" s="15"/>
      <c r="O44" s="14"/>
      <c r="P44" s="14"/>
      <c r="Q44" s="3"/>
      <c r="R44" s="3"/>
      <c r="S44" s="3"/>
      <c r="T44" s="3"/>
      <c r="U44" s="3"/>
      <c r="V44" s="3"/>
      <c r="W44" s="3"/>
      <c r="X44" s="3"/>
      <c r="Y44" s="3"/>
    </row>
    <row r="45" spans="1:25" ht="21" customHeight="1">
      <c r="A45" s="14"/>
      <c r="B45" s="14"/>
      <c r="C45" s="14"/>
      <c r="D45" s="14"/>
      <c r="E45" s="14"/>
      <c r="F45" s="14"/>
      <c r="G45" s="14"/>
      <c r="H45" s="15"/>
      <c r="I45" s="14"/>
      <c r="J45" s="14"/>
      <c r="K45" s="14"/>
      <c r="L45" s="14"/>
      <c r="M45" s="15"/>
      <c r="N45" s="15"/>
      <c r="O45" s="14"/>
      <c r="P45" s="14"/>
      <c r="Q45" s="3"/>
      <c r="R45" s="3"/>
      <c r="S45" s="3"/>
      <c r="T45" s="3"/>
      <c r="U45" s="3"/>
      <c r="V45" s="3"/>
      <c r="W45" s="3"/>
      <c r="X45" s="3"/>
      <c r="Y45" s="3"/>
    </row>
    <row r="46" spans="1:25" ht="21" customHeight="1">
      <c r="A46" s="14"/>
      <c r="B46" s="14"/>
      <c r="C46" s="14"/>
      <c r="D46" s="14"/>
      <c r="E46" s="14"/>
      <c r="F46" s="14"/>
      <c r="G46" s="14"/>
      <c r="H46" s="15"/>
      <c r="I46" s="14"/>
      <c r="J46" s="14"/>
      <c r="K46" s="14"/>
      <c r="L46" s="14"/>
      <c r="M46" s="15"/>
      <c r="N46" s="15"/>
      <c r="O46" s="14"/>
      <c r="P46" s="14"/>
      <c r="Q46" s="3"/>
      <c r="R46" s="3"/>
      <c r="S46" s="3"/>
      <c r="T46" s="3"/>
      <c r="U46" s="3"/>
      <c r="V46" s="3"/>
      <c r="W46" s="3"/>
      <c r="X46" s="3"/>
      <c r="Y46" s="3"/>
    </row>
    <row r="47" spans="1:25" ht="21" customHeight="1">
      <c r="A47" s="14"/>
      <c r="B47" s="14"/>
      <c r="C47" s="14"/>
      <c r="D47" s="14"/>
      <c r="E47" s="14"/>
      <c r="F47" s="14"/>
      <c r="G47" s="14"/>
      <c r="H47" s="15"/>
      <c r="I47" s="14"/>
      <c r="J47" s="14"/>
      <c r="K47" s="14"/>
      <c r="L47" s="14"/>
      <c r="M47" s="15"/>
      <c r="N47" s="15"/>
      <c r="O47" s="14"/>
      <c r="P47" s="14"/>
      <c r="Q47" s="3"/>
      <c r="R47" s="3"/>
      <c r="S47" s="3"/>
      <c r="T47" s="3"/>
      <c r="U47" s="3"/>
      <c r="V47" s="3"/>
      <c r="W47" s="3"/>
      <c r="X47" s="3"/>
      <c r="Y47" s="3"/>
    </row>
    <row r="48" spans="1:25" ht="21" customHeight="1">
      <c r="A48" s="14"/>
      <c r="B48" s="14"/>
      <c r="C48" s="14"/>
      <c r="D48" s="14"/>
      <c r="E48" s="14"/>
      <c r="F48" s="14"/>
      <c r="G48" s="14"/>
      <c r="H48" s="15"/>
      <c r="I48" s="14"/>
      <c r="J48" s="14"/>
      <c r="K48" s="14"/>
      <c r="L48" s="14"/>
      <c r="M48" s="15"/>
      <c r="N48" s="15"/>
      <c r="O48" s="14"/>
      <c r="P48" s="14"/>
      <c r="Q48" s="3"/>
      <c r="R48" s="3"/>
      <c r="S48" s="3"/>
      <c r="T48" s="3"/>
      <c r="U48" s="3"/>
      <c r="V48" s="3"/>
      <c r="W48" s="3"/>
      <c r="X48" s="3"/>
      <c r="Y48" s="3"/>
    </row>
    <row r="49" spans="1:25" ht="21" customHeight="1">
      <c r="A49" s="14"/>
      <c r="B49" s="14"/>
      <c r="C49" s="14"/>
      <c r="D49" s="14"/>
      <c r="E49" s="14"/>
      <c r="F49" s="14"/>
      <c r="G49" s="14"/>
      <c r="H49" s="15"/>
      <c r="I49" s="14"/>
      <c r="J49" s="14"/>
      <c r="K49" s="14"/>
      <c r="L49" s="14"/>
      <c r="M49" s="15"/>
      <c r="N49" s="15"/>
      <c r="O49" s="14"/>
      <c r="P49" s="14"/>
      <c r="Q49" s="3"/>
      <c r="R49" s="3"/>
      <c r="S49" s="3"/>
      <c r="T49" s="3"/>
      <c r="U49" s="3"/>
      <c r="V49" s="3"/>
      <c r="W49" s="3"/>
      <c r="X49" s="3"/>
      <c r="Y49" s="3"/>
    </row>
    <row r="50" spans="1:25" ht="21" customHeight="1">
      <c r="A50" s="14"/>
      <c r="B50" s="14"/>
      <c r="C50" s="14"/>
      <c r="D50" s="14"/>
      <c r="E50" s="14"/>
      <c r="F50" s="14"/>
      <c r="G50" s="14"/>
      <c r="H50" s="15"/>
      <c r="I50" s="14"/>
      <c r="J50" s="14"/>
      <c r="K50" s="14"/>
      <c r="L50" s="14"/>
      <c r="M50" s="15"/>
      <c r="N50" s="15"/>
      <c r="O50" s="14"/>
      <c r="P50" s="14"/>
      <c r="Q50" s="3"/>
      <c r="R50" s="3"/>
      <c r="S50" s="3"/>
      <c r="T50" s="3"/>
      <c r="U50" s="3"/>
      <c r="V50" s="3"/>
      <c r="W50" s="3"/>
      <c r="X50" s="3"/>
      <c r="Y50" s="3"/>
    </row>
    <row r="51" spans="1:25" ht="21" customHeight="1">
      <c r="A51" s="14"/>
      <c r="B51" s="14"/>
      <c r="C51" s="14"/>
      <c r="D51" s="14"/>
      <c r="E51" s="14"/>
      <c r="F51" s="14"/>
      <c r="G51" s="14"/>
      <c r="H51" s="15"/>
      <c r="I51" s="14"/>
      <c r="J51" s="14"/>
      <c r="K51" s="14"/>
      <c r="L51" s="14"/>
      <c r="M51" s="15"/>
      <c r="N51" s="15"/>
      <c r="O51" s="14"/>
      <c r="P51" s="14"/>
      <c r="Q51" s="3"/>
      <c r="R51" s="3"/>
      <c r="S51" s="3"/>
      <c r="T51" s="3"/>
      <c r="U51" s="3"/>
      <c r="V51" s="3"/>
      <c r="W51" s="3"/>
      <c r="X51" s="3"/>
      <c r="Y51" s="3"/>
    </row>
    <row r="52" spans="1:25" ht="21" customHeight="1">
      <c r="A52" s="14"/>
      <c r="B52" s="14"/>
      <c r="C52" s="14"/>
      <c r="D52" s="14"/>
      <c r="E52" s="14"/>
      <c r="F52" s="14"/>
      <c r="G52" s="14"/>
      <c r="H52" s="15"/>
      <c r="I52" s="14"/>
      <c r="J52" s="14"/>
      <c r="K52" s="14"/>
      <c r="L52" s="14"/>
      <c r="M52" s="15"/>
      <c r="N52" s="15"/>
      <c r="O52" s="14"/>
      <c r="P52" s="14"/>
      <c r="Q52" s="3"/>
      <c r="R52" s="3"/>
      <c r="S52" s="3"/>
      <c r="T52" s="3"/>
      <c r="U52" s="3"/>
      <c r="V52" s="3"/>
      <c r="W52" s="3"/>
      <c r="X52" s="3"/>
      <c r="Y52" s="3"/>
    </row>
    <row r="53" spans="1:25" ht="21" customHeight="1">
      <c r="A53" s="14"/>
      <c r="B53" s="14"/>
      <c r="C53" s="14"/>
      <c r="D53" s="14"/>
      <c r="E53" s="14"/>
      <c r="F53" s="14"/>
      <c r="G53" s="14"/>
      <c r="H53" s="15"/>
      <c r="I53" s="14"/>
      <c r="J53" s="14"/>
      <c r="K53" s="14"/>
      <c r="L53" s="14"/>
      <c r="M53" s="15"/>
      <c r="N53" s="15"/>
      <c r="O53" s="14"/>
      <c r="P53" s="14"/>
      <c r="Q53" s="3"/>
      <c r="R53" s="3"/>
      <c r="S53" s="3"/>
      <c r="T53" s="3"/>
      <c r="U53" s="3"/>
      <c r="V53" s="3"/>
      <c r="W53" s="3"/>
      <c r="X53" s="3"/>
      <c r="Y53" s="3"/>
    </row>
    <row r="54" spans="1:25" ht="21" customHeight="1">
      <c r="A54" s="14"/>
      <c r="B54" s="14"/>
      <c r="C54" s="14"/>
      <c r="D54" s="14"/>
      <c r="E54" s="14"/>
      <c r="F54" s="14"/>
      <c r="G54" s="14"/>
      <c r="H54" s="15"/>
      <c r="I54" s="14"/>
      <c r="J54" s="14"/>
      <c r="K54" s="14"/>
      <c r="L54" s="14"/>
      <c r="M54" s="15"/>
      <c r="N54" s="15"/>
      <c r="O54" s="14"/>
      <c r="P54" s="14"/>
      <c r="Q54" s="3"/>
      <c r="R54" s="3"/>
      <c r="S54" s="3"/>
      <c r="T54" s="3"/>
      <c r="U54" s="3"/>
      <c r="V54" s="3"/>
      <c r="W54" s="3"/>
      <c r="X54" s="3"/>
      <c r="Y54" s="3"/>
    </row>
    <row r="55" spans="1:25" ht="21" customHeight="1">
      <c r="A55" s="14"/>
      <c r="B55" s="14"/>
      <c r="C55" s="14"/>
      <c r="D55" s="14"/>
      <c r="E55" s="14"/>
      <c r="F55" s="14"/>
      <c r="G55" s="14"/>
      <c r="H55" s="15"/>
      <c r="I55" s="14"/>
      <c r="J55" s="14"/>
      <c r="K55" s="14"/>
      <c r="L55" s="14"/>
      <c r="M55" s="15"/>
      <c r="N55" s="15"/>
      <c r="O55" s="14"/>
      <c r="P55" s="14"/>
      <c r="Q55" s="3"/>
      <c r="R55" s="3"/>
      <c r="S55" s="3"/>
      <c r="T55" s="3"/>
      <c r="U55" s="3"/>
      <c r="V55" s="3"/>
      <c r="W55" s="3"/>
      <c r="X55" s="3"/>
      <c r="Y55" s="3"/>
    </row>
    <row r="56" spans="1:25" ht="21" customHeight="1">
      <c r="A56" s="14"/>
      <c r="B56" s="14"/>
      <c r="C56" s="14"/>
      <c r="D56" s="14"/>
      <c r="E56" s="14"/>
      <c r="F56" s="14"/>
      <c r="G56" s="14"/>
      <c r="H56" s="15"/>
      <c r="I56" s="14"/>
      <c r="J56" s="14"/>
      <c r="K56" s="14"/>
      <c r="L56" s="14"/>
      <c r="M56" s="15"/>
      <c r="N56" s="15"/>
      <c r="O56" s="14"/>
      <c r="P56" s="14"/>
      <c r="Q56" s="3"/>
      <c r="R56" s="3"/>
      <c r="S56" s="3"/>
      <c r="T56" s="3"/>
      <c r="U56" s="3"/>
      <c r="V56" s="3"/>
      <c r="W56" s="3"/>
      <c r="X56" s="3"/>
      <c r="Y56" s="3"/>
    </row>
    <row r="57" spans="1:25" ht="21" customHeight="1">
      <c r="A57" s="14"/>
      <c r="B57" s="14"/>
      <c r="C57" s="14"/>
      <c r="D57" s="14"/>
      <c r="E57" s="14"/>
      <c r="F57" s="14"/>
      <c r="G57" s="14"/>
      <c r="H57" s="15"/>
      <c r="I57" s="14"/>
      <c r="J57" s="14"/>
      <c r="K57" s="14"/>
      <c r="L57" s="14"/>
      <c r="M57" s="15"/>
      <c r="N57" s="15"/>
      <c r="O57" s="14"/>
      <c r="P57" s="14"/>
      <c r="Q57" s="3"/>
      <c r="R57" s="3"/>
      <c r="S57" s="3"/>
      <c r="T57" s="3"/>
      <c r="U57" s="3"/>
      <c r="V57" s="3"/>
      <c r="W57" s="3"/>
      <c r="X57" s="3"/>
      <c r="Y57" s="3"/>
    </row>
    <row r="58" spans="1:25" ht="21" customHeight="1">
      <c r="A58" s="14"/>
      <c r="B58" s="14"/>
      <c r="C58" s="14"/>
      <c r="D58" s="14"/>
      <c r="E58" s="14"/>
      <c r="F58" s="14"/>
      <c r="G58" s="14"/>
      <c r="H58" s="15"/>
      <c r="I58" s="14"/>
      <c r="J58" s="14"/>
      <c r="K58" s="14"/>
      <c r="L58" s="14"/>
      <c r="M58" s="15"/>
      <c r="N58" s="15"/>
      <c r="O58" s="14"/>
      <c r="P58" s="14"/>
      <c r="Q58" s="3"/>
      <c r="R58" s="3"/>
      <c r="S58" s="3"/>
      <c r="T58" s="3"/>
      <c r="U58" s="3"/>
      <c r="V58" s="3"/>
      <c r="W58" s="3"/>
      <c r="X58" s="3"/>
      <c r="Y58" s="3"/>
    </row>
    <row r="59" spans="1:25" ht="21" customHeight="1">
      <c r="A59" s="14"/>
      <c r="B59" s="14"/>
      <c r="C59" s="14"/>
      <c r="D59" s="14"/>
      <c r="E59" s="14"/>
      <c r="F59" s="14"/>
      <c r="G59" s="14"/>
      <c r="H59" s="15"/>
      <c r="I59" s="14"/>
      <c r="J59" s="14"/>
      <c r="K59" s="14"/>
      <c r="L59" s="14"/>
      <c r="M59" s="15"/>
      <c r="N59" s="15"/>
      <c r="O59" s="14"/>
      <c r="P59" s="14"/>
      <c r="Q59" s="3"/>
      <c r="R59" s="3"/>
      <c r="S59" s="3"/>
      <c r="T59" s="3"/>
      <c r="U59" s="3"/>
      <c r="V59" s="3"/>
      <c r="W59" s="3"/>
      <c r="X59" s="3"/>
      <c r="Y59" s="3"/>
    </row>
    <row r="60" spans="1:25" ht="21" customHeight="1">
      <c r="A60" s="14"/>
      <c r="B60" s="14"/>
      <c r="C60" s="14"/>
      <c r="D60" s="14"/>
      <c r="E60" s="14"/>
      <c r="F60" s="14"/>
      <c r="G60" s="14"/>
      <c r="H60" s="15"/>
      <c r="I60" s="14"/>
      <c r="J60" s="14"/>
      <c r="K60" s="14"/>
      <c r="L60" s="14"/>
      <c r="M60" s="15"/>
      <c r="N60" s="15"/>
      <c r="O60" s="14"/>
      <c r="P60" s="14"/>
      <c r="Q60" s="3"/>
      <c r="R60" s="3"/>
      <c r="S60" s="3"/>
      <c r="T60" s="3"/>
      <c r="U60" s="3"/>
      <c r="V60" s="3"/>
      <c r="W60" s="3"/>
      <c r="X60" s="3"/>
      <c r="Y60" s="3"/>
    </row>
    <row r="61" spans="1:25" ht="21" customHeight="1">
      <c r="A61" s="14"/>
      <c r="B61" s="14"/>
      <c r="C61" s="14"/>
      <c r="D61" s="14"/>
      <c r="E61" s="14"/>
      <c r="F61" s="14"/>
      <c r="G61" s="14"/>
      <c r="H61" s="15"/>
      <c r="I61" s="14"/>
      <c r="J61" s="14"/>
      <c r="K61" s="14"/>
      <c r="L61" s="14"/>
      <c r="M61" s="15"/>
      <c r="N61" s="15"/>
      <c r="O61" s="14"/>
      <c r="P61" s="14"/>
      <c r="Q61" s="3"/>
      <c r="R61" s="3"/>
      <c r="S61" s="3"/>
      <c r="T61" s="3"/>
      <c r="U61" s="3"/>
      <c r="V61" s="3"/>
      <c r="W61" s="3"/>
      <c r="X61" s="3"/>
      <c r="Y61" s="3"/>
    </row>
    <row r="62" spans="1:25" ht="21" customHeight="1">
      <c r="A62" s="14"/>
      <c r="B62" s="14"/>
      <c r="C62" s="14"/>
      <c r="D62" s="14"/>
      <c r="E62" s="14"/>
      <c r="F62" s="14"/>
      <c r="G62" s="14"/>
      <c r="H62" s="15"/>
      <c r="I62" s="14"/>
      <c r="J62" s="14"/>
      <c r="K62" s="14"/>
      <c r="L62" s="14"/>
      <c r="M62" s="15"/>
      <c r="N62" s="15"/>
      <c r="O62" s="14"/>
      <c r="P62" s="14"/>
      <c r="Q62" s="3"/>
      <c r="R62" s="3"/>
      <c r="S62" s="3"/>
      <c r="T62" s="3"/>
      <c r="U62" s="3"/>
      <c r="V62" s="3"/>
      <c r="W62" s="3"/>
      <c r="X62" s="3"/>
      <c r="Y62" s="3"/>
    </row>
    <row r="63" spans="1:25" ht="21" customHeight="1">
      <c r="A63" s="14"/>
      <c r="B63" s="14"/>
      <c r="C63" s="14"/>
      <c r="D63" s="14"/>
      <c r="E63" s="14"/>
      <c r="F63" s="14"/>
      <c r="G63" s="14"/>
      <c r="H63" s="15"/>
      <c r="I63" s="14"/>
      <c r="J63" s="14"/>
      <c r="K63" s="14"/>
      <c r="L63" s="14"/>
      <c r="M63" s="15"/>
      <c r="N63" s="15"/>
      <c r="O63" s="14"/>
      <c r="P63" s="14"/>
      <c r="Q63" s="3"/>
      <c r="R63" s="3"/>
      <c r="S63" s="3"/>
      <c r="T63" s="3"/>
      <c r="U63" s="3"/>
      <c r="V63" s="3"/>
      <c r="W63" s="3"/>
      <c r="X63" s="3"/>
      <c r="Y63" s="3"/>
    </row>
    <row r="64" spans="1:25" ht="21" customHeight="1">
      <c r="A64" s="14"/>
      <c r="B64" s="14"/>
      <c r="C64" s="14"/>
      <c r="D64" s="14"/>
      <c r="E64" s="14"/>
      <c r="F64" s="14"/>
      <c r="G64" s="14"/>
      <c r="H64" s="15"/>
      <c r="I64" s="14"/>
      <c r="J64" s="14"/>
      <c r="K64" s="14"/>
      <c r="L64" s="14"/>
      <c r="M64" s="15"/>
      <c r="N64" s="15"/>
      <c r="O64" s="14"/>
      <c r="P64" s="14"/>
      <c r="Q64" s="3"/>
      <c r="R64" s="3"/>
      <c r="S64" s="3"/>
      <c r="T64" s="3"/>
      <c r="U64" s="3"/>
      <c r="V64" s="3"/>
      <c r="W64" s="3"/>
      <c r="X64" s="3"/>
      <c r="Y64" s="3"/>
    </row>
    <row r="65" spans="1:25" ht="21" customHeight="1">
      <c r="A65" s="14"/>
      <c r="B65" s="14"/>
      <c r="C65" s="14"/>
      <c r="D65" s="14"/>
      <c r="E65" s="14"/>
      <c r="F65" s="14"/>
      <c r="G65" s="14"/>
      <c r="H65" s="15"/>
      <c r="I65" s="14"/>
      <c r="J65" s="14"/>
      <c r="K65" s="14"/>
      <c r="L65" s="14"/>
      <c r="M65" s="15"/>
      <c r="N65" s="15"/>
      <c r="O65" s="14"/>
      <c r="P65" s="14"/>
      <c r="Q65" s="3"/>
      <c r="R65" s="3"/>
      <c r="S65" s="3"/>
      <c r="T65" s="3"/>
      <c r="U65" s="3"/>
      <c r="V65" s="3"/>
      <c r="W65" s="3"/>
      <c r="X65" s="3"/>
      <c r="Y65" s="3"/>
    </row>
    <row r="66" spans="1:25" ht="21" customHeight="1">
      <c r="A66" s="14"/>
      <c r="B66" s="14"/>
      <c r="C66" s="14"/>
      <c r="D66" s="14"/>
      <c r="E66" s="14"/>
      <c r="F66" s="14"/>
      <c r="G66" s="14"/>
      <c r="H66" s="15"/>
      <c r="I66" s="14"/>
      <c r="J66" s="14"/>
      <c r="K66" s="14"/>
      <c r="L66" s="14"/>
      <c r="M66" s="15"/>
      <c r="N66" s="15"/>
      <c r="O66" s="14"/>
      <c r="P66" s="14"/>
      <c r="Q66" s="3"/>
      <c r="R66" s="3"/>
      <c r="S66" s="3"/>
      <c r="T66" s="3"/>
      <c r="U66" s="3"/>
      <c r="V66" s="3"/>
      <c r="W66" s="3"/>
      <c r="X66" s="3"/>
      <c r="Y66" s="3"/>
    </row>
    <row r="67" spans="1:25" ht="21" customHeight="1">
      <c r="A67" s="14"/>
      <c r="B67" s="14"/>
      <c r="C67" s="14"/>
      <c r="D67" s="14"/>
      <c r="E67" s="14"/>
      <c r="F67" s="14"/>
      <c r="G67" s="14"/>
      <c r="H67" s="15"/>
      <c r="I67" s="14"/>
      <c r="J67" s="14"/>
      <c r="K67" s="14"/>
      <c r="L67" s="14"/>
      <c r="M67" s="15"/>
      <c r="N67" s="15"/>
      <c r="O67" s="14"/>
      <c r="P67" s="14"/>
      <c r="Q67" s="3"/>
      <c r="R67" s="3"/>
      <c r="S67" s="3"/>
      <c r="T67" s="3"/>
      <c r="U67" s="3"/>
      <c r="V67" s="3"/>
      <c r="W67" s="3"/>
      <c r="X67" s="3"/>
      <c r="Y67" s="3"/>
    </row>
    <row r="68" spans="1:25" ht="21" customHeight="1">
      <c r="A68" s="14"/>
      <c r="B68" s="14"/>
      <c r="C68" s="14"/>
      <c r="D68" s="14"/>
      <c r="E68" s="14"/>
      <c r="F68" s="14"/>
      <c r="G68" s="14"/>
      <c r="H68" s="15"/>
      <c r="I68" s="14"/>
      <c r="J68" s="14"/>
      <c r="K68" s="14"/>
      <c r="L68" s="14"/>
      <c r="M68" s="15"/>
      <c r="N68" s="15"/>
      <c r="O68" s="14"/>
      <c r="P68" s="14"/>
      <c r="Q68" s="3"/>
      <c r="R68" s="3"/>
      <c r="S68" s="3"/>
      <c r="T68" s="3"/>
      <c r="U68" s="3"/>
      <c r="V68" s="3"/>
      <c r="W68" s="3"/>
      <c r="X68" s="3"/>
      <c r="Y68" s="3"/>
    </row>
    <row r="69" spans="1:25" ht="21" customHeight="1">
      <c r="A69" s="14"/>
      <c r="B69" s="14"/>
      <c r="C69" s="14"/>
      <c r="D69" s="14"/>
      <c r="E69" s="14"/>
      <c r="F69" s="14"/>
      <c r="G69" s="14"/>
      <c r="H69" s="15"/>
      <c r="I69" s="14"/>
      <c r="J69" s="14"/>
      <c r="K69" s="14"/>
      <c r="L69" s="14"/>
      <c r="M69" s="15"/>
      <c r="N69" s="15"/>
      <c r="O69" s="14"/>
      <c r="P69" s="14"/>
      <c r="Q69" s="3"/>
      <c r="R69" s="3"/>
      <c r="S69" s="3"/>
      <c r="T69" s="3"/>
      <c r="U69" s="3"/>
      <c r="V69" s="3"/>
      <c r="W69" s="3"/>
      <c r="X69" s="3"/>
      <c r="Y69" s="3"/>
    </row>
    <row r="70" spans="1:25" ht="21" customHeight="1">
      <c r="A70" s="14"/>
      <c r="B70" s="14"/>
      <c r="C70" s="14"/>
      <c r="D70" s="14"/>
      <c r="E70" s="14"/>
      <c r="F70" s="14"/>
      <c r="G70" s="14"/>
      <c r="H70" s="15"/>
      <c r="I70" s="14"/>
      <c r="J70" s="14"/>
      <c r="K70" s="14"/>
      <c r="L70" s="14"/>
      <c r="M70" s="15"/>
      <c r="N70" s="15"/>
      <c r="O70" s="14"/>
      <c r="P70" s="14"/>
      <c r="Q70" s="3"/>
      <c r="R70" s="3"/>
      <c r="S70" s="3"/>
      <c r="T70" s="3"/>
      <c r="U70" s="3"/>
      <c r="V70" s="3"/>
      <c r="W70" s="3"/>
      <c r="X70" s="3"/>
      <c r="Y70" s="3"/>
    </row>
    <row r="71" spans="1:25" ht="21" customHeight="1">
      <c r="A71" s="14"/>
      <c r="B71" s="14"/>
      <c r="C71" s="14"/>
      <c r="D71" s="14"/>
      <c r="E71" s="14"/>
      <c r="F71" s="14"/>
      <c r="G71" s="14"/>
      <c r="H71" s="15"/>
      <c r="I71" s="14"/>
      <c r="J71" s="14"/>
      <c r="K71" s="14"/>
      <c r="L71" s="14"/>
      <c r="M71" s="15"/>
      <c r="N71" s="15"/>
      <c r="O71" s="14"/>
      <c r="P71" s="14"/>
      <c r="Q71" s="3"/>
      <c r="R71" s="3"/>
      <c r="S71" s="3"/>
      <c r="T71" s="3"/>
      <c r="U71" s="3"/>
      <c r="V71" s="3"/>
      <c r="W71" s="3"/>
      <c r="X71" s="3"/>
      <c r="Y71" s="3"/>
    </row>
    <row r="72" spans="1:25" ht="21" customHeight="1">
      <c r="A72" s="14"/>
      <c r="B72" s="14"/>
      <c r="C72" s="14"/>
      <c r="D72" s="14"/>
      <c r="E72" s="14"/>
      <c r="F72" s="14"/>
      <c r="G72" s="14"/>
      <c r="H72" s="15"/>
      <c r="I72" s="14"/>
      <c r="J72" s="14"/>
      <c r="K72" s="14"/>
      <c r="L72" s="14"/>
      <c r="M72" s="15"/>
      <c r="N72" s="15"/>
      <c r="O72" s="14"/>
      <c r="P72" s="14"/>
      <c r="Q72" s="3"/>
      <c r="R72" s="3"/>
      <c r="S72" s="3"/>
      <c r="T72" s="3"/>
      <c r="U72" s="3"/>
      <c r="V72" s="3"/>
      <c r="W72" s="3"/>
      <c r="X72" s="3"/>
      <c r="Y72" s="3"/>
    </row>
    <row r="73" spans="1:25" ht="21" customHeight="1">
      <c r="A73" s="14"/>
      <c r="B73" s="14"/>
      <c r="C73" s="14"/>
      <c r="D73" s="14"/>
      <c r="E73" s="14"/>
      <c r="F73" s="14"/>
      <c r="G73" s="14"/>
      <c r="H73" s="15"/>
      <c r="I73" s="14"/>
      <c r="J73" s="14"/>
      <c r="K73" s="14"/>
      <c r="L73" s="14"/>
      <c r="M73" s="15"/>
      <c r="N73" s="15"/>
      <c r="O73" s="14"/>
      <c r="P73" s="14"/>
      <c r="Q73" s="3"/>
      <c r="R73" s="3"/>
      <c r="S73" s="3"/>
      <c r="T73" s="3"/>
      <c r="U73" s="3"/>
      <c r="V73" s="3"/>
      <c r="W73" s="3"/>
      <c r="X73" s="3"/>
      <c r="Y73" s="3"/>
    </row>
    <row r="74" spans="1:25" ht="21" customHeight="1">
      <c r="A74" s="14"/>
      <c r="B74" s="14"/>
      <c r="C74" s="14"/>
      <c r="D74" s="14"/>
      <c r="E74" s="14"/>
      <c r="F74" s="14"/>
      <c r="G74" s="14"/>
      <c r="H74" s="15"/>
      <c r="I74" s="14"/>
      <c r="J74" s="14"/>
      <c r="K74" s="14"/>
      <c r="L74" s="14"/>
      <c r="M74" s="15"/>
      <c r="N74" s="15"/>
      <c r="O74" s="14"/>
      <c r="P74" s="14"/>
      <c r="Q74" s="3"/>
      <c r="R74" s="3"/>
      <c r="S74" s="3"/>
      <c r="T74" s="3"/>
      <c r="U74" s="3"/>
      <c r="V74" s="3"/>
      <c r="W74" s="3"/>
      <c r="X74" s="3"/>
      <c r="Y74" s="3"/>
    </row>
    <row r="75" spans="1:25" ht="21" customHeight="1">
      <c r="A75" s="14"/>
      <c r="B75" s="14"/>
      <c r="C75" s="14"/>
      <c r="D75" s="14"/>
      <c r="E75" s="14"/>
      <c r="F75" s="14"/>
      <c r="G75" s="14"/>
      <c r="H75" s="15"/>
      <c r="I75" s="14"/>
      <c r="J75" s="14"/>
      <c r="K75" s="14"/>
      <c r="L75" s="14"/>
      <c r="M75" s="15"/>
      <c r="N75" s="15"/>
      <c r="O75" s="14"/>
      <c r="P75" s="14"/>
      <c r="Q75" s="3"/>
      <c r="R75" s="3"/>
      <c r="S75" s="3"/>
      <c r="T75" s="3"/>
      <c r="U75" s="3"/>
      <c r="V75" s="3"/>
      <c r="W75" s="3"/>
      <c r="X75" s="3"/>
      <c r="Y75" s="3"/>
    </row>
    <row r="76" spans="1:25" ht="21" customHeight="1">
      <c r="A76" s="14"/>
      <c r="B76" s="14"/>
      <c r="C76" s="14"/>
      <c r="D76" s="14"/>
      <c r="E76" s="14"/>
      <c r="F76" s="14"/>
      <c r="G76" s="14"/>
      <c r="H76" s="15"/>
      <c r="I76" s="14"/>
      <c r="J76" s="14"/>
      <c r="K76" s="14"/>
      <c r="L76" s="14"/>
      <c r="M76" s="15"/>
      <c r="N76" s="15"/>
      <c r="O76" s="14"/>
      <c r="P76" s="14"/>
      <c r="Q76" s="3"/>
      <c r="R76" s="3"/>
      <c r="S76" s="3"/>
      <c r="T76" s="3"/>
      <c r="U76" s="3"/>
      <c r="V76" s="3"/>
      <c r="W76" s="3"/>
      <c r="X76" s="3"/>
      <c r="Y76" s="3"/>
    </row>
    <row r="77" spans="1:25" ht="21" customHeight="1">
      <c r="A77" s="14"/>
      <c r="B77" s="14"/>
      <c r="C77" s="14"/>
      <c r="D77" s="14"/>
      <c r="E77" s="14"/>
      <c r="F77" s="14"/>
      <c r="G77" s="14"/>
      <c r="H77" s="15"/>
      <c r="I77" s="14"/>
      <c r="J77" s="14"/>
      <c r="K77" s="14"/>
      <c r="L77" s="14"/>
      <c r="M77" s="15"/>
      <c r="N77" s="15"/>
      <c r="O77" s="14"/>
      <c r="P77" s="14"/>
      <c r="Q77" s="3"/>
      <c r="R77" s="3"/>
      <c r="S77" s="3"/>
      <c r="T77" s="3"/>
      <c r="U77" s="3"/>
      <c r="V77" s="3"/>
      <c r="W77" s="3"/>
      <c r="X77" s="3"/>
      <c r="Y77" s="3"/>
    </row>
    <row r="78" spans="1:25" ht="21" customHeight="1">
      <c r="A78" s="14"/>
      <c r="B78" s="14"/>
      <c r="C78" s="14"/>
      <c r="D78" s="14"/>
      <c r="E78" s="14"/>
      <c r="F78" s="14"/>
      <c r="G78" s="14"/>
      <c r="H78" s="15"/>
      <c r="I78" s="14"/>
      <c r="J78" s="14"/>
      <c r="K78" s="14"/>
      <c r="L78" s="14"/>
      <c r="M78" s="15"/>
      <c r="N78" s="15"/>
      <c r="O78" s="14"/>
      <c r="P78" s="14"/>
      <c r="Q78" s="3"/>
      <c r="R78" s="3"/>
      <c r="S78" s="3"/>
      <c r="T78" s="3"/>
      <c r="U78" s="3"/>
      <c r="V78" s="3"/>
      <c r="W78" s="3"/>
      <c r="X78" s="3"/>
      <c r="Y78" s="3"/>
    </row>
    <row r="79" spans="1:25" ht="21" customHeight="1">
      <c r="A79" s="14"/>
      <c r="B79" s="14"/>
      <c r="C79" s="14"/>
      <c r="D79" s="14"/>
      <c r="E79" s="14"/>
      <c r="F79" s="14"/>
      <c r="G79" s="14"/>
      <c r="H79" s="15"/>
      <c r="I79" s="14"/>
      <c r="J79" s="14"/>
      <c r="K79" s="14"/>
      <c r="L79" s="14"/>
      <c r="M79" s="15"/>
      <c r="N79" s="15"/>
      <c r="O79" s="14"/>
      <c r="P79" s="14"/>
      <c r="Q79" s="3"/>
      <c r="R79" s="3"/>
      <c r="S79" s="3"/>
      <c r="T79" s="3"/>
      <c r="U79" s="3"/>
      <c r="V79" s="3"/>
      <c r="W79" s="3"/>
      <c r="X79" s="3"/>
      <c r="Y79" s="3"/>
    </row>
    <row r="80" spans="1:25" ht="21" customHeight="1">
      <c r="A80" s="14"/>
      <c r="B80" s="14"/>
      <c r="C80" s="14"/>
      <c r="D80" s="14"/>
      <c r="E80" s="14"/>
      <c r="F80" s="14"/>
      <c r="G80" s="14"/>
      <c r="H80" s="15"/>
      <c r="I80" s="14"/>
      <c r="J80" s="14"/>
      <c r="K80" s="14"/>
      <c r="L80" s="14"/>
      <c r="M80" s="15"/>
      <c r="N80" s="15"/>
      <c r="O80" s="14"/>
      <c r="P80" s="14"/>
      <c r="Q80" s="3"/>
      <c r="R80" s="3"/>
      <c r="S80" s="3"/>
      <c r="T80" s="3"/>
      <c r="U80" s="3"/>
      <c r="V80" s="3"/>
      <c r="W80" s="3"/>
      <c r="X80" s="3"/>
      <c r="Y80" s="3"/>
    </row>
    <row r="81" spans="1:25" ht="21" customHeight="1">
      <c r="A81" s="14"/>
      <c r="B81" s="14"/>
      <c r="C81" s="14"/>
      <c r="D81" s="14"/>
      <c r="E81" s="14"/>
      <c r="F81" s="14"/>
      <c r="G81" s="14"/>
      <c r="H81" s="15"/>
      <c r="I81" s="14"/>
      <c r="J81" s="14"/>
      <c r="K81" s="14"/>
      <c r="L81" s="14"/>
      <c r="M81" s="15"/>
      <c r="N81" s="15"/>
      <c r="O81" s="14"/>
      <c r="P81" s="14"/>
      <c r="Q81" s="3"/>
      <c r="R81" s="3"/>
      <c r="S81" s="3"/>
      <c r="T81" s="3"/>
      <c r="U81" s="3"/>
      <c r="V81" s="3"/>
      <c r="W81" s="3"/>
      <c r="X81" s="3"/>
      <c r="Y81" s="3"/>
    </row>
    <row r="82" spans="1:25" ht="21" customHeight="1">
      <c r="A82" s="14"/>
      <c r="B82" s="14"/>
      <c r="C82" s="14"/>
      <c r="D82" s="14"/>
      <c r="E82" s="14"/>
      <c r="F82" s="14"/>
      <c r="G82" s="14"/>
      <c r="H82" s="15"/>
      <c r="I82" s="14"/>
      <c r="J82" s="14"/>
      <c r="K82" s="14"/>
      <c r="L82" s="14"/>
      <c r="M82" s="15"/>
      <c r="N82" s="15"/>
      <c r="O82" s="14"/>
      <c r="P82" s="14"/>
      <c r="Q82" s="3"/>
      <c r="R82" s="3"/>
      <c r="S82" s="3"/>
      <c r="T82" s="3"/>
      <c r="U82" s="3"/>
      <c r="V82" s="3"/>
      <c r="W82" s="3"/>
      <c r="X82" s="3"/>
      <c r="Y82" s="3"/>
    </row>
    <row r="83" spans="1:25" ht="21" customHeight="1">
      <c r="A83" s="14"/>
      <c r="B83" s="14"/>
      <c r="C83" s="14"/>
      <c r="D83" s="14"/>
      <c r="E83" s="14"/>
      <c r="F83" s="14"/>
      <c r="G83" s="14"/>
      <c r="H83" s="15"/>
      <c r="I83" s="14"/>
      <c r="J83" s="14"/>
      <c r="K83" s="14"/>
      <c r="L83" s="14"/>
      <c r="M83" s="15"/>
      <c r="N83" s="15"/>
      <c r="O83" s="14"/>
      <c r="P83" s="14"/>
      <c r="Q83" s="3"/>
      <c r="R83" s="3"/>
      <c r="S83" s="3"/>
      <c r="T83" s="3"/>
      <c r="U83" s="3"/>
      <c r="V83" s="3"/>
      <c r="W83" s="3"/>
      <c r="X83" s="3"/>
      <c r="Y83" s="3"/>
    </row>
    <row r="84" spans="1:25" ht="21" customHeight="1">
      <c r="A84" s="14"/>
      <c r="B84" s="14"/>
      <c r="C84" s="14"/>
      <c r="D84" s="14"/>
      <c r="E84" s="14"/>
      <c r="F84" s="14"/>
      <c r="G84" s="14"/>
      <c r="H84" s="15"/>
      <c r="I84" s="14"/>
      <c r="J84" s="14"/>
      <c r="K84" s="14"/>
      <c r="L84" s="14"/>
      <c r="M84" s="15"/>
      <c r="N84" s="15"/>
      <c r="O84" s="14"/>
      <c r="P84" s="14"/>
      <c r="Q84" s="3"/>
      <c r="R84" s="3"/>
      <c r="S84" s="3"/>
      <c r="T84" s="3"/>
      <c r="U84" s="3"/>
      <c r="V84" s="3"/>
      <c r="W84" s="3"/>
      <c r="X84" s="3"/>
      <c r="Y84" s="3"/>
    </row>
    <row r="85" spans="1:25" ht="21" customHeight="1">
      <c r="A85" s="14"/>
      <c r="B85" s="14"/>
      <c r="C85" s="14"/>
      <c r="D85" s="14"/>
      <c r="E85" s="14"/>
      <c r="F85" s="14"/>
      <c r="G85" s="14"/>
      <c r="H85" s="15"/>
      <c r="I85" s="14"/>
      <c r="J85" s="14"/>
      <c r="K85" s="14"/>
      <c r="L85" s="14"/>
      <c r="M85" s="15"/>
      <c r="N85" s="15"/>
      <c r="O85" s="14"/>
      <c r="P85" s="14"/>
      <c r="Q85" s="3"/>
      <c r="R85" s="3"/>
      <c r="S85" s="3"/>
      <c r="T85" s="3"/>
      <c r="U85" s="3"/>
      <c r="V85" s="3"/>
      <c r="W85" s="3"/>
      <c r="X85" s="3"/>
      <c r="Y85" s="3"/>
    </row>
    <row r="86" spans="1:25" ht="21" customHeight="1">
      <c r="A86" s="14"/>
      <c r="B86" s="14"/>
      <c r="C86" s="14"/>
      <c r="D86" s="14"/>
      <c r="E86" s="14"/>
      <c r="F86" s="14"/>
      <c r="G86" s="14"/>
      <c r="H86" s="15"/>
      <c r="I86" s="14"/>
      <c r="J86" s="14"/>
      <c r="K86" s="14"/>
      <c r="L86" s="14"/>
      <c r="M86" s="15"/>
      <c r="N86" s="15"/>
      <c r="O86" s="14"/>
      <c r="P86" s="14"/>
      <c r="Q86" s="3"/>
      <c r="R86" s="3"/>
      <c r="S86" s="3"/>
      <c r="T86" s="3"/>
      <c r="U86" s="3"/>
      <c r="V86" s="3"/>
      <c r="W86" s="3"/>
      <c r="X86" s="3"/>
      <c r="Y86" s="3"/>
    </row>
    <row r="87" spans="1:25" ht="21" customHeight="1">
      <c r="A87" s="14"/>
      <c r="B87" s="14"/>
      <c r="C87" s="14"/>
      <c r="D87" s="14"/>
      <c r="E87" s="14"/>
      <c r="F87" s="14"/>
      <c r="G87" s="14"/>
      <c r="H87" s="15"/>
      <c r="I87" s="14"/>
      <c r="J87" s="14"/>
      <c r="K87" s="14"/>
      <c r="L87" s="14"/>
      <c r="M87" s="15"/>
      <c r="N87" s="15"/>
      <c r="O87" s="14"/>
      <c r="P87" s="14"/>
      <c r="Q87" s="3"/>
      <c r="R87" s="3"/>
      <c r="S87" s="3"/>
      <c r="T87" s="3"/>
      <c r="U87" s="3"/>
      <c r="V87" s="3"/>
      <c r="W87" s="3"/>
      <c r="X87" s="3"/>
      <c r="Y87" s="3"/>
    </row>
    <row r="88" spans="1:25" ht="21" customHeight="1">
      <c r="A88" s="14"/>
      <c r="B88" s="14"/>
      <c r="C88" s="14"/>
      <c r="D88" s="14"/>
      <c r="E88" s="14"/>
      <c r="F88" s="14"/>
      <c r="G88" s="14"/>
      <c r="H88" s="15"/>
      <c r="I88" s="14"/>
      <c r="J88" s="14"/>
      <c r="K88" s="14"/>
      <c r="L88" s="14"/>
      <c r="M88" s="15"/>
      <c r="N88" s="15"/>
      <c r="O88" s="14"/>
      <c r="P88" s="14"/>
      <c r="Q88" s="3"/>
      <c r="R88" s="3"/>
      <c r="S88" s="3"/>
      <c r="T88" s="3"/>
      <c r="U88" s="3"/>
      <c r="V88" s="3"/>
      <c r="W88" s="3"/>
      <c r="X88" s="3"/>
      <c r="Y88" s="3"/>
    </row>
    <row r="89" spans="1:25" ht="21" customHeight="1">
      <c r="A89" s="14"/>
      <c r="B89" s="14"/>
      <c r="C89" s="14"/>
      <c r="D89" s="14"/>
      <c r="E89" s="14"/>
      <c r="F89" s="14"/>
      <c r="G89" s="14"/>
      <c r="H89" s="15"/>
      <c r="I89" s="14"/>
      <c r="J89" s="14"/>
      <c r="K89" s="14"/>
      <c r="L89" s="14"/>
      <c r="M89" s="15"/>
      <c r="N89" s="15"/>
      <c r="O89" s="14"/>
      <c r="P89" s="14"/>
      <c r="Q89" s="3"/>
      <c r="R89" s="3"/>
      <c r="S89" s="3"/>
      <c r="T89" s="3"/>
      <c r="U89" s="3"/>
      <c r="V89" s="3"/>
      <c r="W89" s="3"/>
      <c r="X89" s="3"/>
      <c r="Y89" s="3"/>
    </row>
    <row r="90" spans="1:25" ht="21" customHeight="1">
      <c r="A90" s="14"/>
      <c r="B90" s="14"/>
      <c r="C90" s="14"/>
      <c r="D90" s="14"/>
      <c r="E90" s="14"/>
      <c r="F90" s="14"/>
      <c r="G90" s="14"/>
      <c r="H90" s="15"/>
      <c r="I90" s="14"/>
      <c r="J90" s="14"/>
      <c r="K90" s="14"/>
      <c r="L90" s="14"/>
      <c r="M90" s="15"/>
      <c r="N90" s="15"/>
      <c r="O90" s="14"/>
      <c r="P90" s="14"/>
      <c r="Q90" s="3"/>
      <c r="R90" s="3"/>
      <c r="S90" s="3"/>
      <c r="T90" s="3"/>
      <c r="U90" s="3"/>
      <c r="V90" s="3"/>
      <c r="W90" s="3"/>
      <c r="X90" s="3"/>
      <c r="Y90" s="3"/>
    </row>
    <row r="91" spans="1:25" ht="21" customHeight="1">
      <c r="A91" s="14"/>
      <c r="B91" s="14"/>
      <c r="C91" s="14"/>
      <c r="D91" s="14"/>
      <c r="E91" s="14"/>
      <c r="F91" s="14"/>
      <c r="G91" s="14"/>
      <c r="H91" s="15"/>
      <c r="I91" s="14"/>
      <c r="J91" s="14"/>
      <c r="K91" s="14"/>
      <c r="L91" s="14"/>
      <c r="M91" s="15"/>
      <c r="N91" s="15"/>
      <c r="O91" s="14"/>
      <c r="P91" s="14"/>
      <c r="Q91" s="3"/>
      <c r="R91" s="3"/>
      <c r="S91" s="3"/>
      <c r="T91" s="3"/>
      <c r="U91" s="3"/>
      <c r="V91" s="3"/>
      <c r="W91" s="3"/>
      <c r="X91" s="3"/>
      <c r="Y91" s="3"/>
    </row>
    <row r="92" spans="1:25" ht="21" customHeight="1">
      <c r="A92" s="14"/>
      <c r="B92" s="14"/>
      <c r="C92" s="14"/>
      <c r="D92" s="14"/>
      <c r="E92" s="14"/>
      <c r="F92" s="14"/>
      <c r="G92" s="14"/>
      <c r="H92" s="15"/>
      <c r="I92" s="14"/>
      <c r="J92" s="14"/>
      <c r="K92" s="14"/>
      <c r="L92" s="14"/>
      <c r="M92" s="15"/>
      <c r="N92" s="15"/>
      <c r="O92" s="14"/>
      <c r="P92" s="14"/>
      <c r="Q92" s="3"/>
      <c r="R92" s="3"/>
      <c r="S92" s="3"/>
      <c r="T92" s="3"/>
      <c r="U92" s="3"/>
      <c r="V92" s="3"/>
      <c r="W92" s="3"/>
      <c r="X92" s="3"/>
      <c r="Y92" s="3"/>
    </row>
    <row r="93" spans="1:25" ht="21" customHeight="1">
      <c r="A93" s="14"/>
      <c r="B93" s="14"/>
      <c r="C93" s="14"/>
      <c r="D93" s="14"/>
      <c r="E93" s="14"/>
      <c r="F93" s="14"/>
      <c r="G93" s="14"/>
      <c r="H93" s="15"/>
      <c r="I93" s="14"/>
      <c r="J93" s="14"/>
      <c r="K93" s="14"/>
      <c r="L93" s="14"/>
      <c r="M93" s="15"/>
      <c r="N93" s="15"/>
      <c r="O93" s="14"/>
      <c r="P93" s="14"/>
      <c r="Q93" s="3"/>
      <c r="R93" s="3"/>
      <c r="S93" s="3"/>
      <c r="T93" s="3"/>
      <c r="U93" s="3"/>
      <c r="V93" s="3"/>
      <c r="W93" s="3"/>
      <c r="X93" s="3"/>
      <c r="Y93" s="3"/>
    </row>
    <row r="94" spans="1:25" ht="21" customHeight="1">
      <c r="A94" s="14"/>
      <c r="B94" s="14"/>
      <c r="C94" s="14"/>
      <c r="D94" s="14"/>
      <c r="E94" s="14"/>
      <c r="F94" s="14"/>
      <c r="G94" s="14"/>
      <c r="H94" s="15"/>
      <c r="I94" s="14"/>
      <c r="J94" s="14"/>
      <c r="K94" s="14"/>
      <c r="L94" s="14"/>
      <c r="M94" s="15"/>
      <c r="N94" s="15"/>
      <c r="O94" s="14"/>
      <c r="P94" s="14"/>
      <c r="Q94" s="3"/>
      <c r="R94" s="3"/>
      <c r="S94" s="3"/>
      <c r="T94" s="3"/>
      <c r="U94" s="3"/>
      <c r="V94" s="3"/>
      <c r="W94" s="3"/>
      <c r="X94" s="3"/>
      <c r="Y94" s="3"/>
    </row>
    <row r="95" spans="1:25" ht="21" customHeight="1">
      <c r="A95" s="14"/>
      <c r="B95" s="14"/>
      <c r="C95" s="14"/>
      <c r="D95" s="14"/>
      <c r="E95" s="14"/>
      <c r="F95" s="14"/>
      <c r="G95" s="14"/>
      <c r="H95" s="15"/>
      <c r="I95" s="14"/>
      <c r="J95" s="14"/>
      <c r="K95" s="14"/>
      <c r="L95" s="14"/>
      <c r="M95" s="15"/>
      <c r="N95" s="15"/>
      <c r="O95" s="14"/>
      <c r="P95" s="14"/>
      <c r="Q95" s="3"/>
      <c r="R95" s="3"/>
      <c r="S95" s="3"/>
      <c r="T95" s="3"/>
      <c r="U95" s="3"/>
      <c r="V95" s="3"/>
      <c r="W95" s="3"/>
      <c r="X95" s="3"/>
      <c r="Y95" s="3"/>
    </row>
    <row r="96" spans="1:25" ht="21" customHeight="1">
      <c r="A96" s="14"/>
      <c r="B96" s="14"/>
      <c r="C96" s="14"/>
      <c r="D96" s="14"/>
      <c r="E96" s="14"/>
      <c r="F96" s="14"/>
      <c r="G96" s="14"/>
      <c r="H96" s="15"/>
      <c r="I96" s="14"/>
      <c r="J96" s="14"/>
      <c r="K96" s="14"/>
      <c r="L96" s="14"/>
      <c r="M96" s="15"/>
      <c r="N96" s="15"/>
      <c r="O96" s="14"/>
      <c r="P96" s="14"/>
      <c r="Q96" s="3"/>
      <c r="R96" s="3"/>
      <c r="S96" s="3"/>
      <c r="T96" s="3"/>
      <c r="U96" s="3"/>
      <c r="V96" s="3"/>
      <c r="W96" s="3"/>
      <c r="X96" s="3"/>
      <c r="Y96" s="3"/>
    </row>
    <row r="97" spans="1:25" ht="21" customHeight="1">
      <c r="A97" s="14"/>
      <c r="B97" s="14"/>
      <c r="C97" s="14"/>
      <c r="D97" s="14"/>
      <c r="E97" s="14"/>
      <c r="F97" s="14"/>
      <c r="G97" s="14"/>
      <c r="H97" s="15"/>
      <c r="I97" s="14"/>
      <c r="J97" s="14"/>
      <c r="K97" s="14"/>
      <c r="L97" s="14"/>
      <c r="M97" s="15"/>
      <c r="N97" s="15"/>
      <c r="O97" s="14"/>
      <c r="P97" s="14"/>
      <c r="Q97" s="3"/>
      <c r="R97" s="3"/>
      <c r="S97" s="3"/>
      <c r="T97" s="3"/>
      <c r="U97" s="3"/>
      <c r="V97" s="3"/>
      <c r="W97" s="3"/>
      <c r="X97" s="3"/>
      <c r="Y97" s="3"/>
    </row>
    <row r="98" spans="1:25" ht="21" customHeight="1">
      <c r="A98" s="14"/>
      <c r="B98" s="14"/>
      <c r="C98" s="14"/>
      <c r="D98" s="14"/>
      <c r="E98" s="14"/>
      <c r="F98" s="14"/>
      <c r="G98" s="14"/>
      <c r="H98" s="15"/>
      <c r="I98" s="14"/>
      <c r="J98" s="14"/>
      <c r="K98" s="14"/>
      <c r="L98" s="14"/>
      <c r="M98" s="15"/>
      <c r="N98" s="15"/>
      <c r="O98" s="14"/>
      <c r="P98" s="14"/>
      <c r="Q98" s="3"/>
      <c r="R98" s="3"/>
      <c r="S98" s="3"/>
      <c r="T98" s="3"/>
      <c r="U98" s="3"/>
      <c r="V98" s="3"/>
      <c r="W98" s="3"/>
      <c r="X98" s="3"/>
      <c r="Y98" s="3"/>
    </row>
    <row r="99" spans="1:25" ht="21" customHeight="1">
      <c r="A99" s="14"/>
      <c r="B99" s="14"/>
      <c r="C99" s="14"/>
      <c r="D99" s="14"/>
      <c r="E99" s="14"/>
      <c r="F99" s="14"/>
      <c r="G99" s="14"/>
      <c r="H99" s="15"/>
      <c r="I99" s="14"/>
      <c r="J99" s="14"/>
      <c r="K99" s="14"/>
      <c r="L99" s="14"/>
      <c r="M99" s="15"/>
      <c r="N99" s="15"/>
      <c r="O99" s="14"/>
      <c r="P99" s="14"/>
      <c r="Q99" s="3"/>
      <c r="R99" s="3"/>
      <c r="S99" s="3"/>
      <c r="T99" s="3"/>
      <c r="U99" s="3"/>
      <c r="V99" s="3"/>
      <c r="W99" s="3"/>
      <c r="X99" s="3"/>
      <c r="Y99" s="3"/>
    </row>
    <row r="100" spans="1:25" ht="21" customHeight="1">
      <c r="A100" s="14"/>
      <c r="B100" s="14"/>
      <c r="C100" s="14"/>
      <c r="D100" s="14"/>
      <c r="E100" s="14"/>
      <c r="F100" s="14"/>
      <c r="G100" s="14"/>
      <c r="H100" s="15"/>
      <c r="I100" s="14"/>
      <c r="J100" s="14"/>
      <c r="K100" s="14"/>
      <c r="L100" s="14"/>
      <c r="M100" s="15"/>
      <c r="N100" s="15"/>
      <c r="O100" s="14"/>
      <c r="P100" s="14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21" customHeight="1">
      <c r="A101" s="14"/>
      <c r="B101" s="14"/>
      <c r="C101" s="14"/>
      <c r="D101" s="14"/>
      <c r="E101" s="14"/>
      <c r="F101" s="14"/>
      <c r="G101" s="14"/>
      <c r="H101" s="15"/>
      <c r="I101" s="14"/>
      <c r="J101" s="14"/>
      <c r="K101" s="14"/>
      <c r="L101" s="14"/>
      <c r="M101" s="15"/>
      <c r="N101" s="15"/>
      <c r="O101" s="14"/>
      <c r="P101" s="14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21" customHeight="1">
      <c r="A102" s="14"/>
      <c r="B102" s="14"/>
      <c r="C102" s="14"/>
      <c r="D102" s="14"/>
      <c r="E102" s="14"/>
      <c r="F102" s="14"/>
      <c r="G102" s="14"/>
      <c r="H102" s="15"/>
      <c r="I102" s="14"/>
      <c r="J102" s="14"/>
      <c r="K102" s="14"/>
      <c r="L102" s="14"/>
      <c r="M102" s="15"/>
      <c r="N102" s="15"/>
      <c r="O102" s="14"/>
      <c r="P102" s="14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21" customHeight="1">
      <c r="A103" s="14"/>
      <c r="B103" s="14"/>
      <c r="C103" s="14"/>
      <c r="D103" s="14"/>
      <c r="E103" s="14"/>
      <c r="F103" s="14"/>
      <c r="G103" s="14"/>
      <c r="H103" s="15"/>
      <c r="I103" s="14"/>
      <c r="J103" s="14"/>
      <c r="K103" s="14"/>
      <c r="L103" s="14"/>
      <c r="M103" s="15"/>
      <c r="N103" s="15"/>
      <c r="O103" s="14"/>
      <c r="P103" s="14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21" customHeight="1">
      <c r="A104" s="14"/>
      <c r="B104" s="14"/>
      <c r="C104" s="14"/>
      <c r="D104" s="14"/>
      <c r="E104" s="14"/>
      <c r="F104" s="14"/>
      <c r="G104" s="14"/>
      <c r="H104" s="15"/>
      <c r="I104" s="14"/>
      <c r="J104" s="14"/>
      <c r="K104" s="14"/>
      <c r="L104" s="14"/>
      <c r="M104" s="15"/>
      <c r="N104" s="15"/>
      <c r="O104" s="14"/>
      <c r="P104" s="14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21" customHeight="1">
      <c r="A105" s="14"/>
      <c r="B105" s="14"/>
      <c r="C105" s="14"/>
      <c r="D105" s="14"/>
      <c r="E105" s="14"/>
      <c r="F105" s="14"/>
      <c r="G105" s="14"/>
      <c r="H105" s="15"/>
      <c r="I105" s="14"/>
      <c r="J105" s="14"/>
      <c r="K105" s="14"/>
      <c r="L105" s="14"/>
      <c r="M105" s="15"/>
      <c r="N105" s="15"/>
      <c r="O105" s="14"/>
      <c r="P105" s="14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21" customHeight="1">
      <c r="A106" s="14"/>
      <c r="B106" s="14"/>
      <c r="C106" s="14"/>
      <c r="D106" s="14"/>
      <c r="E106" s="14"/>
      <c r="F106" s="14"/>
      <c r="G106" s="14"/>
      <c r="H106" s="15"/>
      <c r="I106" s="14"/>
      <c r="J106" s="14"/>
      <c r="K106" s="14"/>
      <c r="L106" s="14"/>
      <c r="M106" s="15"/>
      <c r="N106" s="15"/>
      <c r="O106" s="14"/>
      <c r="P106" s="14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21" customHeight="1">
      <c r="A107" s="14"/>
      <c r="B107" s="14"/>
      <c r="C107" s="14"/>
      <c r="D107" s="14"/>
      <c r="E107" s="14"/>
      <c r="F107" s="14"/>
      <c r="G107" s="14"/>
      <c r="H107" s="15"/>
      <c r="I107" s="14"/>
      <c r="J107" s="14"/>
      <c r="K107" s="14"/>
      <c r="L107" s="14"/>
      <c r="M107" s="15"/>
      <c r="N107" s="15"/>
      <c r="O107" s="14"/>
      <c r="P107" s="14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21" customHeight="1">
      <c r="A108" s="14"/>
      <c r="B108" s="14"/>
      <c r="C108" s="14"/>
      <c r="D108" s="14"/>
      <c r="E108" s="14"/>
      <c r="F108" s="14"/>
      <c r="G108" s="14"/>
      <c r="H108" s="15"/>
      <c r="I108" s="14"/>
      <c r="J108" s="14"/>
      <c r="K108" s="14"/>
      <c r="L108" s="14"/>
      <c r="M108" s="15"/>
      <c r="N108" s="15"/>
      <c r="O108" s="14"/>
      <c r="P108" s="14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21" customHeight="1">
      <c r="A109" s="14"/>
      <c r="B109" s="14"/>
      <c r="C109" s="14"/>
      <c r="D109" s="14"/>
      <c r="E109" s="14"/>
      <c r="F109" s="14"/>
      <c r="G109" s="14"/>
      <c r="H109" s="15"/>
      <c r="I109" s="14"/>
      <c r="J109" s="14"/>
      <c r="K109" s="14"/>
      <c r="L109" s="14"/>
      <c r="M109" s="15"/>
      <c r="N109" s="15"/>
      <c r="O109" s="14"/>
      <c r="P109" s="14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21" customHeight="1">
      <c r="A110" s="14"/>
      <c r="B110" s="14"/>
      <c r="C110" s="14"/>
      <c r="D110" s="14"/>
      <c r="E110" s="14"/>
      <c r="F110" s="14"/>
      <c r="G110" s="14"/>
      <c r="H110" s="15"/>
      <c r="I110" s="14"/>
      <c r="J110" s="14"/>
      <c r="K110" s="14"/>
      <c r="L110" s="14"/>
      <c r="M110" s="15"/>
      <c r="N110" s="15"/>
      <c r="O110" s="14"/>
      <c r="P110" s="14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21" customHeight="1">
      <c r="A111" s="14"/>
      <c r="B111" s="14"/>
      <c r="C111" s="14"/>
      <c r="D111" s="14"/>
      <c r="E111" s="14"/>
      <c r="F111" s="14"/>
      <c r="G111" s="14"/>
      <c r="H111" s="15"/>
      <c r="I111" s="14"/>
      <c r="J111" s="14"/>
      <c r="K111" s="14"/>
      <c r="L111" s="14"/>
      <c r="M111" s="15"/>
      <c r="N111" s="15"/>
      <c r="O111" s="14"/>
      <c r="P111" s="14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21" customHeight="1">
      <c r="A112" s="14"/>
      <c r="B112" s="14"/>
      <c r="C112" s="14"/>
      <c r="D112" s="14"/>
      <c r="E112" s="14"/>
      <c r="F112" s="14"/>
      <c r="G112" s="14"/>
      <c r="H112" s="15"/>
      <c r="I112" s="14"/>
      <c r="J112" s="14"/>
      <c r="K112" s="14"/>
      <c r="L112" s="14"/>
      <c r="M112" s="15"/>
      <c r="N112" s="15"/>
      <c r="O112" s="14"/>
      <c r="P112" s="14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21" customHeight="1">
      <c r="A113" s="14"/>
      <c r="B113" s="14"/>
      <c r="C113" s="14"/>
      <c r="D113" s="14"/>
      <c r="E113" s="14"/>
      <c r="F113" s="14"/>
      <c r="G113" s="14"/>
      <c r="H113" s="15"/>
      <c r="I113" s="14"/>
      <c r="J113" s="14"/>
      <c r="K113" s="14"/>
      <c r="L113" s="14"/>
      <c r="M113" s="15"/>
      <c r="N113" s="15"/>
      <c r="O113" s="14"/>
      <c r="P113" s="14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21" customHeight="1">
      <c r="A114" s="14"/>
      <c r="B114" s="14"/>
      <c r="C114" s="14"/>
      <c r="D114" s="14"/>
      <c r="E114" s="14"/>
      <c r="F114" s="14"/>
      <c r="G114" s="14"/>
      <c r="H114" s="15"/>
      <c r="I114" s="14"/>
      <c r="J114" s="14"/>
      <c r="K114" s="14"/>
      <c r="L114" s="14"/>
      <c r="M114" s="15"/>
      <c r="N114" s="15"/>
      <c r="O114" s="14"/>
      <c r="P114" s="14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21" customHeight="1">
      <c r="A115" s="14"/>
      <c r="B115" s="14"/>
      <c r="C115" s="14"/>
      <c r="D115" s="14"/>
      <c r="E115" s="14"/>
      <c r="F115" s="14"/>
      <c r="G115" s="14"/>
      <c r="H115" s="15"/>
      <c r="I115" s="14"/>
      <c r="J115" s="14"/>
      <c r="K115" s="14"/>
      <c r="L115" s="14"/>
      <c r="M115" s="15"/>
      <c r="N115" s="15"/>
      <c r="O115" s="14"/>
      <c r="P115" s="14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21" customHeight="1">
      <c r="A116" s="14"/>
      <c r="B116" s="14"/>
      <c r="C116" s="14"/>
      <c r="D116" s="14"/>
      <c r="E116" s="14"/>
      <c r="F116" s="14"/>
      <c r="G116" s="14"/>
      <c r="H116" s="15"/>
      <c r="I116" s="14"/>
      <c r="J116" s="14"/>
      <c r="K116" s="14"/>
      <c r="L116" s="14"/>
      <c r="M116" s="15"/>
      <c r="N116" s="15"/>
      <c r="O116" s="14"/>
      <c r="P116" s="14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21" customHeight="1">
      <c r="A117" s="14"/>
      <c r="B117" s="14"/>
      <c r="C117" s="14"/>
      <c r="D117" s="14"/>
      <c r="E117" s="14"/>
      <c r="F117" s="14"/>
      <c r="G117" s="14"/>
      <c r="H117" s="15"/>
      <c r="I117" s="14"/>
      <c r="J117" s="14"/>
      <c r="K117" s="14"/>
      <c r="L117" s="14"/>
      <c r="M117" s="15"/>
      <c r="N117" s="15"/>
      <c r="O117" s="14"/>
      <c r="P117" s="14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21" customHeight="1">
      <c r="A118" s="14"/>
      <c r="B118" s="14"/>
      <c r="C118" s="14"/>
      <c r="D118" s="14"/>
      <c r="E118" s="14"/>
      <c r="F118" s="14"/>
      <c r="G118" s="14"/>
      <c r="H118" s="15"/>
      <c r="I118" s="14"/>
      <c r="J118" s="14"/>
      <c r="K118" s="14"/>
      <c r="L118" s="14"/>
      <c r="M118" s="15"/>
      <c r="N118" s="15"/>
      <c r="O118" s="14"/>
      <c r="P118" s="14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21" customHeight="1">
      <c r="A119" s="14"/>
      <c r="B119" s="14"/>
      <c r="C119" s="14"/>
      <c r="D119" s="14"/>
      <c r="E119" s="14"/>
      <c r="F119" s="14"/>
      <c r="G119" s="14"/>
      <c r="H119" s="15"/>
      <c r="I119" s="14"/>
      <c r="J119" s="14"/>
      <c r="K119" s="14"/>
      <c r="L119" s="14"/>
      <c r="M119" s="15"/>
      <c r="N119" s="15"/>
      <c r="O119" s="14"/>
      <c r="P119" s="14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21" customHeight="1">
      <c r="A120" s="14"/>
      <c r="B120" s="14"/>
      <c r="C120" s="14"/>
      <c r="D120" s="14"/>
      <c r="E120" s="14"/>
      <c r="F120" s="14"/>
      <c r="G120" s="14"/>
      <c r="H120" s="15"/>
      <c r="I120" s="14"/>
      <c r="J120" s="14"/>
      <c r="K120" s="14"/>
      <c r="L120" s="14"/>
      <c r="M120" s="15"/>
      <c r="N120" s="15"/>
      <c r="O120" s="14"/>
      <c r="P120" s="14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21" customHeight="1">
      <c r="A121" s="14"/>
      <c r="B121" s="14"/>
      <c r="C121" s="14"/>
      <c r="D121" s="14"/>
      <c r="E121" s="14"/>
      <c r="F121" s="14"/>
      <c r="G121" s="14"/>
      <c r="H121" s="15"/>
      <c r="I121" s="14"/>
      <c r="J121" s="14"/>
      <c r="K121" s="14"/>
      <c r="L121" s="14"/>
      <c r="M121" s="15"/>
      <c r="N121" s="15"/>
      <c r="O121" s="14"/>
      <c r="P121" s="14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21" customHeight="1">
      <c r="A122" s="14"/>
      <c r="B122" s="14"/>
      <c r="C122" s="14"/>
      <c r="D122" s="14"/>
      <c r="E122" s="14"/>
      <c r="F122" s="14"/>
      <c r="G122" s="14"/>
      <c r="H122" s="15"/>
      <c r="I122" s="14"/>
      <c r="J122" s="14"/>
      <c r="K122" s="14"/>
      <c r="L122" s="14"/>
      <c r="M122" s="15"/>
      <c r="N122" s="15"/>
      <c r="O122" s="14"/>
      <c r="P122" s="14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21" customHeight="1">
      <c r="A123" s="14"/>
      <c r="B123" s="14"/>
      <c r="C123" s="14"/>
      <c r="D123" s="14"/>
      <c r="E123" s="14"/>
      <c r="F123" s="14"/>
      <c r="G123" s="14"/>
      <c r="H123" s="15"/>
      <c r="I123" s="14"/>
      <c r="J123" s="14"/>
      <c r="K123" s="14"/>
      <c r="L123" s="14"/>
      <c r="M123" s="15"/>
      <c r="N123" s="15"/>
      <c r="O123" s="14"/>
      <c r="P123" s="14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21" customHeight="1">
      <c r="A124" s="14"/>
      <c r="B124" s="14"/>
      <c r="C124" s="14"/>
      <c r="D124" s="14"/>
      <c r="E124" s="14"/>
      <c r="F124" s="14"/>
      <c r="G124" s="14"/>
      <c r="H124" s="15"/>
      <c r="I124" s="14"/>
      <c r="J124" s="14"/>
      <c r="K124" s="14"/>
      <c r="L124" s="14"/>
      <c r="M124" s="15"/>
      <c r="N124" s="15"/>
      <c r="O124" s="14"/>
      <c r="P124" s="14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21" customHeight="1">
      <c r="A125" s="14"/>
      <c r="B125" s="14"/>
      <c r="C125" s="14"/>
      <c r="D125" s="14"/>
      <c r="E125" s="14"/>
      <c r="F125" s="14"/>
      <c r="G125" s="14"/>
      <c r="H125" s="15"/>
      <c r="I125" s="14"/>
      <c r="J125" s="14"/>
      <c r="K125" s="14"/>
      <c r="L125" s="14"/>
      <c r="M125" s="15"/>
      <c r="N125" s="15"/>
      <c r="O125" s="14"/>
      <c r="P125" s="14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21" customHeight="1">
      <c r="A126" s="14"/>
      <c r="B126" s="14"/>
      <c r="C126" s="14"/>
      <c r="D126" s="14"/>
      <c r="E126" s="14"/>
      <c r="F126" s="14"/>
      <c r="G126" s="14"/>
      <c r="H126" s="15"/>
      <c r="I126" s="14"/>
      <c r="J126" s="14"/>
      <c r="K126" s="14"/>
      <c r="L126" s="14"/>
      <c r="M126" s="15"/>
      <c r="N126" s="15"/>
      <c r="O126" s="14"/>
      <c r="P126" s="14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21" customHeight="1">
      <c r="A127" s="14"/>
      <c r="B127" s="14"/>
      <c r="C127" s="14"/>
      <c r="D127" s="14"/>
      <c r="E127" s="14"/>
      <c r="F127" s="14"/>
      <c r="G127" s="14"/>
      <c r="H127" s="15"/>
      <c r="I127" s="14"/>
      <c r="J127" s="14"/>
      <c r="K127" s="14"/>
      <c r="L127" s="14"/>
      <c r="M127" s="15"/>
      <c r="N127" s="15"/>
      <c r="O127" s="14"/>
      <c r="P127" s="14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21" customHeight="1">
      <c r="A128" s="14"/>
      <c r="B128" s="14"/>
      <c r="C128" s="14"/>
      <c r="D128" s="14"/>
      <c r="E128" s="14"/>
      <c r="F128" s="14"/>
      <c r="G128" s="14"/>
      <c r="H128" s="15"/>
      <c r="I128" s="14"/>
      <c r="J128" s="14"/>
      <c r="K128" s="14"/>
      <c r="L128" s="14"/>
      <c r="M128" s="15"/>
      <c r="N128" s="15"/>
      <c r="O128" s="14"/>
      <c r="P128" s="14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21" customHeight="1">
      <c r="A129" s="14"/>
      <c r="B129" s="14"/>
      <c r="C129" s="14"/>
      <c r="D129" s="14"/>
      <c r="E129" s="14"/>
      <c r="F129" s="14"/>
      <c r="G129" s="14"/>
      <c r="H129" s="15"/>
      <c r="I129" s="14"/>
      <c r="J129" s="14"/>
      <c r="K129" s="14"/>
      <c r="L129" s="14"/>
      <c r="M129" s="15"/>
      <c r="N129" s="15"/>
      <c r="O129" s="14"/>
      <c r="P129" s="14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21" customHeight="1">
      <c r="A130" s="14"/>
      <c r="B130" s="14"/>
      <c r="C130" s="14"/>
      <c r="D130" s="14"/>
      <c r="E130" s="14"/>
      <c r="F130" s="14"/>
      <c r="G130" s="14"/>
      <c r="H130" s="15"/>
      <c r="I130" s="14"/>
      <c r="J130" s="14"/>
      <c r="K130" s="14"/>
      <c r="L130" s="14"/>
      <c r="M130" s="15"/>
      <c r="N130" s="15"/>
      <c r="O130" s="14"/>
      <c r="P130" s="14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21" customHeight="1">
      <c r="A131" s="14"/>
      <c r="B131" s="14"/>
      <c r="C131" s="14"/>
      <c r="D131" s="14"/>
      <c r="E131" s="14"/>
      <c r="F131" s="14"/>
      <c r="G131" s="14"/>
      <c r="H131" s="15"/>
      <c r="I131" s="14"/>
      <c r="J131" s="14"/>
      <c r="K131" s="14"/>
      <c r="L131" s="14"/>
      <c r="M131" s="15"/>
      <c r="N131" s="15"/>
      <c r="O131" s="14"/>
      <c r="P131" s="14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21" customHeight="1">
      <c r="A132" s="14"/>
      <c r="B132" s="14"/>
      <c r="C132" s="14"/>
      <c r="D132" s="14"/>
      <c r="E132" s="14"/>
      <c r="F132" s="14"/>
      <c r="G132" s="14"/>
      <c r="H132" s="15"/>
      <c r="I132" s="14"/>
      <c r="J132" s="14"/>
      <c r="K132" s="14"/>
      <c r="L132" s="14"/>
      <c r="M132" s="15"/>
      <c r="N132" s="15"/>
      <c r="O132" s="14"/>
      <c r="P132" s="14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21" customHeight="1">
      <c r="A133" s="14"/>
      <c r="B133" s="14"/>
      <c r="C133" s="14"/>
      <c r="D133" s="14"/>
      <c r="E133" s="14"/>
      <c r="F133" s="14"/>
      <c r="G133" s="14"/>
      <c r="H133" s="15"/>
      <c r="I133" s="14"/>
      <c r="J133" s="14"/>
      <c r="K133" s="14"/>
      <c r="L133" s="14"/>
      <c r="M133" s="15"/>
      <c r="N133" s="15"/>
      <c r="O133" s="14"/>
      <c r="P133" s="14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21" customHeight="1">
      <c r="A134" s="14"/>
      <c r="B134" s="14"/>
      <c r="C134" s="14"/>
      <c r="D134" s="14"/>
      <c r="E134" s="14"/>
      <c r="F134" s="14"/>
      <c r="G134" s="14"/>
      <c r="H134" s="15"/>
      <c r="I134" s="14"/>
      <c r="J134" s="14"/>
      <c r="K134" s="14"/>
      <c r="L134" s="14"/>
      <c r="M134" s="15"/>
      <c r="N134" s="15"/>
      <c r="O134" s="14"/>
      <c r="P134" s="14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21" customHeight="1">
      <c r="A135" s="14"/>
      <c r="B135" s="14"/>
      <c r="C135" s="14"/>
      <c r="D135" s="14"/>
      <c r="E135" s="14"/>
      <c r="F135" s="14"/>
      <c r="G135" s="14"/>
      <c r="H135" s="15"/>
      <c r="I135" s="14"/>
      <c r="J135" s="14"/>
      <c r="K135" s="14"/>
      <c r="L135" s="14"/>
      <c r="M135" s="15"/>
      <c r="N135" s="15"/>
      <c r="O135" s="14"/>
      <c r="P135" s="14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21" customHeight="1">
      <c r="A136" s="14"/>
      <c r="B136" s="14"/>
      <c r="C136" s="14"/>
      <c r="D136" s="14"/>
      <c r="E136" s="14"/>
      <c r="F136" s="14"/>
      <c r="G136" s="14"/>
      <c r="H136" s="15"/>
      <c r="I136" s="14"/>
      <c r="J136" s="14"/>
      <c r="K136" s="14"/>
      <c r="L136" s="14"/>
      <c r="M136" s="15"/>
      <c r="N136" s="15"/>
      <c r="O136" s="14"/>
      <c r="P136" s="14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21" customHeight="1">
      <c r="A137" s="14"/>
      <c r="B137" s="14"/>
      <c r="C137" s="14"/>
      <c r="D137" s="14"/>
      <c r="E137" s="14"/>
      <c r="F137" s="14"/>
      <c r="G137" s="14"/>
      <c r="H137" s="15"/>
      <c r="I137" s="14"/>
      <c r="J137" s="14"/>
      <c r="K137" s="14"/>
      <c r="L137" s="14"/>
      <c r="M137" s="15"/>
      <c r="N137" s="15"/>
      <c r="O137" s="14"/>
      <c r="P137" s="14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21" customHeight="1">
      <c r="A138" s="14"/>
      <c r="B138" s="14"/>
      <c r="C138" s="14"/>
      <c r="D138" s="14"/>
      <c r="E138" s="14"/>
      <c r="F138" s="14"/>
      <c r="G138" s="14"/>
      <c r="H138" s="15"/>
      <c r="I138" s="14"/>
      <c r="J138" s="14"/>
      <c r="K138" s="14"/>
      <c r="L138" s="14"/>
      <c r="M138" s="15"/>
      <c r="N138" s="15"/>
      <c r="O138" s="14"/>
      <c r="P138" s="14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21" customHeight="1">
      <c r="A139" s="14"/>
      <c r="B139" s="14"/>
      <c r="C139" s="14"/>
      <c r="D139" s="14"/>
      <c r="E139" s="14"/>
      <c r="F139" s="14"/>
      <c r="G139" s="14"/>
      <c r="H139" s="15"/>
      <c r="I139" s="14"/>
      <c r="J139" s="14"/>
      <c r="K139" s="14"/>
      <c r="L139" s="14"/>
      <c r="M139" s="15"/>
      <c r="N139" s="15"/>
      <c r="O139" s="14"/>
      <c r="P139" s="14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21" customHeight="1">
      <c r="A140" s="14"/>
      <c r="B140" s="14"/>
      <c r="C140" s="14"/>
      <c r="D140" s="14"/>
      <c r="E140" s="14"/>
      <c r="F140" s="14"/>
      <c r="G140" s="14"/>
      <c r="H140" s="15"/>
      <c r="I140" s="14"/>
      <c r="J140" s="14"/>
      <c r="K140" s="14"/>
      <c r="L140" s="14"/>
      <c r="M140" s="15"/>
      <c r="N140" s="15"/>
      <c r="O140" s="14"/>
      <c r="P140" s="14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21" customHeight="1">
      <c r="A141" s="14"/>
      <c r="B141" s="14"/>
      <c r="C141" s="14"/>
      <c r="D141" s="14"/>
      <c r="E141" s="14"/>
      <c r="F141" s="14"/>
      <c r="G141" s="14"/>
      <c r="H141" s="15"/>
      <c r="I141" s="14"/>
      <c r="J141" s="14"/>
      <c r="K141" s="14"/>
      <c r="L141" s="14"/>
      <c r="M141" s="15"/>
      <c r="N141" s="15"/>
      <c r="O141" s="14"/>
      <c r="P141" s="14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21" customHeight="1">
      <c r="A142" s="14"/>
      <c r="B142" s="14"/>
      <c r="C142" s="14"/>
      <c r="D142" s="14"/>
      <c r="E142" s="14"/>
      <c r="F142" s="14"/>
      <c r="G142" s="14"/>
      <c r="H142" s="15"/>
      <c r="I142" s="14"/>
      <c r="J142" s="14"/>
      <c r="K142" s="14"/>
      <c r="L142" s="14"/>
      <c r="M142" s="15"/>
      <c r="N142" s="15"/>
      <c r="O142" s="14"/>
      <c r="P142" s="14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21" customHeight="1">
      <c r="A143" s="14"/>
      <c r="B143" s="14"/>
      <c r="C143" s="14"/>
      <c r="D143" s="14"/>
      <c r="E143" s="14"/>
      <c r="F143" s="14"/>
      <c r="G143" s="14"/>
      <c r="H143" s="15"/>
      <c r="I143" s="14"/>
      <c r="J143" s="14"/>
      <c r="K143" s="14"/>
      <c r="L143" s="14"/>
      <c r="M143" s="15"/>
      <c r="N143" s="15"/>
      <c r="O143" s="14"/>
      <c r="P143" s="14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21" customHeight="1">
      <c r="A144" s="14"/>
      <c r="B144" s="14"/>
      <c r="C144" s="14"/>
      <c r="D144" s="14"/>
      <c r="E144" s="14"/>
      <c r="F144" s="14"/>
      <c r="G144" s="14"/>
      <c r="H144" s="15"/>
      <c r="I144" s="14"/>
      <c r="J144" s="14"/>
      <c r="K144" s="14"/>
      <c r="L144" s="14"/>
      <c r="M144" s="15"/>
      <c r="N144" s="15"/>
      <c r="O144" s="14"/>
      <c r="P144" s="14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21" customHeight="1">
      <c r="A145" s="14"/>
      <c r="B145" s="14"/>
      <c r="C145" s="14"/>
      <c r="D145" s="14"/>
      <c r="E145" s="14"/>
      <c r="F145" s="14"/>
      <c r="G145" s="14"/>
      <c r="H145" s="15"/>
      <c r="I145" s="14"/>
      <c r="J145" s="14"/>
      <c r="K145" s="14"/>
      <c r="L145" s="14"/>
      <c r="M145" s="15"/>
      <c r="N145" s="15"/>
      <c r="O145" s="14"/>
      <c r="P145" s="14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21" customHeight="1">
      <c r="A146" s="14"/>
      <c r="B146" s="14"/>
      <c r="C146" s="14"/>
      <c r="D146" s="14"/>
      <c r="E146" s="14"/>
      <c r="F146" s="14"/>
      <c r="G146" s="14"/>
      <c r="H146" s="15"/>
      <c r="I146" s="14"/>
      <c r="J146" s="14"/>
      <c r="K146" s="14"/>
      <c r="L146" s="14"/>
      <c r="M146" s="15"/>
      <c r="N146" s="15"/>
      <c r="O146" s="14"/>
      <c r="P146" s="14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21" customHeight="1">
      <c r="A147" s="14"/>
      <c r="B147" s="14"/>
      <c r="C147" s="14"/>
      <c r="D147" s="14"/>
      <c r="E147" s="14"/>
      <c r="F147" s="14"/>
      <c r="G147" s="14"/>
      <c r="H147" s="15"/>
      <c r="I147" s="14"/>
      <c r="J147" s="14"/>
      <c r="K147" s="14"/>
      <c r="L147" s="14"/>
      <c r="M147" s="15"/>
      <c r="N147" s="15"/>
      <c r="O147" s="14"/>
      <c r="P147" s="14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21" customHeight="1">
      <c r="A148" s="14"/>
      <c r="B148" s="14"/>
      <c r="C148" s="14"/>
      <c r="D148" s="14"/>
      <c r="E148" s="14"/>
      <c r="F148" s="14"/>
      <c r="G148" s="14"/>
      <c r="H148" s="15"/>
      <c r="I148" s="14"/>
      <c r="J148" s="14"/>
      <c r="K148" s="14"/>
      <c r="L148" s="14"/>
      <c r="M148" s="15"/>
      <c r="N148" s="15"/>
      <c r="O148" s="14"/>
      <c r="P148" s="14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21" customHeight="1">
      <c r="A149" s="14"/>
      <c r="B149" s="14"/>
      <c r="C149" s="14"/>
      <c r="D149" s="14"/>
      <c r="E149" s="14"/>
      <c r="F149" s="14"/>
      <c r="G149" s="14"/>
      <c r="H149" s="15"/>
      <c r="I149" s="14"/>
      <c r="J149" s="14"/>
      <c r="K149" s="14"/>
      <c r="L149" s="14"/>
      <c r="M149" s="15"/>
      <c r="N149" s="15"/>
      <c r="O149" s="14"/>
      <c r="P149" s="14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21" customHeight="1">
      <c r="A150" s="14"/>
      <c r="B150" s="14"/>
      <c r="C150" s="14"/>
      <c r="D150" s="14"/>
      <c r="E150" s="14"/>
      <c r="F150" s="14"/>
      <c r="G150" s="14"/>
      <c r="H150" s="15"/>
      <c r="I150" s="14"/>
      <c r="J150" s="14"/>
      <c r="K150" s="14"/>
      <c r="L150" s="14"/>
      <c r="M150" s="15"/>
      <c r="N150" s="15"/>
      <c r="O150" s="14"/>
      <c r="P150" s="14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21" customHeight="1">
      <c r="A151" s="14"/>
      <c r="B151" s="14"/>
      <c r="C151" s="14"/>
      <c r="D151" s="14"/>
      <c r="E151" s="14"/>
      <c r="F151" s="14"/>
      <c r="G151" s="14"/>
      <c r="H151" s="15"/>
      <c r="I151" s="14"/>
      <c r="J151" s="14"/>
      <c r="K151" s="14"/>
      <c r="L151" s="14"/>
      <c r="M151" s="15"/>
      <c r="N151" s="15"/>
      <c r="O151" s="14"/>
      <c r="P151" s="14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21" customHeight="1">
      <c r="A152" s="14"/>
      <c r="B152" s="14"/>
      <c r="C152" s="14"/>
      <c r="D152" s="14"/>
      <c r="E152" s="14"/>
      <c r="F152" s="14"/>
      <c r="G152" s="14"/>
      <c r="H152" s="15"/>
      <c r="I152" s="14"/>
      <c r="J152" s="14"/>
      <c r="K152" s="14"/>
      <c r="L152" s="14"/>
      <c r="M152" s="15"/>
      <c r="N152" s="15"/>
      <c r="O152" s="14"/>
      <c r="P152" s="14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21" customHeight="1">
      <c r="A153" s="14"/>
      <c r="B153" s="14"/>
      <c r="C153" s="14"/>
      <c r="D153" s="14"/>
      <c r="E153" s="14"/>
      <c r="F153" s="14"/>
      <c r="G153" s="14"/>
      <c r="H153" s="15"/>
      <c r="I153" s="14"/>
      <c r="J153" s="14"/>
      <c r="K153" s="14"/>
      <c r="L153" s="14"/>
      <c r="M153" s="15"/>
      <c r="N153" s="15"/>
      <c r="O153" s="14"/>
      <c r="P153" s="14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21" customHeight="1">
      <c r="A154" s="14"/>
      <c r="B154" s="14"/>
      <c r="C154" s="14"/>
      <c r="D154" s="14"/>
      <c r="E154" s="14"/>
      <c r="F154" s="14"/>
      <c r="G154" s="14"/>
      <c r="H154" s="15"/>
      <c r="I154" s="14"/>
      <c r="J154" s="14"/>
      <c r="K154" s="14"/>
      <c r="L154" s="14"/>
      <c r="M154" s="15"/>
      <c r="N154" s="15"/>
      <c r="O154" s="14"/>
      <c r="P154" s="14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21" customHeight="1">
      <c r="A155" s="14"/>
      <c r="B155" s="14"/>
      <c r="C155" s="14"/>
      <c r="D155" s="14"/>
      <c r="E155" s="14"/>
      <c r="F155" s="14"/>
      <c r="G155" s="14"/>
      <c r="H155" s="15"/>
      <c r="I155" s="14"/>
      <c r="J155" s="14"/>
      <c r="K155" s="14"/>
      <c r="L155" s="14"/>
      <c r="M155" s="15"/>
      <c r="N155" s="15"/>
      <c r="O155" s="14"/>
      <c r="P155" s="14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21" customHeight="1">
      <c r="A156" s="14"/>
      <c r="B156" s="14"/>
      <c r="C156" s="14"/>
      <c r="D156" s="14"/>
      <c r="E156" s="14"/>
      <c r="F156" s="14"/>
      <c r="G156" s="14"/>
      <c r="H156" s="15"/>
      <c r="I156" s="14"/>
      <c r="J156" s="14"/>
      <c r="K156" s="14"/>
      <c r="L156" s="14"/>
      <c r="M156" s="15"/>
      <c r="N156" s="15"/>
      <c r="O156" s="14"/>
      <c r="P156" s="14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21" customHeight="1">
      <c r="A157" s="14"/>
      <c r="B157" s="14"/>
      <c r="C157" s="14"/>
      <c r="D157" s="14"/>
      <c r="E157" s="14"/>
      <c r="F157" s="14"/>
      <c r="G157" s="14"/>
      <c r="H157" s="15"/>
      <c r="I157" s="14"/>
      <c r="J157" s="14"/>
      <c r="K157" s="14"/>
      <c r="L157" s="14"/>
      <c r="M157" s="15"/>
      <c r="N157" s="15"/>
      <c r="O157" s="14"/>
      <c r="P157" s="14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21" customHeight="1">
      <c r="A158" s="14"/>
      <c r="B158" s="14"/>
      <c r="C158" s="14"/>
      <c r="D158" s="14"/>
      <c r="E158" s="14"/>
      <c r="F158" s="14"/>
      <c r="G158" s="14"/>
      <c r="H158" s="15"/>
      <c r="I158" s="14"/>
      <c r="J158" s="14"/>
      <c r="K158" s="14"/>
      <c r="L158" s="14"/>
      <c r="M158" s="15"/>
      <c r="N158" s="15"/>
      <c r="O158" s="14"/>
      <c r="P158" s="14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21" customHeight="1">
      <c r="A159" s="14"/>
      <c r="B159" s="14"/>
      <c r="C159" s="14"/>
      <c r="D159" s="14"/>
      <c r="E159" s="14"/>
      <c r="F159" s="14"/>
      <c r="G159" s="14"/>
      <c r="H159" s="15"/>
      <c r="I159" s="14"/>
      <c r="J159" s="14"/>
      <c r="K159" s="14"/>
      <c r="L159" s="14"/>
      <c r="M159" s="15"/>
      <c r="N159" s="15"/>
      <c r="O159" s="14"/>
      <c r="P159" s="14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21" customHeight="1">
      <c r="A160" s="14"/>
      <c r="B160" s="14"/>
      <c r="C160" s="14"/>
      <c r="D160" s="14"/>
      <c r="E160" s="14"/>
      <c r="F160" s="14"/>
      <c r="G160" s="14"/>
      <c r="H160" s="15"/>
      <c r="I160" s="14"/>
      <c r="J160" s="14"/>
      <c r="K160" s="14"/>
      <c r="L160" s="14"/>
      <c r="M160" s="15"/>
      <c r="N160" s="15"/>
      <c r="O160" s="14"/>
      <c r="P160" s="14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21" customHeight="1">
      <c r="A161" s="14"/>
      <c r="B161" s="14"/>
      <c r="C161" s="14"/>
      <c r="D161" s="14"/>
      <c r="E161" s="14"/>
      <c r="F161" s="14"/>
      <c r="G161" s="14"/>
      <c r="H161" s="15"/>
      <c r="I161" s="14"/>
      <c r="J161" s="14"/>
      <c r="K161" s="14"/>
      <c r="L161" s="14"/>
      <c r="M161" s="15"/>
      <c r="N161" s="15"/>
      <c r="O161" s="14"/>
      <c r="P161" s="14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21" customHeight="1">
      <c r="A162" s="14"/>
      <c r="B162" s="14"/>
      <c r="C162" s="14"/>
      <c r="D162" s="14"/>
      <c r="E162" s="14"/>
      <c r="F162" s="14"/>
      <c r="G162" s="14"/>
      <c r="H162" s="15"/>
      <c r="I162" s="14"/>
      <c r="J162" s="14"/>
      <c r="K162" s="14"/>
      <c r="L162" s="14"/>
      <c r="M162" s="15"/>
      <c r="N162" s="15"/>
      <c r="O162" s="14"/>
      <c r="P162" s="14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21" customHeight="1">
      <c r="A163" s="14"/>
      <c r="B163" s="14"/>
      <c r="C163" s="14"/>
      <c r="D163" s="14"/>
      <c r="E163" s="14"/>
      <c r="F163" s="14"/>
      <c r="G163" s="14"/>
      <c r="H163" s="15"/>
      <c r="I163" s="14"/>
      <c r="J163" s="14"/>
      <c r="K163" s="14"/>
      <c r="L163" s="14"/>
      <c r="M163" s="15"/>
      <c r="N163" s="15"/>
      <c r="O163" s="14"/>
      <c r="P163" s="14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21" customHeight="1">
      <c r="A164" s="14"/>
      <c r="B164" s="14"/>
      <c r="C164" s="14"/>
      <c r="D164" s="14"/>
      <c r="E164" s="14"/>
      <c r="F164" s="14"/>
      <c r="G164" s="14"/>
      <c r="H164" s="15"/>
      <c r="I164" s="14"/>
      <c r="J164" s="14"/>
      <c r="K164" s="14"/>
      <c r="L164" s="14"/>
      <c r="M164" s="15"/>
      <c r="N164" s="15"/>
      <c r="O164" s="14"/>
      <c r="P164" s="14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21" customHeight="1">
      <c r="A165" s="14"/>
      <c r="B165" s="14"/>
      <c r="C165" s="14"/>
      <c r="D165" s="14"/>
      <c r="E165" s="14"/>
      <c r="F165" s="14"/>
      <c r="G165" s="14"/>
      <c r="H165" s="15"/>
      <c r="I165" s="14"/>
      <c r="J165" s="14"/>
      <c r="K165" s="14"/>
      <c r="L165" s="14"/>
      <c r="M165" s="15"/>
      <c r="N165" s="15"/>
      <c r="O165" s="14"/>
      <c r="P165" s="14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21" customHeight="1">
      <c r="A166" s="14"/>
      <c r="B166" s="14"/>
      <c r="C166" s="14"/>
      <c r="D166" s="14"/>
      <c r="E166" s="14"/>
      <c r="F166" s="14"/>
      <c r="G166" s="14"/>
      <c r="H166" s="15"/>
      <c r="I166" s="14"/>
      <c r="J166" s="14"/>
      <c r="K166" s="14"/>
      <c r="L166" s="14"/>
      <c r="M166" s="15"/>
      <c r="N166" s="15"/>
      <c r="O166" s="14"/>
      <c r="P166" s="14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21" customHeight="1">
      <c r="A167" s="14"/>
      <c r="B167" s="14"/>
      <c r="C167" s="14"/>
      <c r="D167" s="14"/>
      <c r="E167" s="14"/>
      <c r="F167" s="14"/>
      <c r="G167" s="14"/>
      <c r="H167" s="15"/>
      <c r="I167" s="14"/>
      <c r="J167" s="14"/>
      <c r="K167" s="14"/>
      <c r="L167" s="14"/>
      <c r="M167" s="15"/>
      <c r="N167" s="15"/>
      <c r="O167" s="14"/>
      <c r="P167" s="14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21" customHeight="1">
      <c r="A168" s="14"/>
      <c r="B168" s="14"/>
      <c r="C168" s="14"/>
      <c r="D168" s="14"/>
      <c r="E168" s="14"/>
      <c r="F168" s="14"/>
      <c r="G168" s="14"/>
      <c r="H168" s="15"/>
      <c r="I168" s="14"/>
      <c r="J168" s="14"/>
      <c r="K168" s="14"/>
      <c r="L168" s="14"/>
      <c r="M168" s="15"/>
      <c r="N168" s="15"/>
      <c r="O168" s="14"/>
      <c r="P168" s="14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21" customHeight="1">
      <c r="A169" s="14"/>
      <c r="B169" s="14"/>
      <c r="C169" s="14"/>
      <c r="D169" s="14"/>
      <c r="E169" s="14"/>
      <c r="F169" s="14"/>
      <c r="G169" s="14"/>
      <c r="H169" s="15"/>
      <c r="I169" s="14"/>
      <c r="J169" s="14"/>
      <c r="K169" s="14"/>
      <c r="L169" s="14"/>
      <c r="M169" s="15"/>
      <c r="N169" s="15"/>
      <c r="O169" s="14"/>
      <c r="P169" s="14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21" customHeight="1">
      <c r="A170" s="14"/>
      <c r="B170" s="14"/>
      <c r="C170" s="14"/>
      <c r="D170" s="14"/>
      <c r="E170" s="14"/>
      <c r="F170" s="14"/>
      <c r="G170" s="14"/>
      <c r="H170" s="15"/>
      <c r="I170" s="14"/>
      <c r="J170" s="14"/>
      <c r="K170" s="14"/>
      <c r="L170" s="14"/>
      <c r="M170" s="15"/>
      <c r="N170" s="15"/>
      <c r="O170" s="14"/>
      <c r="P170" s="14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21" customHeight="1">
      <c r="A171" s="14"/>
      <c r="B171" s="14"/>
      <c r="C171" s="14"/>
      <c r="D171" s="14"/>
      <c r="E171" s="14"/>
      <c r="F171" s="14"/>
      <c r="G171" s="14"/>
      <c r="H171" s="15"/>
      <c r="I171" s="14"/>
      <c r="J171" s="14"/>
      <c r="K171" s="14"/>
      <c r="L171" s="14"/>
      <c r="M171" s="15"/>
      <c r="N171" s="15"/>
      <c r="O171" s="14"/>
      <c r="P171" s="14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21" customHeight="1">
      <c r="A172" s="14"/>
      <c r="B172" s="14"/>
      <c r="C172" s="14"/>
      <c r="D172" s="14"/>
      <c r="E172" s="14"/>
      <c r="F172" s="14"/>
      <c r="G172" s="14"/>
      <c r="H172" s="15"/>
      <c r="I172" s="14"/>
      <c r="J172" s="14"/>
      <c r="K172" s="14"/>
      <c r="L172" s="14"/>
      <c r="M172" s="15"/>
      <c r="N172" s="15"/>
      <c r="O172" s="14"/>
      <c r="P172" s="14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21" customHeight="1">
      <c r="A173" s="14"/>
      <c r="B173" s="14"/>
      <c r="C173" s="14"/>
      <c r="D173" s="14"/>
      <c r="E173" s="14"/>
      <c r="F173" s="14"/>
      <c r="G173" s="14"/>
      <c r="H173" s="15"/>
      <c r="I173" s="14"/>
      <c r="J173" s="14"/>
      <c r="K173" s="14"/>
      <c r="L173" s="14"/>
      <c r="M173" s="15"/>
      <c r="N173" s="15"/>
      <c r="O173" s="14"/>
      <c r="P173" s="14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21" customHeight="1">
      <c r="A174" s="14"/>
      <c r="B174" s="14"/>
      <c r="C174" s="14"/>
      <c r="D174" s="14"/>
      <c r="E174" s="14"/>
      <c r="F174" s="14"/>
      <c r="G174" s="14"/>
      <c r="H174" s="15"/>
      <c r="I174" s="14"/>
      <c r="J174" s="14"/>
      <c r="K174" s="14"/>
      <c r="L174" s="14"/>
      <c r="M174" s="15"/>
      <c r="N174" s="15"/>
      <c r="O174" s="14"/>
      <c r="P174" s="14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21" customHeight="1">
      <c r="A175" s="14"/>
      <c r="B175" s="14"/>
      <c r="C175" s="14"/>
      <c r="D175" s="14"/>
      <c r="E175" s="14"/>
      <c r="F175" s="14"/>
      <c r="G175" s="14"/>
      <c r="H175" s="15"/>
      <c r="I175" s="14"/>
      <c r="J175" s="14"/>
      <c r="K175" s="14"/>
      <c r="L175" s="14"/>
      <c r="M175" s="15"/>
      <c r="N175" s="15"/>
      <c r="O175" s="14"/>
      <c r="P175" s="14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21" customHeight="1">
      <c r="A176" s="14"/>
      <c r="B176" s="14"/>
      <c r="C176" s="14"/>
      <c r="D176" s="14"/>
      <c r="E176" s="14"/>
      <c r="F176" s="14"/>
      <c r="G176" s="14"/>
      <c r="H176" s="15"/>
      <c r="I176" s="14"/>
      <c r="J176" s="14"/>
      <c r="K176" s="14"/>
      <c r="L176" s="14"/>
      <c r="M176" s="15"/>
      <c r="N176" s="15"/>
      <c r="O176" s="14"/>
      <c r="P176" s="14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21" customHeight="1">
      <c r="A177" s="14"/>
      <c r="B177" s="14"/>
      <c r="C177" s="14"/>
      <c r="D177" s="14"/>
      <c r="E177" s="14"/>
      <c r="F177" s="14"/>
      <c r="G177" s="14"/>
      <c r="H177" s="15"/>
      <c r="I177" s="14"/>
      <c r="J177" s="14"/>
      <c r="K177" s="14"/>
      <c r="L177" s="14"/>
      <c r="M177" s="15"/>
      <c r="N177" s="15"/>
      <c r="O177" s="14"/>
      <c r="P177" s="14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21" customHeight="1">
      <c r="A178" s="14"/>
      <c r="B178" s="14"/>
      <c r="C178" s="14"/>
      <c r="D178" s="14"/>
      <c r="E178" s="14"/>
      <c r="F178" s="14"/>
      <c r="G178" s="14"/>
      <c r="H178" s="15"/>
      <c r="I178" s="14"/>
      <c r="J178" s="14"/>
      <c r="K178" s="14"/>
      <c r="L178" s="14"/>
      <c r="M178" s="15"/>
      <c r="N178" s="15"/>
      <c r="O178" s="14"/>
      <c r="P178" s="14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21" customHeight="1">
      <c r="A179" s="14"/>
      <c r="B179" s="14"/>
      <c r="C179" s="14"/>
      <c r="D179" s="14"/>
      <c r="E179" s="14"/>
      <c r="F179" s="14"/>
      <c r="G179" s="14"/>
      <c r="H179" s="15"/>
      <c r="I179" s="14"/>
      <c r="J179" s="14"/>
      <c r="K179" s="14"/>
      <c r="L179" s="14"/>
      <c r="M179" s="15"/>
      <c r="N179" s="15"/>
      <c r="O179" s="14"/>
      <c r="P179" s="14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21" customHeight="1">
      <c r="A180" s="14"/>
      <c r="B180" s="14"/>
      <c r="C180" s="14"/>
      <c r="D180" s="14"/>
      <c r="E180" s="14"/>
      <c r="F180" s="14"/>
      <c r="G180" s="14"/>
      <c r="H180" s="15"/>
      <c r="I180" s="14"/>
      <c r="J180" s="14"/>
      <c r="K180" s="14"/>
      <c r="L180" s="14"/>
      <c r="M180" s="15"/>
      <c r="N180" s="15"/>
      <c r="O180" s="14"/>
      <c r="P180" s="14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21" customHeight="1">
      <c r="A181" s="14"/>
      <c r="B181" s="14"/>
      <c r="C181" s="14"/>
      <c r="D181" s="14"/>
      <c r="E181" s="14"/>
      <c r="F181" s="14"/>
      <c r="G181" s="14"/>
      <c r="H181" s="15"/>
      <c r="I181" s="14"/>
      <c r="J181" s="14"/>
      <c r="K181" s="14"/>
      <c r="L181" s="14"/>
      <c r="M181" s="15"/>
      <c r="N181" s="15"/>
      <c r="O181" s="14"/>
      <c r="P181" s="14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21" customHeight="1">
      <c r="A182" s="14"/>
      <c r="B182" s="14"/>
      <c r="C182" s="14"/>
      <c r="D182" s="14"/>
      <c r="E182" s="14"/>
      <c r="F182" s="14"/>
      <c r="G182" s="14"/>
      <c r="H182" s="15"/>
      <c r="I182" s="14"/>
      <c r="J182" s="14"/>
      <c r="K182" s="14"/>
      <c r="L182" s="14"/>
      <c r="M182" s="15"/>
      <c r="N182" s="15"/>
      <c r="O182" s="14"/>
      <c r="P182" s="14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21" customHeight="1">
      <c r="A183" s="14"/>
      <c r="B183" s="14"/>
      <c r="C183" s="14"/>
      <c r="D183" s="14"/>
      <c r="E183" s="14"/>
      <c r="F183" s="14"/>
      <c r="G183" s="14"/>
      <c r="H183" s="15"/>
      <c r="I183" s="14"/>
      <c r="J183" s="14"/>
      <c r="K183" s="14"/>
      <c r="L183" s="14"/>
      <c r="M183" s="15"/>
      <c r="N183" s="15"/>
      <c r="O183" s="14"/>
      <c r="P183" s="14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21" customHeight="1">
      <c r="A184" s="14"/>
      <c r="B184" s="14"/>
      <c r="C184" s="14"/>
      <c r="D184" s="14"/>
      <c r="E184" s="14"/>
      <c r="F184" s="14"/>
      <c r="G184" s="14"/>
      <c r="H184" s="15"/>
      <c r="I184" s="14"/>
      <c r="J184" s="14"/>
      <c r="K184" s="14"/>
      <c r="L184" s="14"/>
      <c r="M184" s="15"/>
      <c r="N184" s="15"/>
      <c r="O184" s="14"/>
      <c r="P184" s="14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21" customHeight="1">
      <c r="A185" s="14"/>
      <c r="B185" s="14"/>
      <c r="C185" s="14"/>
      <c r="D185" s="14"/>
      <c r="E185" s="14"/>
      <c r="F185" s="14"/>
      <c r="G185" s="14"/>
      <c r="H185" s="15"/>
      <c r="I185" s="14"/>
      <c r="J185" s="14"/>
      <c r="K185" s="14"/>
      <c r="L185" s="14"/>
      <c r="M185" s="15"/>
      <c r="N185" s="15"/>
      <c r="O185" s="14"/>
      <c r="P185" s="14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21" customHeight="1">
      <c r="A186" s="14"/>
      <c r="B186" s="14"/>
      <c r="C186" s="14"/>
      <c r="D186" s="14"/>
      <c r="E186" s="14"/>
      <c r="F186" s="14"/>
      <c r="G186" s="14"/>
      <c r="H186" s="15"/>
      <c r="I186" s="14"/>
      <c r="J186" s="14"/>
      <c r="K186" s="14"/>
      <c r="L186" s="14"/>
      <c r="M186" s="15"/>
      <c r="N186" s="15"/>
      <c r="O186" s="14"/>
      <c r="P186" s="14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21" customHeight="1">
      <c r="A187" s="14"/>
      <c r="B187" s="14"/>
      <c r="C187" s="14"/>
      <c r="D187" s="14"/>
      <c r="E187" s="14"/>
      <c r="F187" s="14"/>
      <c r="G187" s="14"/>
      <c r="H187" s="15"/>
      <c r="I187" s="14"/>
      <c r="J187" s="14"/>
      <c r="K187" s="14"/>
      <c r="L187" s="14"/>
      <c r="M187" s="15"/>
      <c r="N187" s="15"/>
      <c r="O187" s="14"/>
      <c r="P187" s="14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21" customHeight="1">
      <c r="A188" s="14"/>
      <c r="B188" s="14"/>
      <c r="C188" s="14"/>
      <c r="D188" s="14"/>
      <c r="E188" s="14"/>
      <c r="F188" s="14"/>
      <c r="G188" s="14"/>
      <c r="H188" s="15"/>
      <c r="I188" s="14"/>
      <c r="J188" s="14"/>
      <c r="K188" s="14"/>
      <c r="L188" s="14"/>
      <c r="M188" s="15"/>
      <c r="N188" s="15"/>
      <c r="O188" s="14"/>
      <c r="P188" s="14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21" customHeight="1">
      <c r="A189" s="14"/>
      <c r="B189" s="14"/>
      <c r="C189" s="14"/>
      <c r="D189" s="14"/>
      <c r="E189" s="14"/>
      <c r="F189" s="14"/>
      <c r="G189" s="14"/>
      <c r="H189" s="15"/>
      <c r="I189" s="14"/>
      <c r="J189" s="14"/>
      <c r="K189" s="14"/>
      <c r="L189" s="14"/>
      <c r="M189" s="15"/>
      <c r="N189" s="15"/>
      <c r="O189" s="14"/>
      <c r="P189" s="14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21" customHeight="1">
      <c r="A190" s="14"/>
      <c r="B190" s="14"/>
      <c r="C190" s="14"/>
      <c r="D190" s="14"/>
      <c r="E190" s="14"/>
      <c r="F190" s="14"/>
      <c r="G190" s="14"/>
      <c r="H190" s="15"/>
      <c r="I190" s="14"/>
      <c r="J190" s="14"/>
      <c r="K190" s="14"/>
      <c r="L190" s="14"/>
      <c r="M190" s="15"/>
      <c r="N190" s="15"/>
      <c r="O190" s="14"/>
      <c r="P190" s="14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21" customHeight="1">
      <c r="A191" s="14"/>
      <c r="B191" s="14"/>
      <c r="C191" s="14"/>
      <c r="D191" s="14"/>
      <c r="E191" s="14"/>
      <c r="F191" s="14"/>
      <c r="G191" s="14"/>
      <c r="H191" s="15"/>
      <c r="I191" s="14"/>
      <c r="J191" s="14"/>
      <c r="K191" s="14"/>
      <c r="L191" s="14"/>
      <c r="M191" s="15"/>
      <c r="N191" s="15"/>
      <c r="O191" s="14"/>
      <c r="P191" s="14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21" customHeight="1">
      <c r="A192" s="14"/>
      <c r="B192" s="14"/>
      <c r="C192" s="14"/>
      <c r="D192" s="14"/>
      <c r="E192" s="14"/>
      <c r="F192" s="14"/>
      <c r="G192" s="14"/>
      <c r="H192" s="15"/>
      <c r="I192" s="14"/>
      <c r="J192" s="14"/>
      <c r="K192" s="14"/>
      <c r="L192" s="14"/>
      <c r="M192" s="15"/>
      <c r="N192" s="15"/>
      <c r="O192" s="14"/>
      <c r="P192" s="14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21" customHeight="1">
      <c r="A193" s="14"/>
      <c r="B193" s="14"/>
      <c r="C193" s="14"/>
      <c r="D193" s="14"/>
      <c r="E193" s="14"/>
      <c r="F193" s="14"/>
      <c r="G193" s="14"/>
      <c r="H193" s="15"/>
      <c r="I193" s="14"/>
      <c r="J193" s="14"/>
      <c r="K193" s="14"/>
      <c r="L193" s="14"/>
      <c r="M193" s="15"/>
      <c r="N193" s="15"/>
      <c r="O193" s="14"/>
      <c r="P193" s="14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21" customHeight="1">
      <c r="A194" s="14"/>
      <c r="B194" s="14"/>
      <c r="C194" s="14"/>
      <c r="D194" s="14"/>
      <c r="E194" s="14"/>
      <c r="F194" s="14"/>
      <c r="G194" s="14"/>
      <c r="H194" s="15"/>
      <c r="I194" s="14"/>
      <c r="J194" s="14"/>
      <c r="K194" s="14"/>
      <c r="L194" s="14"/>
      <c r="M194" s="15"/>
      <c r="N194" s="15"/>
      <c r="O194" s="14"/>
      <c r="P194" s="14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21" customHeight="1">
      <c r="A195" s="14"/>
      <c r="B195" s="14"/>
      <c r="C195" s="14"/>
      <c r="D195" s="14"/>
      <c r="E195" s="14"/>
      <c r="F195" s="14"/>
      <c r="G195" s="14"/>
      <c r="H195" s="15"/>
      <c r="I195" s="14"/>
      <c r="J195" s="14"/>
      <c r="K195" s="14"/>
      <c r="L195" s="14"/>
      <c r="M195" s="15"/>
      <c r="N195" s="15"/>
      <c r="O195" s="14"/>
      <c r="P195" s="14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21" customHeight="1">
      <c r="A196" s="14"/>
      <c r="B196" s="14"/>
      <c r="C196" s="14"/>
      <c r="D196" s="14"/>
      <c r="E196" s="14"/>
      <c r="F196" s="14"/>
      <c r="G196" s="14"/>
      <c r="H196" s="15"/>
      <c r="I196" s="14"/>
      <c r="J196" s="14"/>
      <c r="K196" s="14"/>
      <c r="L196" s="14"/>
      <c r="M196" s="15"/>
      <c r="N196" s="15"/>
      <c r="O196" s="14"/>
      <c r="P196" s="14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21" customHeight="1">
      <c r="A197" s="14"/>
      <c r="B197" s="14"/>
      <c r="C197" s="14"/>
      <c r="D197" s="14"/>
      <c r="E197" s="14"/>
      <c r="F197" s="14"/>
      <c r="G197" s="14"/>
      <c r="H197" s="15"/>
      <c r="I197" s="14"/>
      <c r="J197" s="14"/>
      <c r="K197" s="14"/>
      <c r="L197" s="14"/>
      <c r="M197" s="15"/>
      <c r="N197" s="15"/>
      <c r="O197" s="14"/>
      <c r="P197" s="14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21" customHeight="1">
      <c r="A198" s="14"/>
      <c r="B198" s="14"/>
      <c r="C198" s="14"/>
      <c r="D198" s="14"/>
      <c r="E198" s="14"/>
      <c r="F198" s="14"/>
      <c r="G198" s="14"/>
      <c r="H198" s="15"/>
      <c r="I198" s="14"/>
      <c r="J198" s="14"/>
      <c r="K198" s="14"/>
      <c r="L198" s="14"/>
      <c r="M198" s="15"/>
      <c r="N198" s="15"/>
      <c r="O198" s="14"/>
      <c r="P198" s="14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21" customHeight="1">
      <c r="A199" s="14"/>
      <c r="B199" s="14"/>
      <c r="C199" s="14"/>
      <c r="D199" s="14"/>
      <c r="E199" s="14"/>
      <c r="F199" s="14"/>
      <c r="G199" s="14"/>
      <c r="H199" s="15"/>
      <c r="I199" s="14"/>
      <c r="J199" s="14"/>
      <c r="K199" s="14"/>
      <c r="L199" s="14"/>
      <c r="M199" s="15"/>
      <c r="N199" s="15"/>
      <c r="O199" s="14"/>
      <c r="P199" s="14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21" customHeight="1">
      <c r="A200" s="14"/>
      <c r="B200" s="14"/>
      <c r="C200" s="14"/>
      <c r="D200" s="14"/>
      <c r="E200" s="14"/>
      <c r="F200" s="14"/>
      <c r="G200" s="14"/>
      <c r="H200" s="15"/>
      <c r="I200" s="14"/>
      <c r="J200" s="14"/>
      <c r="K200" s="14"/>
      <c r="L200" s="14"/>
      <c r="M200" s="15"/>
      <c r="N200" s="15"/>
      <c r="O200" s="14"/>
      <c r="P200" s="14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21" customHeight="1">
      <c r="A201" s="14"/>
      <c r="B201" s="14"/>
      <c r="C201" s="14"/>
      <c r="D201" s="14"/>
      <c r="E201" s="14"/>
      <c r="F201" s="14"/>
      <c r="G201" s="14"/>
      <c r="H201" s="15"/>
      <c r="I201" s="14"/>
      <c r="J201" s="14"/>
      <c r="K201" s="14"/>
      <c r="L201" s="14"/>
      <c r="M201" s="15"/>
      <c r="N201" s="15"/>
      <c r="O201" s="14"/>
      <c r="P201" s="14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21" customHeight="1">
      <c r="A202" s="14"/>
      <c r="B202" s="14"/>
      <c r="C202" s="14"/>
      <c r="D202" s="14"/>
      <c r="E202" s="14"/>
      <c r="F202" s="14"/>
      <c r="G202" s="14"/>
      <c r="H202" s="15"/>
      <c r="I202" s="14"/>
      <c r="J202" s="14"/>
      <c r="K202" s="14"/>
      <c r="L202" s="14"/>
      <c r="M202" s="15"/>
      <c r="N202" s="15"/>
      <c r="O202" s="14"/>
      <c r="P202" s="14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21" customHeight="1">
      <c r="A203" s="14"/>
      <c r="B203" s="14"/>
      <c r="C203" s="14"/>
      <c r="D203" s="14"/>
      <c r="E203" s="14"/>
      <c r="F203" s="14"/>
      <c r="G203" s="14"/>
      <c r="H203" s="15"/>
      <c r="I203" s="14"/>
      <c r="J203" s="14"/>
      <c r="K203" s="14"/>
      <c r="L203" s="14"/>
      <c r="M203" s="15"/>
      <c r="N203" s="15"/>
      <c r="O203" s="14"/>
      <c r="P203" s="14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21" customHeight="1">
      <c r="A204" s="14"/>
      <c r="B204" s="14"/>
      <c r="C204" s="14"/>
      <c r="D204" s="14"/>
      <c r="E204" s="14"/>
      <c r="F204" s="14"/>
      <c r="G204" s="14"/>
      <c r="H204" s="15"/>
      <c r="I204" s="14"/>
      <c r="J204" s="14"/>
      <c r="K204" s="14"/>
      <c r="L204" s="14"/>
      <c r="M204" s="15"/>
      <c r="N204" s="15"/>
      <c r="O204" s="14"/>
      <c r="P204" s="14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21" customHeight="1">
      <c r="A205" s="14"/>
      <c r="B205" s="14"/>
      <c r="C205" s="14"/>
      <c r="D205" s="14"/>
      <c r="E205" s="14"/>
      <c r="F205" s="14"/>
      <c r="G205" s="14"/>
      <c r="H205" s="15"/>
      <c r="I205" s="14"/>
      <c r="J205" s="14"/>
      <c r="K205" s="14"/>
      <c r="L205" s="14"/>
      <c r="M205" s="15"/>
      <c r="N205" s="15"/>
      <c r="O205" s="14"/>
      <c r="P205" s="14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21" customHeight="1">
      <c r="A206" s="14"/>
      <c r="B206" s="14"/>
      <c r="C206" s="14"/>
      <c r="D206" s="14"/>
      <c r="E206" s="14"/>
      <c r="F206" s="14"/>
      <c r="G206" s="14"/>
      <c r="H206" s="15"/>
      <c r="I206" s="14"/>
      <c r="J206" s="14"/>
      <c r="K206" s="14"/>
      <c r="L206" s="14"/>
      <c r="M206" s="15"/>
      <c r="N206" s="15"/>
      <c r="O206" s="14"/>
      <c r="P206" s="14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21" customHeight="1">
      <c r="A207" s="14"/>
      <c r="B207" s="14"/>
      <c r="C207" s="14"/>
      <c r="D207" s="14"/>
      <c r="E207" s="14"/>
      <c r="F207" s="14"/>
      <c r="G207" s="14"/>
      <c r="H207" s="15"/>
      <c r="I207" s="14"/>
      <c r="J207" s="14"/>
      <c r="K207" s="14"/>
      <c r="L207" s="14"/>
      <c r="M207" s="15"/>
      <c r="N207" s="15"/>
      <c r="O207" s="14"/>
      <c r="P207" s="14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21" customHeight="1">
      <c r="A208" s="14"/>
      <c r="B208" s="14"/>
      <c r="C208" s="14"/>
      <c r="D208" s="14"/>
      <c r="E208" s="14"/>
      <c r="F208" s="14"/>
      <c r="G208" s="14"/>
      <c r="H208" s="15"/>
      <c r="I208" s="14"/>
      <c r="J208" s="14"/>
      <c r="K208" s="14"/>
      <c r="L208" s="14"/>
      <c r="M208" s="15"/>
      <c r="N208" s="15"/>
      <c r="O208" s="14"/>
      <c r="P208" s="14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21" customHeight="1">
      <c r="A209" s="14"/>
      <c r="B209" s="14"/>
      <c r="C209" s="14"/>
      <c r="D209" s="14"/>
      <c r="E209" s="14"/>
      <c r="F209" s="14"/>
      <c r="G209" s="14"/>
      <c r="H209" s="15"/>
      <c r="I209" s="14"/>
      <c r="J209" s="14"/>
      <c r="K209" s="14"/>
      <c r="L209" s="14"/>
      <c r="M209" s="15"/>
      <c r="N209" s="15"/>
      <c r="O209" s="14"/>
      <c r="P209" s="14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21" customHeight="1">
      <c r="A210" s="14"/>
      <c r="B210" s="14"/>
      <c r="C210" s="14"/>
      <c r="D210" s="14"/>
      <c r="E210" s="14"/>
      <c r="F210" s="14"/>
      <c r="G210" s="14"/>
      <c r="H210" s="15"/>
      <c r="I210" s="14"/>
      <c r="J210" s="14"/>
      <c r="K210" s="14"/>
      <c r="L210" s="14"/>
      <c r="M210" s="15"/>
      <c r="N210" s="15"/>
      <c r="O210" s="14"/>
      <c r="P210" s="14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21" customHeight="1">
      <c r="A211" s="14"/>
      <c r="B211" s="14"/>
      <c r="C211" s="14"/>
      <c r="D211" s="14"/>
      <c r="E211" s="14"/>
      <c r="F211" s="14"/>
      <c r="G211" s="14"/>
      <c r="H211" s="15"/>
      <c r="I211" s="14"/>
      <c r="J211" s="14"/>
      <c r="K211" s="14"/>
      <c r="L211" s="14"/>
      <c r="M211" s="15"/>
      <c r="N211" s="15"/>
      <c r="O211" s="14"/>
      <c r="P211" s="14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21" customHeight="1">
      <c r="A212" s="14"/>
      <c r="B212" s="14"/>
      <c r="C212" s="14"/>
      <c r="D212" s="14"/>
      <c r="E212" s="14"/>
      <c r="F212" s="14"/>
      <c r="G212" s="14"/>
      <c r="H212" s="15"/>
      <c r="I212" s="14"/>
      <c r="J212" s="14"/>
      <c r="K212" s="14"/>
      <c r="L212" s="14"/>
      <c r="M212" s="15"/>
      <c r="N212" s="15"/>
      <c r="O212" s="14"/>
      <c r="P212" s="14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21" customHeight="1">
      <c r="A213" s="14"/>
      <c r="B213" s="14"/>
      <c r="C213" s="14"/>
      <c r="D213" s="14"/>
      <c r="E213" s="14"/>
      <c r="F213" s="14"/>
      <c r="G213" s="14"/>
      <c r="H213" s="15"/>
      <c r="I213" s="14"/>
      <c r="J213" s="14"/>
      <c r="K213" s="14"/>
      <c r="L213" s="14"/>
      <c r="M213" s="15"/>
      <c r="N213" s="15"/>
      <c r="O213" s="14"/>
      <c r="P213" s="14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21" customHeight="1">
      <c r="A214" s="14"/>
      <c r="B214" s="14"/>
      <c r="C214" s="14"/>
      <c r="D214" s="14"/>
      <c r="E214" s="14"/>
      <c r="F214" s="14"/>
      <c r="G214" s="14"/>
      <c r="H214" s="15"/>
      <c r="I214" s="14"/>
      <c r="J214" s="14"/>
      <c r="K214" s="14"/>
      <c r="L214" s="14"/>
      <c r="M214" s="15"/>
      <c r="N214" s="15"/>
      <c r="O214" s="14"/>
      <c r="P214" s="14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21" customHeight="1">
      <c r="A215" s="14"/>
      <c r="B215" s="14"/>
      <c r="C215" s="14"/>
      <c r="D215" s="14"/>
      <c r="E215" s="14"/>
      <c r="F215" s="14"/>
      <c r="G215" s="14"/>
      <c r="H215" s="15"/>
      <c r="I215" s="14"/>
      <c r="J215" s="14"/>
      <c r="K215" s="14"/>
      <c r="L215" s="14"/>
      <c r="M215" s="15"/>
      <c r="N215" s="15"/>
      <c r="O215" s="14"/>
      <c r="P215" s="14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21" customHeight="1">
      <c r="A216" s="14"/>
      <c r="B216" s="14"/>
      <c r="C216" s="14"/>
      <c r="D216" s="14"/>
      <c r="E216" s="14"/>
      <c r="F216" s="14"/>
      <c r="G216" s="14"/>
      <c r="H216" s="15"/>
      <c r="I216" s="14"/>
      <c r="J216" s="14"/>
      <c r="K216" s="14"/>
      <c r="L216" s="14"/>
      <c r="M216" s="15"/>
      <c r="N216" s="15"/>
      <c r="O216" s="14"/>
      <c r="P216" s="14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21" customHeight="1">
      <c r="A217" s="14"/>
      <c r="B217" s="14"/>
      <c r="C217" s="14"/>
      <c r="D217" s="14"/>
      <c r="E217" s="14"/>
      <c r="F217" s="14"/>
      <c r="G217" s="14"/>
      <c r="H217" s="15"/>
      <c r="I217" s="14"/>
      <c r="J217" s="14"/>
      <c r="K217" s="14"/>
      <c r="L217" s="14"/>
      <c r="M217" s="15"/>
      <c r="N217" s="15"/>
      <c r="O217" s="14"/>
      <c r="P217" s="14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21" customHeight="1">
      <c r="A218" s="14"/>
      <c r="B218" s="14"/>
      <c r="C218" s="14"/>
      <c r="D218" s="14"/>
      <c r="E218" s="14"/>
      <c r="F218" s="14"/>
      <c r="G218" s="14"/>
      <c r="H218" s="15"/>
      <c r="I218" s="14"/>
      <c r="J218" s="14"/>
      <c r="K218" s="14"/>
      <c r="L218" s="14"/>
      <c r="M218" s="15"/>
      <c r="N218" s="15"/>
      <c r="O218" s="14"/>
      <c r="P218" s="14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21" customHeight="1">
      <c r="A219" s="14"/>
      <c r="B219" s="14"/>
      <c r="C219" s="14"/>
      <c r="D219" s="14"/>
      <c r="E219" s="14"/>
      <c r="F219" s="14"/>
      <c r="G219" s="14"/>
      <c r="H219" s="15"/>
      <c r="I219" s="14"/>
      <c r="J219" s="14"/>
      <c r="K219" s="14"/>
      <c r="L219" s="14"/>
      <c r="M219" s="15"/>
      <c r="N219" s="15"/>
      <c r="O219" s="14"/>
      <c r="P219" s="14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21" customHeight="1">
      <c r="A220" s="14"/>
      <c r="B220" s="14"/>
      <c r="C220" s="14"/>
      <c r="D220" s="14"/>
      <c r="E220" s="14"/>
      <c r="F220" s="14"/>
      <c r="G220" s="14"/>
      <c r="H220" s="15"/>
      <c r="I220" s="14"/>
      <c r="J220" s="14"/>
      <c r="K220" s="14"/>
      <c r="L220" s="14"/>
      <c r="M220" s="15"/>
      <c r="N220" s="15"/>
      <c r="O220" s="14"/>
      <c r="P220" s="14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12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12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12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12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12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12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12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12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12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12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12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12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12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12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12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12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12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12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12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12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12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12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12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12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12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12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12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12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12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12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12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12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12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12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12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12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12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12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12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12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12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12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12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12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12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12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12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12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12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12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12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12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12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12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12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12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12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12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12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12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12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12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12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12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12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12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12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12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12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12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12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12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12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12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12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12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12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12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12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12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12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12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12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12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12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12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12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12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12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12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12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12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12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12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12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12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12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12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12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12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12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12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12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12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12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12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12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12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12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12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12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12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12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12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12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12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12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12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12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12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12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12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12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12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12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12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12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12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12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12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12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12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12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12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12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12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12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12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12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12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12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12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12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12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12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12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12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12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12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12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12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12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12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12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12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12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12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12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12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12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12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12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12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12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12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12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12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12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12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12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12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12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12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12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12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12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12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12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12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12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12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12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12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12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12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12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12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12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12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12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12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12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12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12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12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12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12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12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12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12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12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12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12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12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12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12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12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12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12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12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12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12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12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12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12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12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12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12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12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12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12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12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12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12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12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12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12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12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12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12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12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12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12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12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12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12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12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12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12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12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12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12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12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12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12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12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12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12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12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12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12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12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12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12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12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12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12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12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12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12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12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12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12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12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12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12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12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12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12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12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12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12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12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12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12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12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12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12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12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12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12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12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12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12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12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12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12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12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12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12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12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12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12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12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12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12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12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12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12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12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12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12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12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12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12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12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12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12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12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12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12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12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12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12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12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12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12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12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12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12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12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12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12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12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12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12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12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12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12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12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12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12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12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12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12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12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12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12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12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12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12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12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12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12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12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12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12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12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12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12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12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12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12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12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12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12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12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12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12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12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12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12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12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12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12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12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12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12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12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12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12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12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12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12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12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12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12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12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12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12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12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12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12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12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12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12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12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12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12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12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12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12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12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12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12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12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12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12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12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12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12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12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12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12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12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12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12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12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12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12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12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12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12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12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12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12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12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12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12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12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12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12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12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12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12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12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12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12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12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12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12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12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12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12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12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12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12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12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12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12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12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12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12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12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12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12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12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12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12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12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12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12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12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12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12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12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12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12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12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12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12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12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12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12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12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12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12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12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12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12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12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12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12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12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12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12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12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12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12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12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12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12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12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12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12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12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12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12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12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12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12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12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12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12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12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12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12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12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12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12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12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12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12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12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12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12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12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12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12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12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12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12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12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12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12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12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12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12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12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12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12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12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12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12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12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12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12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12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12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12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12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12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12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12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12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12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12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12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12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12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12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12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12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12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12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12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12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12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12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12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12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12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12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12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12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12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12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12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12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12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12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12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12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12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12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12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12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12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12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12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12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12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12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12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12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12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12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12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12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12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12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12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12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12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12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12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12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12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12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12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12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12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12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12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12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12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12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12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12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12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12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12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12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12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12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12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12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12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12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12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12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12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12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12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12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12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12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12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12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12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12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12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12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12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12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12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12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12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12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12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12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12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12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12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12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12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12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12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12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12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12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12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12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12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12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12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12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12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12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12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12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12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12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12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12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12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12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12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12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12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12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12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12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12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12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12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12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12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12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12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12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12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12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12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12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12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12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12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12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12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12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12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12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12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12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12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12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12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12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12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12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12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12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12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12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12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12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12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12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12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12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12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12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12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12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12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12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12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12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12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12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12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12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12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12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12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12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12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12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12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12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12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12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12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12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12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12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12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12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12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12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12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12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12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12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12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12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12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12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12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12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12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12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12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12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12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12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12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12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12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12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12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12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12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12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12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12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12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12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12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12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12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12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12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12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12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12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12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12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12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12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12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12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12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12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12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1:25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12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1:25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12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1:25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12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1:25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12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autoFilter ref="A3:O10" xr:uid="{00000000-0009-0000-0000-00000C000000}"/>
  <mergeCells count="2">
    <mergeCell ref="B2:F2"/>
    <mergeCell ref="I2:L2"/>
  </mergeCells>
  <conditionalFormatting sqref="M3:M10">
    <cfRule type="cellIs" dxfId="6" priority="1" operator="equal">
      <formula>"Not Applicable"</formula>
    </cfRule>
    <cfRule type="cellIs" dxfId="5" priority="2" operator="equal">
      <formula>"Not Pass"</formula>
    </cfRule>
    <cfRule type="cellIs" dxfId="4" priority="3" operator="equal">
      <formula>"Partially Pass"</formula>
    </cfRule>
    <cfRule type="cellIs" dxfId="3" priority="4" operator="equal">
      <formula>"Alternative Control"</formula>
    </cfRule>
    <cfRule type="cellIs" dxfId="2" priority="5" operator="equal">
      <formula>"Pass"</formula>
    </cfRule>
  </conditionalFormatting>
  <conditionalFormatting sqref="M4:M10">
    <cfRule type="cellIs" dxfId="1" priority="6" operator="equal">
      <formula>"&gt;&gt;เลือกระดับผลการประเมิน&lt;&lt;"</formula>
    </cfRule>
  </conditionalFormatting>
  <conditionalFormatting sqref="Q4:U10">
    <cfRule type="cellIs" dxfId="0" priority="7" operator="equal">
      <formula>OR($M4="Not Pass",$M4="Partially Pass")</formula>
    </cfRule>
  </conditionalFormatting>
  <pageMargins left="0.7" right="0.7" top="0.75" bottom="0.75" header="0" footer="0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C00-000000000000}">
          <x14:formula1>
            <xm:f>IF(AND('1-Basic Info'!$I$19="Y",$I4="x"),Sheet1!$A$2:$A$6,Sheet1!$B$2)</xm:f>
          </x14:formula1>
          <xm:sqref>M4:M9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6E11C-D17F-824D-9859-B26B9C470EA1}">
  <sheetPr>
    <tabColor rgb="FFFFFC00"/>
  </sheetPr>
  <dimension ref="A1:CH1321"/>
  <sheetViews>
    <sheetView tabSelected="1" zoomScale="40" zoomScaleNormal="40" workbookViewId="0">
      <pane ySplit="1" topLeftCell="A23" activePane="bottomLeft" state="frozen"/>
      <selection pane="bottomLeft" activeCell="M147" sqref="M147"/>
    </sheetView>
  </sheetViews>
  <sheetFormatPr defaultColWidth="14.44140625" defaultRowHeight="15" customHeight="1"/>
  <cols>
    <col min="1" max="1" width="4.77734375" style="491" customWidth="1"/>
    <col min="2" max="3" width="9.33203125" style="258" customWidth="1"/>
    <col min="4" max="4" width="7.77734375" style="258" customWidth="1"/>
    <col min="5" max="6" width="20" style="258" customWidth="1"/>
    <col min="7" max="7" width="46.33203125" style="258" customWidth="1"/>
    <col min="8" max="8" width="10.77734375" style="258" customWidth="1"/>
    <col min="9" max="9" width="40.77734375" style="258" customWidth="1"/>
    <col min="10" max="10" width="11" style="258" customWidth="1"/>
    <col min="11" max="11" width="3.77734375" style="258" customWidth="1"/>
    <col min="12" max="12" width="38.44140625" style="258" customWidth="1"/>
    <col min="13" max="13" width="44.77734375" style="258" customWidth="1"/>
    <col min="14" max="14" width="38.77734375" style="258" customWidth="1"/>
    <col min="15" max="17" width="33.44140625" style="258" customWidth="1"/>
    <col min="18" max="18" width="5.6640625" style="396" customWidth="1"/>
    <col min="19" max="19" width="11.77734375" style="258" customWidth="1"/>
    <col min="20" max="20" width="8.77734375" style="258" customWidth="1"/>
    <col min="21" max="21" width="28" style="258" customWidth="1"/>
    <col min="22" max="30" width="8.77734375" style="258" customWidth="1"/>
    <col min="31" max="16384" width="14.44140625" style="258"/>
  </cols>
  <sheetData>
    <row r="1" spans="1:35" ht="64.05" customHeight="1">
      <c r="A1" s="396"/>
      <c r="H1" s="805" t="s">
        <v>36</v>
      </c>
      <c r="I1" s="805"/>
      <c r="J1" s="805"/>
      <c r="K1" s="805"/>
      <c r="L1" s="805"/>
      <c r="M1" s="805"/>
      <c r="N1" s="805"/>
      <c r="O1" s="805"/>
      <c r="S1" s="396"/>
      <c r="T1" s="396"/>
      <c r="U1" s="396"/>
      <c r="V1" s="396"/>
      <c r="W1" s="396"/>
      <c r="X1" s="396"/>
      <c r="Y1" s="396"/>
      <c r="Z1" s="396"/>
      <c r="AA1" s="396"/>
      <c r="AB1" s="396"/>
      <c r="AC1" s="396"/>
      <c r="AD1" s="396"/>
      <c r="AE1" s="396"/>
      <c r="AF1" s="396"/>
      <c r="AG1" s="396"/>
      <c r="AH1" s="396"/>
      <c r="AI1" s="396"/>
    </row>
    <row r="2" spans="1:35" ht="39" customHeight="1">
      <c r="A2" s="605"/>
      <c r="B2" s="1255" t="s">
        <v>37</v>
      </c>
      <c r="C2" s="1255"/>
      <c r="D2" s="1255"/>
      <c r="E2" s="1255"/>
      <c r="F2" s="1255"/>
      <c r="G2" s="606"/>
      <c r="H2" s="606"/>
      <c r="I2" s="606"/>
      <c r="J2" s="606"/>
      <c r="K2" s="606"/>
      <c r="L2" s="606"/>
      <c r="M2" s="606"/>
      <c r="N2" s="606"/>
      <c r="O2" s="606"/>
      <c r="P2" s="606"/>
      <c r="Q2" s="606"/>
      <c r="R2" s="607"/>
      <c r="S2" s="396"/>
      <c r="T2" s="396"/>
      <c r="U2" s="396"/>
      <c r="V2" s="396"/>
      <c r="W2" s="396"/>
      <c r="X2" s="396"/>
      <c r="Y2" s="396"/>
      <c r="Z2" s="396"/>
      <c r="AA2" s="396"/>
      <c r="AB2" s="396"/>
      <c r="AC2" s="396"/>
      <c r="AD2" s="396"/>
      <c r="AE2" s="396"/>
      <c r="AF2" s="396"/>
      <c r="AG2" s="396"/>
      <c r="AH2" s="396"/>
      <c r="AI2" s="396"/>
    </row>
    <row r="3" spans="1:35" ht="31.5" customHeight="1" thickBot="1">
      <c r="A3" s="609"/>
      <c r="B3" s="1279"/>
      <c r="C3" s="1279"/>
      <c r="D3" s="1279"/>
      <c r="E3" s="1279"/>
      <c r="F3" s="1279"/>
      <c r="G3" s="1279"/>
      <c r="H3" s="1279"/>
      <c r="I3" s="1279"/>
      <c r="J3" s="1279"/>
      <c r="K3" s="1279"/>
      <c r="L3" s="1279"/>
      <c r="M3" s="1279"/>
      <c r="N3" s="1279"/>
      <c r="O3" s="1279"/>
      <c r="P3" s="1279"/>
      <c r="Q3" s="1279"/>
      <c r="R3" s="608"/>
      <c r="S3" s="396"/>
      <c r="T3" s="396"/>
      <c r="U3" s="396"/>
      <c r="V3" s="396"/>
      <c r="W3" s="396"/>
      <c r="X3" s="396"/>
      <c r="Y3" s="396"/>
      <c r="Z3" s="396"/>
      <c r="AA3" s="396"/>
      <c r="AB3" s="396"/>
      <c r="AC3" s="396"/>
      <c r="AD3" s="396"/>
      <c r="AE3" s="396"/>
      <c r="AF3" s="396"/>
      <c r="AG3" s="396"/>
      <c r="AH3" s="396"/>
      <c r="AI3" s="396"/>
    </row>
    <row r="4" spans="1:35" ht="31.5" customHeight="1">
      <c r="A4" s="609"/>
      <c r="B4" s="636"/>
      <c r="C4" s="637"/>
      <c r="D4" s="634"/>
      <c r="E4" s="634"/>
      <c r="F4" s="634"/>
      <c r="G4" s="493"/>
      <c r="H4" s="493"/>
      <c r="I4" s="635"/>
      <c r="J4" s="493"/>
      <c r="K4" s="493"/>
      <c r="L4" s="493"/>
      <c r="M4" s="493"/>
      <c r="N4" s="493"/>
      <c r="O4" s="493"/>
      <c r="P4" s="493"/>
      <c r="Q4" s="924"/>
      <c r="R4" s="608"/>
      <c r="S4" s="396"/>
      <c r="T4" s="396"/>
      <c r="U4" s="396"/>
      <c r="V4" s="396"/>
      <c r="W4" s="396"/>
      <c r="X4" s="396"/>
      <c r="Y4" s="396"/>
      <c r="Z4" s="396"/>
      <c r="AA4" s="396"/>
      <c r="AB4" s="396"/>
      <c r="AC4" s="396"/>
      <c r="AD4" s="396"/>
      <c r="AE4" s="396"/>
      <c r="AF4" s="396"/>
      <c r="AG4" s="396"/>
      <c r="AH4" s="396"/>
      <c r="AI4" s="396"/>
    </row>
    <row r="5" spans="1:35" ht="28.05" customHeight="1">
      <c r="A5" s="609"/>
      <c r="B5" s="402"/>
      <c r="C5" s="925" t="s">
        <v>38</v>
      </c>
      <c r="Q5" s="926"/>
      <c r="R5" s="608"/>
      <c r="S5" s="396"/>
      <c r="T5" s="396"/>
      <c r="U5" s="396"/>
      <c r="V5" s="396"/>
      <c r="W5" s="396"/>
      <c r="X5" s="396"/>
      <c r="Y5" s="396"/>
      <c r="Z5" s="396"/>
      <c r="AA5" s="396"/>
      <c r="AB5" s="396"/>
      <c r="AC5" s="396"/>
      <c r="AD5" s="396"/>
      <c r="AE5" s="396"/>
      <c r="AF5" s="396"/>
      <c r="AG5" s="396"/>
      <c r="AH5" s="396"/>
      <c r="AI5" s="396"/>
    </row>
    <row r="6" spans="1:35" ht="28.05" customHeight="1">
      <c r="A6" s="609"/>
      <c r="B6" s="403"/>
      <c r="C6" s="261"/>
      <c r="E6" s="927"/>
      <c r="F6" s="927"/>
      <c r="Q6" s="926"/>
      <c r="R6" s="608"/>
    </row>
    <row r="7" spans="1:35" ht="21.75" customHeight="1">
      <c r="A7" s="609"/>
      <c r="B7" s="403"/>
      <c r="C7" s="261"/>
      <c r="D7" s="928" t="s">
        <v>39</v>
      </c>
      <c r="E7" s="927"/>
      <c r="Q7" s="926"/>
      <c r="R7" s="608"/>
    </row>
    <row r="8" spans="1:35" ht="21.75" customHeight="1">
      <c r="A8" s="609"/>
      <c r="B8" s="403"/>
      <c r="C8" s="261"/>
      <c r="D8" s="928"/>
      <c r="E8" s="927"/>
      <c r="Q8" s="926"/>
      <c r="R8" s="608"/>
    </row>
    <row r="9" spans="1:35" ht="21.75" customHeight="1">
      <c r="A9" s="609"/>
      <c r="B9" s="403"/>
      <c r="C9" s="261"/>
      <c r="D9" s="265" t="s">
        <v>40</v>
      </c>
      <c r="G9" s="452"/>
      <c r="H9" s="369"/>
      <c r="I9" s="261"/>
      <c r="J9" s="1280"/>
      <c r="K9" s="1280"/>
      <c r="L9" s="1280"/>
      <c r="M9" s="1163"/>
      <c r="N9" s="1163"/>
      <c r="O9" s="1163"/>
      <c r="P9" s="1163"/>
      <c r="Q9" s="929"/>
      <c r="R9" s="608"/>
    </row>
    <row r="10" spans="1:35" ht="21.75" customHeight="1">
      <c r="A10" s="609"/>
      <c r="B10" s="403"/>
      <c r="C10" s="261"/>
      <c r="D10" s="265"/>
      <c r="Q10" s="926"/>
      <c r="R10" s="608"/>
    </row>
    <row r="11" spans="1:35" ht="21.75" customHeight="1">
      <c r="A11" s="609"/>
      <c r="B11" s="404"/>
      <c r="D11" s="261" t="s">
        <v>41</v>
      </c>
      <c r="E11" s="265"/>
      <c r="G11" s="348"/>
      <c r="H11" s="383"/>
      <c r="Q11" s="926"/>
      <c r="R11" s="608"/>
    </row>
    <row r="12" spans="1:35" ht="21.75" customHeight="1">
      <c r="A12" s="609"/>
      <c r="B12" s="404"/>
      <c r="D12" s="270"/>
      <c r="E12" s="265"/>
      <c r="G12" s="930"/>
      <c r="H12" s="930"/>
      <c r="Q12" s="926"/>
      <c r="R12" s="608"/>
    </row>
    <row r="13" spans="1:35" ht="21.75" customHeight="1">
      <c r="A13" s="609"/>
      <c r="B13" s="404"/>
      <c r="D13" s="261" t="s">
        <v>42</v>
      </c>
      <c r="E13" s="265"/>
      <c r="G13" s="269"/>
      <c r="H13" s="930"/>
      <c r="I13" s="931"/>
      <c r="Q13" s="926"/>
      <c r="R13" s="608"/>
    </row>
    <row r="14" spans="1:35" ht="21.75" customHeight="1">
      <c r="A14" s="609"/>
      <c r="B14" s="404"/>
      <c r="D14" s="265"/>
      <c r="E14" s="265"/>
      <c r="G14" s="930"/>
      <c r="H14" s="930"/>
      <c r="Q14" s="926"/>
      <c r="R14" s="608"/>
    </row>
    <row r="15" spans="1:35" ht="21" customHeight="1">
      <c r="A15" s="609"/>
      <c r="B15" s="404"/>
      <c r="D15" s="265" t="s">
        <v>43</v>
      </c>
      <c r="E15" s="265"/>
      <c r="G15" s="519" t="s">
        <v>44</v>
      </c>
      <c r="H15" s="932"/>
      <c r="I15" s="1290" t="s">
        <v>45</v>
      </c>
      <c r="J15" s="1291"/>
      <c r="K15" s="1292"/>
      <c r="Q15" s="926"/>
      <c r="R15" s="608"/>
    </row>
    <row r="16" spans="1:35" ht="21.75" customHeight="1">
      <c r="A16" s="609"/>
      <c r="B16" s="404"/>
      <c r="G16" s="931"/>
      <c r="H16" s="933"/>
      <c r="Q16" s="926"/>
      <c r="R16" s="608"/>
    </row>
    <row r="17" spans="1:18" ht="21.75" customHeight="1">
      <c r="A17" s="609"/>
      <c r="B17" s="404"/>
      <c r="D17" s="265" t="s">
        <v>46</v>
      </c>
      <c r="E17" s="265"/>
      <c r="G17" s="519" t="s">
        <v>44</v>
      </c>
      <c r="H17" s="933"/>
      <c r="I17" s="1290" t="s">
        <v>45</v>
      </c>
      <c r="J17" s="1291"/>
      <c r="K17" s="1292"/>
      <c r="Q17" s="926"/>
      <c r="R17" s="608"/>
    </row>
    <row r="18" spans="1:18" ht="21.75" customHeight="1">
      <c r="A18" s="609"/>
      <c r="B18" s="404"/>
      <c r="D18" s="265"/>
      <c r="E18" s="265"/>
      <c r="G18" s="931"/>
      <c r="H18" s="930"/>
      <c r="Q18" s="926"/>
      <c r="R18" s="608"/>
    </row>
    <row r="19" spans="1:18" ht="21.75" customHeight="1">
      <c r="A19" s="609"/>
      <c r="B19" s="404"/>
      <c r="D19" s="934" t="s">
        <v>47</v>
      </c>
      <c r="E19" s="265"/>
      <c r="G19" s="519" t="s">
        <v>44</v>
      </c>
      <c r="H19" s="935"/>
      <c r="I19" s="1290" t="s">
        <v>45</v>
      </c>
      <c r="J19" s="1291"/>
      <c r="K19" s="1292"/>
      <c r="Q19" s="926"/>
      <c r="R19" s="608"/>
    </row>
    <row r="20" spans="1:18" ht="21.75" customHeight="1">
      <c r="A20" s="609"/>
      <c r="B20" s="404"/>
      <c r="D20" s="934"/>
      <c r="E20" s="265"/>
      <c r="F20" s="264"/>
      <c r="H20" s="936"/>
      <c r="Q20" s="926"/>
      <c r="R20" s="608"/>
    </row>
    <row r="21" spans="1:18" ht="21.75" customHeight="1">
      <c r="A21" s="609"/>
      <c r="B21" s="404"/>
      <c r="D21" s="934" t="s">
        <v>48</v>
      </c>
      <c r="E21" s="265"/>
      <c r="F21" s="261"/>
      <c r="G21" s="519" t="s">
        <v>44</v>
      </c>
      <c r="H21" s="936"/>
      <c r="I21" s="1290" t="s">
        <v>45</v>
      </c>
      <c r="J21" s="1291"/>
      <c r="K21" s="1292"/>
      <c r="Q21" s="926"/>
      <c r="R21" s="608"/>
    </row>
    <row r="22" spans="1:18" ht="21.75" customHeight="1" thickBot="1">
      <c r="A22" s="609"/>
      <c r="B22" s="405"/>
      <c r="C22" s="268"/>
      <c r="D22" s="272"/>
      <c r="E22" s="272"/>
      <c r="F22" s="273"/>
      <c r="G22" s="520"/>
      <c r="H22" s="520"/>
      <c r="I22" s="268"/>
      <c r="J22" s="268"/>
      <c r="K22" s="268"/>
      <c r="L22" s="268"/>
      <c r="M22" s="268"/>
      <c r="N22" s="268"/>
      <c r="O22" s="268"/>
      <c r="P22" s="268"/>
      <c r="Q22" s="937"/>
      <c r="R22" s="608"/>
    </row>
    <row r="23" spans="1:18" ht="21.75" customHeight="1">
      <c r="A23" s="609"/>
      <c r="B23" s="404"/>
      <c r="D23" s="265"/>
      <c r="E23" s="265"/>
      <c r="F23" s="259"/>
      <c r="G23" s="259"/>
      <c r="H23" s="259"/>
      <c r="Q23" s="926"/>
      <c r="R23" s="608"/>
    </row>
    <row r="24" spans="1:18" ht="31.05" customHeight="1">
      <c r="A24" s="609"/>
      <c r="B24" s="404"/>
      <c r="C24" s="938" t="s">
        <v>49</v>
      </c>
      <c r="E24" s="265"/>
      <c r="F24" s="259"/>
      <c r="Q24" s="926"/>
      <c r="R24" s="608"/>
    </row>
    <row r="25" spans="1:18" ht="31.05" customHeight="1">
      <c r="A25" s="609"/>
      <c r="B25" s="404"/>
      <c r="C25" s="938"/>
      <c r="E25" s="265"/>
      <c r="F25" s="259"/>
      <c r="Q25" s="926"/>
      <c r="R25" s="608"/>
    </row>
    <row r="26" spans="1:18" ht="31.05" customHeight="1">
      <c r="A26" s="609"/>
      <c r="B26" s="404"/>
      <c r="D26" s="938" t="s">
        <v>50</v>
      </c>
      <c r="E26" s="265"/>
      <c r="F26" s="259"/>
      <c r="Q26" s="926"/>
      <c r="R26" s="608"/>
    </row>
    <row r="27" spans="1:18" ht="31.05" customHeight="1">
      <c r="A27" s="609"/>
      <c r="B27" s="404"/>
      <c r="E27" s="265"/>
      <c r="F27" s="259"/>
      <c r="Q27" s="926"/>
      <c r="R27" s="608"/>
    </row>
    <row r="28" spans="1:18" ht="21.75" customHeight="1">
      <c r="A28" s="609"/>
      <c r="B28" s="404"/>
      <c r="D28" s="939"/>
      <c r="E28" s="794" t="s">
        <v>44</v>
      </c>
      <c r="F28" s="259"/>
      <c r="G28" s="809" t="s">
        <v>51</v>
      </c>
      <c r="H28" s="1413" t="s">
        <v>52</v>
      </c>
      <c r="I28" s="1414"/>
      <c r="J28" s="1414"/>
      <c r="K28" s="1414"/>
      <c r="L28" s="1415"/>
      <c r="Q28" s="926"/>
      <c r="R28" s="608"/>
    </row>
    <row r="29" spans="1:18" ht="21.75" customHeight="1">
      <c r="A29" s="609"/>
      <c r="B29" s="404"/>
      <c r="D29" s="939"/>
      <c r="E29" s="940"/>
      <c r="F29" s="259"/>
      <c r="G29" s="941"/>
      <c r="H29" s="941"/>
      <c r="Q29" s="926"/>
      <c r="R29" s="608"/>
    </row>
    <row r="30" spans="1:18" ht="16.95" customHeight="1">
      <c r="A30" s="609"/>
      <c r="B30" s="404"/>
      <c r="D30" s="939"/>
      <c r="E30" s="265"/>
      <c r="F30" s="259"/>
      <c r="Q30" s="926"/>
      <c r="R30" s="608"/>
    </row>
    <row r="31" spans="1:18" ht="27" customHeight="1">
      <c r="A31" s="609"/>
      <c r="B31" s="404"/>
      <c r="D31" s="925" t="s">
        <v>53</v>
      </c>
      <c r="E31" s="740"/>
      <c r="F31" s="942"/>
      <c r="Q31" s="926"/>
      <c r="R31" s="608"/>
    </row>
    <row r="32" spans="1:18" ht="31.05" customHeight="1">
      <c r="A32" s="609"/>
      <c r="B32" s="404"/>
      <c r="E32" s="265"/>
      <c r="F32" s="259"/>
      <c r="Q32" s="926"/>
      <c r="R32" s="608"/>
    </row>
    <row r="33" spans="1:19" ht="21.75" customHeight="1">
      <c r="A33" s="609"/>
      <c r="B33" s="404"/>
      <c r="E33" s="794" t="s">
        <v>44</v>
      </c>
      <c r="F33" s="261"/>
      <c r="G33" s="1184" t="s">
        <v>51</v>
      </c>
      <c r="H33" s="1413" t="s">
        <v>54</v>
      </c>
      <c r="I33" s="1414"/>
      <c r="J33" s="1414"/>
      <c r="K33" s="1414"/>
      <c r="L33" s="1415"/>
      <c r="Q33" s="926"/>
      <c r="R33" s="608"/>
    </row>
    <row r="34" spans="1:19" ht="21.75" customHeight="1">
      <c r="A34" s="609"/>
      <c r="B34" s="404"/>
      <c r="E34" s="265"/>
      <c r="F34" s="261"/>
      <c r="Q34" s="926"/>
      <c r="R34" s="608"/>
    </row>
    <row r="35" spans="1:19" ht="21.75" customHeight="1">
      <c r="A35" s="609"/>
      <c r="B35" s="404"/>
      <c r="E35" s="265"/>
      <c r="F35" s="261"/>
      <c r="G35" s="261"/>
      <c r="H35" s="261"/>
      <c r="Q35" s="926"/>
      <c r="R35" s="608"/>
    </row>
    <row r="36" spans="1:19" ht="21.75" customHeight="1" thickBot="1">
      <c r="A36" s="609"/>
      <c r="B36" s="405"/>
      <c r="C36" s="268"/>
      <c r="D36" s="268"/>
      <c r="E36" s="268"/>
      <c r="F36" s="268"/>
      <c r="G36" s="268"/>
      <c r="H36" s="268"/>
      <c r="I36" s="268"/>
      <c r="J36" s="268"/>
      <c r="K36" s="268"/>
      <c r="L36" s="268"/>
      <c r="M36" s="268"/>
      <c r="N36" s="268"/>
      <c r="O36" s="268"/>
      <c r="P36" s="268"/>
      <c r="Q36" s="937"/>
      <c r="R36" s="608"/>
    </row>
    <row r="37" spans="1:19" ht="21.75" customHeight="1">
      <c r="A37" s="609"/>
      <c r="B37" s="404"/>
      <c r="Q37" s="926"/>
      <c r="R37" s="608"/>
    </row>
    <row r="38" spans="1:19" ht="31.05" customHeight="1">
      <c r="A38" s="609"/>
      <c r="B38" s="404"/>
      <c r="C38" s="938" t="s">
        <v>55</v>
      </c>
      <c r="D38" s="261"/>
      <c r="E38" s="943"/>
      <c r="G38" s="944" t="s">
        <v>56</v>
      </c>
      <c r="Q38" s="926"/>
      <c r="R38" s="608"/>
    </row>
    <row r="39" spans="1:19" ht="21" customHeight="1">
      <c r="A39" s="609"/>
      <c r="B39" s="404"/>
      <c r="D39" s="931"/>
      <c r="E39" s="931"/>
      <c r="F39" s="945"/>
      <c r="G39" s="931"/>
      <c r="H39" s="931"/>
      <c r="I39" s="931"/>
      <c r="J39" s="946" t="s">
        <v>57</v>
      </c>
      <c r="K39" s="946"/>
      <c r="L39" s="947"/>
      <c r="M39" s="931"/>
      <c r="N39" s="948"/>
      <c r="O39" s="931"/>
      <c r="P39" s="931"/>
      <c r="Q39" s="926"/>
      <c r="R39" s="608"/>
    </row>
    <row r="40" spans="1:19" ht="21.75" customHeight="1">
      <c r="A40" s="609"/>
      <c r="B40" s="404"/>
      <c r="D40" s="949" t="s">
        <v>58</v>
      </c>
      <c r="E40" s="931"/>
      <c r="F40" s="931"/>
      <c r="G40" s="931"/>
      <c r="H40" s="931"/>
      <c r="I40" s="931"/>
      <c r="J40" s="931"/>
      <c r="K40" s="931"/>
      <c r="L40" s="950"/>
      <c r="M40" s="931"/>
      <c r="N40" s="931"/>
      <c r="O40" s="951"/>
      <c r="P40" s="931"/>
      <c r="Q40" s="952"/>
      <c r="R40" s="608"/>
    </row>
    <row r="41" spans="1:19" ht="21.75" customHeight="1">
      <c r="A41" s="609"/>
      <c r="B41" s="404"/>
      <c r="D41" s="931"/>
      <c r="E41" s="931"/>
      <c r="F41" s="950" t="s">
        <v>59</v>
      </c>
      <c r="G41" s="931" t="s">
        <v>60</v>
      </c>
      <c r="H41" s="931"/>
      <c r="I41" s="953"/>
      <c r="J41" s="822" t="s">
        <v>44</v>
      </c>
      <c r="K41" s="954"/>
      <c r="L41" s="955" t="s">
        <v>62</v>
      </c>
      <c r="M41" s="751"/>
      <c r="N41" s="931"/>
      <c r="O41" s="922"/>
      <c r="P41" s="923"/>
      <c r="Q41" s="956"/>
      <c r="R41" s="608"/>
      <c r="S41" s="309"/>
    </row>
    <row r="42" spans="1:19" ht="21.75" customHeight="1">
      <c r="A42" s="609"/>
      <c r="B42" s="404"/>
      <c r="D42" s="931"/>
      <c r="E42" s="931"/>
      <c r="F42" s="950"/>
      <c r="G42" s="931"/>
      <c r="H42" s="931"/>
      <c r="I42" s="953"/>
      <c r="J42" s="954"/>
      <c r="K42" s="954"/>
      <c r="L42" s="957"/>
      <c r="M42" s="958"/>
      <c r="N42" s="931"/>
      <c r="O42" s="922"/>
      <c r="P42" s="923"/>
      <c r="Q42" s="956"/>
      <c r="R42" s="608"/>
      <c r="S42" s="309"/>
    </row>
    <row r="43" spans="1:19" ht="21.75" customHeight="1">
      <c r="A43" s="609"/>
      <c r="B43" s="404"/>
      <c r="D43" s="931"/>
      <c r="E43" s="931"/>
      <c r="F43" s="950" t="s">
        <v>63</v>
      </c>
      <c r="G43" s="931" t="s">
        <v>64</v>
      </c>
      <c r="H43" s="931"/>
      <c r="I43" s="953"/>
      <c r="J43" s="822" t="s">
        <v>44</v>
      </c>
      <c r="K43" s="954"/>
      <c r="L43" s="955" t="s">
        <v>62</v>
      </c>
      <c r="M43" s="751"/>
      <c r="N43" s="931"/>
      <c r="O43" s="922"/>
      <c r="P43" s="923"/>
      <c r="Q43" s="956"/>
      <c r="R43" s="608"/>
      <c r="S43" s="311"/>
    </row>
    <row r="44" spans="1:19" ht="21.75" customHeight="1">
      <c r="A44" s="609"/>
      <c r="B44" s="404"/>
      <c r="D44" s="931"/>
      <c r="E44" s="931"/>
      <c r="F44" s="950"/>
      <c r="G44" s="931"/>
      <c r="H44" s="931"/>
      <c r="I44" s="953"/>
      <c r="J44" s="954"/>
      <c r="K44" s="954"/>
      <c r="L44" s="957"/>
      <c r="M44" s="958"/>
      <c r="N44" s="931"/>
      <c r="O44" s="922"/>
      <c r="P44" s="923"/>
      <c r="Q44" s="956"/>
      <c r="R44" s="608"/>
      <c r="S44" s="311"/>
    </row>
    <row r="45" spans="1:19" ht="21.75" customHeight="1">
      <c r="A45" s="609"/>
      <c r="B45" s="404"/>
      <c r="D45" s="931"/>
      <c r="E45" s="931"/>
      <c r="F45" s="950" t="s">
        <v>65</v>
      </c>
      <c r="G45" s="931" t="s">
        <v>66</v>
      </c>
      <c r="H45" s="931"/>
      <c r="I45" s="953"/>
      <c r="J45" s="822" t="s">
        <v>44</v>
      </c>
      <c r="K45" s="954"/>
      <c r="L45" s="959" t="s">
        <v>62</v>
      </c>
      <c r="M45" s="751"/>
      <c r="N45" s="931"/>
      <c r="O45" s="922"/>
      <c r="P45" s="923"/>
      <c r="Q45" s="956"/>
      <c r="R45" s="608"/>
      <c r="S45" s="416"/>
    </row>
    <row r="46" spans="1:19" ht="21.75" customHeight="1">
      <c r="A46" s="609"/>
      <c r="B46" s="404"/>
      <c r="D46" s="931"/>
      <c r="E46" s="931"/>
      <c r="F46" s="950"/>
      <c r="G46" s="931"/>
      <c r="H46" s="931"/>
      <c r="I46" s="953"/>
      <c r="J46" s="954"/>
      <c r="K46" s="954"/>
      <c r="L46" s="959"/>
      <c r="N46" s="931"/>
      <c r="O46" s="922"/>
      <c r="P46" s="923"/>
      <c r="Q46" s="956"/>
      <c r="R46" s="608"/>
      <c r="S46" s="416"/>
    </row>
    <row r="47" spans="1:19" ht="21.75" customHeight="1">
      <c r="A47" s="609"/>
      <c r="B47" s="404"/>
      <c r="D47" s="931"/>
      <c r="E47" s="931"/>
      <c r="F47" s="950" t="s">
        <v>67</v>
      </c>
      <c r="G47" s="931" t="s">
        <v>68</v>
      </c>
      <c r="H47" s="931"/>
      <c r="I47" s="953"/>
      <c r="J47" s="822" t="s">
        <v>44</v>
      </c>
      <c r="K47" s="954"/>
      <c r="L47" s="959" t="s">
        <v>62</v>
      </c>
      <c r="M47" s="751"/>
      <c r="N47" s="931"/>
      <c r="O47" s="922"/>
      <c r="P47" s="923"/>
      <c r="Q47" s="960"/>
      <c r="R47" s="608"/>
      <c r="S47" s="416"/>
    </row>
    <row r="48" spans="1:19" ht="21.75" customHeight="1">
      <c r="A48" s="609"/>
      <c r="B48" s="404"/>
      <c r="D48" s="931"/>
      <c r="E48" s="931"/>
      <c r="F48" s="950"/>
      <c r="G48" s="931"/>
      <c r="H48" s="931"/>
      <c r="I48" s="953"/>
      <c r="J48" s="954"/>
      <c r="K48" s="954"/>
      <c r="L48" s="959"/>
      <c r="M48" s="958"/>
      <c r="N48" s="931"/>
      <c r="O48" s="922"/>
      <c r="P48" s="923"/>
      <c r="Q48" s="960"/>
      <c r="R48" s="608"/>
      <c r="S48" s="416"/>
    </row>
    <row r="49" spans="1:41" ht="21.75" customHeight="1">
      <c r="A49" s="609"/>
      <c r="B49" s="404"/>
      <c r="D49" s="931"/>
      <c r="E49" s="931"/>
      <c r="F49" s="945"/>
      <c r="G49" s="931"/>
      <c r="H49" s="931"/>
      <c r="I49" s="931"/>
      <c r="J49" s="931"/>
      <c r="K49" s="931"/>
      <c r="L49" s="931"/>
      <c r="M49" s="949"/>
      <c r="N49" s="931"/>
      <c r="O49" s="334"/>
      <c r="P49" s="334"/>
      <c r="Q49" s="960"/>
      <c r="R49" s="608"/>
      <c r="S49" s="416"/>
    </row>
    <row r="50" spans="1:41" ht="13.95" customHeight="1">
      <c r="A50" s="609"/>
      <c r="B50" s="404"/>
      <c r="D50" s="931"/>
      <c r="E50" s="931"/>
      <c r="F50" s="931"/>
      <c r="G50" s="931"/>
      <c r="H50" s="931"/>
      <c r="I50" s="931"/>
      <c r="J50" s="931">
        <f>IF(AND(J41="Y",J43="Y",J45="Y",J47="Y"),1,0)</f>
        <v>0</v>
      </c>
      <c r="K50" s="931"/>
      <c r="L50" s="931"/>
      <c r="M50" s="931"/>
      <c r="N50" s="931"/>
      <c r="O50" s="931"/>
      <c r="P50" s="931"/>
      <c r="Q50" s="952"/>
      <c r="R50" s="608"/>
    </row>
    <row r="51" spans="1:41" s="264" customFormat="1" ht="21.75" customHeight="1">
      <c r="A51" s="609"/>
      <c r="B51" s="406"/>
      <c r="D51" s="961" t="s">
        <v>69</v>
      </c>
      <c r="E51" s="949"/>
      <c r="F51" s="949"/>
      <c r="G51" s="949"/>
      <c r="H51" s="949"/>
      <c r="I51" s="949"/>
      <c r="J51" s="949"/>
      <c r="K51" s="949"/>
      <c r="L51" s="949"/>
      <c r="M51" s="261"/>
      <c r="N51" s="261"/>
      <c r="O51" s="261"/>
      <c r="P51" s="261"/>
      <c r="Q51" s="962"/>
      <c r="R51" s="608"/>
    </row>
    <row r="52" spans="1:41" s="264" customFormat="1" ht="21.75" customHeight="1">
      <c r="A52" s="609"/>
      <c r="B52" s="406"/>
      <c r="D52" s="949"/>
      <c r="E52" s="949"/>
      <c r="F52" s="949"/>
      <c r="G52" s="949"/>
      <c r="H52" s="949"/>
      <c r="I52" s="949"/>
      <c r="J52" s="949"/>
      <c r="K52" s="949"/>
      <c r="L52" s="949"/>
      <c r="Q52" s="963"/>
      <c r="R52" s="608"/>
    </row>
    <row r="53" spans="1:41" s="264" customFormat="1" ht="25.95" customHeight="1">
      <c r="A53" s="609"/>
      <c r="B53" s="406"/>
      <c r="D53" s="948"/>
      <c r="E53" s="1181" t="s">
        <v>44</v>
      </c>
      <c r="F53" s="949"/>
      <c r="G53" s="810" t="s">
        <v>70</v>
      </c>
      <c r="H53" s="1345" t="s">
        <v>71</v>
      </c>
      <c r="I53" s="1346"/>
      <c r="J53" s="1346"/>
      <c r="K53" s="1346"/>
      <c r="L53" s="1347"/>
      <c r="Q53" s="963"/>
      <c r="R53" s="608"/>
      <c r="AO53" s="264" t="e" cm="1">
        <f t="array" ref="AO53">_xlfn.IFS(J41="Y",1,J43="Y",1,J45="Y",1,J47="Y",1)</f>
        <v>#N/A</v>
      </c>
    </row>
    <row r="54" spans="1:41" s="264" customFormat="1" ht="21.75" customHeight="1">
      <c r="A54" s="609"/>
      <c r="B54" s="406"/>
      <c r="D54" s="1362"/>
      <c r="E54" s="1362"/>
      <c r="F54" s="1362"/>
      <c r="G54" s="1362"/>
      <c r="H54" s="1176"/>
      <c r="I54" s="949"/>
      <c r="J54" s="949"/>
      <c r="K54" s="949"/>
      <c r="L54" s="949"/>
      <c r="Q54" s="963"/>
      <c r="R54" s="608"/>
    </row>
    <row r="55" spans="1:41" s="261" customFormat="1" ht="21.75" customHeight="1">
      <c r="A55" s="609"/>
      <c r="B55" s="403"/>
      <c r="D55" s="964"/>
      <c r="E55" s="1176"/>
      <c r="F55" s="1176"/>
      <c r="G55" s="931"/>
      <c r="H55" s="931"/>
      <c r="I55" s="949"/>
      <c r="J55" s="949"/>
      <c r="K55" s="949"/>
      <c r="L55" s="949"/>
      <c r="Q55" s="962"/>
      <c r="R55" s="608"/>
    </row>
    <row r="56" spans="1:41" s="261" customFormat="1" ht="25.95" customHeight="1">
      <c r="A56" s="609"/>
      <c r="B56" s="403"/>
      <c r="D56" s="961" t="s">
        <v>72</v>
      </c>
      <c r="E56" s="1176"/>
      <c r="F56" s="957"/>
      <c r="G56" s="931"/>
      <c r="H56" s="931"/>
      <c r="I56" s="949"/>
      <c r="J56" s="965"/>
      <c r="K56" s="965"/>
      <c r="L56" s="949"/>
      <c r="Q56" s="962"/>
      <c r="R56" s="608"/>
    </row>
    <row r="57" spans="1:41" s="261" customFormat="1" ht="21.75" customHeight="1">
      <c r="A57" s="609"/>
      <c r="B57" s="403"/>
      <c r="D57" s="966"/>
      <c r="E57" s="1176"/>
      <c r="F57" s="1176"/>
      <c r="G57" s="949"/>
      <c r="H57" s="949"/>
      <c r="I57" s="949"/>
      <c r="J57" s="949"/>
      <c r="K57" s="949"/>
      <c r="L57" s="949"/>
      <c r="Q57" s="962"/>
      <c r="R57" s="608"/>
    </row>
    <row r="58" spans="1:41" s="261" customFormat="1" ht="21.75" customHeight="1">
      <c r="A58" s="609"/>
      <c r="B58" s="403"/>
      <c r="D58" s="949"/>
      <c r="E58" s="1176"/>
      <c r="F58" s="950" t="s">
        <v>59</v>
      </c>
      <c r="G58" s="949" t="s">
        <v>73</v>
      </c>
      <c r="H58" s="822" t="s">
        <v>44</v>
      </c>
      <c r="I58" s="953"/>
      <c r="J58" s="949"/>
      <c r="K58" s="949"/>
      <c r="L58" s="949"/>
      <c r="Q58" s="962"/>
      <c r="R58" s="608"/>
    </row>
    <row r="59" spans="1:41" s="261" customFormat="1" ht="21.75" customHeight="1">
      <c r="A59" s="609"/>
      <c r="B59" s="403"/>
      <c r="D59" s="949"/>
      <c r="E59" s="1176"/>
      <c r="F59" s="950"/>
      <c r="G59" s="949"/>
      <c r="H59" s="954"/>
      <c r="I59" s="953"/>
      <c r="J59" s="949"/>
      <c r="K59" s="949"/>
      <c r="L59" s="949"/>
      <c r="Q59" s="962"/>
      <c r="R59" s="608"/>
    </row>
    <row r="60" spans="1:41" s="261" customFormat="1" ht="21.75" customHeight="1">
      <c r="A60" s="609"/>
      <c r="B60" s="403"/>
      <c r="D60" s="964"/>
      <c r="E60" s="1176"/>
      <c r="F60" s="950" t="s">
        <v>63</v>
      </c>
      <c r="G60" s="949" t="s">
        <v>74</v>
      </c>
      <c r="H60" s="822" t="s">
        <v>44</v>
      </c>
      <c r="I60" s="953"/>
      <c r="J60" s="949"/>
      <c r="K60" s="949"/>
      <c r="L60" s="949"/>
      <c r="Q60" s="962"/>
      <c r="R60" s="608"/>
    </row>
    <row r="61" spans="1:41" s="261" customFormat="1" ht="21.75" customHeight="1">
      <c r="A61" s="609"/>
      <c r="B61" s="403"/>
      <c r="D61" s="964"/>
      <c r="E61" s="1176"/>
      <c r="F61" s="950"/>
      <c r="G61" s="949"/>
      <c r="H61" s="954"/>
      <c r="I61" s="953"/>
      <c r="J61" s="949"/>
      <c r="K61" s="949"/>
      <c r="L61" s="949"/>
      <c r="Q61" s="962"/>
      <c r="R61" s="608"/>
    </row>
    <row r="62" spans="1:41" s="261" customFormat="1" ht="21.75" customHeight="1">
      <c r="A62" s="609"/>
      <c r="B62" s="403"/>
      <c r="D62" s="964"/>
      <c r="E62" s="1176"/>
      <c r="F62" s="950" t="s">
        <v>65</v>
      </c>
      <c r="G62" s="949" t="s">
        <v>75</v>
      </c>
      <c r="H62" s="822" t="s">
        <v>44</v>
      </c>
      <c r="I62" s="953"/>
      <c r="J62" s="949"/>
      <c r="K62" s="949"/>
      <c r="L62" s="949"/>
      <c r="Q62" s="962"/>
      <c r="R62" s="608"/>
    </row>
    <row r="63" spans="1:41" s="261" customFormat="1" ht="21.75" customHeight="1">
      <c r="A63" s="609"/>
      <c r="B63" s="403"/>
      <c r="D63" s="964"/>
      <c r="E63" s="1176"/>
      <c r="F63" s="950"/>
      <c r="G63" s="949"/>
      <c r="H63" s="954"/>
      <c r="I63" s="953"/>
      <c r="J63" s="949"/>
      <c r="K63" s="949"/>
      <c r="L63" s="949"/>
      <c r="Q63" s="962"/>
      <c r="R63" s="608"/>
    </row>
    <row r="64" spans="1:41" s="261" customFormat="1" ht="22.95" customHeight="1">
      <c r="A64" s="609"/>
      <c r="B64" s="403"/>
      <c r="D64" s="964"/>
      <c r="E64" s="1176"/>
      <c r="F64" s="950" t="s">
        <v>67</v>
      </c>
      <c r="G64" s="949" t="s">
        <v>76</v>
      </c>
      <c r="H64" s="822" t="s">
        <v>44</v>
      </c>
      <c r="I64" s="888" t="s">
        <v>77</v>
      </c>
      <c r="J64" s="1287"/>
      <c r="K64" s="1288"/>
      <c r="L64" s="1289"/>
      <c r="M64" s="967"/>
      <c r="Q64" s="962"/>
      <c r="R64" s="608"/>
    </row>
    <row r="65" spans="1:18" s="261" customFormat="1" ht="21.75" customHeight="1">
      <c r="A65" s="609"/>
      <c r="B65" s="403"/>
      <c r="D65" s="964"/>
      <c r="E65" s="1176"/>
      <c r="F65" s="949"/>
      <c r="G65" s="712"/>
      <c r="H65" s="433"/>
      <c r="I65" s="950"/>
      <c r="J65" s="954"/>
      <c r="K65" s="954"/>
      <c r="L65" s="949"/>
      <c r="Q65" s="962"/>
      <c r="R65" s="608"/>
    </row>
    <row r="66" spans="1:18" s="261" customFormat="1" ht="21" customHeight="1">
      <c r="A66" s="609"/>
      <c r="B66" s="403"/>
      <c r="D66" s="964"/>
      <c r="E66" s="1176"/>
      <c r="F66" s="1176"/>
      <c r="G66" s="949"/>
      <c r="H66" s="949"/>
      <c r="I66" s="949"/>
      <c r="J66" s="949"/>
      <c r="K66" s="949"/>
      <c r="L66" s="949"/>
      <c r="Q66" s="962"/>
      <c r="R66" s="608"/>
    </row>
    <row r="67" spans="1:18" s="261" customFormat="1" ht="21" customHeight="1">
      <c r="A67" s="609"/>
      <c r="B67" s="403"/>
      <c r="D67" s="961" t="s">
        <v>78</v>
      </c>
      <c r="E67" s="1176"/>
      <c r="F67" s="1176"/>
      <c r="G67" s="949"/>
      <c r="H67" s="949"/>
      <c r="I67" s="949"/>
      <c r="J67" s="949"/>
      <c r="K67" s="949"/>
      <c r="L67" s="949"/>
      <c r="Q67" s="962"/>
      <c r="R67" s="608"/>
    </row>
    <row r="68" spans="1:18" s="261" customFormat="1" ht="21.75" customHeight="1">
      <c r="A68" s="609"/>
      <c r="B68" s="403"/>
      <c r="D68" s="949"/>
      <c r="E68" s="1176"/>
      <c r="F68" s="1176"/>
      <c r="G68" s="968"/>
      <c r="H68" s="949"/>
      <c r="I68" s="949"/>
      <c r="J68" s="949"/>
      <c r="K68" s="949"/>
      <c r="L68" s="949"/>
      <c r="Q68" s="962"/>
      <c r="R68" s="608"/>
    </row>
    <row r="69" spans="1:18" s="261" customFormat="1" ht="25.05" customHeight="1">
      <c r="A69" s="609"/>
      <c r="B69" s="403"/>
      <c r="D69" s="964"/>
      <c r="E69" s="1176"/>
      <c r="F69" s="950" t="s">
        <v>59</v>
      </c>
      <c r="G69" s="1176" t="s">
        <v>79</v>
      </c>
      <c r="H69" s="822" t="s">
        <v>44</v>
      </c>
      <c r="I69" s="955" t="s">
        <v>80</v>
      </c>
      <c r="J69" s="1271" t="s">
        <v>81</v>
      </c>
      <c r="K69" s="1273"/>
      <c r="L69" s="1272"/>
      <c r="Q69" s="962"/>
      <c r="R69" s="608"/>
    </row>
    <row r="70" spans="1:18" s="261" customFormat="1" ht="21.75" customHeight="1">
      <c r="A70" s="609"/>
      <c r="B70" s="403"/>
      <c r="D70" s="964"/>
      <c r="E70" s="1176"/>
      <c r="F70" s="949"/>
      <c r="G70" s="949"/>
      <c r="H70" s="954"/>
      <c r="I70" s="949"/>
      <c r="J70" s="949"/>
      <c r="K70" s="949"/>
      <c r="L70" s="949"/>
      <c r="Q70" s="962"/>
      <c r="R70" s="608"/>
    </row>
    <row r="71" spans="1:18" s="261" customFormat="1" ht="25.95" customHeight="1">
      <c r="A71" s="609"/>
      <c r="B71" s="403"/>
      <c r="D71" s="964"/>
      <c r="E71" s="1176"/>
      <c r="F71" s="950" t="s">
        <v>63</v>
      </c>
      <c r="G71" s="969" t="s">
        <v>82</v>
      </c>
      <c r="H71" s="822" t="s">
        <v>44</v>
      </c>
      <c r="I71" s="955" t="s">
        <v>80</v>
      </c>
      <c r="J71" s="1271" t="s">
        <v>83</v>
      </c>
      <c r="K71" s="1273"/>
      <c r="L71" s="1272"/>
      <c r="Q71" s="962"/>
      <c r="R71" s="608"/>
    </row>
    <row r="72" spans="1:18" s="261" customFormat="1" ht="21.75" customHeight="1">
      <c r="A72" s="609"/>
      <c r="B72" s="403"/>
      <c r="D72" s="964"/>
      <c r="E72" s="1176"/>
      <c r="F72" s="949"/>
      <c r="G72" s="1169"/>
      <c r="H72" s="949"/>
      <c r="I72" s="949"/>
      <c r="J72" s="949"/>
      <c r="K72" s="949"/>
      <c r="L72" s="949"/>
      <c r="Q72" s="962"/>
      <c r="R72" s="608"/>
    </row>
    <row r="73" spans="1:18" s="261" customFormat="1" ht="25.95" customHeight="1">
      <c r="A73" s="609"/>
      <c r="B73" s="403"/>
      <c r="D73" s="964"/>
      <c r="E73" s="1176"/>
      <c r="F73" s="950" t="s">
        <v>65</v>
      </c>
      <c r="G73" s="1176" t="s">
        <v>84</v>
      </c>
      <c r="H73" s="822" t="s">
        <v>44</v>
      </c>
      <c r="I73" s="955" t="s">
        <v>80</v>
      </c>
      <c r="J73" s="1271" t="s">
        <v>85</v>
      </c>
      <c r="K73" s="1273"/>
      <c r="L73" s="1272"/>
      <c r="Q73" s="962"/>
      <c r="R73" s="608"/>
    </row>
    <row r="74" spans="1:18" s="261" customFormat="1" ht="21.75" customHeight="1">
      <c r="A74" s="609"/>
      <c r="B74" s="403"/>
      <c r="D74" s="964"/>
      <c r="E74" s="1176"/>
      <c r="F74" s="950"/>
      <c r="G74" s="1169"/>
      <c r="H74" s="954"/>
      <c r="I74" s="957"/>
      <c r="J74" s="949"/>
      <c r="K74" s="949"/>
      <c r="L74" s="949"/>
      <c r="Q74" s="962"/>
      <c r="R74" s="608"/>
    </row>
    <row r="75" spans="1:18" s="261" customFormat="1" ht="28.05" customHeight="1">
      <c r="A75" s="609"/>
      <c r="B75" s="403"/>
      <c r="D75" s="964"/>
      <c r="E75" s="1176"/>
      <c r="F75" s="950" t="s">
        <v>67</v>
      </c>
      <c r="G75" s="949" t="s">
        <v>86</v>
      </c>
      <c r="H75" s="822" t="s">
        <v>44</v>
      </c>
      <c r="I75" s="949"/>
      <c r="J75" s="949"/>
      <c r="K75" s="949"/>
      <c r="L75" s="949"/>
      <c r="Q75" s="962"/>
      <c r="R75" s="608"/>
    </row>
    <row r="76" spans="1:18" s="261" customFormat="1" ht="21.75" customHeight="1">
      <c r="A76" s="609"/>
      <c r="B76" s="403"/>
      <c r="D76" s="964"/>
      <c r="E76" s="1176"/>
      <c r="F76" s="1176"/>
      <c r="G76" s="949"/>
      <c r="H76" s="949"/>
      <c r="I76" s="949"/>
      <c r="J76" s="949"/>
      <c r="K76" s="949"/>
      <c r="L76" s="949"/>
      <c r="Q76" s="962"/>
      <c r="R76" s="608"/>
    </row>
    <row r="77" spans="1:18" s="261" customFormat="1" ht="21.75" customHeight="1">
      <c r="A77" s="609"/>
      <c r="B77" s="403"/>
      <c r="D77" s="964"/>
      <c r="E77" s="1176"/>
      <c r="F77" s="1176"/>
      <c r="G77" s="949"/>
      <c r="H77" s="949"/>
      <c r="I77" s="949"/>
      <c r="J77" s="949"/>
      <c r="K77" s="949"/>
      <c r="L77" s="949"/>
      <c r="Q77" s="962"/>
      <c r="R77" s="608"/>
    </row>
    <row r="78" spans="1:18" s="261" customFormat="1" ht="21.75" customHeight="1">
      <c r="A78" s="609"/>
      <c r="B78" s="403"/>
      <c r="D78" s="964"/>
      <c r="E78" s="1176"/>
      <c r="F78" s="1176"/>
      <c r="G78" s="949"/>
      <c r="H78" s="949"/>
      <c r="I78" s="949"/>
      <c r="J78" s="949"/>
      <c r="K78" s="949"/>
      <c r="L78" s="949"/>
      <c r="Q78" s="962"/>
      <c r="R78" s="608"/>
    </row>
    <row r="79" spans="1:18" s="261" customFormat="1" ht="28.95" customHeight="1">
      <c r="A79" s="609"/>
      <c r="B79" s="403"/>
      <c r="D79" s="964"/>
      <c r="E79" s="1176"/>
      <c r="F79" s="970"/>
      <c r="G79" s="1176" t="s">
        <v>87</v>
      </c>
      <c r="H79" s="752">
        <f>SUM(H83:H107)</f>
        <v>0</v>
      </c>
      <c r="I79" s="949" t="s">
        <v>88</v>
      </c>
      <c r="J79" s="949"/>
      <c r="K79" s="949"/>
      <c r="L79" s="949"/>
      <c r="Q79" s="962"/>
      <c r="R79" s="608"/>
    </row>
    <row r="80" spans="1:18" s="261" customFormat="1" ht="21.75" customHeight="1">
      <c r="A80" s="609"/>
      <c r="B80" s="403"/>
      <c r="D80" s="964"/>
      <c r="E80" s="1176"/>
      <c r="F80" s="949"/>
      <c r="H80" s="949"/>
      <c r="I80" s="949"/>
      <c r="J80" s="949"/>
      <c r="K80" s="949"/>
      <c r="L80" s="949"/>
      <c r="Q80" s="962"/>
      <c r="R80" s="608"/>
    </row>
    <row r="81" spans="1:18" s="261" customFormat="1" ht="25.95" customHeight="1">
      <c r="A81" s="609"/>
      <c r="B81" s="403"/>
      <c r="D81" s="971"/>
      <c r="E81" s="521"/>
      <c r="G81" s="972" t="s">
        <v>89</v>
      </c>
      <c r="H81" s="949"/>
      <c r="I81" s="949"/>
      <c r="Q81" s="962"/>
      <c r="R81" s="608"/>
    </row>
    <row r="82" spans="1:18" s="261" customFormat="1" ht="21.75" customHeight="1">
      <c r="A82" s="609"/>
      <c r="B82" s="403"/>
      <c r="D82" s="971"/>
      <c r="E82" s="521"/>
      <c r="G82" s="949"/>
      <c r="H82" s="949"/>
      <c r="I82" s="949"/>
      <c r="Q82" s="962"/>
      <c r="R82" s="608"/>
    </row>
    <row r="83" spans="1:18" s="261" customFormat="1" ht="28.05" customHeight="1">
      <c r="A83" s="609"/>
      <c r="B83" s="403"/>
      <c r="E83" s="521"/>
      <c r="G83" s="1176" t="s">
        <v>90</v>
      </c>
      <c r="H83" s="667"/>
      <c r="I83" s="949" t="s">
        <v>91</v>
      </c>
      <c r="Q83" s="962"/>
      <c r="R83" s="608"/>
    </row>
    <row r="84" spans="1:18" s="261" customFormat="1" ht="21.75" customHeight="1">
      <c r="A84" s="609"/>
      <c r="B84" s="403"/>
      <c r="E84" s="521"/>
      <c r="G84" s="1176"/>
      <c r="H84" s="1176"/>
      <c r="I84" s="949"/>
      <c r="Q84" s="962"/>
      <c r="R84" s="608"/>
    </row>
    <row r="85" spans="1:18" s="261" customFormat="1" ht="30" customHeight="1">
      <c r="A85" s="609"/>
      <c r="B85" s="403"/>
      <c r="E85" s="521"/>
      <c r="G85" s="973" t="s">
        <v>92</v>
      </c>
      <c r="H85" s="753"/>
      <c r="I85" s="974" t="s">
        <v>88</v>
      </c>
      <c r="Q85" s="962"/>
      <c r="R85" s="608"/>
    </row>
    <row r="86" spans="1:18" s="261" customFormat="1" ht="21.75" customHeight="1">
      <c r="A86" s="609"/>
      <c r="B86" s="403"/>
      <c r="D86" s="1175"/>
      <c r="E86" s="521"/>
      <c r="G86" s="1176"/>
      <c r="H86" s="1176"/>
      <c r="I86" s="949"/>
      <c r="Q86" s="962"/>
      <c r="R86" s="608"/>
    </row>
    <row r="87" spans="1:18" s="261" customFormat="1" ht="21.75" customHeight="1">
      <c r="A87" s="609"/>
      <c r="B87" s="403"/>
      <c r="D87" s="1175"/>
      <c r="E87" s="521"/>
      <c r="G87" s="1176" t="s">
        <v>93</v>
      </c>
      <c r="H87" s="665"/>
      <c r="I87" s="975" t="s">
        <v>94</v>
      </c>
      <c r="Q87" s="962"/>
      <c r="R87" s="608"/>
    </row>
    <row r="88" spans="1:18" s="261" customFormat="1" ht="21.75" customHeight="1">
      <c r="A88" s="609"/>
      <c r="B88" s="403"/>
      <c r="D88" s="1175"/>
      <c r="E88" s="521"/>
      <c r="G88" s="1176"/>
      <c r="H88" s="1176"/>
      <c r="I88" s="975"/>
      <c r="Q88" s="962"/>
      <c r="R88" s="608"/>
    </row>
    <row r="89" spans="1:18" s="261" customFormat="1" ht="25.05" customHeight="1">
      <c r="A89" s="609"/>
      <c r="B89" s="403"/>
      <c r="D89" s="1175"/>
      <c r="E89" s="521"/>
      <c r="G89" s="1176" t="s">
        <v>95</v>
      </c>
      <c r="H89" s="665"/>
      <c r="I89" s="975" t="s">
        <v>96</v>
      </c>
      <c r="Q89" s="962"/>
      <c r="R89" s="608"/>
    </row>
    <row r="90" spans="1:18" s="261" customFormat="1" ht="21.75" customHeight="1">
      <c r="A90" s="609"/>
      <c r="B90" s="403"/>
      <c r="D90" s="1175"/>
      <c r="E90" s="521"/>
      <c r="G90" s="1176"/>
      <c r="H90" s="1176"/>
      <c r="I90" s="975"/>
      <c r="Q90" s="962"/>
      <c r="R90" s="608"/>
    </row>
    <row r="91" spans="1:18" s="261" customFormat="1" ht="21.75" customHeight="1">
      <c r="A91" s="609"/>
      <c r="B91" s="403"/>
      <c r="D91" s="1175"/>
      <c r="E91" s="521"/>
      <c r="G91" s="976" t="s">
        <v>97</v>
      </c>
      <c r="H91" s="754"/>
      <c r="I91" s="975" t="s">
        <v>96</v>
      </c>
      <c r="Q91" s="962"/>
      <c r="R91" s="608"/>
    </row>
    <row r="92" spans="1:18" s="261" customFormat="1" ht="21.75" customHeight="1">
      <c r="A92" s="609"/>
      <c r="B92" s="403"/>
      <c r="D92" s="1175"/>
      <c r="E92" s="521"/>
      <c r="G92" s="977"/>
      <c r="H92" s="978"/>
      <c r="I92" s="931"/>
      <c r="Q92" s="962"/>
      <c r="R92" s="608"/>
    </row>
    <row r="93" spans="1:18" s="261" customFormat="1" ht="25.95" customHeight="1">
      <c r="A93" s="609"/>
      <c r="B93" s="403"/>
      <c r="D93" s="1175"/>
      <c r="E93" s="521"/>
      <c r="G93" s="1176" t="s">
        <v>98</v>
      </c>
      <c r="H93" s="665"/>
      <c r="I93" s="931"/>
      <c r="Q93" s="962"/>
      <c r="R93" s="608"/>
    </row>
    <row r="94" spans="1:18" s="261" customFormat="1" ht="21.75" customHeight="1">
      <c r="A94" s="609"/>
      <c r="B94" s="403"/>
      <c r="D94" s="1175"/>
      <c r="E94" s="521"/>
      <c r="G94" s="945"/>
      <c r="H94" s="949"/>
      <c r="I94" s="1176"/>
      <c r="J94" s="259"/>
      <c r="K94" s="259"/>
      <c r="Q94" s="962"/>
      <c r="R94" s="608"/>
    </row>
    <row r="95" spans="1:18" s="261" customFormat="1" ht="28.95" customHeight="1">
      <c r="A95" s="609"/>
      <c r="B95" s="403"/>
      <c r="D95" s="1175"/>
      <c r="E95" s="521"/>
      <c r="F95" s="521"/>
      <c r="G95" s="972" t="s">
        <v>99</v>
      </c>
      <c r="H95" s="964"/>
      <c r="I95" s="949"/>
      <c r="Q95" s="962"/>
      <c r="R95" s="608"/>
    </row>
    <row r="96" spans="1:18" s="261" customFormat="1" ht="21.75" customHeight="1">
      <c r="A96" s="609"/>
      <c r="B96" s="403"/>
      <c r="D96" s="971"/>
      <c r="E96" s="521"/>
      <c r="F96" s="521"/>
      <c r="G96" s="979"/>
      <c r="H96" s="931"/>
      <c r="I96" s="949"/>
      <c r="Q96" s="962"/>
      <c r="R96" s="608"/>
    </row>
    <row r="97" spans="1:18" s="261" customFormat="1" ht="28.05" customHeight="1">
      <c r="A97" s="609"/>
      <c r="B97" s="403"/>
      <c r="D97" s="1175"/>
      <c r="E97" s="521"/>
      <c r="G97" s="1176" t="s">
        <v>90</v>
      </c>
      <c r="H97" s="667"/>
      <c r="I97" s="949" t="s">
        <v>91</v>
      </c>
      <c r="Q97" s="962"/>
      <c r="R97" s="608"/>
    </row>
    <row r="98" spans="1:18" s="261" customFormat="1" ht="21.75" customHeight="1">
      <c r="A98" s="609"/>
      <c r="B98" s="403"/>
      <c r="D98" s="1175"/>
      <c r="E98" s="521"/>
      <c r="G98" s="1176"/>
      <c r="H98" s="1176"/>
      <c r="I98" s="949"/>
      <c r="Q98" s="962"/>
      <c r="R98" s="608"/>
    </row>
    <row r="99" spans="1:18" s="261" customFormat="1" ht="28.95" customHeight="1">
      <c r="A99" s="609"/>
      <c r="B99" s="403"/>
      <c r="D99" s="1175"/>
      <c r="E99" s="521"/>
      <c r="G99" s="980" t="s">
        <v>92</v>
      </c>
      <c r="H99" s="755"/>
      <c r="I99" s="975" t="s">
        <v>88</v>
      </c>
      <c r="Q99" s="962"/>
      <c r="R99" s="608"/>
    </row>
    <row r="100" spans="1:18" s="261" customFormat="1" ht="21.75" customHeight="1">
      <c r="A100" s="609"/>
      <c r="B100" s="403"/>
      <c r="D100" s="1175"/>
      <c r="E100" s="521"/>
      <c r="G100" s="969"/>
      <c r="H100" s="969"/>
      <c r="I100" s="975"/>
      <c r="Q100" s="962"/>
      <c r="R100" s="608"/>
    </row>
    <row r="101" spans="1:18" s="261" customFormat="1" ht="21.75" customHeight="1">
      <c r="A101" s="609"/>
      <c r="B101" s="403"/>
      <c r="D101" s="1175"/>
      <c r="E101" s="521"/>
      <c r="G101" s="969" t="s">
        <v>93</v>
      </c>
      <c r="H101" s="666"/>
      <c r="I101" s="975" t="s">
        <v>94</v>
      </c>
      <c r="Q101" s="962"/>
      <c r="R101" s="608"/>
    </row>
    <row r="102" spans="1:18" s="261" customFormat="1" ht="21.75" customHeight="1">
      <c r="A102" s="609"/>
      <c r="B102" s="403"/>
      <c r="D102" s="1175"/>
      <c r="E102" s="521"/>
      <c r="G102" s="969"/>
      <c r="H102" s="969"/>
      <c r="I102" s="949"/>
      <c r="Q102" s="962"/>
      <c r="R102" s="608"/>
    </row>
    <row r="103" spans="1:18" s="261" customFormat="1" ht="25.95" customHeight="1">
      <c r="A103" s="609"/>
      <c r="B103" s="403"/>
      <c r="D103" s="1175"/>
      <c r="E103" s="521"/>
      <c r="G103" s="969" t="s">
        <v>95</v>
      </c>
      <c r="H103" s="666"/>
      <c r="I103" s="975" t="s">
        <v>96</v>
      </c>
      <c r="Q103" s="962"/>
      <c r="R103" s="608"/>
    </row>
    <row r="104" spans="1:18" s="261" customFormat="1" ht="21.75" customHeight="1">
      <c r="A104" s="609"/>
      <c r="B104" s="403"/>
      <c r="D104" s="1175"/>
      <c r="E104" s="521"/>
      <c r="G104" s="969"/>
      <c r="H104" s="969"/>
      <c r="I104" s="975"/>
      <c r="Q104" s="962"/>
      <c r="R104" s="608"/>
    </row>
    <row r="105" spans="1:18" s="261" customFormat="1" ht="25.95" customHeight="1">
      <c r="A105" s="609"/>
      <c r="B105" s="403"/>
      <c r="D105" s="1175"/>
      <c r="E105" s="521"/>
      <c r="G105" s="976" t="s">
        <v>97</v>
      </c>
      <c r="H105" s="754"/>
      <c r="I105" s="975" t="s">
        <v>96</v>
      </c>
      <c r="Q105" s="962"/>
      <c r="R105" s="608"/>
    </row>
    <row r="106" spans="1:18" s="261" customFormat="1" ht="21.75" customHeight="1">
      <c r="A106" s="609"/>
      <c r="B106" s="403"/>
      <c r="D106" s="1175"/>
      <c r="E106" s="521"/>
      <c r="G106" s="977"/>
      <c r="H106" s="978"/>
      <c r="I106" s="981"/>
      <c r="L106" s="982"/>
      <c r="Q106" s="962"/>
      <c r="R106" s="608"/>
    </row>
    <row r="107" spans="1:18" s="261" customFormat="1" ht="25.05" customHeight="1">
      <c r="A107" s="609"/>
      <c r="B107" s="403"/>
      <c r="D107" s="1175"/>
      <c r="E107" s="521"/>
      <c r="G107" s="983" t="s">
        <v>98</v>
      </c>
      <c r="H107" s="756"/>
      <c r="I107" s="981"/>
      <c r="L107" s="982"/>
      <c r="Q107" s="962"/>
      <c r="R107" s="608"/>
    </row>
    <row r="108" spans="1:18" s="261" customFormat="1" ht="21.75" customHeight="1">
      <c r="A108" s="609"/>
      <c r="B108" s="403"/>
      <c r="D108" s="1175"/>
      <c r="E108" s="521"/>
      <c r="G108" s="949"/>
      <c r="H108" s="949"/>
      <c r="I108" s="983"/>
      <c r="J108" s="984"/>
      <c r="K108" s="984"/>
      <c r="L108" s="982"/>
      <c r="Q108" s="962"/>
      <c r="R108" s="608"/>
    </row>
    <row r="109" spans="1:18" s="261" customFormat="1" ht="21.75" customHeight="1">
      <c r="A109" s="609"/>
      <c r="B109" s="403"/>
      <c r="D109" s="1175"/>
      <c r="E109" s="521"/>
      <c r="F109" s="521"/>
      <c r="H109" s="259"/>
      <c r="Q109" s="962"/>
      <c r="R109" s="608"/>
    </row>
    <row r="110" spans="1:18" s="261" customFormat="1" ht="25.05" customHeight="1">
      <c r="A110" s="609"/>
      <c r="B110" s="403"/>
      <c r="D110" s="964" t="s">
        <v>100</v>
      </c>
      <c r="E110" s="1176"/>
      <c r="F110" s="1181" t="s">
        <v>44</v>
      </c>
      <c r="G110" s="931"/>
      <c r="H110" s="931"/>
      <c r="I110" s="949"/>
      <c r="J110" s="949"/>
      <c r="K110" s="949"/>
      <c r="L110" s="949"/>
      <c r="Q110" s="962"/>
      <c r="R110" s="608"/>
    </row>
    <row r="111" spans="1:18" s="261" customFormat="1" ht="21.75" customHeight="1">
      <c r="A111" s="609"/>
      <c r="B111" s="403"/>
      <c r="D111" s="964"/>
      <c r="E111" s="1176"/>
      <c r="F111" s="949"/>
      <c r="G111" s="931"/>
      <c r="H111" s="931"/>
      <c r="I111" s="949"/>
      <c r="J111" s="949"/>
      <c r="K111" s="949"/>
      <c r="L111" s="949"/>
      <c r="Q111" s="962"/>
      <c r="R111" s="608"/>
    </row>
    <row r="112" spans="1:18" s="276" customFormat="1" ht="21.75" customHeight="1">
      <c r="A112" s="768"/>
      <c r="B112" s="674"/>
      <c r="D112" s="985"/>
      <c r="E112" s="948"/>
      <c r="F112" s="1181" t="s">
        <v>2</v>
      </c>
      <c r="G112" s="1269" t="s">
        <v>101</v>
      </c>
      <c r="H112" s="1270"/>
      <c r="I112" s="1181" t="s">
        <v>102</v>
      </c>
      <c r="J112" s="1269" t="s">
        <v>103</v>
      </c>
      <c r="K112" s="1274"/>
      <c r="L112" s="1270"/>
      <c r="Q112" s="986"/>
      <c r="R112" s="769"/>
    </row>
    <row r="113" spans="1:18" s="261" customFormat="1" ht="21.75" customHeight="1">
      <c r="A113" s="609"/>
      <c r="B113" s="403"/>
      <c r="D113" s="964"/>
      <c r="E113" s="1176"/>
      <c r="F113" s="1181">
        <v>1</v>
      </c>
      <c r="G113" s="1271"/>
      <c r="H113" s="1272"/>
      <c r="I113" s="668"/>
      <c r="J113" s="1271"/>
      <c r="K113" s="1273"/>
      <c r="L113" s="1272"/>
      <c r="Q113" s="962"/>
      <c r="R113" s="608"/>
    </row>
    <row r="114" spans="1:18" s="261" customFormat="1" ht="21.75" customHeight="1">
      <c r="A114" s="609"/>
      <c r="B114" s="403"/>
      <c r="D114" s="964"/>
      <c r="E114" s="1176"/>
      <c r="F114" s="1181">
        <v>2</v>
      </c>
      <c r="G114" s="1271"/>
      <c r="H114" s="1272"/>
      <c r="I114" s="668"/>
      <c r="J114" s="1271"/>
      <c r="K114" s="1273"/>
      <c r="L114" s="1272"/>
      <c r="Q114" s="962"/>
      <c r="R114" s="608"/>
    </row>
    <row r="115" spans="1:18" s="261" customFormat="1" ht="21.75" customHeight="1">
      <c r="A115" s="609"/>
      <c r="B115" s="403"/>
      <c r="D115" s="964"/>
      <c r="E115" s="1176"/>
      <c r="F115" s="1181">
        <v>3</v>
      </c>
      <c r="G115" s="1271"/>
      <c r="H115" s="1272"/>
      <c r="I115" s="668"/>
      <c r="J115" s="1271"/>
      <c r="K115" s="1273"/>
      <c r="L115" s="1272"/>
      <c r="Q115" s="962"/>
      <c r="R115" s="608"/>
    </row>
    <row r="116" spans="1:18" s="261" customFormat="1" ht="21.75" customHeight="1">
      <c r="A116" s="609"/>
      <c r="B116" s="403"/>
      <c r="D116" s="964"/>
      <c r="E116" s="1176"/>
      <c r="F116" s="1181">
        <v>4</v>
      </c>
      <c r="G116" s="1271"/>
      <c r="H116" s="1272"/>
      <c r="I116" s="668"/>
      <c r="J116" s="1271"/>
      <c r="K116" s="1273"/>
      <c r="L116" s="1272"/>
      <c r="M116" s="276"/>
      <c r="N116" s="987"/>
      <c r="Q116" s="962"/>
      <c r="R116" s="608"/>
    </row>
    <row r="117" spans="1:18" s="261" customFormat="1" ht="21.75" customHeight="1">
      <c r="A117" s="609"/>
      <c r="B117" s="403"/>
      <c r="D117" s="964"/>
      <c r="E117" s="1176"/>
      <c r="F117" s="1176"/>
      <c r="G117" s="1176"/>
      <c r="H117" s="1176"/>
      <c r="I117" s="945"/>
      <c r="J117" s="945"/>
      <c r="K117" s="945"/>
      <c r="L117" s="949"/>
      <c r="Q117" s="962"/>
      <c r="R117" s="608"/>
    </row>
    <row r="118" spans="1:18" s="261" customFormat="1" ht="21.75" customHeight="1">
      <c r="A118" s="609"/>
      <c r="B118" s="403"/>
      <c r="D118" s="964"/>
      <c r="E118" s="1176"/>
      <c r="F118" s="1176"/>
      <c r="G118" s="949"/>
      <c r="H118" s="949"/>
      <c r="I118" s="949"/>
      <c r="J118" s="949"/>
      <c r="K118" s="949"/>
      <c r="L118" s="949"/>
      <c r="Q118" s="962"/>
      <c r="R118" s="608"/>
    </row>
    <row r="119" spans="1:18" s="261" customFormat="1" ht="25.05" customHeight="1">
      <c r="A119" s="609"/>
      <c r="B119" s="403"/>
      <c r="D119" s="988" t="s">
        <v>104</v>
      </c>
      <c r="E119" s="949"/>
      <c r="F119" s="949"/>
      <c r="G119" s="949"/>
      <c r="H119" s="949"/>
      <c r="I119" s="949"/>
      <c r="J119" s="949"/>
      <c r="K119" s="949"/>
      <c r="L119" s="949"/>
      <c r="Q119" s="962"/>
      <c r="R119" s="608"/>
    </row>
    <row r="120" spans="1:18" s="261" customFormat="1" ht="21.75" customHeight="1">
      <c r="A120" s="609"/>
      <c r="B120" s="403"/>
      <c r="D120" s="931"/>
      <c r="E120" s="949"/>
      <c r="F120" s="949"/>
      <c r="G120" s="949"/>
      <c r="H120" s="949"/>
      <c r="I120" s="949"/>
      <c r="J120" s="949"/>
      <c r="K120" s="949"/>
      <c r="L120" s="949"/>
      <c r="Q120" s="962"/>
      <c r="R120" s="608"/>
    </row>
    <row r="121" spans="1:18" s="261" customFormat="1" ht="21.75" customHeight="1">
      <c r="A121" s="609"/>
      <c r="B121" s="403"/>
      <c r="D121" s="931"/>
      <c r="E121" s="1176"/>
      <c r="F121" s="1181" t="s">
        <v>44</v>
      </c>
      <c r="G121" s="989"/>
      <c r="H121" s="989"/>
      <c r="I121" s="949"/>
      <c r="J121" s="949"/>
      <c r="K121" s="949"/>
      <c r="L121" s="949"/>
      <c r="Q121" s="962"/>
      <c r="R121" s="608"/>
    </row>
    <row r="122" spans="1:18" s="261" customFormat="1" ht="21.75" customHeight="1">
      <c r="A122" s="609"/>
      <c r="B122" s="403"/>
      <c r="D122" s="931"/>
      <c r="E122" s="1176"/>
      <c r="G122" s="990"/>
      <c r="H122" s="990"/>
      <c r="I122" s="949"/>
      <c r="J122" s="949"/>
      <c r="K122" s="949"/>
      <c r="L122" s="949"/>
      <c r="Q122" s="962"/>
      <c r="R122" s="608"/>
    </row>
    <row r="123" spans="1:18" s="261" customFormat="1" ht="21.75" customHeight="1">
      <c r="A123" s="609"/>
      <c r="B123" s="403"/>
      <c r="D123" s="931"/>
      <c r="E123" s="1176"/>
      <c r="F123" s="949"/>
      <c r="G123" s="990"/>
      <c r="H123" s="990"/>
      <c r="I123" s="949"/>
      <c r="J123" s="991"/>
      <c r="K123" s="949"/>
      <c r="L123" s="949"/>
      <c r="Q123" s="962"/>
      <c r="R123" s="608"/>
    </row>
    <row r="124" spans="1:18" s="261" customFormat="1" ht="21.75" customHeight="1">
      <c r="A124" s="609"/>
      <c r="B124" s="403"/>
      <c r="D124" s="949"/>
      <c r="E124" s="949"/>
      <c r="F124" s="1181" t="s">
        <v>2</v>
      </c>
      <c r="G124" s="757" t="s">
        <v>105</v>
      </c>
      <c r="H124" s="1269" t="s">
        <v>106</v>
      </c>
      <c r="I124" s="1270"/>
      <c r="J124" s="1275" t="s">
        <v>107</v>
      </c>
      <c r="K124" s="1276"/>
      <c r="L124" s="1277"/>
      <c r="M124" s="794" t="s">
        <v>108</v>
      </c>
      <c r="Q124" s="962"/>
      <c r="R124" s="608"/>
    </row>
    <row r="125" spans="1:18" s="261" customFormat="1" ht="21.75" customHeight="1">
      <c r="A125" s="609"/>
      <c r="B125" s="403"/>
      <c r="D125" s="949"/>
      <c r="E125" s="949"/>
      <c r="F125" s="1181">
        <v>1</v>
      </c>
      <c r="G125" s="1182"/>
      <c r="H125" s="1269"/>
      <c r="I125" s="1270"/>
      <c r="J125" s="1269"/>
      <c r="K125" s="1274"/>
      <c r="L125" s="1270"/>
      <c r="M125" s="1055"/>
      <c r="Q125" s="962"/>
      <c r="R125" s="608"/>
    </row>
    <row r="126" spans="1:18" s="261" customFormat="1" ht="21.75" customHeight="1">
      <c r="A126" s="609"/>
      <c r="B126" s="403"/>
      <c r="D126" s="949"/>
      <c r="E126" s="949"/>
      <c r="F126" s="1181">
        <v>2</v>
      </c>
      <c r="G126" s="1182"/>
      <c r="H126" s="1269"/>
      <c r="I126" s="1270"/>
      <c r="J126" s="1269"/>
      <c r="K126" s="1274"/>
      <c r="L126" s="1270"/>
      <c r="M126" s="1055"/>
      <c r="Q126" s="962"/>
      <c r="R126" s="608"/>
    </row>
    <row r="127" spans="1:18" s="261" customFormat="1" ht="21.75" customHeight="1">
      <c r="A127" s="609"/>
      <c r="B127" s="403"/>
      <c r="D127" s="949"/>
      <c r="E127" s="949"/>
      <c r="F127" s="1181">
        <v>3</v>
      </c>
      <c r="G127" s="1182"/>
      <c r="H127" s="1269"/>
      <c r="I127" s="1270"/>
      <c r="J127" s="1269"/>
      <c r="K127" s="1274"/>
      <c r="L127" s="1270"/>
      <c r="M127" s="1055"/>
      <c r="Q127" s="962"/>
      <c r="R127" s="608"/>
    </row>
    <row r="128" spans="1:18" s="261" customFormat="1" ht="21.75" customHeight="1">
      <c r="A128" s="609"/>
      <c r="B128" s="403"/>
      <c r="D128" s="949"/>
      <c r="E128" s="949"/>
      <c r="F128" s="1181">
        <v>4</v>
      </c>
      <c r="G128" s="1183"/>
      <c r="H128" s="1269"/>
      <c r="I128" s="1270"/>
      <c r="J128" s="1269"/>
      <c r="K128" s="1274"/>
      <c r="L128" s="1270"/>
      <c r="M128" s="1055"/>
      <c r="Q128" s="962"/>
      <c r="R128" s="608"/>
    </row>
    <row r="129" spans="1:86" s="261" customFormat="1" ht="21.75" customHeight="1">
      <c r="A129" s="609"/>
      <c r="B129" s="403"/>
      <c r="D129" s="949"/>
      <c r="E129" s="949"/>
      <c r="F129" s="1176"/>
      <c r="G129" s="1176"/>
      <c r="H129" s="1176"/>
      <c r="I129" s="931"/>
      <c r="J129" s="949"/>
      <c r="K129" s="949"/>
      <c r="L129" s="949"/>
      <c r="Q129" s="962"/>
      <c r="R129" s="608"/>
    </row>
    <row r="130" spans="1:86" s="263" customFormat="1" ht="21.75" customHeight="1" thickBot="1">
      <c r="A130" s="609"/>
      <c r="B130" s="407"/>
      <c r="C130" s="267"/>
      <c r="D130" s="267"/>
      <c r="E130" s="273"/>
      <c r="F130" s="274"/>
      <c r="G130" s="273"/>
      <c r="H130" s="273"/>
      <c r="I130" s="267"/>
      <c r="J130" s="267"/>
      <c r="K130" s="267"/>
      <c r="L130" s="267"/>
      <c r="M130" s="267"/>
      <c r="N130" s="267"/>
      <c r="O130" s="267"/>
      <c r="P130" s="267"/>
      <c r="Q130" s="992"/>
      <c r="R130" s="608"/>
      <c r="S130" s="261"/>
      <c r="T130" s="261"/>
      <c r="U130" s="261"/>
      <c r="V130" s="261"/>
      <c r="W130" s="261"/>
      <c r="X130" s="261"/>
      <c r="Y130" s="261"/>
      <c r="Z130" s="261"/>
      <c r="AA130" s="261"/>
      <c r="AB130" s="261"/>
      <c r="AC130" s="261"/>
      <c r="AD130" s="261"/>
      <c r="AE130" s="261"/>
      <c r="AF130" s="261"/>
      <c r="AG130" s="261"/>
      <c r="AH130" s="261"/>
      <c r="AI130" s="261"/>
      <c r="AJ130" s="261"/>
      <c r="AK130" s="261"/>
      <c r="AL130" s="261"/>
      <c r="AM130" s="261"/>
      <c r="AN130" s="261"/>
      <c r="AO130" s="261"/>
      <c r="AP130" s="261"/>
      <c r="AQ130" s="261"/>
      <c r="AR130" s="261"/>
      <c r="AS130" s="261"/>
      <c r="AT130" s="261"/>
      <c r="AU130" s="261"/>
      <c r="AV130" s="261"/>
      <c r="AW130" s="261"/>
      <c r="AX130" s="261"/>
      <c r="AY130" s="261"/>
      <c r="AZ130" s="261"/>
      <c r="BA130" s="261"/>
      <c r="BB130" s="261"/>
      <c r="BC130" s="261"/>
      <c r="BD130" s="261"/>
      <c r="BE130" s="261"/>
      <c r="BF130" s="261"/>
      <c r="BG130" s="261"/>
      <c r="BH130" s="261"/>
      <c r="BI130" s="261"/>
      <c r="BJ130" s="261"/>
      <c r="BK130" s="261"/>
      <c r="BL130" s="261"/>
      <c r="BM130" s="261"/>
      <c r="BN130" s="261"/>
      <c r="BO130" s="261"/>
      <c r="BP130" s="261"/>
      <c r="BQ130" s="261"/>
      <c r="BR130" s="261"/>
      <c r="BS130" s="261"/>
      <c r="BT130" s="261"/>
      <c r="BU130" s="261"/>
      <c r="BV130" s="261"/>
      <c r="BW130" s="261"/>
      <c r="BX130" s="261"/>
      <c r="BY130" s="261"/>
      <c r="BZ130" s="261"/>
      <c r="CA130" s="261"/>
      <c r="CB130" s="261"/>
      <c r="CC130" s="261"/>
      <c r="CD130" s="261"/>
      <c r="CE130" s="261"/>
      <c r="CF130" s="261"/>
      <c r="CG130" s="261"/>
      <c r="CH130" s="261"/>
    </row>
    <row r="131" spans="1:86" s="261" customFormat="1" ht="21.75" customHeight="1">
      <c r="A131" s="609"/>
      <c r="B131" s="403"/>
      <c r="E131" s="259"/>
      <c r="F131" s="521"/>
      <c r="G131" s="259"/>
      <c r="H131" s="259"/>
      <c r="Q131" s="962"/>
      <c r="R131" s="608"/>
    </row>
    <row r="132" spans="1:86" s="262" customFormat="1" ht="37.950000000000003" customHeight="1">
      <c r="A132" s="609"/>
      <c r="B132" s="402"/>
      <c r="C132" s="938" t="s">
        <v>109</v>
      </c>
      <c r="D132" s="993"/>
      <c r="F132" s="1386" t="s">
        <v>110</v>
      </c>
      <c r="G132" s="1386"/>
      <c r="H132" s="1386"/>
      <c r="I132" s="1386"/>
      <c r="J132" s="1386"/>
      <c r="K132" s="1180"/>
      <c r="Q132" s="994"/>
      <c r="R132" s="608"/>
    </row>
    <row r="133" spans="1:86" s="262" customFormat="1" ht="28.05" customHeight="1">
      <c r="A133" s="609"/>
      <c r="B133" s="402"/>
      <c r="D133" s="938"/>
      <c r="E133" s="261"/>
      <c r="F133" s="810" t="s">
        <v>70</v>
      </c>
      <c r="G133" s="1416" t="s">
        <v>111</v>
      </c>
      <c r="H133" s="1417"/>
      <c r="I133" s="1417"/>
      <c r="J133" s="1418"/>
      <c r="K133" s="995"/>
      <c r="L133" s="1162"/>
      <c r="Q133" s="994"/>
      <c r="R133" s="608"/>
    </row>
    <row r="134" spans="1:86" s="262" customFormat="1" ht="25.05" customHeight="1">
      <c r="A134" s="609"/>
      <c r="B134" s="402"/>
      <c r="D134" s="1175"/>
      <c r="J134" s="948"/>
      <c r="K134" s="948"/>
      <c r="Q134" s="994"/>
      <c r="R134" s="608"/>
    </row>
    <row r="135" spans="1:86" s="260" customFormat="1" ht="15" customHeight="1" thickBot="1">
      <c r="A135" s="609"/>
      <c r="B135" s="405"/>
      <c r="C135" s="268"/>
      <c r="D135" s="275"/>
      <c r="E135" s="275"/>
      <c r="F135" s="275"/>
      <c r="G135" s="275"/>
      <c r="H135" s="275"/>
      <c r="I135" s="268"/>
      <c r="J135" s="268"/>
      <c r="K135" s="268"/>
      <c r="L135" s="268"/>
      <c r="M135" s="268"/>
      <c r="N135" s="268"/>
      <c r="O135" s="268"/>
      <c r="P135" s="268"/>
      <c r="Q135" s="937"/>
      <c r="R135" s="608"/>
      <c r="S135" s="258"/>
      <c r="T135" s="258"/>
      <c r="U135" s="258"/>
      <c r="V135" s="258"/>
      <c r="W135" s="258"/>
      <c r="X135" s="258"/>
      <c r="Y135" s="258"/>
      <c r="Z135" s="258"/>
      <c r="AA135" s="258"/>
      <c r="AB135" s="258"/>
      <c r="AC135" s="258"/>
      <c r="AD135" s="258"/>
      <c r="AE135" s="258"/>
      <c r="AF135" s="258"/>
      <c r="AG135" s="258"/>
      <c r="AH135" s="258"/>
      <c r="AI135" s="258"/>
      <c r="AJ135" s="258"/>
      <c r="AK135" s="258"/>
      <c r="AL135" s="258"/>
      <c r="AM135" s="258"/>
      <c r="AN135" s="258"/>
      <c r="AO135" s="258"/>
      <c r="AP135" s="258"/>
      <c r="AQ135" s="258"/>
      <c r="AR135" s="258"/>
      <c r="AS135" s="258"/>
      <c r="AT135" s="258"/>
      <c r="AU135" s="258"/>
      <c r="AV135" s="258"/>
      <c r="AW135" s="258"/>
      <c r="AX135" s="258"/>
      <c r="AY135" s="258"/>
      <c r="AZ135" s="258"/>
      <c r="BA135" s="258"/>
      <c r="BB135" s="258"/>
      <c r="BC135" s="258"/>
      <c r="BD135" s="258"/>
      <c r="BE135" s="258"/>
      <c r="BF135" s="258"/>
      <c r="BG135" s="258"/>
      <c r="BH135" s="258"/>
      <c r="BI135" s="258"/>
      <c r="BJ135" s="258"/>
      <c r="BK135" s="258"/>
      <c r="BL135" s="258"/>
      <c r="BM135" s="258"/>
      <c r="BN135" s="258"/>
      <c r="BO135" s="258"/>
      <c r="BP135" s="258"/>
      <c r="BQ135" s="258"/>
      <c r="BR135" s="258"/>
      <c r="BS135" s="258"/>
      <c r="BT135" s="258"/>
      <c r="BU135" s="258"/>
      <c r="BV135" s="258"/>
      <c r="BW135" s="258"/>
      <c r="BX135" s="258"/>
      <c r="BY135" s="258"/>
      <c r="BZ135" s="258"/>
      <c r="CA135" s="258"/>
      <c r="CB135" s="258"/>
      <c r="CC135" s="258"/>
      <c r="CD135" s="258"/>
      <c r="CE135" s="258"/>
      <c r="CF135" s="258"/>
      <c r="CG135" s="258"/>
      <c r="CH135" s="258"/>
    </row>
    <row r="136" spans="1:86" ht="28.05" customHeight="1">
      <c r="A136" s="609"/>
      <c r="B136" s="404"/>
      <c r="E136" s="262"/>
      <c r="F136" s="262"/>
      <c r="G136" s="996"/>
      <c r="H136" s="996"/>
      <c r="Q136" s="926"/>
      <c r="R136" s="608"/>
    </row>
    <row r="137" spans="1:86" ht="30" customHeight="1">
      <c r="A137" s="609"/>
      <c r="B137" s="402"/>
      <c r="C137" s="262" t="s">
        <v>112</v>
      </c>
      <c r="D137" s="262"/>
      <c r="E137" s="262"/>
      <c r="F137" s="262"/>
      <c r="G137" s="996"/>
      <c r="H137" s="996"/>
      <c r="Q137" s="926"/>
      <c r="R137" s="608"/>
    </row>
    <row r="138" spans="1:86" ht="30" customHeight="1">
      <c r="A138" s="609"/>
      <c r="B138" s="402"/>
      <c r="C138" s="262"/>
      <c r="D138" s="262"/>
      <c r="Q138" s="926"/>
      <c r="R138" s="608"/>
    </row>
    <row r="139" spans="1:86" ht="30" customHeight="1">
      <c r="A139" s="609"/>
      <c r="B139" s="522"/>
      <c r="C139" s="997" t="s">
        <v>113</v>
      </c>
      <c r="D139" s="997"/>
      <c r="E139" s="997"/>
      <c r="F139" s="997"/>
      <c r="G139" s="996"/>
      <c r="H139" s="996"/>
      <c r="I139" s="998"/>
      <c r="J139" s="396"/>
      <c r="K139" s="396"/>
      <c r="L139" s="396"/>
      <c r="M139" s="396"/>
      <c r="N139" s="999"/>
      <c r="O139" s="1000"/>
      <c r="P139" s="1000"/>
      <c r="Q139" s="1001"/>
      <c r="R139" s="608"/>
      <c r="S139" s="615"/>
      <c r="T139" s="615"/>
      <c r="U139" s="615"/>
      <c r="V139" s="615"/>
      <c r="W139" s="615"/>
      <c r="X139" s="615"/>
      <c r="Y139" s="615"/>
      <c r="Z139" s="615"/>
      <c r="AA139" s="615"/>
      <c r="AB139" s="615"/>
      <c r="AC139" s="615"/>
      <c r="AD139" s="616"/>
    </row>
    <row r="140" spans="1:86" ht="30" customHeight="1">
      <c r="A140" s="609"/>
      <c r="B140" s="522"/>
      <c r="C140" s="997"/>
      <c r="D140" s="997"/>
      <c r="E140" s="1002"/>
      <c r="F140" s="1002"/>
      <c r="G140" s="996"/>
      <c r="H140" s="996"/>
      <c r="I140" s="998"/>
      <c r="J140" s="396"/>
      <c r="K140" s="396"/>
      <c r="L140" s="1057"/>
      <c r="M140" s="1057"/>
      <c r="N140" s="1057"/>
      <c r="O140" s="1000"/>
      <c r="P140" s="1000"/>
      <c r="Q140" s="1001"/>
      <c r="R140" s="608"/>
      <c r="S140" s="367"/>
      <c r="T140" s="367"/>
      <c r="U140" s="367"/>
      <c r="V140" s="368"/>
    </row>
    <row r="141" spans="1:86" ht="30" customHeight="1">
      <c r="A141" s="609"/>
      <c r="B141" s="522"/>
      <c r="C141" s="997"/>
      <c r="D141" s="997"/>
      <c r="E141" s="997"/>
      <c r="F141" s="262"/>
      <c r="G141" s="1278" t="s">
        <v>114</v>
      </c>
      <c r="H141" s="1278"/>
      <c r="I141" s="1278"/>
      <c r="J141" s="1057"/>
      <c r="K141" s="1057"/>
      <c r="L141" s="1228">
        <f>L143+L145</f>
        <v>0</v>
      </c>
      <c r="O141" s="1057"/>
      <c r="P141" s="1057"/>
      <c r="Q141" s="1071"/>
      <c r="R141" s="608"/>
      <c r="S141" s="367"/>
      <c r="T141" s="367"/>
      <c r="U141" s="367"/>
      <c r="V141" s="368"/>
    </row>
    <row r="142" spans="1:86" ht="30" customHeight="1">
      <c r="A142" s="609"/>
      <c r="B142" s="522"/>
      <c r="C142" s="997"/>
      <c r="D142" s="997"/>
      <c r="E142" s="997"/>
      <c r="F142" s="1278"/>
      <c r="G142" s="1278"/>
      <c r="H142" s="1162"/>
      <c r="I142" s="998"/>
      <c r="J142" s="1057"/>
      <c r="K142" s="1057"/>
      <c r="N142" s="1000"/>
      <c r="O142" s="1000"/>
      <c r="P142" s="1000"/>
      <c r="Q142" s="1001"/>
      <c r="R142" s="608"/>
      <c r="S142" s="367"/>
      <c r="T142" s="367"/>
      <c r="U142" s="367"/>
      <c r="V142" s="368"/>
    </row>
    <row r="143" spans="1:86" ht="30" customHeight="1">
      <c r="A143" s="609"/>
      <c r="B143" s="522"/>
      <c r="C143" s="997"/>
      <c r="D143" s="997"/>
      <c r="E143" s="997"/>
      <c r="F143" s="1162"/>
      <c r="G143" s="1278" t="s">
        <v>115</v>
      </c>
      <c r="H143" s="1278"/>
      <c r="I143" s="1278"/>
      <c r="J143" s="1003"/>
      <c r="K143" s="1003"/>
      <c r="L143" s="1073"/>
      <c r="M143" s="396"/>
      <c r="N143" s="1000"/>
      <c r="O143" s="1000"/>
      <c r="P143" s="1000"/>
      <c r="Q143" s="1001"/>
      <c r="R143" s="608"/>
      <c r="S143" s="367"/>
      <c r="T143" s="367"/>
      <c r="U143" s="367"/>
      <c r="V143" s="368"/>
    </row>
    <row r="144" spans="1:86" ht="30" customHeight="1">
      <c r="A144" s="609"/>
      <c r="B144" s="522"/>
      <c r="C144" s="997"/>
      <c r="D144" s="997"/>
      <c r="E144" s="1278"/>
      <c r="F144" s="1278"/>
      <c r="G144" s="1278"/>
      <c r="H144" s="1162"/>
      <c r="I144" s="1072"/>
      <c r="J144" s="1003"/>
      <c r="K144" s="1003"/>
      <c r="L144" s="396"/>
      <c r="M144" s="396"/>
      <c r="N144" s="1074"/>
      <c r="O144" s="1000"/>
      <c r="P144" s="1000"/>
      <c r="Q144" s="1001"/>
      <c r="R144" s="608"/>
      <c r="S144" s="367"/>
      <c r="T144" s="367"/>
      <c r="U144" s="367"/>
      <c r="V144" s="368"/>
    </row>
    <row r="145" spans="1:22" ht="30" customHeight="1">
      <c r="A145" s="609"/>
      <c r="B145" s="522"/>
      <c r="C145" s="997"/>
      <c r="D145" s="997"/>
      <c r="E145" s="997"/>
      <c r="F145" s="262"/>
      <c r="G145" s="1278" t="s">
        <v>116</v>
      </c>
      <c r="H145" s="1278"/>
      <c r="I145" s="1278"/>
      <c r="J145" s="1003"/>
      <c r="K145" s="1003"/>
      <c r="L145" s="1078">
        <f>N174</f>
        <v>0</v>
      </c>
      <c r="M145" s="396"/>
      <c r="N145" s="1000"/>
      <c r="O145" s="1000"/>
      <c r="P145" s="1000"/>
      <c r="Q145" s="1001"/>
      <c r="R145" s="608"/>
      <c r="S145" s="367"/>
      <c r="T145" s="367"/>
      <c r="U145" s="367"/>
      <c r="V145" s="368"/>
    </row>
    <row r="146" spans="1:22" ht="30" customHeight="1">
      <c r="A146" s="609"/>
      <c r="B146" s="522"/>
      <c r="C146" s="997"/>
      <c r="D146" s="997"/>
      <c r="E146" s="997"/>
      <c r="F146" s="997"/>
      <c r="G146" s="996"/>
      <c r="H146" s="996"/>
      <c r="I146" s="998"/>
      <c r="J146" s="396"/>
      <c r="K146" s="396"/>
      <c r="L146" s="396"/>
      <c r="M146" s="396"/>
      <c r="N146" s="1000"/>
      <c r="O146" s="1000"/>
      <c r="P146" s="1000"/>
      <c r="Q146" s="1001"/>
      <c r="R146" s="608"/>
      <c r="S146" s="367"/>
      <c r="T146" s="367"/>
      <c r="U146" s="367"/>
      <c r="V146" s="368"/>
    </row>
    <row r="147" spans="1:22" ht="30" customHeight="1">
      <c r="A147" s="609"/>
      <c r="B147" s="522"/>
      <c r="C147" s="997"/>
      <c r="D147" s="997"/>
      <c r="E147" s="997"/>
      <c r="F147" s="1278"/>
      <c r="G147" s="1278"/>
      <c r="H147" s="996"/>
      <c r="J147" s="1004"/>
      <c r="K147" s="1004"/>
      <c r="L147" s="1004"/>
      <c r="M147" s="1004"/>
      <c r="N147" s="1004"/>
      <c r="O147" s="1005"/>
      <c r="P147" s="1005"/>
      <c r="Q147" s="1006"/>
      <c r="R147" s="608"/>
      <c r="S147" s="368"/>
      <c r="T147" s="368"/>
      <c r="U147" s="368"/>
      <c r="V147" s="368"/>
    </row>
    <row r="148" spans="1:22" ht="30" customHeight="1">
      <c r="A148" s="609"/>
      <c r="B148" s="522"/>
      <c r="C148" s="997"/>
      <c r="D148" s="997"/>
      <c r="E148" s="997"/>
      <c r="F148" s="997"/>
      <c r="G148" s="996"/>
      <c r="H148" s="1378" t="s">
        <v>117</v>
      </c>
      <c r="I148" s="1378"/>
      <c r="J148" s="1378"/>
      <c r="K148" s="1378"/>
      <c r="L148" s="1378"/>
      <c r="M148" s="1378"/>
      <c r="N148" s="1378"/>
      <c r="O148" s="1005"/>
      <c r="P148" s="1005"/>
      <c r="Q148" s="1006"/>
      <c r="R148" s="608"/>
      <c r="S148" s="368"/>
      <c r="T148" s="368"/>
      <c r="U148" s="368"/>
      <c r="V148" s="368"/>
    </row>
    <row r="149" spans="1:22" ht="30" customHeight="1">
      <c r="A149" s="609"/>
      <c r="B149" s="522"/>
      <c r="C149" s="997"/>
      <c r="D149" s="997"/>
      <c r="E149" s="997"/>
      <c r="F149" s="997"/>
      <c r="G149" s="957"/>
      <c r="H149" s="1385" t="s">
        <v>118</v>
      </c>
      <c r="I149" s="1385"/>
      <c r="J149" s="1271" t="s">
        <v>119</v>
      </c>
      <c r="K149" s="1273"/>
      <c r="L149" s="1272"/>
      <c r="M149" s="1179" t="s">
        <v>120</v>
      </c>
      <c r="N149" s="541" t="s">
        <v>121</v>
      </c>
      <c r="O149" s="957"/>
      <c r="P149" s="957"/>
      <c r="Q149" s="1007"/>
      <c r="R149" s="608"/>
      <c r="S149" s="369"/>
      <c r="T149" s="369"/>
      <c r="U149" s="369"/>
    </row>
    <row r="150" spans="1:22" ht="30" customHeight="1">
      <c r="A150" s="609"/>
      <c r="B150" s="522"/>
      <c r="C150" s="997"/>
      <c r="D150" s="997"/>
      <c r="E150" s="997"/>
      <c r="F150" s="1301"/>
      <c r="G150" s="1378" t="s">
        <v>122</v>
      </c>
      <c r="H150" s="1428"/>
      <c r="I150" s="1429"/>
      <c r="J150" s="1379"/>
      <c r="K150" s="1380"/>
      <c r="L150" s="1381"/>
      <c r="M150" s="1426"/>
      <c r="N150" s="1422">
        <f>SUM(H150:M151)</f>
        <v>0</v>
      </c>
      <c r="Q150" s="926"/>
      <c r="R150" s="608"/>
      <c r="S150" s="369"/>
      <c r="T150" s="369"/>
      <c r="U150" s="369"/>
    </row>
    <row r="151" spans="1:22" ht="30" customHeight="1">
      <c r="A151" s="609"/>
      <c r="B151" s="522"/>
      <c r="C151" s="997"/>
      <c r="D151" s="997"/>
      <c r="E151" s="997"/>
      <c r="F151" s="1301"/>
      <c r="G151" s="1378"/>
      <c r="H151" s="1430"/>
      <c r="I151" s="1431"/>
      <c r="J151" s="1382"/>
      <c r="K151" s="1383"/>
      <c r="L151" s="1384"/>
      <c r="M151" s="1427"/>
      <c r="N151" s="1423"/>
      <c r="Q151" s="926"/>
      <c r="R151" s="608"/>
      <c r="T151" s="366"/>
      <c r="U151" s="366"/>
      <c r="V151" s="366"/>
    </row>
    <row r="152" spans="1:22" ht="30" customHeight="1">
      <c r="A152" s="609"/>
      <c r="B152" s="522"/>
      <c r="C152" s="997"/>
      <c r="D152" s="997"/>
      <c r="E152" s="997"/>
      <c r="F152" s="1301"/>
      <c r="G152" s="1378" t="s">
        <v>123</v>
      </c>
      <c r="H152" s="1428"/>
      <c r="I152" s="1429"/>
      <c r="J152" s="1379"/>
      <c r="K152" s="1380"/>
      <c r="L152" s="1381"/>
      <c r="M152" s="1426"/>
      <c r="N152" s="1422">
        <f t="shared" ref="N152" si="0">SUM(H152:M153)</f>
        <v>0</v>
      </c>
      <c r="Q152" s="926"/>
      <c r="R152" s="608"/>
      <c r="T152" s="366"/>
      <c r="U152" s="366"/>
      <c r="V152" s="366"/>
    </row>
    <row r="153" spans="1:22" ht="30" customHeight="1">
      <c r="A153" s="609"/>
      <c r="B153" s="522"/>
      <c r="C153" s="997"/>
      <c r="D153" s="997"/>
      <c r="E153" s="997"/>
      <c r="F153" s="1301"/>
      <c r="G153" s="1378"/>
      <c r="H153" s="1430"/>
      <c r="I153" s="1431"/>
      <c r="J153" s="1382"/>
      <c r="K153" s="1383"/>
      <c r="L153" s="1384"/>
      <c r="M153" s="1427"/>
      <c r="N153" s="1423"/>
      <c r="Q153" s="926"/>
      <c r="R153" s="608"/>
      <c r="T153" s="366"/>
      <c r="U153" s="366"/>
      <c r="V153" s="366"/>
    </row>
    <row r="154" spans="1:22" ht="30" customHeight="1">
      <c r="A154" s="609"/>
      <c r="B154" s="522"/>
      <c r="C154" s="997"/>
      <c r="D154" s="997"/>
      <c r="E154" s="997"/>
      <c r="F154" s="1301"/>
      <c r="G154" s="1378" t="s">
        <v>124</v>
      </c>
      <c r="H154" s="1428"/>
      <c r="I154" s="1429"/>
      <c r="J154" s="1379"/>
      <c r="K154" s="1380"/>
      <c r="L154" s="1381"/>
      <c r="M154" s="1426"/>
      <c r="N154" s="1422">
        <f t="shared" ref="N154" si="1">SUM(H154:M155)</f>
        <v>0</v>
      </c>
      <c r="Q154" s="926"/>
      <c r="R154" s="608"/>
      <c r="T154" s="366"/>
      <c r="U154" s="366"/>
      <c r="V154" s="366"/>
    </row>
    <row r="155" spans="1:22" ht="30" customHeight="1">
      <c r="A155" s="609"/>
      <c r="B155" s="522"/>
      <c r="C155" s="997"/>
      <c r="D155" s="997"/>
      <c r="E155" s="997"/>
      <c r="F155" s="1301"/>
      <c r="G155" s="1378"/>
      <c r="H155" s="1430"/>
      <c r="I155" s="1431"/>
      <c r="J155" s="1382"/>
      <c r="K155" s="1383"/>
      <c r="L155" s="1384"/>
      <c r="M155" s="1427"/>
      <c r="N155" s="1423"/>
      <c r="Q155" s="926"/>
      <c r="R155" s="608"/>
      <c r="V155" s="375"/>
    </row>
    <row r="156" spans="1:22" ht="30" customHeight="1">
      <c r="A156" s="609"/>
      <c r="B156" s="522"/>
      <c r="C156" s="997"/>
      <c r="D156" s="997"/>
      <c r="E156" s="997"/>
      <c r="F156" s="1301"/>
      <c r="G156" s="1378" t="s">
        <v>125</v>
      </c>
      <c r="H156" s="1428"/>
      <c r="I156" s="1429"/>
      <c r="J156" s="1379"/>
      <c r="K156" s="1380"/>
      <c r="L156" s="1381"/>
      <c r="M156" s="1426"/>
      <c r="N156" s="1422">
        <f t="shared" ref="N156" si="2">SUM(H156:M157)</f>
        <v>0</v>
      </c>
      <c r="Q156" s="926"/>
      <c r="R156" s="608"/>
      <c r="V156" s="375"/>
    </row>
    <row r="157" spans="1:22" ht="30" customHeight="1">
      <c r="A157" s="609"/>
      <c r="B157" s="522"/>
      <c r="C157" s="997"/>
      <c r="D157" s="997"/>
      <c r="E157" s="997"/>
      <c r="F157" s="1301"/>
      <c r="G157" s="1378"/>
      <c r="H157" s="1430"/>
      <c r="I157" s="1431"/>
      <c r="J157" s="1382"/>
      <c r="K157" s="1383"/>
      <c r="L157" s="1384"/>
      <c r="M157" s="1427"/>
      <c r="N157" s="1423"/>
      <c r="Q157" s="926"/>
      <c r="R157" s="608"/>
    </row>
    <row r="158" spans="1:22" ht="30" customHeight="1">
      <c r="A158" s="609"/>
      <c r="B158" s="522"/>
      <c r="C158" s="997"/>
      <c r="D158" s="997"/>
      <c r="E158" s="997"/>
      <c r="F158" s="1301"/>
      <c r="G158" s="1378" t="s">
        <v>126</v>
      </c>
      <c r="H158" s="1428"/>
      <c r="I158" s="1429"/>
      <c r="J158" s="1379"/>
      <c r="K158" s="1380"/>
      <c r="L158" s="1381"/>
      <c r="M158" s="1426"/>
      <c r="N158" s="1422">
        <f t="shared" ref="N158" si="3">SUM(H158:M159)</f>
        <v>0</v>
      </c>
      <c r="Q158" s="926"/>
      <c r="R158" s="608"/>
    </row>
    <row r="159" spans="1:22" ht="30" customHeight="1">
      <c r="A159" s="609"/>
      <c r="B159" s="522"/>
      <c r="C159" s="997"/>
      <c r="D159" s="997"/>
      <c r="E159" s="997"/>
      <c r="F159" s="1301"/>
      <c r="G159" s="1378"/>
      <c r="H159" s="1430"/>
      <c r="I159" s="1431"/>
      <c r="J159" s="1382"/>
      <c r="K159" s="1383"/>
      <c r="L159" s="1384"/>
      <c r="M159" s="1427"/>
      <c r="N159" s="1423"/>
      <c r="Q159" s="926"/>
      <c r="R159" s="608"/>
    </row>
    <row r="160" spans="1:22" ht="30" customHeight="1">
      <c r="A160" s="609"/>
      <c r="B160" s="522"/>
      <c r="C160" s="997"/>
      <c r="D160" s="997"/>
      <c r="E160" s="997"/>
      <c r="F160" s="1301"/>
      <c r="G160" s="1378" t="s">
        <v>127</v>
      </c>
      <c r="H160" s="1428"/>
      <c r="I160" s="1429"/>
      <c r="J160" s="1379"/>
      <c r="K160" s="1380"/>
      <c r="L160" s="1381"/>
      <c r="M160" s="1426"/>
      <c r="N160" s="1422">
        <f t="shared" ref="N160" si="4">SUM(H160:M161)</f>
        <v>0</v>
      </c>
      <c r="Q160" s="926"/>
      <c r="R160" s="608"/>
    </row>
    <row r="161" spans="1:31" ht="30" customHeight="1">
      <c r="A161" s="609"/>
      <c r="B161" s="522"/>
      <c r="C161" s="997"/>
      <c r="D161" s="997"/>
      <c r="E161" s="997"/>
      <c r="F161" s="1301"/>
      <c r="G161" s="1378"/>
      <c r="H161" s="1430"/>
      <c r="I161" s="1431"/>
      <c r="J161" s="1382"/>
      <c r="K161" s="1383"/>
      <c r="L161" s="1384"/>
      <c r="M161" s="1427"/>
      <c r="N161" s="1423"/>
      <c r="Q161" s="926"/>
      <c r="R161" s="608"/>
    </row>
    <row r="162" spans="1:31" ht="30" customHeight="1">
      <c r="A162" s="609"/>
      <c r="B162" s="522"/>
      <c r="C162" s="997"/>
      <c r="D162" s="997"/>
      <c r="E162" s="997"/>
      <c r="F162" s="1301"/>
      <c r="G162" s="1378" t="s">
        <v>128</v>
      </c>
      <c r="H162" s="1428"/>
      <c r="I162" s="1429"/>
      <c r="J162" s="1379"/>
      <c r="K162" s="1380"/>
      <c r="L162" s="1381"/>
      <c r="M162" s="1426"/>
      <c r="N162" s="1422">
        <f t="shared" ref="N162" si="5">SUM(H162:M163)</f>
        <v>0</v>
      </c>
      <c r="Q162" s="926"/>
      <c r="R162" s="608"/>
    </row>
    <row r="163" spans="1:31" ht="30" customHeight="1">
      <c r="A163" s="609"/>
      <c r="B163" s="522"/>
      <c r="C163" s="997"/>
      <c r="D163" s="997"/>
      <c r="E163" s="997"/>
      <c r="F163" s="1301"/>
      <c r="G163" s="1378"/>
      <c r="H163" s="1430"/>
      <c r="I163" s="1431"/>
      <c r="J163" s="1382"/>
      <c r="K163" s="1383"/>
      <c r="L163" s="1384"/>
      <c r="M163" s="1427"/>
      <c r="N163" s="1423"/>
      <c r="Q163" s="926"/>
      <c r="R163" s="608"/>
    </row>
    <row r="164" spans="1:31" ht="30" customHeight="1">
      <c r="A164" s="609"/>
      <c r="B164" s="522"/>
      <c r="C164" s="997"/>
      <c r="D164" s="997"/>
      <c r="E164" s="997"/>
      <c r="F164" s="1301"/>
      <c r="G164" s="1378" t="s">
        <v>129</v>
      </c>
      <c r="H164" s="1428"/>
      <c r="I164" s="1429"/>
      <c r="J164" s="1379"/>
      <c r="K164" s="1380"/>
      <c r="L164" s="1381"/>
      <c r="M164" s="1426"/>
      <c r="N164" s="1422">
        <f t="shared" ref="N164" si="6">SUM(H164:M165)</f>
        <v>0</v>
      </c>
      <c r="Q164" s="926"/>
      <c r="R164" s="608"/>
      <c r="AA164" s="612"/>
      <c r="AB164" s="1166"/>
      <c r="AC164" s="1166"/>
      <c r="AD164" s="1166"/>
      <c r="AE164" s="1166"/>
    </row>
    <row r="165" spans="1:31" ht="30" customHeight="1">
      <c r="A165" s="609"/>
      <c r="B165" s="522"/>
      <c r="C165" s="997"/>
      <c r="D165" s="997"/>
      <c r="E165" s="997"/>
      <c r="F165" s="1301"/>
      <c r="G165" s="1378"/>
      <c r="H165" s="1430"/>
      <c r="I165" s="1431"/>
      <c r="J165" s="1382"/>
      <c r="K165" s="1383"/>
      <c r="L165" s="1384"/>
      <c r="M165" s="1427"/>
      <c r="N165" s="1423"/>
      <c r="Q165" s="926"/>
      <c r="R165" s="608"/>
      <c r="AA165" s="1330"/>
      <c r="AB165" s="1166"/>
      <c r="AC165" s="613"/>
      <c r="AD165" s="614"/>
      <c r="AE165" s="614"/>
    </row>
    <row r="166" spans="1:31" ht="30" customHeight="1">
      <c r="A166" s="609"/>
      <c r="B166" s="522"/>
      <c r="C166" s="997"/>
      <c r="D166" s="997"/>
      <c r="E166" s="997"/>
      <c r="F166" s="1301"/>
      <c r="G166" s="1378" t="s">
        <v>130</v>
      </c>
      <c r="H166" s="1428"/>
      <c r="I166" s="1429"/>
      <c r="J166" s="1379"/>
      <c r="K166" s="1380"/>
      <c r="L166" s="1381"/>
      <c r="M166" s="1426"/>
      <c r="N166" s="1422">
        <f t="shared" ref="N166" si="7">SUM(H166:M167)</f>
        <v>0</v>
      </c>
      <c r="Q166" s="926"/>
      <c r="R166" s="608"/>
      <c r="AA166" s="1330"/>
      <c r="AB166" s="1166"/>
      <c r="AC166" s="613"/>
      <c r="AD166" s="614"/>
      <c r="AE166" s="614"/>
    </row>
    <row r="167" spans="1:31" ht="30" customHeight="1">
      <c r="A167" s="609"/>
      <c r="B167" s="522"/>
      <c r="C167" s="997"/>
      <c r="D167" s="997"/>
      <c r="E167" s="997"/>
      <c r="F167" s="1301"/>
      <c r="G167" s="1378"/>
      <c r="H167" s="1430"/>
      <c r="I167" s="1431"/>
      <c r="J167" s="1382"/>
      <c r="K167" s="1383"/>
      <c r="L167" s="1384"/>
      <c r="M167" s="1427"/>
      <c r="N167" s="1423"/>
      <c r="Q167" s="926"/>
      <c r="R167" s="608"/>
      <c r="AA167" s="1330"/>
      <c r="AB167" s="1166"/>
      <c r="AC167" s="613"/>
      <c r="AD167" s="614"/>
      <c r="AE167" s="614"/>
    </row>
    <row r="168" spans="1:31" ht="30" customHeight="1">
      <c r="A168" s="609"/>
      <c r="B168" s="522"/>
      <c r="C168" s="997"/>
      <c r="D168" s="997"/>
      <c r="E168" s="997"/>
      <c r="F168" s="1301"/>
      <c r="G168" s="1378" t="s">
        <v>131</v>
      </c>
      <c r="H168" s="1428"/>
      <c r="I168" s="1429"/>
      <c r="J168" s="1379"/>
      <c r="K168" s="1380"/>
      <c r="L168" s="1381"/>
      <c r="M168" s="1426"/>
      <c r="N168" s="1422">
        <f t="shared" ref="N168" si="8">SUM(H168:M169)</f>
        <v>0</v>
      </c>
      <c r="Q168" s="926"/>
      <c r="R168" s="608"/>
      <c r="AA168" s="1330"/>
      <c r="AB168" s="1166"/>
      <c r="AC168" s="613"/>
      <c r="AD168" s="614"/>
      <c r="AE168" s="614"/>
    </row>
    <row r="169" spans="1:31" ht="30" customHeight="1">
      <c r="A169" s="609"/>
      <c r="B169" s="522"/>
      <c r="C169" s="997"/>
      <c r="D169" s="997"/>
      <c r="E169" s="997"/>
      <c r="F169" s="1301"/>
      <c r="G169" s="1378"/>
      <c r="H169" s="1430"/>
      <c r="I169" s="1431"/>
      <c r="J169" s="1382"/>
      <c r="K169" s="1383"/>
      <c r="L169" s="1384"/>
      <c r="M169" s="1427"/>
      <c r="N169" s="1423"/>
      <c r="Q169" s="926"/>
      <c r="R169" s="608"/>
      <c r="AA169" s="1330"/>
      <c r="AB169" s="1166"/>
      <c r="AC169" s="613"/>
      <c r="AD169" s="614"/>
      <c r="AE169" s="614"/>
    </row>
    <row r="170" spans="1:31" ht="30" customHeight="1">
      <c r="A170" s="609"/>
      <c r="B170" s="522"/>
      <c r="C170" s="997"/>
      <c r="D170" s="997"/>
      <c r="E170" s="997"/>
      <c r="F170" s="1301"/>
      <c r="G170" s="1378" t="s">
        <v>132</v>
      </c>
      <c r="H170" s="1428"/>
      <c r="I170" s="1429"/>
      <c r="J170" s="1379"/>
      <c r="K170" s="1380"/>
      <c r="L170" s="1381"/>
      <c r="M170" s="1426"/>
      <c r="N170" s="1422">
        <f t="shared" ref="N170" si="9">SUM(H170:M171)</f>
        <v>0</v>
      </c>
      <c r="Q170" s="926"/>
      <c r="R170" s="608"/>
      <c r="AA170" s="1330"/>
      <c r="AB170" s="1166"/>
      <c r="AC170" s="613"/>
      <c r="AD170" s="614"/>
      <c r="AE170" s="614"/>
    </row>
    <row r="171" spans="1:31" ht="30" customHeight="1">
      <c r="A171" s="609"/>
      <c r="B171" s="522"/>
      <c r="C171" s="997"/>
      <c r="D171" s="997"/>
      <c r="E171" s="997"/>
      <c r="F171" s="1301"/>
      <c r="G171" s="1378"/>
      <c r="H171" s="1430"/>
      <c r="I171" s="1431"/>
      <c r="J171" s="1382"/>
      <c r="K171" s="1383"/>
      <c r="L171" s="1384"/>
      <c r="M171" s="1427"/>
      <c r="N171" s="1423"/>
      <c r="Q171" s="926"/>
      <c r="R171" s="608"/>
      <c r="AA171" s="1330"/>
      <c r="AB171" s="1166"/>
      <c r="AC171" s="613"/>
      <c r="AD171" s="614"/>
      <c r="AE171" s="614"/>
    </row>
    <row r="172" spans="1:31" ht="30" customHeight="1">
      <c r="A172" s="609"/>
      <c r="B172" s="522"/>
      <c r="C172" s="997"/>
      <c r="D172" s="997"/>
      <c r="E172" s="997"/>
      <c r="F172" s="1301"/>
      <c r="G172" s="1378" t="s">
        <v>133</v>
      </c>
      <c r="H172" s="1428"/>
      <c r="I172" s="1429"/>
      <c r="J172" s="1379"/>
      <c r="K172" s="1380"/>
      <c r="L172" s="1381"/>
      <c r="M172" s="1426"/>
      <c r="N172" s="1422">
        <f t="shared" ref="N172" si="10">SUM(H172:M173)</f>
        <v>0</v>
      </c>
      <c r="Q172" s="926"/>
      <c r="R172" s="608"/>
      <c r="AA172" s="1330"/>
      <c r="AB172" s="1166"/>
      <c r="AC172" s="613"/>
      <c r="AD172" s="614"/>
      <c r="AE172" s="614"/>
    </row>
    <row r="173" spans="1:31" ht="30" customHeight="1">
      <c r="A173" s="609"/>
      <c r="B173" s="522"/>
      <c r="C173" s="997"/>
      <c r="D173" s="997"/>
      <c r="E173" s="997"/>
      <c r="F173" s="1301"/>
      <c r="G173" s="1378"/>
      <c r="H173" s="1430"/>
      <c r="I173" s="1431"/>
      <c r="J173" s="1382"/>
      <c r="K173" s="1383"/>
      <c r="L173" s="1384"/>
      <c r="M173" s="1427"/>
      <c r="N173" s="1423"/>
      <c r="Q173" s="926"/>
      <c r="R173" s="608"/>
      <c r="AA173" s="1330"/>
      <c r="AB173" s="1166"/>
      <c r="AC173" s="613"/>
      <c r="AD173" s="614"/>
      <c r="AE173" s="614"/>
    </row>
    <row r="174" spans="1:31" ht="43.05" customHeight="1">
      <c r="A174" s="609"/>
      <c r="B174" s="522"/>
      <c r="C174" s="997"/>
      <c r="D174" s="997"/>
      <c r="E174" s="997"/>
      <c r="F174" s="1165"/>
      <c r="G174" s="1063" t="s">
        <v>121</v>
      </c>
      <c r="H174" s="1269">
        <f>SUM(H150:I173)</f>
        <v>0</v>
      </c>
      <c r="I174" s="1270"/>
      <c r="J174" s="1269">
        <f>SUM(J150:L173)</f>
        <v>0</v>
      </c>
      <c r="K174" s="1274"/>
      <c r="L174" s="1270"/>
      <c r="M174" s="1181">
        <f>SUM(M150:M173)</f>
        <v>0</v>
      </c>
      <c r="N174" s="770">
        <f>SUM(N150:N173)</f>
        <v>0</v>
      </c>
      <c r="Q174" s="926"/>
      <c r="R174" s="608"/>
      <c r="AA174" s="1330"/>
      <c r="AB174" s="1166"/>
      <c r="AC174" s="613"/>
      <c r="AD174" s="614"/>
      <c r="AE174" s="614"/>
    </row>
    <row r="175" spans="1:31" ht="30" customHeight="1">
      <c r="A175" s="609"/>
      <c r="B175" s="522"/>
      <c r="C175" s="997"/>
      <c r="D175" s="997"/>
      <c r="E175" s="997"/>
      <c r="F175" s="1165"/>
      <c r="G175" s="957"/>
      <c r="H175" s="957"/>
      <c r="Q175" s="926"/>
      <c r="R175" s="608"/>
      <c r="AA175" s="1330"/>
      <c r="AB175" s="1166"/>
      <c r="AC175" s="613"/>
      <c r="AD175" s="614"/>
      <c r="AE175" s="614"/>
    </row>
    <row r="176" spans="1:31" ht="30" customHeight="1">
      <c r="A176" s="609"/>
      <c r="B176" s="651"/>
      <c r="C176" s="1008" t="s">
        <v>134</v>
      </c>
      <c r="D176" s="1008"/>
      <c r="E176" s="1008"/>
      <c r="F176" s="1009"/>
      <c r="H176" s="1010"/>
      <c r="J176" s="396"/>
      <c r="K176" s="396"/>
      <c r="L176" s="396"/>
      <c r="M176" s="396"/>
      <c r="Q176" s="926"/>
      <c r="R176" s="608"/>
      <c r="AA176" s="1330"/>
      <c r="AB176" s="1166"/>
      <c r="AC176" s="613"/>
      <c r="AD176" s="614"/>
      <c r="AE176" s="614"/>
    </row>
    <row r="177" spans="1:31" ht="30" customHeight="1">
      <c r="A177" s="609"/>
      <c r="B177" s="652"/>
      <c r="C177" s="1002"/>
      <c r="D177" s="1002"/>
      <c r="E177" s="1002"/>
      <c r="F177" s="1011"/>
      <c r="G177" s="1012"/>
      <c r="H177" s="1012"/>
      <c r="I177" s="396"/>
      <c r="J177" s="1371"/>
      <c r="K177" s="1371"/>
      <c r="L177" s="1371"/>
      <c r="M177" s="1371"/>
      <c r="N177" s="1371"/>
      <c r="Q177" s="926"/>
      <c r="R177" s="608"/>
      <c r="AA177" s="1330"/>
      <c r="AB177" s="1166"/>
      <c r="AC177" s="613"/>
      <c r="AD177" s="614"/>
      <c r="AE177" s="614"/>
    </row>
    <row r="178" spans="1:31" ht="30" customHeight="1">
      <c r="A178" s="609"/>
      <c r="B178" s="652"/>
      <c r="C178" s="1002"/>
      <c r="D178" s="1002"/>
      <c r="E178" s="1002"/>
      <c r="F178" s="1011"/>
      <c r="G178" s="653" t="s">
        <v>135</v>
      </c>
      <c r="H178" s="1281" t="s">
        <v>136</v>
      </c>
      <c r="I178" s="1283"/>
      <c r="J178" s="1372" t="s">
        <v>137</v>
      </c>
      <c r="K178" s="1372"/>
      <c r="L178" s="1372"/>
      <c r="M178" s="1178"/>
      <c r="N178" s="1162"/>
      <c r="Q178" s="926"/>
      <c r="R178" s="608"/>
      <c r="AA178" s="1330"/>
      <c r="AB178" s="1166"/>
      <c r="AC178" s="613"/>
      <c r="AD178" s="614"/>
      <c r="AE178" s="614"/>
    </row>
    <row r="179" spans="1:31" ht="30" customHeight="1">
      <c r="A179" s="609"/>
      <c r="B179" s="652"/>
      <c r="C179" s="1002"/>
      <c r="D179" s="1002"/>
      <c r="E179" s="1002"/>
      <c r="F179" s="1011"/>
      <c r="G179" s="654"/>
      <c r="H179" s="1376" t="s">
        <v>138</v>
      </c>
      <c r="I179" s="1376"/>
      <c r="J179" s="1374"/>
      <c r="K179" s="1374"/>
      <c r="L179" s="1374"/>
      <c r="M179" s="1060"/>
      <c r="N179" s="1061"/>
      <c r="Q179" s="926"/>
      <c r="R179" s="608"/>
      <c r="AA179" s="1330"/>
      <c r="AB179" s="1166"/>
      <c r="AC179" s="613"/>
      <c r="AD179" s="614"/>
      <c r="AE179" s="614"/>
    </row>
    <row r="180" spans="1:31" ht="30" customHeight="1">
      <c r="A180" s="609"/>
      <c r="B180" s="652"/>
      <c r="C180" s="1002"/>
      <c r="D180" s="1002"/>
      <c r="E180" s="1002"/>
      <c r="F180" s="1011"/>
      <c r="G180" s="655"/>
      <c r="H180" s="1376" t="s">
        <v>139</v>
      </c>
      <c r="I180" s="1376"/>
      <c r="J180" s="1374"/>
      <c r="K180" s="1374"/>
      <c r="L180" s="1374"/>
      <c r="M180" s="1060"/>
      <c r="N180" s="1061"/>
      <c r="O180" s="957"/>
      <c r="P180" s="957"/>
      <c r="Q180" s="1007"/>
      <c r="R180" s="608"/>
      <c r="AA180" s="1330"/>
      <c r="AB180" s="1166"/>
      <c r="AC180" s="613"/>
      <c r="AD180" s="614"/>
      <c r="AE180" s="614"/>
    </row>
    <row r="181" spans="1:31" ht="30" customHeight="1">
      <c r="A181" s="609"/>
      <c r="B181" s="652"/>
      <c r="C181" s="1002"/>
      <c r="D181" s="1002"/>
      <c r="E181" s="1002"/>
      <c r="F181" s="1011"/>
      <c r="G181" s="1164" t="s">
        <v>140</v>
      </c>
      <c r="H181" s="1376" t="s">
        <v>141</v>
      </c>
      <c r="I181" s="1376"/>
      <c r="J181" s="1374"/>
      <c r="K181" s="1374"/>
      <c r="L181" s="1374"/>
      <c r="M181" s="1060"/>
      <c r="N181" s="1061"/>
      <c r="Q181" s="926"/>
      <c r="R181" s="608"/>
      <c r="AA181" s="1330"/>
      <c r="AB181" s="1166"/>
      <c r="AC181" s="613"/>
      <c r="AD181" s="614"/>
      <c r="AE181" s="614"/>
    </row>
    <row r="182" spans="1:31" ht="30" customHeight="1">
      <c r="A182" s="609"/>
      <c r="B182" s="652"/>
      <c r="C182" s="1002"/>
      <c r="D182" s="1002"/>
      <c r="E182" s="1002"/>
      <c r="F182" s="1011"/>
      <c r="G182" s="655"/>
      <c r="H182" s="1376" t="s">
        <v>142</v>
      </c>
      <c r="I182" s="1376"/>
      <c r="J182" s="1374"/>
      <c r="K182" s="1374"/>
      <c r="L182" s="1374"/>
      <c r="M182" s="1060"/>
      <c r="N182" s="1061"/>
      <c r="Q182" s="926"/>
      <c r="R182" s="608"/>
      <c r="AA182" s="1330"/>
      <c r="AB182" s="1166"/>
      <c r="AC182" s="613"/>
      <c r="AD182" s="614"/>
      <c r="AE182" s="614"/>
    </row>
    <row r="183" spans="1:31" ht="30" customHeight="1">
      <c r="A183" s="609"/>
      <c r="B183" s="652"/>
      <c r="C183" s="1002"/>
      <c r="D183" s="1002"/>
      <c r="E183" s="1002"/>
      <c r="F183" s="1011"/>
      <c r="G183" s="655"/>
      <c r="H183" s="1376" t="s">
        <v>143</v>
      </c>
      <c r="I183" s="1376"/>
      <c r="J183" s="1374"/>
      <c r="K183" s="1374"/>
      <c r="L183" s="1374"/>
      <c r="M183" s="1060"/>
      <c r="N183" s="1061"/>
      <c r="Q183" s="926"/>
      <c r="R183" s="608"/>
      <c r="AA183" s="1170"/>
      <c r="AB183" s="1166"/>
      <c r="AC183" s="613"/>
      <c r="AD183" s="614"/>
      <c r="AE183" s="614"/>
    </row>
    <row r="184" spans="1:31" ht="30" customHeight="1">
      <c r="A184" s="609"/>
      <c r="B184" s="652"/>
      <c r="C184" s="1002"/>
      <c r="D184" s="1002"/>
      <c r="E184" s="1002"/>
      <c r="F184" s="1011"/>
      <c r="G184" s="655"/>
      <c r="H184" s="1377" t="s">
        <v>121</v>
      </c>
      <c r="I184" s="1377"/>
      <c r="J184" s="1375">
        <f>SUM(J179:L183)</f>
        <v>0</v>
      </c>
      <c r="K184" s="1375"/>
      <c r="L184" s="1375"/>
      <c r="M184" s="1062"/>
      <c r="N184" s="1061"/>
      <c r="Q184" s="926"/>
      <c r="R184" s="608"/>
      <c r="AA184" s="1330"/>
      <c r="AB184" s="1166"/>
      <c r="AC184" s="613"/>
      <c r="AD184" s="614"/>
      <c r="AE184" s="614"/>
    </row>
    <row r="185" spans="1:31" ht="30" customHeight="1">
      <c r="A185" s="609"/>
      <c r="B185" s="652"/>
      <c r="C185" s="1002"/>
      <c r="D185" s="1002"/>
      <c r="E185" s="1002"/>
      <c r="F185" s="1011"/>
      <c r="G185" s="1298" t="s">
        <v>144</v>
      </c>
      <c r="H185" s="1376" t="s">
        <v>138</v>
      </c>
      <c r="I185" s="1376"/>
      <c r="J185" s="1374"/>
      <c r="K185" s="1374"/>
      <c r="L185" s="1374"/>
      <c r="M185" s="1060"/>
      <c r="N185" s="1061"/>
      <c r="Q185" s="926"/>
      <c r="R185" s="608"/>
      <c r="AA185" s="1330"/>
      <c r="AB185" s="1166"/>
      <c r="AC185" s="613"/>
      <c r="AD185" s="614"/>
      <c r="AE185" s="614"/>
    </row>
    <row r="186" spans="1:31" ht="30" customHeight="1">
      <c r="A186" s="609"/>
      <c r="B186" s="652"/>
      <c r="C186" s="1002"/>
      <c r="D186" s="1002"/>
      <c r="E186" s="1002"/>
      <c r="F186" s="1011"/>
      <c r="G186" s="1299"/>
      <c r="H186" s="1376" t="s">
        <v>139</v>
      </c>
      <c r="I186" s="1376"/>
      <c r="J186" s="1374"/>
      <c r="K186" s="1374"/>
      <c r="L186" s="1374"/>
      <c r="M186" s="1060"/>
      <c r="N186" s="1061"/>
      <c r="Q186" s="926"/>
      <c r="R186" s="608"/>
      <c r="AA186" s="1330"/>
      <c r="AB186" s="1166"/>
      <c r="AC186" s="613"/>
      <c r="AD186" s="614"/>
      <c r="AE186" s="614"/>
    </row>
    <row r="187" spans="1:31" ht="30" customHeight="1">
      <c r="A187" s="609"/>
      <c r="B187" s="652"/>
      <c r="C187" s="1002"/>
      <c r="D187" s="1002"/>
      <c r="E187" s="1002"/>
      <c r="F187" s="1011"/>
      <c r="G187" s="1299"/>
      <c r="H187" s="1376" t="s">
        <v>141</v>
      </c>
      <c r="I187" s="1376"/>
      <c r="J187" s="1374"/>
      <c r="K187" s="1374"/>
      <c r="L187" s="1374"/>
      <c r="M187" s="1060"/>
      <c r="N187" s="1061"/>
      <c r="Q187" s="926"/>
      <c r="R187" s="608"/>
      <c r="AA187" s="1330"/>
      <c r="AB187" s="1166"/>
      <c r="AC187" s="613"/>
      <c r="AD187" s="614"/>
      <c r="AE187" s="614"/>
    </row>
    <row r="188" spans="1:31" ht="30" customHeight="1">
      <c r="A188" s="609"/>
      <c r="B188" s="652"/>
      <c r="C188" s="1002"/>
      <c r="D188" s="1002"/>
      <c r="E188" s="1002"/>
      <c r="F188" s="1011"/>
      <c r="G188" s="1299"/>
      <c r="H188" s="1376" t="s">
        <v>142</v>
      </c>
      <c r="I188" s="1376"/>
      <c r="J188" s="1374"/>
      <c r="K188" s="1374"/>
      <c r="L188" s="1374"/>
      <c r="M188" s="1060"/>
      <c r="N188" s="1061"/>
      <c r="Q188" s="926"/>
      <c r="R188" s="608"/>
      <c r="AA188" s="1330"/>
      <c r="AB188" s="1166"/>
      <c r="AC188" s="613"/>
      <c r="AD188" s="614"/>
      <c r="AE188" s="614"/>
    </row>
    <row r="189" spans="1:31" ht="30" customHeight="1">
      <c r="A189" s="609"/>
      <c r="B189" s="652"/>
      <c r="C189" s="1002"/>
      <c r="D189" s="1002"/>
      <c r="E189" s="1002"/>
      <c r="F189" s="1011"/>
      <c r="G189" s="1299"/>
      <c r="H189" s="1376" t="s">
        <v>143</v>
      </c>
      <c r="I189" s="1376"/>
      <c r="J189" s="1374"/>
      <c r="K189" s="1374"/>
      <c r="L189" s="1374"/>
      <c r="M189" s="1060"/>
      <c r="N189" s="1061"/>
      <c r="Q189" s="926"/>
      <c r="R189" s="608"/>
      <c r="AA189" s="1330"/>
      <c r="AB189" s="1166"/>
      <c r="AC189" s="613"/>
      <c r="AD189" s="614"/>
      <c r="AE189" s="614"/>
    </row>
    <row r="190" spans="1:31" ht="30" customHeight="1">
      <c r="A190" s="609"/>
      <c r="B190" s="652"/>
      <c r="C190" s="1002"/>
      <c r="D190" s="1002"/>
      <c r="E190" s="1002"/>
      <c r="F190" s="1011"/>
      <c r="G190" s="1300"/>
      <c r="H190" s="1377" t="s">
        <v>121</v>
      </c>
      <c r="I190" s="1377"/>
      <c r="J190" s="1375">
        <f>SUM(J185:L189)</f>
        <v>0</v>
      </c>
      <c r="K190" s="1375"/>
      <c r="L190" s="1375"/>
      <c r="M190" s="1062"/>
      <c r="N190" s="1061"/>
      <c r="Q190" s="926"/>
      <c r="R190" s="608"/>
      <c r="AA190" s="1330"/>
      <c r="AB190" s="1166"/>
      <c r="AC190" s="613"/>
      <c r="AD190" s="614"/>
      <c r="AE190" s="614"/>
    </row>
    <row r="191" spans="1:31" ht="30" customHeight="1">
      <c r="A191" s="609"/>
      <c r="B191" s="652"/>
      <c r="C191" s="1002"/>
      <c r="D191" s="1002"/>
      <c r="E191" s="1002"/>
      <c r="F191" s="1011"/>
      <c r="G191" s="1295" t="s">
        <v>145</v>
      </c>
      <c r="H191" s="1376" t="s">
        <v>138</v>
      </c>
      <c r="I191" s="1376"/>
      <c r="J191" s="1374"/>
      <c r="K191" s="1374"/>
      <c r="L191" s="1374"/>
      <c r="M191" s="1060"/>
      <c r="N191" s="1061"/>
      <c r="Q191" s="926"/>
      <c r="R191" s="608"/>
      <c r="AA191" s="1330"/>
      <c r="AB191" s="1166"/>
      <c r="AC191" s="613"/>
      <c r="AD191" s="614"/>
      <c r="AE191" s="614"/>
    </row>
    <row r="192" spans="1:31" ht="30" customHeight="1">
      <c r="A192" s="609"/>
      <c r="B192" s="652"/>
      <c r="C192" s="1002"/>
      <c r="D192" s="1002"/>
      <c r="E192" s="1002"/>
      <c r="F192" s="1011"/>
      <c r="G192" s="1296"/>
      <c r="H192" s="1376" t="s">
        <v>139</v>
      </c>
      <c r="I192" s="1376"/>
      <c r="J192" s="1374"/>
      <c r="K192" s="1374"/>
      <c r="L192" s="1374"/>
      <c r="M192" s="1060"/>
      <c r="N192" s="1061"/>
      <c r="Q192" s="926"/>
      <c r="R192" s="608"/>
      <c r="AA192" s="1330"/>
      <c r="AB192" s="1166"/>
      <c r="AC192" s="613"/>
      <c r="AD192" s="614"/>
      <c r="AE192" s="614"/>
    </row>
    <row r="193" spans="1:18" ht="30" customHeight="1">
      <c r="A193" s="609"/>
      <c r="B193" s="652"/>
      <c r="C193" s="1002"/>
      <c r="D193" s="1002"/>
      <c r="E193" s="1002"/>
      <c r="F193" s="1011"/>
      <c r="G193" s="1296"/>
      <c r="H193" s="1376" t="s">
        <v>141</v>
      </c>
      <c r="I193" s="1376"/>
      <c r="J193" s="1374"/>
      <c r="K193" s="1374"/>
      <c r="L193" s="1374"/>
      <c r="M193" s="1060"/>
      <c r="N193" s="1061"/>
      <c r="Q193" s="926"/>
      <c r="R193" s="608"/>
    </row>
    <row r="194" spans="1:18" ht="30" customHeight="1">
      <c r="A194" s="609"/>
      <c r="B194" s="652"/>
      <c r="C194" s="1002"/>
      <c r="D194" s="1002"/>
      <c r="E194" s="1002"/>
      <c r="F194" s="1011"/>
      <c r="G194" s="1296"/>
      <c r="H194" s="1376" t="s">
        <v>142</v>
      </c>
      <c r="I194" s="1376"/>
      <c r="J194" s="1374"/>
      <c r="K194" s="1374"/>
      <c r="L194" s="1374"/>
      <c r="M194" s="1060"/>
      <c r="N194" s="1061"/>
      <c r="Q194" s="926"/>
      <c r="R194" s="608"/>
    </row>
    <row r="195" spans="1:18" ht="30" customHeight="1">
      <c r="A195" s="609"/>
      <c r="B195" s="652"/>
      <c r="C195" s="1002"/>
      <c r="D195" s="1002"/>
      <c r="E195" s="1002"/>
      <c r="F195" s="1011"/>
      <c r="G195" s="1296"/>
      <c r="H195" s="1376" t="s">
        <v>143</v>
      </c>
      <c r="I195" s="1376"/>
      <c r="J195" s="1374"/>
      <c r="K195" s="1374"/>
      <c r="L195" s="1374"/>
      <c r="M195" s="1060"/>
      <c r="N195" s="1061"/>
      <c r="Q195" s="926"/>
      <c r="R195" s="608"/>
    </row>
    <row r="196" spans="1:18" ht="30" customHeight="1">
      <c r="A196" s="609"/>
      <c r="B196" s="652"/>
      <c r="C196" s="1002"/>
      <c r="D196" s="1002"/>
      <c r="E196" s="1002"/>
      <c r="F196" s="1011"/>
      <c r="G196" s="1297"/>
      <c r="H196" s="1377" t="s">
        <v>121</v>
      </c>
      <c r="I196" s="1377"/>
      <c r="J196" s="1375">
        <f>SUM(J191:L195)</f>
        <v>0</v>
      </c>
      <c r="K196" s="1375"/>
      <c r="L196" s="1375"/>
      <c r="M196" s="1062"/>
      <c r="N196" s="1061"/>
      <c r="Q196" s="926"/>
      <c r="R196" s="608"/>
    </row>
    <row r="197" spans="1:18" ht="30" customHeight="1">
      <c r="A197" s="609"/>
      <c r="B197" s="652"/>
      <c r="C197" s="1002"/>
      <c r="D197" s="1002"/>
      <c r="E197" s="1002"/>
      <c r="F197" s="1011"/>
      <c r="G197" s="1298" t="s">
        <v>146</v>
      </c>
      <c r="H197" s="1376" t="s">
        <v>138</v>
      </c>
      <c r="I197" s="1376"/>
      <c r="J197" s="1374"/>
      <c r="K197" s="1374"/>
      <c r="L197" s="1374"/>
      <c r="M197" s="1060"/>
      <c r="N197" s="1061"/>
      <c r="Q197" s="926"/>
      <c r="R197" s="608"/>
    </row>
    <row r="198" spans="1:18" ht="30" customHeight="1">
      <c r="A198" s="609"/>
      <c r="B198" s="652"/>
      <c r="C198" s="1002"/>
      <c r="D198" s="1002"/>
      <c r="E198" s="1002"/>
      <c r="F198" s="1011"/>
      <c r="G198" s="1299"/>
      <c r="H198" s="1376" t="s">
        <v>139</v>
      </c>
      <c r="I198" s="1376"/>
      <c r="J198" s="1374"/>
      <c r="K198" s="1374"/>
      <c r="L198" s="1374"/>
      <c r="M198" s="1060"/>
      <c r="N198" s="1061"/>
      <c r="Q198" s="926"/>
      <c r="R198" s="608"/>
    </row>
    <row r="199" spans="1:18" ht="30" customHeight="1">
      <c r="A199" s="609"/>
      <c r="B199" s="652"/>
      <c r="C199" s="1002"/>
      <c r="D199" s="1002"/>
      <c r="E199" s="1002"/>
      <c r="F199" s="1011"/>
      <c r="G199" s="1299"/>
      <c r="H199" s="1376" t="s">
        <v>141</v>
      </c>
      <c r="I199" s="1376"/>
      <c r="J199" s="1374"/>
      <c r="K199" s="1374"/>
      <c r="L199" s="1374"/>
      <c r="M199" s="1060"/>
      <c r="N199" s="1061"/>
      <c r="Q199" s="926"/>
      <c r="R199" s="608"/>
    </row>
    <row r="200" spans="1:18" ht="30" customHeight="1">
      <c r="A200" s="609"/>
      <c r="B200" s="652"/>
      <c r="C200" s="1002"/>
      <c r="D200" s="1002"/>
      <c r="E200" s="1002"/>
      <c r="F200" s="1011"/>
      <c r="G200" s="1299"/>
      <c r="H200" s="1376" t="s">
        <v>142</v>
      </c>
      <c r="I200" s="1376"/>
      <c r="J200" s="1374"/>
      <c r="K200" s="1374"/>
      <c r="L200" s="1374"/>
      <c r="M200" s="1060"/>
      <c r="N200" s="1061"/>
      <c r="Q200" s="926"/>
      <c r="R200" s="608"/>
    </row>
    <row r="201" spans="1:18" ht="30" customHeight="1">
      <c r="A201" s="609"/>
      <c r="B201" s="652"/>
      <c r="C201" s="1002"/>
      <c r="D201" s="1002"/>
      <c r="E201" s="1002"/>
      <c r="F201" s="1011"/>
      <c r="G201" s="1299"/>
      <c r="H201" s="1376" t="s">
        <v>143</v>
      </c>
      <c r="I201" s="1376"/>
      <c r="J201" s="1374"/>
      <c r="K201" s="1374"/>
      <c r="L201" s="1374"/>
      <c r="M201" s="1060"/>
      <c r="N201" s="1061"/>
      <c r="Q201" s="926"/>
      <c r="R201" s="608"/>
    </row>
    <row r="202" spans="1:18" ht="30" customHeight="1">
      <c r="A202" s="609"/>
      <c r="B202" s="652"/>
      <c r="C202" s="1002"/>
      <c r="D202" s="1002"/>
      <c r="E202" s="1002"/>
      <c r="F202" s="1011"/>
      <c r="G202" s="1300"/>
      <c r="H202" s="1377" t="s">
        <v>121</v>
      </c>
      <c r="I202" s="1377"/>
      <c r="J202" s="1375">
        <f>SUM(J197:L201)</f>
        <v>0</v>
      </c>
      <c r="K202" s="1375"/>
      <c r="L202" s="1375"/>
      <c r="M202" s="1062"/>
      <c r="N202" s="1061"/>
      <c r="Q202" s="926"/>
      <c r="R202" s="608"/>
    </row>
    <row r="203" spans="1:18" ht="30" customHeight="1">
      <c r="A203" s="609"/>
      <c r="B203" s="652"/>
      <c r="C203" s="1002"/>
      <c r="D203" s="1002"/>
      <c r="E203" s="1002"/>
      <c r="F203" s="1011"/>
      <c r="G203" s="1298" t="s">
        <v>147</v>
      </c>
      <c r="H203" s="1376" t="s">
        <v>138</v>
      </c>
      <c r="I203" s="1376"/>
      <c r="J203" s="1374"/>
      <c r="K203" s="1374"/>
      <c r="L203" s="1374"/>
      <c r="M203" s="1060"/>
      <c r="N203" s="1061"/>
      <c r="Q203" s="926"/>
      <c r="R203" s="608"/>
    </row>
    <row r="204" spans="1:18" ht="30" customHeight="1">
      <c r="A204" s="609"/>
      <c r="B204" s="652"/>
      <c r="C204" s="1002"/>
      <c r="D204" s="1002"/>
      <c r="E204" s="1002"/>
      <c r="F204" s="1011"/>
      <c r="G204" s="1299"/>
      <c r="H204" s="1376" t="s">
        <v>139</v>
      </c>
      <c r="I204" s="1376"/>
      <c r="J204" s="1374"/>
      <c r="K204" s="1374"/>
      <c r="L204" s="1374"/>
      <c r="M204" s="1060"/>
      <c r="N204" s="1061"/>
      <c r="Q204" s="926"/>
      <c r="R204" s="608"/>
    </row>
    <row r="205" spans="1:18" ht="30" customHeight="1">
      <c r="A205" s="609"/>
      <c r="B205" s="652"/>
      <c r="C205" s="1002"/>
      <c r="D205" s="1002"/>
      <c r="E205" s="1002"/>
      <c r="F205" s="1011"/>
      <c r="G205" s="1299"/>
      <c r="H205" s="1376" t="s">
        <v>141</v>
      </c>
      <c r="I205" s="1376"/>
      <c r="J205" s="1374"/>
      <c r="K205" s="1374"/>
      <c r="L205" s="1374"/>
      <c r="M205" s="1060"/>
      <c r="N205" s="1061"/>
      <c r="Q205" s="926"/>
      <c r="R205" s="608"/>
    </row>
    <row r="206" spans="1:18" ht="30" customHeight="1">
      <c r="A206" s="609"/>
      <c r="B206" s="652"/>
      <c r="C206" s="1002"/>
      <c r="D206" s="1002"/>
      <c r="E206" s="1002"/>
      <c r="F206" s="1011"/>
      <c r="G206" s="1299"/>
      <c r="H206" s="1376" t="s">
        <v>142</v>
      </c>
      <c r="I206" s="1376"/>
      <c r="J206" s="1374"/>
      <c r="K206" s="1374"/>
      <c r="L206" s="1374"/>
      <c r="M206" s="1060"/>
      <c r="N206" s="1061"/>
      <c r="Q206" s="926"/>
      <c r="R206" s="608"/>
    </row>
    <row r="207" spans="1:18" ht="30" customHeight="1">
      <c r="A207" s="609"/>
      <c r="B207" s="652"/>
      <c r="C207" s="1002"/>
      <c r="D207" s="1002"/>
      <c r="E207" s="1002"/>
      <c r="F207" s="1011"/>
      <c r="G207" s="1299"/>
      <c r="H207" s="1376" t="s">
        <v>143</v>
      </c>
      <c r="I207" s="1376"/>
      <c r="J207" s="1374"/>
      <c r="K207" s="1374"/>
      <c r="L207" s="1374"/>
      <c r="M207" s="1060"/>
      <c r="N207" s="1061"/>
      <c r="Q207" s="926"/>
      <c r="R207" s="608"/>
    </row>
    <row r="208" spans="1:18" ht="30" customHeight="1">
      <c r="A208" s="609"/>
      <c r="B208" s="652"/>
      <c r="C208" s="1002"/>
      <c r="D208" s="1002"/>
      <c r="E208" s="1002"/>
      <c r="F208" s="1011"/>
      <c r="G208" s="1300"/>
      <c r="H208" s="1377" t="s">
        <v>121</v>
      </c>
      <c r="I208" s="1377"/>
      <c r="J208" s="1375">
        <f>SUM(J203:L207)</f>
        <v>0</v>
      </c>
      <c r="K208" s="1375"/>
      <c r="L208" s="1375"/>
      <c r="M208" s="1062"/>
      <c r="N208" s="1061"/>
      <c r="Q208" s="926"/>
      <c r="R208" s="608"/>
    </row>
    <row r="209" spans="1:18" ht="30" customHeight="1">
      <c r="A209" s="609"/>
      <c r="B209" s="656"/>
      <c r="C209" s="1013"/>
      <c r="D209" s="1013"/>
      <c r="E209" s="1013"/>
      <c r="F209" s="1013"/>
      <c r="G209" s="1295" t="s">
        <v>148</v>
      </c>
      <c r="H209" s="1376" t="s">
        <v>138</v>
      </c>
      <c r="I209" s="1376"/>
      <c r="J209" s="1374"/>
      <c r="K209" s="1374"/>
      <c r="L209" s="1374"/>
      <c r="M209" s="1060"/>
      <c r="N209" s="1061"/>
      <c r="Q209" s="926"/>
      <c r="R209" s="608"/>
    </row>
    <row r="210" spans="1:18" ht="30" customHeight="1">
      <c r="A210" s="609"/>
      <c r="B210" s="652"/>
      <c r="C210" s="1002"/>
      <c r="D210" s="1008"/>
      <c r="E210" s="1008"/>
      <c r="F210" s="1008"/>
      <c r="G210" s="1296"/>
      <c r="H210" s="1376" t="s">
        <v>139</v>
      </c>
      <c r="I210" s="1376"/>
      <c r="J210" s="1374"/>
      <c r="K210" s="1374"/>
      <c r="L210" s="1374"/>
      <c r="M210" s="1060"/>
      <c r="N210" s="1061"/>
      <c r="Q210" s="926"/>
      <c r="R210" s="608"/>
    </row>
    <row r="211" spans="1:18" ht="25.8">
      <c r="A211" s="609"/>
      <c r="B211" s="651"/>
      <c r="C211" s="1008"/>
      <c r="D211" s="1008"/>
      <c r="E211" s="1008"/>
      <c r="F211" s="1013"/>
      <c r="G211" s="1296"/>
      <c r="H211" s="1376" t="s">
        <v>141</v>
      </c>
      <c r="I211" s="1376"/>
      <c r="J211" s="1374"/>
      <c r="K211" s="1374"/>
      <c r="L211" s="1374"/>
      <c r="M211" s="1060"/>
      <c r="N211" s="1061"/>
      <c r="Q211" s="926"/>
      <c r="R211" s="608"/>
    </row>
    <row r="212" spans="1:18" ht="25.8">
      <c r="A212" s="609"/>
      <c r="B212" s="651"/>
      <c r="C212" s="1008"/>
      <c r="D212" s="1008"/>
      <c r="E212" s="1008"/>
      <c r="F212" s="1002"/>
      <c r="G212" s="1296"/>
      <c r="H212" s="1376" t="s">
        <v>142</v>
      </c>
      <c r="I212" s="1376"/>
      <c r="J212" s="1374"/>
      <c r="K212" s="1374"/>
      <c r="L212" s="1374"/>
      <c r="M212" s="1060"/>
      <c r="N212" s="1061"/>
      <c r="Q212" s="926"/>
      <c r="R212" s="608"/>
    </row>
    <row r="213" spans="1:18" ht="25.8">
      <c r="A213" s="609"/>
      <c r="B213" s="651"/>
      <c r="C213" s="1008"/>
      <c r="D213" s="1008"/>
      <c r="E213" s="1008"/>
      <c r="F213" s="1002"/>
      <c r="G213" s="1296"/>
      <c r="H213" s="1376" t="s">
        <v>143</v>
      </c>
      <c r="I213" s="1376"/>
      <c r="J213" s="1374"/>
      <c r="K213" s="1374"/>
      <c r="L213" s="1374"/>
      <c r="M213" s="1060"/>
      <c r="N213" s="1061"/>
      <c r="Q213" s="926"/>
      <c r="R213" s="608"/>
    </row>
    <row r="214" spans="1:18" ht="25.8">
      <c r="A214" s="609"/>
      <c r="B214" s="651"/>
      <c r="C214" s="1008"/>
      <c r="D214" s="1008"/>
      <c r="E214" s="1008"/>
      <c r="F214" s="1013"/>
      <c r="G214" s="1297"/>
      <c r="H214" s="1377" t="s">
        <v>121</v>
      </c>
      <c r="I214" s="1377"/>
      <c r="J214" s="1375">
        <f>SUM(J179:L213)</f>
        <v>0</v>
      </c>
      <c r="K214" s="1375"/>
      <c r="L214" s="1375"/>
      <c r="M214" s="1062"/>
      <c r="N214" s="1061"/>
      <c r="Q214" s="926"/>
      <c r="R214" s="608"/>
    </row>
    <row r="215" spans="1:18" ht="25.8">
      <c r="A215" s="609"/>
      <c r="B215" s="1065"/>
      <c r="C215" s="1066"/>
      <c r="D215" s="1066"/>
      <c r="E215" s="1066"/>
      <c r="F215" s="1067"/>
      <c r="G215" s="1068"/>
      <c r="H215" s="1069"/>
      <c r="I215" s="1069"/>
      <c r="J215" s="1068"/>
      <c r="K215" s="1068"/>
      <c r="L215" s="1068"/>
      <c r="M215" s="1068"/>
      <c r="N215" s="1070"/>
      <c r="O215" s="260"/>
      <c r="P215" s="260"/>
      <c r="Q215" s="1038"/>
      <c r="R215" s="608"/>
    </row>
    <row r="216" spans="1:18" ht="25.8">
      <c r="A216" s="609"/>
      <c r="B216" s="651"/>
      <c r="C216" s="1008"/>
      <c r="D216" s="1008"/>
      <c r="E216" s="1008"/>
      <c r="F216" s="1013"/>
      <c r="G216" s="1062"/>
      <c r="H216" s="941"/>
      <c r="I216" s="941"/>
      <c r="J216" s="1062"/>
      <c r="K216" s="1062"/>
      <c r="L216" s="1062"/>
      <c r="M216" s="1062"/>
      <c r="N216" s="1061"/>
      <c r="Q216" s="926"/>
      <c r="R216" s="608"/>
    </row>
    <row r="217" spans="1:18" ht="25.8">
      <c r="A217" s="609"/>
      <c r="B217" s="651"/>
      <c r="C217" s="1008" t="s">
        <v>112</v>
      </c>
      <c r="D217" s="1008"/>
      <c r="E217" s="1008"/>
      <c r="F217" s="1013"/>
      <c r="G217" s="1062"/>
      <c r="H217" s="941"/>
      <c r="I217" s="941"/>
      <c r="J217" s="1062"/>
      <c r="K217" s="1062"/>
      <c r="L217" s="1062"/>
      <c r="M217" s="1062"/>
      <c r="N217" s="1061"/>
      <c r="Q217" s="926"/>
      <c r="R217" s="608"/>
    </row>
    <row r="218" spans="1:18" ht="25.8">
      <c r="A218" s="609"/>
      <c r="B218" s="651"/>
      <c r="C218" s="1008"/>
      <c r="D218" s="1008"/>
      <c r="E218" s="1008"/>
      <c r="F218" s="1013"/>
      <c r="G218" s="1014"/>
      <c r="H218" s="1014"/>
      <c r="I218" s="1015"/>
      <c r="J218" s="396"/>
      <c r="K218" s="396"/>
      <c r="L218" s="396"/>
      <c r="M218" s="396"/>
      <c r="Q218" s="926"/>
      <c r="R218" s="608"/>
    </row>
    <row r="219" spans="1:18" ht="30" customHeight="1">
      <c r="A219" s="609"/>
      <c r="B219" s="518"/>
      <c r="C219" s="612" t="s">
        <v>149</v>
      </c>
      <c r="D219" s="612"/>
      <c r="E219" s="612"/>
      <c r="F219" s="1064"/>
      <c r="G219" s="1036"/>
      <c r="H219" s="1016"/>
      <c r="I219" s="1017"/>
      <c r="J219" s="1018"/>
      <c r="K219" s="1018"/>
      <c r="L219" s="1018"/>
      <c r="M219" s="1018"/>
      <c r="N219" s="1018"/>
      <c r="Q219" s="926"/>
      <c r="R219" s="608"/>
    </row>
    <row r="220" spans="1:18" ht="30" customHeight="1">
      <c r="A220" s="609"/>
      <c r="B220" s="518"/>
      <c r="C220" s="1185"/>
      <c r="D220" s="1185"/>
      <c r="E220" s="1185"/>
      <c r="F220" s="1019"/>
      <c r="G220" s="1020"/>
      <c r="H220" s="1020"/>
      <c r="J220" s="1018"/>
      <c r="K220" s="1018"/>
      <c r="L220" s="1018"/>
      <c r="M220" s="1018"/>
      <c r="N220" s="1018"/>
      <c r="Q220" s="926"/>
      <c r="R220" s="608"/>
    </row>
    <row r="221" spans="1:18" ht="30" customHeight="1">
      <c r="A221" s="609"/>
      <c r="B221" s="518"/>
      <c r="C221" s="1185"/>
      <c r="D221" s="1185"/>
      <c r="E221" s="1185"/>
      <c r="F221" s="1432" t="s">
        <v>150</v>
      </c>
      <c r="G221" s="1432"/>
      <c r="H221" s="1432"/>
      <c r="I221" s="1432"/>
      <c r="J221" s="531"/>
      <c r="K221" s="531"/>
      <c r="L221" s="667">
        <f>L223+L225</f>
        <v>0</v>
      </c>
      <c r="M221" s="1018"/>
      <c r="N221" s="1018"/>
      <c r="Q221" s="926"/>
      <c r="R221" s="608"/>
    </row>
    <row r="222" spans="1:18" ht="30" customHeight="1">
      <c r="A222" s="609"/>
      <c r="B222" s="518"/>
      <c r="C222" s="1185"/>
      <c r="D222" s="1185"/>
      <c r="E222" s="1185"/>
      <c r="F222" s="1185"/>
      <c r="I222" s="1021"/>
      <c r="J222" s="531"/>
      <c r="K222" s="531"/>
      <c r="L222" s="1018"/>
      <c r="M222" s="1018"/>
      <c r="N222" s="1018"/>
      <c r="Q222" s="926"/>
      <c r="R222" s="608"/>
    </row>
    <row r="223" spans="1:18" ht="30" customHeight="1">
      <c r="A223" s="609"/>
      <c r="B223" s="518"/>
      <c r="C223" s="1185"/>
      <c r="D223" s="1185"/>
      <c r="F223" s="1397" t="s">
        <v>151</v>
      </c>
      <c r="G223" s="1397"/>
      <c r="H223" s="1397"/>
      <c r="I223" s="1397"/>
      <c r="J223" s="531"/>
      <c r="K223" s="531"/>
      <c r="L223" s="878"/>
      <c r="M223" s="1018"/>
      <c r="N223" s="1018"/>
      <c r="Q223" s="926"/>
      <c r="R223" s="608"/>
    </row>
    <row r="224" spans="1:18" ht="30" customHeight="1">
      <c r="A224" s="609"/>
      <c r="B224" s="518"/>
      <c r="C224" s="1185"/>
      <c r="D224" s="1185"/>
      <c r="E224" s="1185"/>
      <c r="F224" s="1278"/>
      <c r="G224" s="1278"/>
      <c r="J224" s="1018"/>
      <c r="K224" s="1018"/>
      <c r="L224" s="1018"/>
      <c r="M224" s="1018"/>
      <c r="N224" s="1018"/>
      <c r="Q224" s="926"/>
      <c r="R224" s="608"/>
    </row>
    <row r="225" spans="1:18" ht="30" customHeight="1">
      <c r="A225" s="609"/>
      <c r="B225" s="518"/>
      <c r="C225" s="1185"/>
      <c r="D225" s="1185"/>
      <c r="E225" s="1185"/>
      <c r="F225" s="1278" t="s">
        <v>152</v>
      </c>
      <c r="G225" s="1278"/>
      <c r="H225" s="1278"/>
      <c r="I225" s="1278"/>
      <c r="J225" s="1022"/>
      <c r="K225" s="1022"/>
      <c r="L225" s="879">
        <f>J254</f>
        <v>0</v>
      </c>
      <c r="M225" s="1023"/>
      <c r="N225" s="1018"/>
      <c r="Q225" s="926"/>
      <c r="R225" s="608"/>
    </row>
    <row r="226" spans="1:18" ht="30" customHeight="1">
      <c r="A226" s="609"/>
      <c r="B226" s="518"/>
      <c r="C226" s="1185"/>
      <c r="D226" s="1185"/>
      <c r="E226" s="1185"/>
      <c r="F226" s="1278" t="s">
        <v>153</v>
      </c>
      <c r="G226" s="1278"/>
      <c r="H226" s="1024"/>
      <c r="I226" s="1025"/>
      <c r="J226" s="1020"/>
      <c r="K226" s="1020"/>
      <c r="L226" s="1018"/>
      <c r="M226" s="1018"/>
      <c r="N226" s="1018"/>
      <c r="Q226" s="926"/>
      <c r="R226" s="608"/>
    </row>
    <row r="227" spans="1:18" ht="37.950000000000003" customHeight="1">
      <c r="A227" s="609"/>
      <c r="B227" s="518"/>
      <c r="C227" s="1185"/>
      <c r="D227" s="1185"/>
      <c r="E227" s="1185"/>
      <c r="F227" s="997"/>
      <c r="G227" s="1024"/>
      <c r="H227" s="1024"/>
      <c r="I227" s="1025"/>
      <c r="J227" s="1020"/>
      <c r="K227" s="1020"/>
      <c r="L227" s="1018"/>
      <c r="M227" s="1018"/>
      <c r="N227" s="1018"/>
      <c r="Q227" s="926"/>
      <c r="R227" s="608"/>
    </row>
    <row r="228" spans="1:18" ht="40.950000000000003" customHeight="1">
      <c r="A228" s="609"/>
      <c r="B228" s="518"/>
      <c r="C228" s="1185"/>
      <c r="D228" s="1185"/>
      <c r="E228" s="1185"/>
      <c r="F228" s="997"/>
      <c r="G228" s="1259" t="s">
        <v>154</v>
      </c>
      <c r="H228" s="1260"/>
      <c r="I228" s="1260"/>
      <c r="J228" s="1260"/>
      <c r="K228" s="1260"/>
      <c r="L228" s="1261"/>
      <c r="M228" s="1018"/>
      <c r="N228" s="1018"/>
      <c r="Q228" s="926"/>
      <c r="R228" s="608"/>
    </row>
    <row r="229" spans="1:18" ht="43.05" customHeight="1">
      <c r="A229" s="609"/>
      <c r="B229" s="518"/>
      <c r="C229" s="1185"/>
      <c r="D229" s="1185"/>
      <c r="E229" s="1185"/>
      <c r="F229" s="1185"/>
      <c r="G229" s="669" t="s">
        <v>155</v>
      </c>
      <c r="H229" s="1387" t="s">
        <v>156</v>
      </c>
      <c r="I229" s="1388"/>
      <c r="J229" s="1268" t="s">
        <v>121</v>
      </c>
      <c r="K229" s="1268"/>
      <c r="L229" s="1268"/>
      <c r="N229" s="1169"/>
      <c r="Q229" s="926"/>
      <c r="R229" s="608"/>
    </row>
    <row r="230" spans="1:18" ht="27" customHeight="1">
      <c r="A230" s="609"/>
      <c r="B230" s="518"/>
      <c r="C230" s="1185"/>
      <c r="D230" s="1185"/>
      <c r="E230" s="1185"/>
      <c r="F230" s="1258" t="s">
        <v>122</v>
      </c>
      <c r="G230" s="1293"/>
      <c r="H230" s="1389"/>
      <c r="I230" s="1390"/>
      <c r="J230" s="1262">
        <f>SUM(G230:I231)</f>
        <v>0</v>
      </c>
      <c r="K230" s="1263"/>
      <c r="L230" s="1264"/>
      <c r="M230" s="1018"/>
      <c r="N230" s="1018"/>
      <c r="Q230" s="926"/>
      <c r="R230" s="608"/>
    </row>
    <row r="231" spans="1:18" ht="27" customHeight="1">
      <c r="A231" s="609"/>
      <c r="B231" s="518"/>
      <c r="C231" s="1185"/>
      <c r="D231" s="1185"/>
      <c r="E231" s="1185"/>
      <c r="F231" s="1257"/>
      <c r="G231" s="1294"/>
      <c r="H231" s="1391"/>
      <c r="I231" s="1392"/>
      <c r="J231" s="1265"/>
      <c r="K231" s="1266"/>
      <c r="L231" s="1267"/>
      <c r="M231" s="1018"/>
      <c r="N231" s="1018"/>
      <c r="Q231" s="926"/>
      <c r="R231" s="608"/>
    </row>
    <row r="232" spans="1:18" ht="27" customHeight="1">
      <c r="A232" s="609"/>
      <c r="B232" s="518"/>
      <c r="C232" s="1185"/>
      <c r="D232" s="1185"/>
      <c r="E232" s="1185"/>
      <c r="F232" s="1256" t="s">
        <v>123</v>
      </c>
      <c r="G232" s="1293"/>
      <c r="H232" s="1393"/>
      <c r="I232" s="1394"/>
      <c r="J232" s="1262">
        <f t="shared" ref="J232" si="11">SUM(G232:I233)</f>
        <v>0</v>
      </c>
      <c r="K232" s="1263"/>
      <c r="L232" s="1264"/>
      <c r="M232" s="1018"/>
      <c r="N232" s="1018"/>
      <c r="Q232" s="926"/>
      <c r="R232" s="608"/>
    </row>
    <row r="233" spans="1:18" ht="27" customHeight="1">
      <c r="A233" s="609"/>
      <c r="B233" s="518"/>
      <c r="C233" s="1185"/>
      <c r="D233" s="1185"/>
      <c r="E233" s="1185"/>
      <c r="F233" s="1257"/>
      <c r="G233" s="1294"/>
      <c r="H233" s="1395"/>
      <c r="I233" s="1396"/>
      <c r="J233" s="1265"/>
      <c r="K233" s="1266"/>
      <c r="L233" s="1267"/>
      <c r="M233" s="1018"/>
      <c r="N233" s="1018"/>
      <c r="Q233" s="926"/>
      <c r="R233" s="608"/>
    </row>
    <row r="234" spans="1:18" ht="27" customHeight="1">
      <c r="A234" s="609"/>
      <c r="B234" s="518"/>
      <c r="C234" s="1185"/>
      <c r="D234" s="1185"/>
      <c r="E234" s="1185"/>
      <c r="F234" s="1256" t="s">
        <v>124</v>
      </c>
      <c r="G234" s="1364"/>
      <c r="H234" s="1393"/>
      <c r="I234" s="1394"/>
      <c r="J234" s="1262">
        <f t="shared" ref="J234" si="12">SUM(G234:I235)</f>
        <v>0</v>
      </c>
      <c r="K234" s="1263"/>
      <c r="L234" s="1264"/>
      <c r="M234" s="1018"/>
      <c r="N234" s="1018"/>
      <c r="Q234" s="926"/>
      <c r="R234" s="608"/>
    </row>
    <row r="235" spans="1:18" ht="27" customHeight="1">
      <c r="A235" s="609"/>
      <c r="B235" s="518"/>
      <c r="C235" s="1185"/>
      <c r="D235" s="1185"/>
      <c r="E235" s="1185"/>
      <c r="F235" s="1257"/>
      <c r="G235" s="1365"/>
      <c r="H235" s="1395"/>
      <c r="I235" s="1396"/>
      <c r="J235" s="1265"/>
      <c r="K235" s="1266"/>
      <c r="L235" s="1267"/>
      <c r="M235" s="1018"/>
      <c r="N235" s="1018"/>
      <c r="Q235" s="926"/>
      <c r="R235" s="608"/>
    </row>
    <row r="236" spans="1:18" ht="27" customHeight="1">
      <c r="A236" s="609"/>
      <c r="B236" s="518"/>
      <c r="C236" s="1185"/>
      <c r="D236" s="1185"/>
      <c r="E236" s="1185"/>
      <c r="F236" s="1256" t="s">
        <v>125</v>
      </c>
      <c r="G236" s="1293"/>
      <c r="H236" s="1393"/>
      <c r="I236" s="1394"/>
      <c r="J236" s="1262">
        <f t="shared" ref="J236" si="13">SUM(G236:I237)</f>
        <v>0</v>
      </c>
      <c r="K236" s="1263"/>
      <c r="L236" s="1264"/>
      <c r="M236" s="1018"/>
      <c r="N236" s="1018"/>
      <c r="Q236" s="926"/>
      <c r="R236" s="608"/>
    </row>
    <row r="237" spans="1:18" ht="27" customHeight="1">
      <c r="A237" s="609"/>
      <c r="B237" s="518"/>
      <c r="C237" s="1185"/>
      <c r="D237" s="1185"/>
      <c r="E237" s="1185"/>
      <c r="F237" s="1257"/>
      <c r="G237" s="1294"/>
      <c r="H237" s="1395"/>
      <c r="I237" s="1396"/>
      <c r="J237" s="1265"/>
      <c r="K237" s="1266"/>
      <c r="L237" s="1267"/>
      <c r="M237" s="1018"/>
      <c r="N237" s="1018"/>
      <c r="Q237" s="926"/>
      <c r="R237" s="608"/>
    </row>
    <row r="238" spans="1:18" ht="27" customHeight="1">
      <c r="A238" s="609"/>
      <c r="B238" s="518"/>
      <c r="C238" s="1185"/>
      <c r="D238" s="1185"/>
      <c r="E238" s="1185"/>
      <c r="F238" s="1256" t="s">
        <v>126</v>
      </c>
      <c r="G238" s="1293"/>
      <c r="H238" s="1393"/>
      <c r="I238" s="1394"/>
      <c r="J238" s="1262">
        <f t="shared" ref="J238" si="14">SUM(G238:I239)</f>
        <v>0</v>
      </c>
      <c r="K238" s="1263"/>
      <c r="L238" s="1264"/>
      <c r="M238" s="1018"/>
      <c r="N238" s="1018"/>
      <c r="Q238" s="926"/>
      <c r="R238" s="608"/>
    </row>
    <row r="239" spans="1:18" ht="27" customHeight="1">
      <c r="A239" s="609"/>
      <c r="B239" s="518"/>
      <c r="C239" s="1185"/>
      <c r="D239" s="1185"/>
      <c r="E239" s="1185"/>
      <c r="F239" s="1257"/>
      <c r="G239" s="1294"/>
      <c r="H239" s="1395"/>
      <c r="I239" s="1396"/>
      <c r="J239" s="1265"/>
      <c r="K239" s="1266"/>
      <c r="L239" s="1267"/>
      <c r="M239" s="1018"/>
      <c r="N239" s="1018"/>
      <c r="Q239" s="926"/>
      <c r="R239" s="608"/>
    </row>
    <row r="240" spans="1:18" ht="27" customHeight="1">
      <c r="A240" s="609"/>
      <c r="B240" s="518"/>
      <c r="C240" s="1185"/>
      <c r="D240" s="1185"/>
      <c r="E240" s="1185"/>
      <c r="F240" s="1256" t="s">
        <v>127</v>
      </c>
      <c r="G240" s="1293"/>
      <c r="H240" s="1393"/>
      <c r="I240" s="1394"/>
      <c r="J240" s="1262">
        <f t="shared" ref="J240" si="15">SUM(G240:I241)</f>
        <v>0</v>
      </c>
      <c r="K240" s="1263"/>
      <c r="L240" s="1264"/>
      <c r="M240" s="1018"/>
      <c r="N240" s="1018"/>
      <c r="Q240" s="926"/>
      <c r="R240" s="608"/>
    </row>
    <row r="241" spans="1:18" ht="27" customHeight="1">
      <c r="A241" s="609"/>
      <c r="B241" s="518"/>
      <c r="C241" s="1185"/>
      <c r="D241" s="1185"/>
      <c r="E241" s="1185"/>
      <c r="F241" s="1257"/>
      <c r="G241" s="1294"/>
      <c r="H241" s="1395"/>
      <c r="I241" s="1396"/>
      <c r="J241" s="1265"/>
      <c r="K241" s="1266"/>
      <c r="L241" s="1267"/>
      <c r="M241" s="1018"/>
      <c r="N241" s="1018"/>
      <c r="Q241" s="926"/>
      <c r="R241" s="608"/>
    </row>
    <row r="242" spans="1:18" ht="27" customHeight="1">
      <c r="A242" s="609"/>
      <c r="B242" s="518"/>
      <c r="C242" s="1185"/>
      <c r="D242" s="1185"/>
      <c r="E242" s="1185"/>
      <c r="F242" s="1256" t="s">
        <v>128</v>
      </c>
      <c r="G242" s="1293"/>
      <c r="H242" s="1393"/>
      <c r="I242" s="1394"/>
      <c r="J242" s="1262">
        <f t="shared" ref="J242" si="16">SUM(G242:I243)</f>
        <v>0</v>
      </c>
      <c r="K242" s="1263"/>
      <c r="L242" s="1264"/>
      <c r="M242" s="1018"/>
      <c r="N242" s="1018"/>
      <c r="Q242" s="926"/>
      <c r="R242" s="608"/>
    </row>
    <row r="243" spans="1:18" ht="27" customHeight="1">
      <c r="A243" s="609"/>
      <c r="B243" s="518"/>
      <c r="C243" s="1185"/>
      <c r="D243" s="1185"/>
      <c r="E243" s="1185"/>
      <c r="F243" s="1257"/>
      <c r="G243" s="1294"/>
      <c r="H243" s="1395"/>
      <c r="I243" s="1396"/>
      <c r="J243" s="1265"/>
      <c r="K243" s="1266"/>
      <c r="L243" s="1267"/>
      <c r="M243" s="1018"/>
      <c r="N243" s="1018"/>
      <c r="Q243" s="926"/>
      <c r="R243" s="608"/>
    </row>
    <row r="244" spans="1:18" ht="27" customHeight="1">
      <c r="A244" s="609"/>
      <c r="B244" s="518"/>
      <c r="C244" s="1185"/>
      <c r="D244" s="1185"/>
      <c r="E244" s="1185"/>
      <c r="F244" s="1256" t="s">
        <v>129</v>
      </c>
      <c r="G244" s="1293"/>
      <c r="H244" s="1393"/>
      <c r="I244" s="1394"/>
      <c r="J244" s="1262">
        <f t="shared" ref="J244" si="17">SUM(G244:I245)</f>
        <v>0</v>
      </c>
      <c r="K244" s="1263"/>
      <c r="L244" s="1264"/>
      <c r="M244" s="1018"/>
      <c r="N244" s="1018"/>
      <c r="Q244" s="926"/>
      <c r="R244" s="608"/>
    </row>
    <row r="245" spans="1:18" ht="27" customHeight="1">
      <c r="A245" s="609"/>
      <c r="B245" s="518"/>
      <c r="C245" s="1185"/>
      <c r="D245" s="1185"/>
      <c r="E245" s="1185"/>
      <c r="F245" s="1257"/>
      <c r="G245" s="1294"/>
      <c r="H245" s="1395"/>
      <c r="I245" s="1396"/>
      <c r="J245" s="1265"/>
      <c r="K245" s="1266"/>
      <c r="L245" s="1267"/>
      <c r="M245" s="1018"/>
      <c r="N245" s="1018"/>
      <c r="Q245" s="926"/>
      <c r="R245" s="608"/>
    </row>
    <row r="246" spans="1:18" ht="27" customHeight="1">
      <c r="A246" s="609"/>
      <c r="B246" s="518"/>
      <c r="C246" s="1185"/>
      <c r="D246" s="1185"/>
      <c r="E246" s="1185"/>
      <c r="F246" s="1256" t="s">
        <v>130</v>
      </c>
      <c r="G246" s="1293"/>
      <c r="H246" s="1393"/>
      <c r="I246" s="1394"/>
      <c r="J246" s="1399">
        <f>SUM(G246:I247)</f>
        <v>0</v>
      </c>
      <c r="K246" s="1399"/>
      <c r="L246" s="1399"/>
      <c r="M246" s="1018"/>
      <c r="N246" s="1018"/>
      <c r="Q246" s="926"/>
      <c r="R246" s="608"/>
    </row>
    <row r="247" spans="1:18" ht="27" customHeight="1">
      <c r="A247" s="609"/>
      <c r="B247" s="518"/>
      <c r="C247" s="1185"/>
      <c r="D247" s="1185"/>
      <c r="E247" s="1185"/>
      <c r="F247" s="1257"/>
      <c r="G247" s="1294"/>
      <c r="H247" s="1395"/>
      <c r="I247" s="1396"/>
      <c r="J247" s="1399"/>
      <c r="K247" s="1399"/>
      <c r="L247" s="1399"/>
      <c r="M247" s="1018"/>
      <c r="N247" s="1018"/>
      <c r="Q247" s="926"/>
      <c r="R247" s="608"/>
    </row>
    <row r="248" spans="1:18" ht="27" customHeight="1">
      <c r="A248" s="609"/>
      <c r="B248" s="518"/>
      <c r="C248" s="1185"/>
      <c r="D248" s="1185"/>
      <c r="E248" s="1185"/>
      <c r="F248" s="1256" t="s">
        <v>131</v>
      </c>
      <c r="G248" s="1293"/>
      <c r="H248" s="1393"/>
      <c r="I248" s="1394"/>
      <c r="J248" s="1399">
        <f>SUM(G248:I249)</f>
        <v>0</v>
      </c>
      <c r="K248" s="1399"/>
      <c r="L248" s="1399"/>
      <c r="M248" s="1018"/>
      <c r="N248" s="1018"/>
      <c r="Q248" s="926"/>
      <c r="R248" s="608"/>
    </row>
    <row r="249" spans="1:18" ht="27" customHeight="1">
      <c r="A249" s="609"/>
      <c r="B249" s="518"/>
      <c r="C249" s="1185"/>
      <c r="D249" s="1185"/>
      <c r="E249" s="1185"/>
      <c r="F249" s="1257"/>
      <c r="G249" s="1294"/>
      <c r="H249" s="1395"/>
      <c r="I249" s="1396"/>
      <c r="J249" s="1399"/>
      <c r="K249" s="1399"/>
      <c r="L249" s="1399"/>
      <c r="M249" s="1018"/>
      <c r="N249" s="1018"/>
      <c r="Q249" s="926"/>
      <c r="R249" s="608"/>
    </row>
    <row r="250" spans="1:18" ht="27" customHeight="1">
      <c r="A250" s="609"/>
      <c r="B250" s="518"/>
      <c r="C250" s="1185"/>
      <c r="D250" s="1185"/>
      <c r="E250" s="1185"/>
      <c r="F250" s="1256" t="s">
        <v>132</v>
      </c>
      <c r="G250" s="1293"/>
      <c r="H250" s="1393"/>
      <c r="I250" s="1394"/>
      <c r="J250" s="1399">
        <f>SUM(G250:I251)</f>
        <v>0</v>
      </c>
      <c r="K250" s="1399"/>
      <c r="L250" s="1399"/>
      <c r="M250" s="1018"/>
      <c r="N250" s="1018"/>
      <c r="Q250" s="926"/>
      <c r="R250" s="608"/>
    </row>
    <row r="251" spans="1:18" ht="27" customHeight="1">
      <c r="A251" s="609"/>
      <c r="B251" s="518"/>
      <c r="C251" s="1185"/>
      <c r="D251" s="1185"/>
      <c r="E251" s="1185"/>
      <c r="F251" s="1257"/>
      <c r="G251" s="1294"/>
      <c r="H251" s="1395"/>
      <c r="I251" s="1396"/>
      <c r="J251" s="1399"/>
      <c r="K251" s="1399"/>
      <c r="L251" s="1399"/>
      <c r="M251" s="1018"/>
      <c r="N251" s="1018"/>
      <c r="Q251" s="926"/>
      <c r="R251" s="608"/>
    </row>
    <row r="252" spans="1:18" ht="30" customHeight="1">
      <c r="A252" s="609"/>
      <c r="B252" s="518"/>
      <c r="C252" s="1185"/>
      <c r="D252" s="1185"/>
      <c r="E252" s="1185"/>
      <c r="F252" s="1256" t="s">
        <v>133</v>
      </c>
      <c r="G252" s="1293"/>
      <c r="H252" s="1393"/>
      <c r="I252" s="1394"/>
      <c r="J252" s="1399">
        <f>SUM(G252:I253)</f>
        <v>0</v>
      </c>
      <c r="K252" s="1399"/>
      <c r="L252" s="1399"/>
      <c r="M252" s="1018"/>
      <c r="N252" s="1018"/>
      <c r="Q252" s="926"/>
      <c r="R252" s="608"/>
    </row>
    <row r="253" spans="1:18" ht="30" customHeight="1">
      <c r="A253" s="609"/>
      <c r="B253" s="518"/>
      <c r="C253" s="1185"/>
      <c r="D253" s="1185"/>
      <c r="E253" s="1185"/>
      <c r="F253" s="1363"/>
      <c r="G253" s="1366"/>
      <c r="H253" s="1395"/>
      <c r="I253" s="1396"/>
      <c r="J253" s="1399"/>
      <c r="K253" s="1399"/>
      <c r="L253" s="1399"/>
      <c r="M253" s="1018"/>
      <c r="N253" s="1018"/>
      <c r="Q253" s="926"/>
      <c r="R253" s="608"/>
    </row>
    <row r="254" spans="1:18" ht="55.95" customHeight="1">
      <c r="A254" s="609"/>
      <c r="B254" s="518"/>
      <c r="C254" s="1185"/>
      <c r="D254" s="1185"/>
      <c r="E254" s="1185"/>
      <c r="F254" s="1075" t="s">
        <v>121</v>
      </c>
      <c r="G254" s="880">
        <f>SUM(G230:G253)</f>
        <v>0</v>
      </c>
      <c r="H254" s="1368">
        <f>SUM(H230:I253)</f>
        <v>0</v>
      </c>
      <c r="I254" s="1369"/>
      <c r="J254" s="1399">
        <f>SUM(J230:L253)</f>
        <v>0</v>
      </c>
      <c r="K254" s="1399"/>
      <c r="L254" s="1399"/>
      <c r="M254" s="1018"/>
      <c r="N254" s="1018"/>
      <c r="Q254" s="926"/>
      <c r="R254" s="608"/>
    </row>
    <row r="255" spans="1:18" ht="30" customHeight="1">
      <c r="A255" s="609"/>
      <c r="B255" s="518"/>
      <c r="C255" s="1185"/>
      <c r="D255" s="1185"/>
      <c r="E255" s="1185"/>
      <c r="F255" s="1019"/>
      <c r="G255" s="1026"/>
      <c r="H255" s="1026"/>
      <c r="I255" s="1018"/>
      <c r="J255" s="1018"/>
      <c r="K255" s="1018"/>
      <c r="L255" s="1018"/>
      <c r="M255" s="1018"/>
      <c r="N255" s="1018"/>
      <c r="Q255" s="926"/>
      <c r="R255" s="608"/>
    </row>
    <row r="256" spans="1:18" ht="30" customHeight="1">
      <c r="A256" s="609"/>
      <c r="B256" s="651"/>
      <c r="C256" s="1008" t="s">
        <v>157</v>
      </c>
      <c r="D256" s="1008"/>
      <c r="E256" s="1008"/>
      <c r="F256" s="1008"/>
      <c r="G256" s="1027"/>
      <c r="H256" s="1027"/>
      <c r="I256" s="1028"/>
      <c r="J256" s="1028"/>
      <c r="K256" s="1028"/>
      <c r="L256" s="1028"/>
      <c r="M256" s="1028"/>
      <c r="N256" s="1018"/>
      <c r="Q256" s="926"/>
      <c r="R256" s="608"/>
    </row>
    <row r="257" spans="1:18" ht="30" customHeight="1">
      <c r="A257" s="609"/>
      <c r="B257" s="651"/>
      <c r="C257" s="1008"/>
      <c r="D257" s="1008"/>
      <c r="E257" s="1008"/>
      <c r="F257" s="1029"/>
      <c r="G257" s="1030"/>
      <c r="H257" s="1030"/>
      <c r="I257" s="1028"/>
      <c r="J257" s="1398"/>
      <c r="K257" s="1398"/>
      <c r="L257" s="1398"/>
      <c r="M257" s="1398"/>
      <c r="N257" s="1018"/>
      <c r="Q257" s="926"/>
      <c r="R257" s="608"/>
    </row>
    <row r="258" spans="1:18" ht="30" customHeight="1">
      <c r="A258" s="609"/>
      <c r="B258" s="651"/>
      <c r="C258" s="1008"/>
      <c r="D258" s="1008"/>
      <c r="E258" s="1008"/>
      <c r="F258" s="1029"/>
      <c r="G258" s="653" t="s">
        <v>135</v>
      </c>
      <c r="H258" s="1281" t="s">
        <v>136</v>
      </c>
      <c r="I258" s="1283"/>
      <c r="J258" s="1281" t="s">
        <v>158</v>
      </c>
      <c r="K258" s="1282"/>
      <c r="L258" s="1283"/>
      <c r="M258" s="1031"/>
      <c r="N258" s="1018"/>
      <c r="Q258" s="926"/>
      <c r="R258" s="608"/>
    </row>
    <row r="259" spans="1:18" ht="30" customHeight="1">
      <c r="A259" s="609"/>
      <c r="B259" s="651"/>
      <c r="C259" s="1008"/>
      <c r="D259" s="1008"/>
      <c r="E259" s="1008"/>
      <c r="F259" s="1029"/>
      <c r="G259" s="1317" t="s">
        <v>140</v>
      </c>
      <c r="H259" s="1324" t="s">
        <v>138</v>
      </c>
      <c r="I259" s="1324"/>
      <c r="J259" s="1284"/>
      <c r="K259" s="1285"/>
      <c r="L259" s="1286"/>
      <c r="M259" s="1028"/>
      <c r="N259" s="1018"/>
      <c r="Q259" s="926"/>
      <c r="R259" s="608"/>
    </row>
    <row r="260" spans="1:18" ht="31.05" customHeight="1">
      <c r="A260" s="609"/>
      <c r="B260" s="651"/>
      <c r="C260" s="1008"/>
      <c r="D260" s="1008"/>
      <c r="E260" s="1008"/>
      <c r="F260" s="1029"/>
      <c r="G260" s="1318"/>
      <c r="H260" s="1324" t="s">
        <v>139</v>
      </c>
      <c r="I260" s="1324"/>
      <c r="J260" s="1284"/>
      <c r="K260" s="1285"/>
      <c r="L260" s="1286"/>
      <c r="M260" s="1028"/>
      <c r="N260" s="1018"/>
      <c r="Q260" s="926"/>
      <c r="R260" s="608"/>
    </row>
    <row r="261" spans="1:18" ht="30" customHeight="1">
      <c r="A261" s="609"/>
      <c r="B261" s="651"/>
      <c r="C261" s="1008"/>
      <c r="D261" s="1008"/>
      <c r="E261" s="1008"/>
      <c r="F261" s="1029"/>
      <c r="G261" s="1318"/>
      <c r="H261" s="1324" t="s">
        <v>141</v>
      </c>
      <c r="I261" s="1324"/>
      <c r="J261" s="1284"/>
      <c r="K261" s="1285"/>
      <c r="L261" s="1286"/>
      <c r="M261" s="1028"/>
      <c r="N261" s="1018"/>
      <c r="O261" s="1032"/>
      <c r="P261" s="1032"/>
      <c r="Q261" s="1336"/>
      <c r="R261" s="608"/>
    </row>
    <row r="262" spans="1:18" ht="25.8">
      <c r="A262" s="609"/>
      <c r="B262" s="651"/>
      <c r="C262" s="1008"/>
      <c r="D262" s="1008"/>
      <c r="E262" s="1008"/>
      <c r="F262" s="1029"/>
      <c r="G262" s="1318"/>
      <c r="H262" s="1324" t="s">
        <v>142</v>
      </c>
      <c r="I262" s="1324"/>
      <c r="J262" s="1284"/>
      <c r="K262" s="1285"/>
      <c r="L262" s="1286"/>
      <c r="M262" s="1028"/>
      <c r="N262" s="1018"/>
      <c r="O262" s="1032"/>
      <c r="P262" s="1032"/>
      <c r="Q262" s="1336"/>
      <c r="R262" s="608"/>
    </row>
    <row r="263" spans="1:18" ht="25.8">
      <c r="A263" s="609"/>
      <c r="B263" s="651"/>
      <c r="C263" s="1008"/>
      <c r="D263" s="1008"/>
      <c r="E263" s="1008"/>
      <c r="F263" s="1029"/>
      <c r="G263" s="1318"/>
      <c r="H263" s="1324" t="s">
        <v>143</v>
      </c>
      <c r="I263" s="1324"/>
      <c r="J263" s="1284"/>
      <c r="K263" s="1285"/>
      <c r="L263" s="1286"/>
      <c r="M263" s="1028"/>
      <c r="N263" s="1018"/>
      <c r="O263" s="1302"/>
      <c r="P263" s="1302"/>
      <c r="Q263" s="1325"/>
      <c r="R263" s="608"/>
    </row>
    <row r="264" spans="1:18" ht="25.8">
      <c r="A264" s="609"/>
      <c r="B264" s="651"/>
      <c r="C264" s="1008"/>
      <c r="D264" s="1008"/>
      <c r="E264" s="1008"/>
      <c r="F264" s="1029"/>
      <c r="G264" s="1319"/>
      <c r="H264" s="1370" t="s">
        <v>121</v>
      </c>
      <c r="I264" s="1370"/>
      <c r="J264" s="1321">
        <f>SUM(J259:L263)</f>
        <v>0</v>
      </c>
      <c r="K264" s="1322"/>
      <c r="L264" s="1323"/>
      <c r="M264" s="1028"/>
      <c r="N264" s="1018"/>
      <c r="O264" s="1302"/>
      <c r="P264" s="1302"/>
      <c r="Q264" s="1325"/>
      <c r="R264" s="608"/>
    </row>
    <row r="265" spans="1:18" ht="25.8">
      <c r="A265" s="609"/>
      <c r="B265" s="651"/>
      <c r="C265" s="1008"/>
      <c r="D265" s="1008"/>
      <c r="E265" s="1008"/>
      <c r="F265" s="1029"/>
      <c r="G265" s="1317" t="s">
        <v>144</v>
      </c>
      <c r="H265" s="1324" t="s">
        <v>138</v>
      </c>
      <c r="I265" s="1324"/>
      <c r="J265" s="1284"/>
      <c r="K265" s="1285"/>
      <c r="L265" s="1286"/>
      <c r="M265" s="1028"/>
      <c r="N265" s="1018"/>
      <c r="O265" s="1302"/>
      <c r="P265" s="1302"/>
      <c r="Q265" s="1325"/>
      <c r="R265" s="608"/>
    </row>
    <row r="266" spans="1:18" ht="25.8">
      <c r="A266" s="609"/>
      <c r="B266" s="651"/>
      <c r="C266" s="1008"/>
      <c r="D266" s="1008"/>
      <c r="E266" s="1008"/>
      <c r="F266" s="1029"/>
      <c r="G266" s="1318"/>
      <c r="H266" s="1324" t="s">
        <v>139</v>
      </c>
      <c r="I266" s="1324"/>
      <c r="J266" s="1284"/>
      <c r="K266" s="1285"/>
      <c r="L266" s="1286"/>
      <c r="M266" s="1028"/>
      <c r="N266" s="1018"/>
      <c r="O266" s="1302"/>
      <c r="P266" s="1302"/>
      <c r="Q266" s="1325"/>
      <c r="R266" s="608"/>
    </row>
    <row r="267" spans="1:18" ht="25.8">
      <c r="A267" s="609"/>
      <c r="B267" s="651"/>
      <c r="C267" s="1008"/>
      <c r="D267" s="1008"/>
      <c r="E267" s="1008"/>
      <c r="F267" s="1029"/>
      <c r="G267" s="1318"/>
      <c r="H267" s="1324" t="s">
        <v>141</v>
      </c>
      <c r="I267" s="1324"/>
      <c r="J267" s="1284"/>
      <c r="K267" s="1285"/>
      <c r="L267" s="1286"/>
      <c r="M267" s="1028"/>
      <c r="N267" s="1018"/>
      <c r="O267" s="1302"/>
      <c r="P267" s="1302"/>
      <c r="Q267" s="1325"/>
      <c r="R267" s="608"/>
    </row>
    <row r="268" spans="1:18" ht="25.8">
      <c r="A268" s="609"/>
      <c r="B268" s="651"/>
      <c r="C268" s="1008"/>
      <c r="D268" s="1008"/>
      <c r="E268" s="1008"/>
      <c r="F268" s="1029"/>
      <c r="G268" s="1318"/>
      <c r="H268" s="1324" t="s">
        <v>142</v>
      </c>
      <c r="I268" s="1324"/>
      <c r="J268" s="1284"/>
      <c r="K268" s="1285"/>
      <c r="L268" s="1286"/>
      <c r="M268" s="1028"/>
      <c r="N268" s="1018"/>
      <c r="O268" s="1302"/>
      <c r="P268" s="1302"/>
      <c r="Q268" s="1325"/>
      <c r="R268" s="608"/>
    </row>
    <row r="269" spans="1:18" ht="25.8">
      <c r="A269" s="609"/>
      <c r="B269" s="651"/>
      <c r="C269" s="1008"/>
      <c r="D269" s="1008"/>
      <c r="E269" s="1008"/>
      <c r="F269" s="1029"/>
      <c r="G269" s="1318"/>
      <c r="H269" s="1324" t="s">
        <v>143</v>
      </c>
      <c r="I269" s="1324"/>
      <c r="J269" s="1284"/>
      <c r="K269" s="1285"/>
      <c r="L269" s="1286"/>
      <c r="M269" s="1028"/>
      <c r="N269" s="1018"/>
      <c r="O269" s="1302"/>
      <c r="P269" s="1302"/>
      <c r="Q269" s="1325"/>
      <c r="R269" s="608"/>
    </row>
    <row r="270" spans="1:18" ht="25.8">
      <c r="A270" s="609"/>
      <c r="B270" s="651"/>
      <c r="C270" s="1008"/>
      <c r="D270" s="1008"/>
      <c r="E270" s="1008"/>
      <c r="F270" s="1029"/>
      <c r="G270" s="1373"/>
      <c r="H270" s="1370" t="s">
        <v>121</v>
      </c>
      <c r="I270" s="1370"/>
      <c r="J270" s="1321">
        <f>SUM(J265:L269)</f>
        <v>0</v>
      </c>
      <c r="K270" s="1322"/>
      <c r="L270" s="1323"/>
      <c r="M270" s="1028"/>
      <c r="N270" s="1018"/>
      <c r="O270" s="1302"/>
      <c r="P270" s="1302"/>
      <c r="Q270" s="1325"/>
      <c r="R270" s="608"/>
    </row>
    <row r="271" spans="1:18" ht="25.8">
      <c r="A271" s="609"/>
      <c r="B271" s="651"/>
      <c r="C271" s="1008"/>
      <c r="D271" s="1008"/>
      <c r="E271" s="1008"/>
      <c r="F271" s="1029"/>
      <c r="G271" s="1303" t="s">
        <v>145</v>
      </c>
      <c r="H271" s="1324" t="s">
        <v>138</v>
      </c>
      <c r="I271" s="1324"/>
      <c r="J271" s="1284"/>
      <c r="K271" s="1285"/>
      <c r="L271" s="1286"/>
      <c r="M271" s="1028"/>
      <c r="N271" s="1018"/>
      <c r="O271" s="1302"/>
      <c r="P271" s="1302"/>
      <c r="Q271" s="1325"/>
      <c r="R271" s="608"/>
    </row>
    <row r="272" spans="1:18" ht="25.8">
      <c r="A272" s="609"/>
      <c r="B272" s="651"/>
      <c r="C272" s="1008"/>
      <c r="D272" s="1008"/>
      <c r="E272" s="1008"/>
      <c r="F272" s="1029"/>
      <c r="G272" s="1304"/>
      <c r="H272" s="1324" t="s">
        <v>139</v>
      </c>
      <c r="I272" s="1324"/>
      <c r="J272" s="1284"/>
      <c r="K272" s="1285"/>
      <c r="L272" s="1286"/>
      <c r="M272" s="1028"/>
      <c r="N272" s="1018"/>
      <c r="O272" s="1302"/>
      <c r="P272" s="1302"/>
      <c r="Q272" s="1325"/>
      <c r="R272" s="608"/>
    </row>
    <row r="273" spans="1:18" ht="25.8">
      <c r="A273" s="609"/>
      <c r="B273" s="651"/>
      <c r="C273" s="1008"/>
      <c r="D273" s="1008"/>
      <c r="E273" s="1008"/>
      <c r="F273" s="1029"/>
      <c r="G273" s="1304"/>
      <c r="H273" s="1324" t="s">
        <v>141</v>
      </c>
      <c r="I273" s="1324"/>
      <c r="J273" s="1284"/>
      <c r="K273" s="1285"/>
      <c r="L273" s="1286"/>
      <c r="M273" s="1028"/>
      <c r="N273" s="1018"/>
      <c r="O273" s="1302"/>
      <c r="P273" s="1302"/>
      <c r="Q273" s="1325"/>
      <c r="R273" s="608"/>
    </row>
    <row r="274" spans="1:18" ht="25.8">
      <c r="A274" s="609"/>
      <c r="B274" s="651"/>
      <c r="C274" s="1008"/>
      <c r="D274" s="1008"/>
      <c r="E274" s="1008"/>
      <c r="F274" s="1029"/>
      <c r="G274" s="1304"/>
      <c r="H274" s="1324" t="s">
        <v>142</v>
      </c>
      <c r="I274" s="1324"/>
      <c r="J274" s="1284"/>
      <c r="K274" s="1285"/>
      <c r="L274" s="1286"/>
      <c r="M274" s="1028"/>
      <c r="N274" s="1018"/>
      <c r="O274" s="1302"/>
      <c r="P274" s="1302"/>
      <c r="Q274" s="1325"/>
      <c r="R274" s="608"/>
    </row>
    <row r="275" spans="1:18" ht="25.8">
      <c r="A275" s="609"/>
      <c r="B275" s="651"/>
      <c r="C275" s="1008"/>
      <c r="D275" s="1008"/>
      <c r="E275" s="1008"/>
      <c r="F275" s="1029"/>
      <c r="G275" s="1304"/>
      <c r="H275" s="1324" t="s">
        <v>143</v>
      </c>
      <c r="I275" s="1324"/>
      <c r="J275" s="1284"/>
      <c r="K275" s="1285"/>
      <c r="L275" s="1286"/>
      <c r="M275" s="1028"/>
      <c r="N275" s="1018"/>
      <c r="O275" s="1302"/>
      <c r="P275" s="1302"/>
      <c r="Q275" s="1325"/>
      <c r="R275" s="608"/>
    </row>
    <row r="276" spans="1:18" ht="25.8">
      <c r="A276" s="609"/>
      <c r="B276" s="651"/>
      <c r="C276" s="1008"/>
      <c r="D276" s="1008"/>
      <c r="E276" s="1008"/>
      <c r="F276" s="396"/>
      <c r="G276" s="1305"/>
      <c r="H276" s="1370" t="s">
        <v>121</v>
      </c>
      <c r="I276" s="1370"/>
      <c r="J276" s="1321">
        <f>SUM(J271:L275)</f>
        <v>0</v>
      </c>
      <c r="K276" s="1322"/>
      <c r="L276" s="1323"/>
      <c r="M276" s="1028"/>
      <c r="N276" s="1018"/>
      <c r="O276" s="1302"/>
      <c r="P276" s="1302"/>
      <c r="Q276" s="1325"/>
      <c r="R276" s="608"/>
    </row>
    <row r="277" spans="1:18" ht="25.8">
      <c r="A277" s="609"/>
      <c r="B277" s="651"/>
      <c r="C277" s="1008"/>
      <c r="D277" s="1008"/>
      <c r="E277" s="1008"/>
      <c r="F277" s="1029"/>
      <c r="G277" s="1320" t="s">
        <v>146</v>
      </c>
      <c r="H277" s="1324" t="s">
        <v>138</v>
      </c>
      <c r="I277" s="1324"/>
      <c r="J277" s="1284"/>
      <c r="K277" s="1285"/>
      <c r="L277" s="1286"/>
      <c r="M277" s="1028"/>
      <c r="N277" s="1018"/>
      <c r="O277" s="1302"/>
      <c r="P277" s="1302"/>
      <c r="Q277" s="1325"/>
      <c r="R277" s="608"/>
    </row>
    <row r="278" spans="1:18" ht="25.8">
      <c r="A278" s="609"/>
      <c r="B278" s="651"/>
      <c r="C278" s="1008"/>
      <c r="D278" s="1008"/>
      <c r="E278" s="1008"/>
      <c r="F278" s="1029"/>
      <c r="G278" s="1318"/>
      <c r="H278" s="1324" t="s">
        <v>139</v>
      </c>
      <c r="I278" s="1324"/>
      <c r="J278" s="1284"/>
      <c r="K278" s="1285"/>
      <c r="L278" s="1286"/>
      <c r="M278" s="1028"/>
      <c r="N278" s="1018"/>
      <c r="O278" s="1302"/>
      <c r="P278" s="1302"/>
      <c r="Q278" s="1325"/>
      <c r="R278" s="608"/>
    </row>
    <row r="279" spans="1:18" ht="25.8">
      <c r="A279" s="609"/>
      <c r="B279" s="651"/>
      <c r="C279" s="1008"/>
      <c r="D279" s="1008"/>
      <c r="E279" s="1008"/>
      <c r="F279" s="1029"/>
      <c r="G279" s="1318"/>
      <c r="H279" s="1324" t="s">
        <v>141</v>
      </c>
      <c r="I279" s="1324"/>
      <c r="J279" s="1284"/>
      <c r="K279" s="1285"/>
      <c r="L279" s="1286"/>
      <c r="M279" s="1028"/>
      <c r="N279" s="1018"/>
      <c r="O279" s="1302"/>
      <c r="P279" s="1302"/>
      <c r="Q279" s="1325"/>
      <c r="R279" s="608"/>
    </row>
    <row r="280" spans="1:18" ht="25.8">
      <c r="A280" s="609"/>
      <c r="B280" s="651"/>
      <c r="C280" s="1008"/>
      <c r="D280" s="1008"/>
      <c r="E280" s="1008"/>
      <c r="F280" s="1029"/>
      <c r="G280" s="1318"/>
      <c r="H280" s="1324" t="s">
        <v>142</v>
      </c>
      <c r="I280" s="1324"/>
      <c r="J280" s="1284"/>
      <c r="K280" s="1285"/>
      <c r="L280" s="1286"/>
      <c r="M280" s="1028"/>
      <c r="N280" s="1018"/>
      <c r="O280" s="1302"/>
      <c r="P280" s="1302"/>
      <c r="Q280" s="1325"/>
      <c r="R280" s="608"/>
    </row>
    <row r="281" spans="1:18" ht="25.8">
      <c r="A281" s="609"/>
      <c r="B281" s="651"/>
      <c r="C281" s="1008"/>
      <c r="D281" s="1008"/>
      <c r="E281" s="1008"/>
      <c r="F281" s="1029"/>
      <c r="G281" s="1318"/>
      <c r="H281" s="1324" t="s">
        <v>143</v>
      </c>
      <c r="I281" s="1324"/>
      <c r="J281" s="1284"/>
      <c r="K281" s="1285"/>
      <c r="L281" s="1286"/>
      <c r="M281" s="1028"/>
      <c r="N281" s="1018"/>
      <c r="O281" s="1302"/>
      <c r="P281" s="1302"/>
      <c r="Q281" s="1325"/>
      <c r="R281" s="608"/>
    </row>
    <row r="282" spans="1:18" ht="25.8">
      <c r="A282" s="609"/>
      <c r="B282" s="651"/>
      <c r="C282" s="1008"/>
      <c r="D282" s="1008"/>
      <c r="E282" s="1008"/>
      <c r="F282" s="1029"/>
      <c r="G282" s="1319"/>
      <c r="H282" s="1370" t="s">
        <v>121</v>
      </c>
      <c r="I282" s="1370"/>
      <c r="J282" s="1321">
        <f>SUM(J277:L281)</f>
        <v>0</v>
      </c>
      <c r="K282" s="1322"/>
      <c r="L282" s="1323"/>
      <c r="M282" s="1028"/>
      <c r="N282" s="1018"/>
      <c r="O282" s="1302"/>
      <c r="P282" s="1302"/>
      <c r="Q282" s="1325"/>
      <c r="R282" s="608"/>
    </row>
    <row r="283" spans="1:18" ht="21">
      <c r="A283" s="609"/>
      <c r="B283" s="658"/>
      <c r="C283" s="1033"/>
      <c r="D283" s="1033"/>
      <c r="E283" s="1033"/>
      <c r="F283" s="1033"/>
      <c r="G283" s="1317" t="s">
        <v>147</v>
      </c>
      <c r="H283" s="1324" t="s">
        <v>138</v>
      </c>
      <c r="I283" s="1324"/>
      <c r="J283" s="1284"/>
      <c r="K283" s="1285"/>
      <c r="L283" s="1286"/>
      <c r="M283" s="1028"/>
      <c r="N283" s="1018"/>
      <c r="O283" s="1302"/>
      <c r="P283" s="1302"/>
      <c r="Q283" s="1325"/>
      <c r="R283" s="608"/>
    </row>
    <row r="284" spans="1:18" ht="25.8">
      <c r="A284" s="609"/>
      <c r="B284" s="651"/>
      <c r="C284" s="1008"/>
      <c r="D284" s="1008"/>
      <c r="E284" s="1008"/>
      <c r="F284" s="1008"/>
      <c r="G284" s="1318"/>
      <c r="H284" s="1324" t="s">
        <v>139</v>
      </c>
      <c r="I284" s="1324"/>
      <c r="J284" s="1284"/>
      <c r="K284" s="1285"/>
      <c r="L284" s="1286"/>
      <c r="M284" s="1028"/>
      <c r="N284" s="1018"/>
      <c r="O284" s="1302"/>
      <c r="P284" s="1302"/>
      <c r="Q284" s="1325"/>
      <c r="R284" s="608"/>
    </row>
    <row r="285" spans="1:18" ht="25.8">
      <c r="A285" s="609"/>
      <c r="B285" s="651"/>
      <c r="C285" s="1008"/>
      <c r="D285" s="1008"/>
      <c r="E285" s="1008"/>
      <c r="F285" s="1008"/>
      <c r="G285" s="1318"/>
      <c r="H285" s="1324" t="s">
        <v>141</v>
      </c>
      <c r="I285" s="1324"/>
      <c r="J285" s="1284"/>
      <c r="K285" s="1285"/>
      <c r="L285" s="1286"/>
      <c r="M285" s="1028"/>
      <c r="N285" s="1018"/>
      <c r="O285" s="1166"/>
      <c r="P285" s="1166"/>
      <c r="Q285" s="1168"/>
      <c r="R285" s="608"/>
    </row>
    <row r="286" spans="1:18" ht="25.8">
      <c r="A286" s="609"/>
      <c r="B286" s="651"/>
      <c r="C286" s="1008"/>
      <c r="D286" s="1008"/>
      <c r="E286" s="1008"/>
      <c r="F286" s="1008"/>
      <c r="G286" s="1318"/>
      <c r="H286" s="1324" t="s">
        <v>142</v>
      </c>
      <c r="I286" s="1324"/>
      <c r="J286" s="1284"/>
      <c r="K286" s="1285"/>
      <c r="L286" s="1286"/>
      <c r="M286" s="1028"/>
      <c r="N286" s="1018"/>
      <c r="O286" s="1166"/>
      <c r="P286" s="1166"/>
      <c r="Q286" s="1168"/>
      <c r="R286" s="608"/>
    </row>
    <row r="287" spans="1:18" ht="25.8">
      <c r="A287" s="609"/>
      <c r="B287" s="651"/>
      <c r="C287" s="1008"/>
      <c r="D287" s="1008"/>
      <c r="E287" s="1008"/>
      <c r="F287" s="1008"/>
      <c r="G287" s="1318"/>
      <c r="H287" s="1324" t="s">
        <v>143</v>
      </c>
      <c r="I287" s="1324"/>
      <c r="J287" s="1284"/>
      <c r="K287" s="1285"/>
      <c r="L287" s="1286"/>
      <c r="M287" s="1028"/>
      <c r="N287" s="1018"/>
      <c r="O287" s="1166"/>
      <c r="P287" s="1166"/>
      <c r="Q287" s="1168"/>
      <c r="R287" s="608"/>
    </row>
    <row r="288" spans="1:18" ht="25.8">
      <c r="A288" s="609"/>
      <c r="B288" s="651"/>
      <c r="C288" s="1008"/>
      <c r="D288" s="1008"/>
      <c r="E288" s="1008"/>
      <c r="F288" s="1008"/>
      <c r="G288" s="1319"/>
      <c r="H288" s="1370" t="s">
        <v>121</v>
      </c>
      <c r="I288" s="1370"/>
      <c r="J288" s="1321">
        <f>SUM(J283:L287)</f>
        <v>0</v>
      </c>
      <c r="K288" s="1322"/>
      <c r="L288" s="1323"/>
      <c r="M288" s="1028"/>
      <c r="N288" s="1018"/>
      <c r="O288" s="1166"/>
      <c r="P288" s="1166"/>
      <c r="Q288" s="1168"/>
      <c r="R288" s="608"/>
    </row>
    <row r="289" spans="1:24" ht="25.8">
      <c r="A289" s="609"/>
      <c r="B289" s="651"/>
      <c r="C289" s="1008"/>
      <c r="D289" s="1008"/>
      <c r="E289" s="1008"/>
      <c r="F289" s="1033"/>
      <c r="G289" s="659" t="s">
        <v>159</v>
      </c>
      <c r="H289" s="1324" t="s">
        <v>138</v>
      </c>
      <c r="I289" s="1324"/>
      <c r="J289" s="1284"/>
      <c r="K289" s="1285"/>
      <c r="L289" s="1286"/>
      <c r="M289" s="1028"/>
      <c r="N289" s="1018"/>
      <c r="O289" s="1302"/>
      <c r="P289" s="1302"/>
      <c r="Q289" s="1325"/>
      <c r="R289" s="608"/>
    </row>
    <row r="290" spans="1:24" ht="25.8">
      <c r="A290" s="609"/>
      <c r="B290" s="651"/>
      <c r="C290" s="1008"/>
      <c r="D290" s="1008"/>
      <c r="E290" s="1008"/>
      <c r="F290" s="1008"/>
      <c r="G290" s="657"/>
      <c r="H290" s="1324" t="s">
        <v>139</v>
      </c>
      <c r="I290" s="1324"/>
      <c r="J290" s="1284"/>
      <c r="K290" s="1285"/>
      <c r="L290" s="1286"/>
      <c r="M290" s="1028"/>
      <c r="N290" s="1018"/>
      <c r="O290" s="1302"/>
      <c r="P290" s="1302"/>
      <c r="Q290" s="1325"/>
      <c r="R290" s="608"/>
    </row>
    <row r="291" spans="1:24" ht="30" customHeight="1">
      <c r="A291" s="609"/>
      <c r="B291" s="651"/>
      <c r="C291" s="1008"/>
      <c r="D291" s="1008"/>
      <c r="E291" s="1008"/>
      <c r="F291" s="1033"/>
      <c r="G291" s="1167" t="s">
        <v>148</v>
      </c>
      <c r="H291" s="1324" t="s">
        <v>141</v>
      </c>
      <c r="I291" s="1324"/>
      <c r="J291" s="1284"/>
      <c r="K291" s="1285"/>
      <c r="L291" s="1286"/>
      <c r="M291" s="1028"/>
      <c r="N291" s="1018"/>
      <c r="O291" s="1166"/>
      <c r="P291" s="1166"/>
      <c r="Q291" s="1168"/>
      <c r="R291" s="608"/>
    </row>
    <row r="292" spans="1:24" ht="30" customHeight="1">
      <c r="A292" s="609"/>
      <c r="B292" s="651"/>
      <c r="C292" s="1008"/>
      <c r="D292" s="1008"/>
      <c r="E292" s="1008"/>
      <c r="F292" s="1033"/>
      <c r="G292" s="657"/>
      <c r="H292" s="1324" t="s">
        <v>142</v>
      </c>
      <c r="I292" s="1324"/>
      <c r="J292" s="1284"/>
      <c r="K292" s="1285"/>
      <c r="L292" s="1286"/>
      <c r="M292" s="1028"/>
      <c r="N292" s="1018"/>
      <c r="O292" s="1166"/>
      <c r="P292" s="1166"/>
      <c r="Q292" s="1168"/>
      <c r="R292" s="608"/>
    </row>
    <row r="293" spans="1:24" ht="30" customHeight="1">
      <c r="A293" s="609"/>
      <c r="B293" s="651"/>
      <c r="C293" s="1008"/>
      <c r="D293" s="1008"/>
      <c r="E293" s="1008"/>
      <c r="F293" s="1033"/>
      <c r="G293" s="657"/>
      <c r="H293" s="1324" t="s">
        <v>143</v>
      </c>
      <c r="I293" s="1324"/>
      <c r="J293" s="1284"/>
      <c r="K293" s="1285"/>
      <c r="L293" s="1286"/>
      <c r="M293" s="1028"/>
      <c r="N293" s="1018"/>
      <c r="O293" s="1166"/>
      <c r="P293" s="1166"/>
      <c r="Q293" s="1168"/>
      <c r="R293" s="608"/>
    </row>
    <row r="294" spans="1:24" ht="30" customHeight="1">
      <c r="A294" s="609"/>
      <c r="B294" s="651"/>
      <c r="C294" s="1008"/>
      <c r="D294" s="1008"/>
      <c r="E294" s="1008"/>
      <c r="F294" s="1033"/>
      <c r="G294" s="660"/>
      <c r="H294" s="1370" t="s">
        <v>121</v>
      </c>
      <c r="I294" s="1370"/>
      <c r="J294" s="1321">
        <f ca="1">SUM(J289:L294)</f>
        <v>0</v>
      </c>
      <c r="K294" s="1322"/>
      <c r="L294" s="1323"/>
      <c r="M294" s="1028"/>
      <c r="N294" s="1018"/>
      <c r="O294" s="1166"/>
      <c r="P294" s="1166"/>
      <c r="Q294" s="1168"/>
      <c r="R294" s="608"/>
    </row>
    <row r="295" spans="1:24" ht="30" customHeight="1">
      <c r="A295" s="609"/>
      <c r="B295" s="517"/>
      <c r="C295" s="516"/>
      <c r="D295" s="516"/>
      <c r="E295" s="516"/>
      <c r="F295" s="515"/>
      <c r="G295" s="1079"/>
      <c r="H295" s="1079"/>
      <c r="I295" s="1080"/>
      <c r="J295" s="512"/>
      <c r="K295" s="512"/>
      <c r="L295" s="512"/>
      <c r="M295" s="512"/>
      <c r="N295" s="512"/>
      <c r="O295" s="1081"/>
      <c r="P295" s="1081"/>
      <c r="Q295" s="1082"/>
      <c r="R295" s="608"/>
    </row>
    <row r="296" spans="1:24" ht="30" customHeight="1">
      <c r="A296" s="609"/>
      <c r="B296" s="518"/>
      <c r="C296" s="1185"/>
      <c r="D296" s="1185"/>
      <c r="E296" s="1185"/>
      <c r="F296" s="1019"/>
      <c r="G296" s="1024"/>
      <c r="H296" s="1024"/>
      <c r="I296" s="1177"/>
      <c r="J296" s="1018"/>
      <c r="K296" s="1018"/>
      <c r="L296" s="1018"/>
      <c r="M296" s="1018"/>
      <c r="N296" s="1018"/>
      <c r="O296" s="1166"/>
      <c r="P296" s="1166"/>
      <c r="Q296" s="1168"/>
      <c r="R296" s="608"/>
    </row>
    <row r="297" spans="1:24" ht="30" customHeight="1">
      <c r="A297" s="609"/>
      <c r="B297" s="518"/>
      <c r="C297" s="1185" t="s">
        <v>160</v>
      </c>
      <c r="D297" s="969"/>
      <c r="E297" s="1185"/>
      <c r="F297" s="1019"/>
      <c r="G297" s="1024"/>
      <c r="H297" s="1024"/>
      <c r="I297" s="1177"/>
      <c r="J297" s="1018"/>
      <c r="K297" s="1018"/>
      <c r="L297" s="1034"/>
      <c r="M297" s="1018"/>
      <c r="N297" s="1018"/>
      <c r="O297" s="1166"/>
      <c r="P297" s="1166"/>
      <c r="Q297" s="926"/>
      <c r="R297" s="608"/>
      <c r="X297" s="1166"/>
    </row>
    <row r="298" spans="1:24" ht="30" customHeight="1">
      <c r="A298" s="609"/>
      <c r="B298" s="518"/>
      <c r="C298" s="1185"/>
      <c r="D298" s="969"/>
      <c r="E298" s="1056" t="s">
        <v>161</v>
      </c>
      <c r="F298" s="1019"/>
      <c r="G298" s="1024"/>
      <c r="H298" s="1024"/>
      <c r="I298" s="1177"/>
      <c r="J298" s="1018"/>
      <c r="K298" s="1018"/>
      <c r="L298" s="1034"/>
      <c r="M298" s="1018"/>
      <c r="N298" s="1018"/>
      <c r="O298" s="1166"/>
      <c r="P298" s="1166"/>
      <c r="Q298" s="926"/>
      <c r="R298" s="608"/>
      <c r="X298" s="1166"/>
    </row>
    <row r="299" spans="1:24" ht="30" customHeight="1">
      <c r="A299" s="609"/>
      <c r="B299" s="518"/>
      <c r="C299" s="1185"/>
      <c r="D299" s="1185"/>
      <c r="E299" s="1185"/>
      <c r="F299" s="1315" t="s">
        <v>44</v>
      </c>
      <c r="G299" s="1316"/>
      <c r="J299" s="1035"/>
      <c r="K299" s="1035"/>
      <c r="L299" s="1306" t="s">
        <v>162</v>
      </c>
      <c r="M299" s="1307"/>
      <c r="N299" s="1307"/>
      <c r="O299" s="1308"/>
      <c r="Q299" s="926"/>
      <c r="R299" s="608"/>
      <c r="X299" s="806"/>
    </row>
    <row r="300" spans="1:24" ht="30" customHeight="1">
      <c r="A300" s="609"/>
      <c r="B300" s="518"/>
      <c r="C300" s="1185"/>
      <c r="D300" s="1185"/>
      <c r="E300" s="1185"/>
      <c r="F300" s="1036"/>
      <c r="G300" s="1015"/>
      <c r="H300" s="1015"/>
      <c r="I300" s="1035"/>
      <c r="J300" s="1035"/>
      <c r="K300" s="1035"/>
      <c r="L300" s="1309"/>
      <c r="M300" s="1310"/>
      <c r="N300" s="1310"/>
      <c r="O300" s="1311"/>
      <c r="P300" s="1018"/>
      <c r="Q300" s="926"/>
      <c r="R300" s="608"/>
    </row>
    <row r="301" spans="1:24" ht="30" customHeight="1">
      <c r="A301" s="609"/>
      <c r="B301" s="518"/>
      <c r="C301" s="1185"/>
      <c r="D301" s="1185"/>
      <c r="E301" s="1185"/>
      <c r="F301" s="1036"/>
      <c r="G301" s="1015"/>
      <c r="H301" s="1015"/>
      <c r="I301" s="1035"/>
      <c r="J301" s="1018"/>
      <c r="K301" s="1018"/>
      <c r="L301" s="1312"/>
      <c r="M301" s="1313"/>
      <c r="N301" s="1313"/>
      <c r="O301" s="1314"/>
      <c r="P301" s="1018"/>
      <c r="Q301" s="926"/>
      <c r="R301" s="608"/>
    </row>
    <row r="302" spans="1:24" ht="30" customHeight="1">
      <c r="A302" s="609"/>
      <c r="B302" s="518"/>
      <c r="C302" s="1185"/>
      <c r="D302" s="1185"/>
      <c r="E302" s="1185"/>
      <c r="F302" s="1019"/>
      <c r="G302" s="1015"/>
      <c r="H302" s="1015"/>
      <c r="J302" s="1035"/>
      <c r="K302" s="1035"/>
      <c r="L302" s="1018"/>
      <c r="M302" s="1018"/>
      <c r="N302" s="1018"/>
      <c r="Q302" s="926"/>
      <c r="R302" s="608"/>
    </row>
    <row r="303" spans="1:24" ht="30" customHeight="1">
      <c r="A303" s="609"/>
      <c r="B303" s="518"/>
      <c r="C303" s="1185"/>
      <c r="D303" s="1185"/>
      <c r="E303" s="1185"/>
      <c r="F303" s="1367" t="s">
        <v>163</v>
      </c>
      <c r="G303" s="1367"/>
      <c r="H303" s="1407" t="s">
        <v>164</v>
      </c>
      <c r="I303" s="1407"/>
      <c r="J303" s="1407"/>
      <c r="K303" s="1407"/>
      <c r="L303" s="1407"/>
      <c r="M303" s="1407"/>
      <c r="N303" s="807" t="s">
        <v>44</v>
      </c>
      <c r="Q303" s="926"/>
      <c r="R303" s="608"/>
    </row>
    <row r="304" spans="1:24" ht="7.95" customHeight="1">
      <c r="A304" s="609"/>
      <c r="B304" s="518"/>
      <c r="C304" s="1185"/>
      <c r="D304" s="1185"/>
      <c r="E304" s="1185"/>
      <c r="F304" s="1019"/>
      <c r="G304" s="1015"/>
      <c r="H304" s="1015"/>
      <c r="J304" s="1035"/>
      <c r="K304" s="1035"/>
      <c r="L304" s="1018"/>
      <c r="M304" s="1018"/>
      <c r="N304" s="1018"/>
      <c r="Q304" s="926"/>
      <c r="R304" s="608"/>
    </row>
    <row r="305" spans="1:18" ht="30" customHeight="1">
      <c r="A305" s="609"/>
      <c r="B305" s="518"/>
      <c r="C305" s="1185"/>
      <c r="D305" s="1185"/>
      <c r="E305" s="1185"/>
      <c r="F305" s="1019"/>
      <c r="G305" s="1025"/>
      <c r="H305" s="1037" t="s">
        <v>165</v>
      </c>
      <c r="I305" s="1037"/>
      <c r="J305" s="1037"/>
      <c r="K305" s="1037"/>
      <c r="L305" s="1037"/>
      <c r="M305" s="1018"/>
      <c r="N305" s="807" t="s">
        <v>44</v>
      </c>
      <c r="Q305" s="926"/>
      <c r="R305" s="608"/>
    </row>
    <row r="306" spans="1:18" ht="30" customHeight="1">
      <c r="A306" s="609"/>
      <c r="B306" s="517"/>
      <c r="C306" s="516"/>
      <c r="D306" s="516"/>
      <c r="E306" s="516"/>
      <c r="F306" s="515"/>
      <c r="G306" s="514"/>
      <c r="H306" s="921" t="s">
        <v>166</v>
      </c>
      <c r="I306" s="513"/>
      <c r="J306" s="513"/>
      <c r="K306" s="513"/>
      <c r="L306" s="512"/>
      <c r="M306" s="512"/>
      <c r="N306" s="512"/>
      <c r="O306" s="260"/>
      <c r="P306" s="260"/>
      <c r="Q306" s="1038"/>
      <c r="R306" s="608"/>
    </row>
    <row r="307" spans="1:18" ht="30" customHeight="1">
      <c r="A307" s="609"/>
      <c r="B307" s="509"/>
      <c r="C307" s="1039"/>
      <c r="D307" s="1039"/>
      <c r="E307" s="1039"/>
      <c r="F307" s="1024"/>
      <c r="G307" s="1025"/>
      <c r="H307" s="1025"/>
      <c r="I307" s="1018"/>
      <c r="J307" s="1018"/>
      <c r="K307" s="1018"/>
      <c r="L307" s="511"/>
      <c r="M307" s="511"/>
      <c r="N307" s="511"/>
      <c r="Q307" s="926"/>
      <c r="R307" s="608"/>
    </row>
    <row r="308" spans="1:18" ht="30" customHeight="1">
      <c r="A308" s="609"/>
      <c r="B308" s="509"/>
      <c r="C308" s="1039" t="s">
        <v>167</v>
      </c>
      <c r="D308" s="1039"/>
      <c r="E308" s="1039"/>
      <c r="F308" s="1024"/>
      <c r="G308" s="1025"/>
      <c r="H308" s="1025"/>
      <c r="I308" s="1018"/>
      <c r="J308" s="1018"/>
      <c r="K308" s="1018"/>
      <c r="L308" s="1039"/>
      <c r="M308" s="1039"/>
      <c r="N308" s="1039"/>
      <c r="Q308" s="926"/>
      <c r="R308" s="608"/>
    </row>
    <row r="309" spans="1:18" ht="30" customHeight="1">
      <c r="A309" s="609"/>
      <c r="B309" s="510"/>
      <c r="C309" s="1018"/>
      <c r="D309" s="1040"/>
      <c r="E309" s="1024"/>
      <c r="F309" s="1024"/>
      <c r="G309" s="1025"/>
      <c r="H309" s="1025"/>
      <c r="J309" s="1018"/>
      <c r="K309" s="1018"/>
      <c r="L309" s="1039"/>
      <c r="M309" s="1039"/>
      <c r="N309" s="1039"/>
      <c r="Q309" s="926"/>
      <c r="R309" s="608"/>
    </row>
    <row r="310" spans="1:18" ht="25.8">
      <c r="A310" s="609"/>
      <c r="B310" s="510"/>
      <c r="C310" s="1018"/>
      <c r="D310" s="1040"/>
      <c r="E310" s="1408" t="s">
        <v>168</v>
      </c>
      <c r="F310" s="1409"/>
      <c r="G310" s="808">
        <f>SUM(G315:G320)</f>
        <v>0</v>
      </c>
      <c r="H310" s="262" t="s">
        <v>169</v>
      </c>
      <c r="I310" s="1041"/>
      <c r="L310" s="1039"/>
      <c r="M310" s="1039"/>
      <c r="N310" s="1039"/>
      <c r="Q310" s="926"/>
      <c r="R310" s="608"/>
    </row>
    <row r="311" spans="1:18" ht="30" customHeight="1">
      <c r="A311" s="609"/>
      <c r="B311" s="510"/>
      <c r="C311" s="1018"/>
      <c r="D311" s="1040"/>
      <c r="E311" s="1024"/>
      <c r="F311" s="1185"/>
      <c r="G311" s="1025"/>
      <c r="H311" s="1025"/>
      <c r="I311" s="1018"/>
      <c r="L311" s="1039"/>
      <c r="M311" s="1039"/>
      <c r="N311" s="1039"/>
      <c r="Q311" s="926"/>
      <c r="R311" s="608"/>
    </row>
    <row r="312" spans="1:18" ht="30" customHeight="1">
      <c r="A312" s="609"/>
      <c r="B312" s="509"/>
      <c r="C312" s="1039"/>
      <c r="D312" s="1039"/>
      <c r="E312" s="1039" t="s">
        <v>170</v>
      </c>
      <c r="F312" s="1039"/>
      <c r="H312" s="1042"/>
      <c r="I312" s="1043"/>
      <c r="J312" s="1022"/>
      <c r="K312" s="1022"/>
      <c r="L312" s="1039"/>
      <c r="M312" s="1039"/>
      <c r="N312" s="1039"/>
      <c r="Q312" s="926"/>
      <c r="R312" s="608"/>
    </row>
    <row r="313" spans="1:18" ht="30" customHeight="1">
      <c r="A313" s="609"/>
      <c r="B313" s="509"/>
      <c r="C313" s="1039"/>
      <c r="D313" s="1040"/>
      <c r="E313" s="1024"/>
      <c r="F313" s="1018"/>
      <c r="G313" s="1043"/>
      <c r="H313" s="1043"/>
      <c r="I313" s="1018"/>
      <c r="J313" s="1022"/>
      <c r="K313" s="1022"/>
      <c r="L313" s="1039"/>
      <c r="M313" s="1039"/>
      <c r="N313" s="1039"/>
      <c r="Q313" s="926"/>
      <c r="R313" s="608"/>
    </row>
    <row r="314" spans="1:18" ht="30" customHeight="1">
      <c r="A314" s="609"/>
      <c r="B314" s="506"/>
      <c r="C314" s="1044"/>
      <c r="D314" s="1044"/>
      <c r="E314" s="1044"/>
      <c r="F314" s="508" t="s">
        <v>171</v>
      </c>
      <c r="G314" s="670" t="s">
        <v>172</v>
      </c>
      <c r="H314" s="1169"/>
      <c r="I314" s="1329"/>
      <c r="J314" s="1329"/>
      <c r="K314" s="1169"/>
      <c r="L314" s="1039"/>
      <c r="M314" s="1039"/>
      <c r="N314" s="1039"/>
      <c r="Q314" s="926"/>
      <c r="R314" s="608"/>
    </row>
    <row r="315" spans="1:18" ht="30" customHeight="1">
      <c r="A315" s="609"/>
      <c r="B315" s="506"/>
      <c r="C315" s="1044"/>
      <c r="D315" s="1044"/>
      <c r="E315" s="1044"/>
      <c r="F315" s="507" t="s">
        <v>173</v>
      </c>
      <c r="G315" s="671"/>
      <c r="H315" s="1169"/>
      <c r="I315" s="1169"/>
      <c r="J315" s="1169"/>
      <c r="K315" s="1169"/>
      <c r="L315" s="1039"/>
      <c r="M315" s="1039"/>
      <c r="N315" s="1039"/>
      <c r="Q315" s="926"/>
      <c r="R315" s="608"/>
    </row>
    <row r="316" spans="1:18" ht="30" customHeight="1">
      <c r="A316" s="609"/>
      <c r="B316" s="506"/>
      <c r="C316" s="1044"/>
      <c r="D316" s="1044"/>
      <c r="E316" s="1044"/>
      <c r="F316" s="507" t="s">
        <v>174</v>
      </c>
      <c r="G316" s="672"/>
      <c r="H316" s="1045"/>
      <c r="I316" s="1329"/>
      <c r="J316" s="1329"/>
      <c r="K316" s="1169"/>
      <c r="L316" s="1039"/>
      <c r="M316" s="1039"/>
      <c r="N316" s="1039"/>
      <c r="Q316" s="926"/>
      <c r="R316" s="608"/>
    </row>
    <row r="317" spans="1:18" ht="30" customHeight="1">
      <c r="A317" s="609"/>
      <c r="B317" s="506"/>
      <c r="C317" s="1044"/>
      <c r="D317" s="1044"/>
      <c r="E317" s="1044"/>
      <c r="F317" s="505" t="s">
        <v>175</v>
      </c>
      <c r="G317" s="672"/>
      <c r="H317" s="1045"/>
      <c r="I317" s="1329"/>
      <c r="J317" s="1329"/>
      <c r="K317" s="1169"/>
      <c r="L317" s="1039"/>
      <c r="M317" s="1039"/>
      <c r="N317" s="1039"/>
      <c r="Q317" s="926"/>
      <c r="R317" s="608"/>
    </row>
    <row r="318" spans="1:18" ht="30" customHeight="1">
      <c r="A318" s="609"/>
      <c r="B318" s="506"/>
      <c r="C318" s="1044"/>
      <c r="D318" s="1044"/>
      <c r="E318" s="1044"/>
      <c r="F318" s="505" t="s">
        <v>176</v>
      </c>
      <c r="G318" s="672"/>
      <c r="H318" s="1045"/>
      <c r="I318" s="1329"/>
      <c r="J318" s="1329"/>
      <c r="K318" s="1169"/>
      <c r="L318" s="1039"/>
      <c r="M318" s="1039"/>
      <c r="N318" s="1039"/>
      <c r="Q318" s="926"/>
      <c r="R318" s="608"/>
    </row>
    <row r="319" spans="1:18" ht="30" customHeight="1">
      <c r="A319" s="609"/>
      <c r="B319" s="506"/>
      <c r="C319" s="1044"/>
      <c r="D319" s="1044"/>
      <c r="E319" s="1044"/>
      <c r="F319" s="505" t="s">
        <v>177</v>
      </c>
      <c r="G319" s="672"/>
      <c r="H319" s="1045"/>
      <c r="I319" s="1329"/>
      <c r="J319" s="1329"/>
      <c r="K319" s="1169"/>
      <c r="L319" s="1039"/>
      <c r="M319" s="1039"/>
      <c r="N319" s="1039"/>
      <c r="Q319" s="926"/>
      <c r="R319" s="608"/>
    </row>
    <row r="320" spans="1:18" ht="30" customHeight="1">
      <c r="A320" s="609"/>
      <c r="B320" s="503"/>
      <c r="C320" s="1046"/>
      <c r="D320" s="1046"/>
      <c r="E320" s="1046"/>
      <c r="F320" s="504" t="s">
        <v>98</v>
      </c>
      <c r="G320" s="881"/>
      <c r="H320" s="1046"/>
      <c r="I320" s="1329"/>
      <c r="J320" s="1329"/>
      <c r="K320" s="1169"/>
      <c r="L320" s="1039"/>
      <c r="M320" s="1039"/>
      <c r="N320" s="1039"/>
      <c r="Q320" s="926"/>
      <c r="R320" s="608"/>
    </row>
    <row r="321" spans="1:18" ht="30" customHeight="1">
      <c r="A321" s="609"/>
      <c r="B321" s="502"/>
      <c r="C321" s="501"/>
      <c r="D321" s="501"/>
      <c r="E321" s="501"/>
      <c r="F321" s="501"/>
      <c r="G321" s="501"/>
      <c r="H321" s="501"/>
      <c r="I321" s="501"/>
      <c r="J321" s="501"/>
      <c r="K321" s="501"/>
      <c r="L321" s="501"/>
      <c r="M321" s="501"/>
      <c r="N321" s="501"/>
      <c r="O321" s="260"/>
      <c r="P321" s="260"/>
      <c r="Q321" s="1038"/>
      <c r="R321" s="608"/>
    </row>
    <row r="322" spans="1:18" ht="15" customHeight="1">
      <c r="A322" s="609"/>
      <c r="B322" s="404"/>
      <c r="Q322" s="926"/>
      <c r="R322" s="608"/>
    </row>
    <row r="323" spans="1:18" ht="30" customHeight="1">
      <c r="A323" s="609"/>
      <c r="B323" s="402"/>
      <c r="C323" s="262" t="s">
        <v>178</v>
      </c>
      <c r="D323" s="1047"/>
      <c r="E323" s="1048"/>
      <c r="F323" s="1048"/>
      <c r="G323" s="1049"/>
      <c r="H323" s="1049"/>
      <c r="N323" s="259"/>
      <c r="Q323" s="926"/>
      <c r="R323" s="608"/>
    </row>
    <row r="324" spans="1:18" ht="30" customHeight="1">
      <c r="A324" s="609"/>
      <c r="B324" s="494"/>
      <c r="C324" s="931"/>
      <c r="D324" s="1050"/>
      <c r="E324" s="1051"/>
      <c r="F324" s="1051"/>
      <c r="G324" s="989"/>
      <c r="H324" s="1410" t="s">
        <v>179</v>
      </c>
      <c r="I324" s="1410"/>
      <c r="J324" s="1341" t="s">
        <v>180</v>
      </c>
      <c r="K324" s="1341"/>
      <c r="L324" s="1341"/>
      <c r="M324" s="1341" t="s">
        <v>181</v>
      </c>
      <c r="N324" s="1341"/>
      <c r="O324" s="951"/>
      <c r="Q324" s="926"/>
      <c r="R324" s="608"/>
    </row>
    <row r="325" spans="1:18" ht="30" customHeight="1">
      <c r="A325" s="609"/>
      <c r="B325" s="674"/>
      <c r="C325" s="1403" t="s">
        <v>182</v>
      </c>
      <c r="D325" s="1403"/>
      <c r="E325" s="1403"/>
      <c r="F325" s="1403"/>
      <c r="G325" s="1403"/>
      <c r="H325" s="1411"/>
      <c r="I325" s="1412"/>
      <c r="J325" s="1326" t="s">
        <v>44</v>
      </c>
      <c r="K325" s="1326"/>
      <c r="L325" s="1326"/>
      <c r="M325" s="1337" t="s">
        <v>162</v>
      </c>
      <c r="N325" s="1338"/>
      <c r="Q325" s="926"/>
      <c r="R325" s="608"/>
    </row>
    <row r="326" spans="1:18" ht="30" customHeight="1">
      <c r="A326" s="609"/>
      <c r="B326" s="674"/>
      <c r="C326" s="1403" t="s">
        <v>183</v>
      </c>
      <c r="D326" s="1403"/>
      <c r="E326" s="1403"/>
      <c r="F326" s="1403"/>
      <c r="G326" s="1403"/>
      <c r="H326" s="1424"/>
      <c r="I326" s="1425"/>
      <c r="J326" s="1326" t="s">
        <v>44</v>
      </c>
      <c r="K326" s="1326"/>
      <c r="L326" s="1326"/>
      <c r="M326" s="1339" t="s">
        <v>162</v>
      </c>
      <c r="N326" s="1340"/>
      <c r="Q326" s="926"/>
      <c r="R326" s="608"/>
    </row>
    <row r="327" spans="1:18" ht="30" customHeight="1">
      <c r="A327" s="609"/>
      <c r="B327" s="674"/>
      <c r="C327" s="770" t="s">
        <v>184</v>
      </c>
      <c r="D327" s="770"/>
      <c r="E327" s="770"/>
      <c r="F327" s="770"/>
      <c r="G327" s="770"/>
      <c r="H327" s="1411"/>
      <c r="I327" s="1412"/>
      <c r="J327" s="1326" t="s">
        <v>44</v>
      </c>
      <c r="K327" s="1326"/>
      <c r="L327" s="1326"/>
      <c r="M327" s="1327" t="s">
        <v>162</v>
      </c>
      <c r="N327" s="1328"/>
      <c r="Q327" s="926"/>
      <c r="R327" s="608"/>
    </row>
    <row r="328" spans="1:18" ht="30" customHeight="1">
      <c r="A328" s="609"/>
      <c r="B328" s="674"/>
      <c r="C328" s="1404" t="s">
        <v>185</v>
      </c>
      <c r="D328" s="1405"/>
      <c r="E328" s="1405"/>
      <c r="F328" s="1405"/>
      <c r="G328" s="1406"/>
      <c r="H328" s="1411"/>
      <c r="I328" s="1412"/>
      <c r="J328" s="1326" t="s">
        <v>44</v>
      </c>
      <c r="K328" s="1326"/>
      <c r="L328" s="1326"/>
      <c r="M328" s="1327" t="s">
        <v>162</v>
      </c>
      <c r="N328" s="1328"/>
      <c r="Q328" s="926"/>
      <c r="R328" s="608"/>
    </row>
    <row r="329" spans="1:18" ht="30" customHeight="1">
      <c r="A329" s="609"/>
      <c r="B329" s="674"/>
      <c r="C329" s="1404" t="s">
        <v>186</v>
      </c>
      <c r="D329" s="1405"/>
      <c r="E329" s="1405"/>
      <c r="F329" s="1405"/>
      <c r="G329" s="1406"/>
      <c r="H329" s="1411"/>
      <c r="I329" s="1412"/>
      <c r="J329" s="1326" t="s">
        <v>44</v>
      </c>
      <c r="K329" s="1326"/>
      <c r="L329" s="1326"/>
      <c r="M329" s="1327" t="s">
        <v>162</v>
      </c>
      <c r="N329" s="1328"/>
      <c r="Q329" s="926"/>
      <c r="R329" s="608"/>
    </row>
    <row r="330" spans="1:18" ht="30" customHeight="1">
      <c r="A330" s="609"/>
      <c r="B330" s="674"/>
      <c r="C330" s="770" t="s">
        <v>187</v>
      </c>
      <c r="D330" s="770"/>
      <c r="E330" s="770"/>
      <c r="F330" s="770"/>
      <c r="G330" s="770"/>
      <c r="H330" s="1411"/>
      <c r="I330" s="1412"/>
      <c r="J330" s="1326" t="s">
        <v>44</v>
      </c>
      <c r="K330" s="1326"/>
      <c r="L330" s="1326"/>
      <c r="M330" s="1327" t="s">
        <v>162</v>
      </c>
      <c r="N330" s="1328"/>
      <c r="Q330" s="926"/>
      <c r="R330" s="608"/>
    </row>
    <row r="331" spans="1:18" ht="30" customHeight="1">
      <c r="A331" s="609"/>
      <c r="B331" s="675"/>
      <c r="C331" s="1419" t="s">
        <v>188</v>
      </c>
      <c r="D331" s="1420"/>
      <c r="E331" s="1420"/>
      <c r="F331" s="1420"/>
      <c r="G331" s="1421"/>
      <c r="H331" s="1411"/>
      <c r="I331" s="1412"/>
      <c r="J331" s="1326" t="s">
        <v>44</v>
      </c>
      <c r="K331" s="1326"/>
      <c r="L331" s="1326"/>
      <c r="M331" s="1327" t="s">
        <v>162</v>
      </c>
      <c r="N331" s="1328"/>
      <c r="Q331" s="926"/>
      <c r="R331" s="608"/>
    </row>
    <row r="332" spans="1:18" ht="30" customHeight="1">
      <c r="A332" s="609"/>
      <c r="B332" s="409"/>
      <c r="C332" s="1052"/>
      <c r="D332" s="1052"/>
      <c r="F332" s="1052"/>
      <c r="G332" s="1052"/>
      <c r="H332" s="1052"/>
      <c r="I332" s="1052"/>
      <c r="Q332" s="926"/>
      <c r="R332" s="608"/>
    </row>
    <row r="333" spans="1:18" ht="30" customHeight="1">
      <c r="A333" s="609"/>
      <c r="B333" s="404"/>
      <c r="C333" s="262" t="s">
        <v>189</v>
      </c>
      <c r="D333" s="262"/>
      <c r="E333" s="1050"/>
      <c r="F333" s="1051"/>
      <c r="G333" s="1176"/>
      <c r="H333" s="1176"/>
      <c r="Q333" s="926"/>
      <c r="R333" s="608"/>
    </row>
    <row r="334" spans="1:18" ht="30" customHeight="1">
      <c r="A334" s="609"/>
      <c r="B334" s="673"/>
      <c r="C334" s="1400" t="s">
        <v>190</v>
      </c>
      <c r="D334" s="1402"/>
      <c r="E334" s="1402"/>
      <c r="F334" s="1402"/>
      <c r="G334" s="1401"/>
      <c r="H334" s="1400" t="s">
        <v>191</v>
      </c>
      <c r="I334" s="1401"/>
      <c r="J334" s="1342" t="s">
        <v>192</v>
      </c>
      <c r="K334" s="1343"/>
      <c r="L334" s="1343"/>
      <c r="M334" s="1343"/>
      <c r="N334" s="1344"/>
      <c r="O334" s="968"/>
      <c r="Q334" s="926"/>
      <c r="R334" s="608"/>
    </row>
    <row r="335" spans="1:18" ht="33" customHeight="1">
      <c r="A335" s="609"/>
      <c r="B335" s="494" t="s">
        <v>193</v>
      </c>
      <c r="C335" s="1348"/>
      <c r="D335" s="1348"/>
      <c r="E335" s="1348"/>
      <c r="F335" s="1348"/>
      <c r="G335" s="1348"/>
      <c r="H335" s="1348"/>
      <c r="I335" s="1348"/>
      <c r="J335" s="1345"/>
      <c r="K335" s="1346"/>
      <c r="L335" s="1346"/>
      <c r="M335" s="1346"/>
      <c r="N335" s="1347"/>
      <c r="O335" s="378"/>
      <c r="P335" s="378"/>
      <c r="Q335" s="1053"/>
      <c r="R335" s="608"/>
    </row>
    <row r="336" spans="1:18" ht="40.950000000000003" customHeight="1">
      <c r="A336" s="609"/>
      <c r="B336" s="676"/>
      <c r="C336" s="1348"/>
      <c r="D336" s="1348"/>
      <c r="E336" s="1348"/>
      <c r="F336" s="1348"/>
      <c r="G336" s="1348"/>
      <c r="H336" s="1348"/>
      <c r="I336" s="1348"/>
      <c r="J336" s="1345"/>
      <c r="K336" s="1346"/>
      <c r="L336" s="1346"/>
      <c r="M336" s="1346"/>
      <c r="N336" s="1347"/>
      <c r="O336" s="378"/>
      <c r="P336" s="378"/>
      <c r="Q336" s="1053"/>
      <c r="R336" s="608"/>
    </row>
    <row r="337" spans="1:18" ht="37.049999999999997" customHeight="1">
      <c r="A337" s="609"/>
      <c r="B337" s="677"/>
      <c r="C337" s="1348"/>
      <c r="D337" s="1348"/>
      <c r="E337" s="1348"/>
      <c r="F337" s="1348"/>
      <c r="G337" s="1348"/>
      <c r="H337" s="1348"/>
      <c r="I337" s="1348"/>
      <c r="J337" s="1345"/>
      <c r="K337" s="1346"/>
      <c r="L337" s="1346"/>
      <c r="M337" s="1346"/>
      <c r="N337" s="1347"/>
      <c r="O337" s="378"/>
      <c r="P337" s="378"/>
      <c r="Q337" s="1053"/>
      <c r="R337" s="608"/>
    </row>
    <row r="338" spans="1:18" ht="37.049999999999997" customHeight="1">
      <c r="A338" s="609"/>
      <c r="B338" s="404"/>
      <c r="C338" s="1348"/>
      <c r="D338" s="1348"/>
      <c r="E338" s="1348"/>
      <c r="F338" s="1348"/>
      <c r="G338" s="1348"/>
      <c r="H338" s="1348"/>
      <c r="I338" s="1348"/>
      <c r="J338" s="1345"/>
      <c r="K338" s="1346"/>
      <c r="L338" s="1346"/>
      <c r="M338" s="1346"/>
      <c r="N338" s="1347"/>
      <c r="O338" s="378"/>
      <c r="P338" s="378"/>
      <c r="Q338" s="1053"/>
      <c r="R338" s="608"/>
    </row>
    <row r="339" spans="1:18" ht="39.75" customHeight="1">
      <c r="A339" s="609"/>
      <c r="B339" s="404"/>
      <c r="C339" s="1348"/>
      <c r="D339" s="1348"/>
      <c r="E339" s="1348"/>
      <c r="F339" s="1348"/>
      <c r="G339" s="1348"/>
      <c r="H339" s="1348"/>
      <c r="I339" s="1348"/>
      <c r="J339" s="1345"/>
      <c r="K339" s="1346"/>
      <c r="L339" s="1346"/>
      <c r="M339" s="1346"/>
      <c r="N339" s="1347"/>
      <c r="O339" s="378"/>
      <c r="P339" s="378"/>
      <c r="Q339" s="1053"/>
      <c r="R339" s="608"/>
    </row>
    <row r="340" spans="1:18" ht="15" customHeight="1">
      <c r="A340" s="609"/>
      <c r="B340" s="404"/>
      <c r="D340" s="265"/>
      <c r="E340" s="265"/>
      <c r="F340" s="265"/>
      <c r="G340" s="377"/>
      <c r="H340" s="377"/>
      <c r="I340" s="1354"/>
      <c r="J340" s="1355"/>
      <c r="K340" s="1355"/>
      <c r="L340" s="1355"/>
      <c r="Q340" s="926"/>
      <c r="R340" s="608"/>
    </row>
    <row r="341" spans="1:18" ht="28.05" customHeight="1" thickBot="1">
      <c r="A341" s="609"/>
      <c r="B341" s="405"/>
      <c r="C341" s="268"/>
      <c r="D341" s="410"/>
      <c r="E341" s="411"/>
      <c r="F341" s="411"/>
      <c r="G341" s="411"/>
      <c r="H341" s="411"/>
      <c r="I341" s="411"/>
      <c r="J341" s="411"/>
      <c r="K341" s="411"/>
      <c r="L341" s="412"/>
      <c r="M341" s="412"/>
      <c r="N341" s="412"/>
      <c r="O341" s="412"/>
      <c r="P341" s="412"/>
      <c r="Q341" s="1054"/>
      <c r="R341" s="608"/>
    </row>
    <row r="342" spans="1:18" ht="30" customHeight="1">
      <c r="A342" s="609"/>
      <c r="B342" s="610"/>
      <c r="C342" s="610"/>
      <c r="D342" s="611"/>
      <c r="E342" s="611"/>
      <c r="F342" s="610"/>
      <c r="G342" s="610"/>
      <c r="H342" s="610"/>
      <c r="I342" s="610"/>
      <c r="J342" s="610"/>
      <c r="K342" s="610"/>
      <c r="L342" s="610"/>
      <c r="M342" s="610"/>
      <c r="N342" s="610"/>
      <c r="O342" s="610"/>
      <c r="P342" s="610"/>
      <c r="Q342" s="610"/>
      <c r="R342" s="608"/>
    </row>
    <row r="343" spans="1:18" ht="21.75" customHeight="1">
      <c r="A343" s="488"/>
      <c r="F343" s="379"/>
      <c r="G343" s="380"/>
      <c r="H343" s="380"/>
      <c r="I343" s="380"/>
      <c r="J343" s="259"/>
      <c r="K343" s="259"/>
      <c r="L343" s="380"/>
      <c r="M343" s="380"/>
      <c r="N343" s="380"/>
      <c r="O343" s="380"/>
      <c r="P343" s="380"/>
      <c r="Q343" s="380"/>
      <c r="R343" s="487"/>
    </row>
    <row r="344" spans="1:18" ht="5.25" customHeight="1">
      <c r="A344" s="488"/>
      <c r="F344" s="379"/>
      <c r="G344" s="259"/>
      <c r="H344" s="259"/>
      <c r="I344" s="259"/>
      <c r="J344" s="259"/>
      <c r="K344" s="259"/>
      <c r="L344" s="259"/>
      <c r="M344" s="259"/>
      <c r="N344" s="259"/>
      <c r="O344" s="259"/>
      <c r="P344" s="259"/>
      <c r="Q344" s="259"/>
      <c r="R344" s="487"/>
    </row>
    <row r="345" spans="1:18" ht="21.75" customHeight="1">
      <c r="A345" s="488"/>
      <c r="F345" s="379"/>
      <c r="G345" s="380"/>
      <c r="H345" s="380"/>
      <c r="I345" s="380"/>
      <c r="J345" s="259"/>
      <c r="K345" s="259"/>
      <c r="L345" s="380"/>
      <c r="M345" s="380"/>
      <c r="N345" s="380"/>
      <c r="O345" s="380"/>
      <c r="P345" s="380"/>
      <c r="Q345" s="380"/>
      <c r="R345" s="487"/>
    </row>
    <row r="346" spans="1:18" ht="5.25" customHeight="1">
      <c r="A346" s="488"/>
      <c r="R346" s="487"/>
    </row>
    <row r="347" spans="1:18" ht="21.75" customHeight="1">
      <c r="A347" s="488"/>
      <c r="F347" s="379"/>
      <c r="G347" s="380"/>
      <c r="H347" s="380"/>
      <c r="I347" s="380"/>
      <c r="J347" s="259"/>
      <c r="K347" s="259"/>
      <c r="L347" s="380"/>
      <c r="M347" s="380"/>
      <c r="N347" s="380"/>
      <c r="O347" s="380"/>
      <c r="P347" s="380"/>
      <c r="Q347" s="380"/>
      <c r="R347" s="487"/>
    </row>
    <row r="348" spans="1:18" ht="21.75" customHeight="1">
      <c r="A348" s="488"/>
      <c r="D348" s="1174"/>
      <c r="E348" s="1174"/>
      <c r="F348" s="381"/>
      <c r="G348" s="381"/>
      <c r="H348" s="381"/>
      <c r="R348" s="487"/>
    </row>
    <row r="349" spans="1:18" ht="14.25" customHeight="1">
      <c r="A349" s="488"/>
      <c r="D349" s="1174"/>
      <c r="E349" s="1174"/>
      <c r="F349" s="381"/>
      <c r="G349" s="381"/>
      <c r="H349" s="381"/>
      <c r="R349" s="487"/>
    </row>
    <row r="350" spans="1:18" ht="21.75" customHeight="1">
      <c r="A350" s="488"/>
      <c r="D350" s="276"/>
      <c r="E350" s="276"/>
      <c r="F350" s="381"/>
      <c r="G350" s="381"/>
      <c r="H350" s="381"/>
      <c r="R350" s="487"/>
    </row>
    <row r="351" spans="1:18" ht="21.75" customHeight="1">
      <c r="A351" s="488"/>
      <c r="D351" s="382"/>
      <c r="E351" s="276"/>
      <c r="F351" s="381"/>
      <c r="G351" s="381"/>
      <c r="H351" s="381"/>
      <c r="I351" s="1356"/>
      <c r="J351" s="1332"/>
      <c r="K351" s="1160"/>
      <c r="L351" s="259"/>
      <c r="M351" s="259"/>
      <c r="N351" s="259"/>
      <c r="O351" s="259"/>
      <c r="P351" s="259"/>
      <c r="Q351" s="259"/>
      <c r="R351" s="487"/>
    </row>
    <row r="352" spans="1:18" ht="25.5" customHeight="1">
      <c r="A352" s="488"/>
      <c r="D352" s="261"/>
      <c r="E352" s="261"/>
      <c r="R352" s="487"/>
    </row>
    <row r="353" spans="1:20" ht="23.25" customHeight="1">
      <c r="A353" s="488"/>
      <c r="F353" s="379"/>
      <c r="G353" s="383"/>
      <c r="H353" s="383"/>
      <c r="R353" s="487"/>
    </row>
    <row r="354" spans="1:20" ht="4.5" customHeight="1">
      <c r="A354" s="488"/>
      <c r="R354" s="487"/>
    </row>
    <row r="355" spans="1:20" ht="23.25" customHeight="1">
      <c r="A355" s="488"/>
      <c r="F355" s="379"/>
      <c r="G355" s="383"/>
      <c r="H355" s="383"/>
      <c r="R355" s="487"/>
    </row>
    <row r="356" spans="1:20" ht="3.75" customHeight="1">
      <c r="A356" s="488"/>
      <c r="R356" s="487"/>
    </row>
    <row r="357" spans="1:20" ht="23.25" customHeight="1">
      <c r="A357" s="488"/>
      <c r="F357" s="379"/>
      <c r="G357" s="383"/>
      <c r="H357" s="383"/>
      <c r="R357" s="487"/>
    </row>
    <row r="358" spans="1:20" ht="3" customHeight="1">
      <c r="A358" s="488"/>
      <c r="R358" s="487"/>
    </row>
    <row r="359" spans="1:20" ht="23.25" customHeight="1">
      <c r="A359" s="488"/>
      <c r="F359" s="379"/>
      <c r="G359" s="383"/>
      <c r="H359" s="383"/>
      <c r="R359" s="487"/>
      <c r="T359" s="258" t="s">
        <v>193</v>
      </c>
    </row>
    <row r="360" spans="1:20" ht="4.5" customHeight="1">
      <c r="A360" s="488"/>
      <c r="R360" s="487"/>
    </row>
    <row r="361" spans="1:20" ht="23.25" customHeight="1">
      <c r="A361" s="488"/>
      <c r="F361" s="379"/>
      <c r="G361" s="383"/>
      <c r="H361" s="383"/>
      <c r="R361" s="487"/>
    </row>
    <row r="362" spans="1:20" ht="3.75" customHeight="1">
      <c r="A362" s="488"/>
      <c r="R362" s="487"/>
    </row>
    <row r="363" spans="1:20" ht="23.25" customHeight="1">
      <c r="A363" s="488"/>
      <c r="F363" s="379"/>
      <c r="G363" s="383"/>
      <c r="H363" s="383"/>
      <c r="R363" s="487"/>
    </row>
    <row r="364" spans="1:20" ht="3" customHeight="1">
      <c r="A364" s="488"/>
      <c r="F364" s="379"/>
      <c r="G364" s="379"/>
      <c r="H364" s="379"/>
      <c r="R364" s="487"/>
    </row>
    <row r="365" spans="1:20" ht="23.25" customHeight="1">
      <c r="A365" s="488"/>
      <c r="F365" s="379"/>
      <c r="G365" s="383"/>
      <c r="H365" s="383"/>
      <c r="R365" s="487"/>
    </row>
    <row r="366" spans="1:20" ht="21.75" customHeight="1">
      <c r="A366" s="488"/>
      <c r="R366" s="487"/>
    </row>
    <row r="367" spans="1:20" ht="19.5" customHeight="1">
      <c r="A367" s="488"/>
      <c r="B367" s="375"/>
      <c r="C367" s="375"/>
      <c r="D367" s="375"/>
      <c r="E367" s="375"/>
      <c r="F367" s="375"/>
      <c r="G367" s="375"/>
      <c r="H367" s="375"/>
      <c r="I367" s="375"/>
      <c r="J367" s="375"/>
      <c r="K367" s="375"/>
      <c r="L367" s="375"/>
      <c r="M367" s="375"/>
      <c r="N367" s="375"/>
      <c r="O367" s="375"/>
      <c r="P367" s="375"/>
      <c r="Q367" s="375"/>
      <c r="R367" s="487"/>
    </row>
    <row r="368" spans="1:20" ht="39" customHeight="1">
      <c r="A368" s="490" t="s">
        <v>194</v>
      </c>
      <c r="B368" s="372"/>
      <c r="C368" s="372"/>
      <c r="D368" s="372"/>
      <c r="E368" s="372"/>
      <c r="F368" s="373"/>
      <c r="G368" s="374"/>
      <c r="H368" s="374"/>
      <c r="I368" s="374"/>
      <c r="J368" s="374"/>
      <c r="K368" s="374"/>
      <c r="L368" s="374"/>
      <c r="M368" s="374"/>
      <c r="N368" s="374"/>
      <c r="O368" s="374"/>
      <c r="P368" s="374"/>
      <c r="Q368" s="374"/>
      <c r="R368" s="486"/>
    </row>
    <row r="369" spans="1:20" ht="21" customHeight="1">
      <c r="A369" s="488"/>
      <c r="B369" s="375"/>
      <c r="C369" s="375"/>
      <c r="D369" s="375"/>
      <c r="E369" s="375"/>
      <c r="F369" s="375"/>
      <c r="G369" s="375"/>
      <c r="H369" s="375"/>
      <c r="I369" s="375"/>
      <c r="J369" s="375"/>
      <c r="K369" s="375"/>
      <c r="L369" s="375"/>
      <c r="M369" s="375"/>
      <c r="N369" s="375"/>
      <c r="O369" s="375"/>
      <c r="P369" s="375"/>
      <c r="Q369" s="375"/>
      <c r="R369" s="487"/>
    </row>
    <row r="370" spans="1:20" ht="31.5" customHeight="1">
      <c r="A370" s="488"/>
      <c r="B370" s="1333"/>
      <c r="C370" s="1333"/>
      <c r="D370" s="1332"/>
      <c r="E370" s="1332"/>
      <c r="F370" s="1332"/>
      <c r="G370" s="1332"/>
      <c r="H370" s="1332"/>
      <c r="I370" s="1332"/>
      <c r="J370" s="1332"/>
      <c r="K370" s="1332"/>
      <c r="L370" s="1332"/>
      <c r="M370" s="1332"/>
      <c r="N370" s="1332"/>
      <c r="O370" s="1332"/>
      <c r="P370" s="1332"/>
      <c r="Q370" s="1332"/>
      <c r="R370" s="487"/>
    </row>
    <row r="371" spans="1:20" ht="21.75" customHeight="1">
      <c r="A371" s="488"/>
      <c r="D371" s="1357"/>
      <c r="E371" s="1355"/>
      <c r="F371" s="1355"/>
      <c r="G371" s="1355"/>
      <c r="R371" s="487"/>
    </row>
    <row r="372" spans="1:20" ht="21.75" customHeight="1">
      <c r="A372" s="488"/>
      <c r="D372" s="1175"/>
      <c r="E372" s="1175"/>
      <c r="F372" s="381"/>
      <c r="G372" s="381"/>
      <c r="H372" s="381"/>
      <c r="I372" s="1163"/>
      <c r="R372" s="487"/>
    </row>
    <row r="373" spans="1:20" ht="21.75" customHeight="1">
      <c r="A373" s="488"/>
      <c r="D373" s="1174"/>
      <c r="E373" s="1174"/>
      <c r="F373" s="381"/>
      <c r="G373" s="381"/>
      <c r="H373" s="381"/>
      <c r="I373" s="1163"/>
      <c r="R373" s="487"/>
    </row>
    <row r="374" spans="1:20" ht="21.75" customHeight="1">
      <c r="A374" s="488"/>
      <c r="D374" s="261"/>
      <c r="E374" s="259"/>
      <c r="F374" s="376"/>
      <c r="G374" s="259"/>
      <c r="H374" s="259"/>
      <c r="I374" s="259"/>
      <c r="J374" s="259"/>
      <c r="K374" s="259"/>
      <c r="R374" s="487"/>
    </row>
    <row r="375" spans="1:20" ht="22.5" customHeight="1">
      <c r="A375" s="488"/>
      <c r="D375" s="1175"/>
      <c r="E375" s="1175"/>
      <c r="F375" s="384"/>
      <c r="G375" s="385"/>
      <c r="H375" s="385"/>
      <c r="I375" s="1160"/>
      <c r="L375" s="259"/>
      <c r="M375" s="259"/>
      <c r="N375" s="259"/>
      <c r="O375" s="259"/>
      <c r="P375" s="259"/>
      <c r="Q375" s="259"/>
      <c r="R375" s="487"/>
    </row>
    <row r="376" spans="1:20" ht="21.75" customHeight="1">
      <c r="A376" s="488"/>
      <c r="D376" s="1174"/>
      <c r="E376" s="1174"/>
      <c r="F376" s="381"/>
      <c r="G376" s="381"/>
      <c r="H376" s="381"/>
      <c r="I376" s="1163"/>
      <c r="R376" s="487"/>
    </row>
    <row r="377" spans="1:20" ht="21.75" customHeight="1">
      <c r="A377" s="488"/>
      <c r="D377" s="1174"/>
      <c r="E377" s="1174"/>
      <c r="F377" s="381"/>
      <c r="G377" s="381"/>
      <c r="H377" s="381"/>
      <c r="I377" s="259"/>
      <c r="R377" s="487"/>
      <c r="T377" s="258" t="s">
        <v>193</v>
      </c>
    </row>
    <row r="378" spans="1:20" ht="21.75" customHeight="1">
      <c r="A378" s="488"/>
      <c r="D378" s="1174"/>
      <c r="E378" s="1174"/>
      <c r="F378" s="381"/>
      <c r="I378" s="259"/>
      <c r="R378" s="487"/>
    </row>
    <row r="379" spans="1:20" ht="13.5" customHeight="1">
      <c r="A379" s="488"/>
      <c r="D379" s="1174"/>
      <c r="E379" s="1174"/>
      <c r="F379" s="381"/>
      <c r="G379" s="381"/>
      <c r="H379" s="381"/>
      <c r="I379" s="259"/>
      <c r="R379" s="487"/>
    </row>
    <row r="380" spans="1:20" ht="21.75" customHeight="1">
      <c r="A380" s="488"/>
      <c r="B380" s="386"/>
      <c r="C380" s="386"/>
      <c r="D380" s="375"/>
      <c r="E380" s="375"/>
      <c r="F380" s="375"/>
      <c r="G380" s="375"/>
      <c r="H380" s="375"/>
      <c r="I380" s="375"/>
      <c r="J380" s="375"/>
      <c r="K380" s="375"/>
      <c r="L380" s="375"/>
      <c r="M380" s="375"/>
      <c r="N380" s="375"/>
      <c r="O380" s="375"/>
      <c r="P380" s="375"/>
      <c r="Q380" s="375"/>
      <c r="R380" s="487"/>
    </row>
    <row r="381" spans="1:20" ht="39" customHeight="1">
      <c r="A381" s="490" t="s">
        <v>195</v>
      </c>
      <c r="B381" s="372"/>
      <c r="C381" s="372"/>
      <c r="D381" s="372"/>
      <c r="E381" s="372"/>
      <c r="F381" s="373"/>
      <c r="G381" s="374"/>
      <c r="H381" s="374"/>
      <c r="I381" s="374"/>
      <c r="J381" s="374"/>
      <c r="K381" s="374"/>
      <c r="L381" s="374"/>
      <c r="M381" s="374"/>
      <c r="N381" s="374"/>
      <c r="O381" s="374"/>
      <c r="P381" s="374"/>
      <c r="Q381" s="374"/>
      <c r="R381" s="486"/>
    </row>
    <row r="382" spans="1:20" ht="21.75" customHeight="1">
      <c r="A382" s="488"/>
      <c r="B382" s="386"/>
      <c r="C382" s="386"/>
      <c r="D382" s="375"/>
      <c r="E382" s="375"/>
      <c r="F382" s="375"/>
      <c r="G382" s="375"/>
      <c r="H382" s="375"/>
      <c r="I382" s="375"/>
      <c r="J382" s="375"/>
      <c r="K382" s="375"/>
      <c r="L382" s="375"/>
      <c r="M382" s="375"/>
      <c r="N382" s="375"/>
      <c r="O382" s="375"/>
      <c r="P382" s="375"/>
      <c r="Q382" s="375"/>
      <c r="R382" s="487"/>
    </row>
    <row r="383" spans="1:20" ht="30.75" customHeight="1">
      <c r="A383" s="488"/>
      <c r="B383" s="1333"/>
      <c r="C383" s="1333"/>
      <c r="D383" s="1332"/>
      <c r="E383" s="1332"/>
      <c r="F383" s="1332"/>
      <c r="G383" s="1332"/>
      <c r="H383" s="1332"/>
      <c r="I383" s="1332"/>
      <c r="J383" s="1332"/>
      <c r="K383" s="1332"/>
      <c r="L383" s="1332"/>
      <c r="M383" s="1332"/>
      <c r="N383" s="1332"/>
      <c r="O383" s="1332"/>
      <c r="P383" s="1332"/>
      <c r="Q383" s="1332"/>
      <c r="R383" s="487"/>
    </row>
    <row r="384" spans="1:20" ht="21.75" customHeight="1">
      <c r="A384" s="488"/>
      <c r="D384" s="259"/>
      <c r="E384" s="259"/>
      <c r="F384" s="376"/>
      <c r="G384" s="259"/>
      <c r="H384" s="259"/>
      <c r="I384" s="377"/>
      <c r="J384" s="377"/>
      <c r="K384" s="377"/>
      <c r="L384" s="378"/>
      <c r="M384" s="378"/>
      <c r="N384" s="378"/>
      <c r="O384" s="378"/>
      <c r="P384" s="378"/>
      <c r="Q384" s="378"/>
      <c r="R384" s="487"/>
    </row>
    <row r="385" spans="1:18" ht="21.75" customHeight="1">
      <c r="A385" s="488"/>
      <c r="D385" s="1360"/>
      <c r="E385" s="1355"/>
      <c r="F385" s="1355"/>
      <c r="G385" s="1355"/>
      <c r="I385" s="387"/>
      <c r="J385" s="1163"/>
      <c r="K385" s="1163"/>
      <c r="R385" s="487"/>
    </row>
    <row r="386" spans="1:18" ht="21.75" customHeight="1">
      <c r="A386" s="488"/>
      <c r="D386" s="1174"/>
      <c r="E386" s="1174"/>
      <c r="F386" s="381"/>
      <c r="G386" s="381"/>
      <c r="H386" s="381"/>
      <c r="I386" s="388"/>
      <c r="R386" s="487"/>
    </row>
    <row r="387" spans="1:18" ht="21.75" customHeight="1">
      <c r="A387" s="488"/>
      <c r="D387" s="261"/>
      <c r="E387" s="261"/>
      <c r="F387" s="376"/>
      <c r="G387" s="259"/>
      <c r="H387" s="259"/>
      <c r="I387" s="259"/>
      <c r="R387" s="487"/>
    </row>
    <row r="388" spans="1:18" ht="69" customHeight="1">
      <c r="A388" s="488"/>
      <c r="D388" s="1361"/>
      <c r="E388" s="1355"/>
      <c r="F388" s="1355"/>
      <c r="G388" s="1355"/>
      <c r="H388" s="1355"/>
      <c r="I388" s="1355"/>
      <c r="J388" s="1355"/>
      <c r="K388" s="1355"/>
      <c r="L388" s="1355"/>
      <c r="R388" s="487"/>
    </row>
    <row r="389" spans="1:18" ht="24.75" customHeight="1">
      <c r="A389" s="488"/>
      <c r="D389" s="265"/>
      <c r="E389" s="265"/>
      <c r="F389" s="376"/>
      <c r="G389" s="259"/>
      <c r="H389" s="259"/>
      <c r="I389" s="259"/>
      <c r="R389" s="487"/>
    </row>
    <row r="390" spans="1:18" ht="168.75" customHeight="1">
      <c r="A390" s="488"/>
      <c r="D390" s="1352"/>
      <c r="E390" s="1332"/>
      <c r="F390" s="1332"/>
      <c r="G390" s="1332"/>
      <c r="H390" s="1332"/>
      <c r="I390" s="1332"/>
      <c r="J390" s="1332"/>
      <c r="K390" s="1332"/>
      <c r="L390" s="1332"/>
      <c r="M390" s="1160"/>
      <c r="N390" s="1160"/>
      <c r="O390" s="1160"/>
      <c r="P390" s="1160"/>
      <c r="Q390" s="1160"/>
      <c r="R390" s="487"/>
    </row>
    <row r="391" spans="1:18" ht="3.75" customHeight="1">
      <c r="A391" s="488"/>
      <c r="D391" s="389"/>
      <c r="E391" s="389"/>
      <c r="F391" s="389"/>
      <c r="G391" s="389"/>
      <c r="H391" s="389"/>
      <c r="I391" s="389"/>
      <c r="J391" s="389"/>
      <c r="K391" s="389"/>
      <c r="L391" s="389"/>
      <c r="M391" s="389"/>
      <c r="N391" s="389"/>
      <c r="O391" s="389"/>
      <c r="P391" s="389"/>
      <c r="Q391" s="389"/>
      <c r="R391" s="487"/>
    </row>
    <row r="392" spans="1:18" ht="22.5" customHeight="1">
      <c r="A392" s="488"/>
      <c r="D392" s="265"/>
      <c r="E392" s="389"/>
      <c r="F392" s="389"/>
      <c r="G392" s="389"/>
      <c r="H392" s="389"/>
      <c r="I392" s="389"/>
      <c r="J392" s="389"/>
      <c r="K392" s="389"/>
      <c r="L392" s="389"/>
      <c r="M392" s="389"/>
      <c r="N392" s="389"/>
      <c r="O392" s="389"/>
      <c r="P392" s="389"/>
      <c r="Q392" s="389"/>
      <c r="R392" s="487"/>
    </row>
    <row r="393" spans="1:18" ht="100.5" customHeight="1">
      <c r="A393" s="488"/>
      <c r="D393" s="1353"/>
      <c r="E393" s="1332"/>
      <c r="F393" s="1332"/>
      <c r="G393" s="1332"/>
      <c r="H393" s="1332"/>
      <c r="I393" s="1332"/>
      <c r="J393" s="1332"/>
      <c r="K393" s="1332"/>
      <c r="L393" s="1332"/>
      <c r="M393" s="1160"/>
      <c r="N393" s="1160"/>
      <c r="O393" s="1160"/>
      <c r="P393" s="1160"/>
      <c r="Q393" s="1160"/>
      <c r="R393" s="487"/>
    </row>
    <row r="394" spans="1:18" ht="28.5" customHeight="1">
      <c r="A394" s="488"/>
      <c r="D394" s="265"/>
      <c r="E394" s="265"/>
      <c r="F394" s="376"/>
      <c r="G394" s="259"/>
      <c r="H394" s="259"/>
      <c r="I394" s="259"/>
      <c r="R394" s="487"/>
    </row>
    <row r="395" spans="1:18" ht="24.75" customHeight="1">
      <c r="A395" s="488"/>
      <c r="D395" s="389"/>
      <c r="E395" s="389"/>
      <c r="F395" s="389"/>
      <c r="G395" s="1351"/>
      <c r="H395" s="1351"/>
      <c r="I395" s="1332"/>
      <c r="J395" s="1332"/>
      <c r="K395" s="1332"/>
      <c r="L395" s="1332"/>
      <c r="M395" s="1160"/>
      <c r="N395" s="1160"/>
      <c r="O395" s="1160"/>
      <c r="P395" s="1160"/>
      <c r="Q395" s="1160"/>
      <c r="R395" s="487"/>
    </row>
    <row r="396" spans="1:18" ht="6.75" customHeight="1">
      <c r="A396" s="488"/>
      <c r="D396" s="389"/>
      <c r="E396" s="389"/>
      <c r="F396" s="389"/>
      <c r="G396" s="259"/>
      <c r="H396" s="259"/>
      <c r="I396" s="259"/>
      <c r="R396" s="487"/>
    </row>
    <row r="397" spans="1:18" ht="24.75" customHeight="1">
      <c r="A397" s="488"/>
      <c r="D397" s="265"/>
      <c r="E397" s="270"/>
      <c r="F397" s="270"/>
      <c r="G397" s="1351"/>
      <c r="H397" s="1351"/>
      <c r="I397" s="1332"/>
      <c r="J397" s="1332"/>
      <c r="K397" s="1332"/>
      <c r="L397" s="1332"/>
      <c r="M397" s="1160"/>
      <c r="N397" s="1160"/>
      <c r="O397" s="1160"/>
      <c r="P397" s="1160"/>
      <c r="Q397" s="1160"/>
      <c r="R397" s="487"/>
    </row>
    <row r="398" spans="1:18" ht="6" customHeight="1">
      <c r="A398" s="488"/>
      <c r="D398" s="265"/>
      <c r="E398" s="270"/>
      <c r="F398" s="270"/>
      <c r="G398" s="259"/>
      <c r="H398" s="259"/>
      <c r="I398" s="259"/>
      <c r="R398" s="487"/>
    </row>
    <row r="399" spans="1:18" ht="21.75" customHeight="1">
      <c r="A399" s="488"/>
      <c r="D399" s="389"/>
      <c r="E399" s="389"/>
      <c r="F399" s="389"/>
      <c r="G399" s="1351"/>
      <c r="H399" s="1351"/>
      <c r="I399" s="1332"/>
      <c r="J399" s="1332"/>
      <c r="K399" s="1332"/>
      <c r="L399" s="1332"/>
      <c r="M399" s="1160"/>
      <c r="N399" s="1160"/>
      <c r="O399" s="1160"/>
      <c r="P399" s="1160"/>
      <c r="Q399" s="1160"/>
      <c r="R399" s="487"/>
    </row>
    <row r="400" spans="1:18" ht="6" customHeight="1">
      <c r="A400" s="488"/>
      <c r="D400" s="265"/>
      <c r="E400" s="270"/>
      <c r="F400" s="270"/>
      <c r="G400" s="259"/>
      <c r="H400" s="259"/>
      <c r="I400" s="259"/>
      <c r="R400" s="487"/>
    </row>
    <row r="401" spans="1:18" ht="21.75" customHeight="1">
      <c r="A401" s="488"/>
      <c r="D401" s="389"/>
      <c r="E401" s="389"/>
      <c r="F401" s="389"/>
      <c r="G401" s="1351"/>
      <c r="H401" s="1351"/>
      <c r="I401" s="1332"/>
      <c r="J401" s="1332"/>
      <c r="K401" s="1332"/>
      <c r="L401" s="1332"/>
      <c r="M401" s="1160"/>
      <c r="N401" s="1160"/>
      <c r="O401" s="1160"/>
      <c r="P401" s="1160"/>
      <c r="Q401" s="1160"/>
      <c r="R401" s="487"/>
    </row>
    <row r="402" spans="1:18" ht="29.25" customHeight="1">
      <c r="A402" s="488"/>
      <c r="D402" s="389"/>
      <c r="E402" s="389"/>
      <c r="F402" s="389"/>
      <c r="G402" s="390"/>
      <c r="H402" s="390"/>
      <c r="I402" s="389"/>
      <c r="J402" s="389"/>
      <c r="K402" s="389"/>
      <c r="L402" s="389"/>
      <c r="M402" s="389"/>
      <c r="N402" s="389"/>
      <c r="O402" s="389"/>
      <c r="P402" s="389"/>
      <c r="Q402" s="389"/>
      <c r="R402" s="487"/>
    </row>
    <row r="403" spans="1:18" ht="21.75" customHeight="1">
      <c r="A403" s="488"/>
      <c r="D403" s="265"/>
      <c r="E403" s="389"/>
      <c r="F403" s="389"/>
      <c r="G403" s="1351"/>
      <c r="H403" s="1351"/>
      <c r="I403" s="1332"/>
      <c r="J403" s="1332"/>
      <c r="K403" s="1332"/>
      <c r="L403" s="1332"/>
      <c r="M403" s="1160"/>
      <c r="N403" s="1160"/>
      <c r="O403" s="1160"/>
      <c r="P403" s="1160"/>
      <c r="Q403" s="1160"/>
      <c r="R403" s="487"/>
    </row>
    <row r="404" spans="1:18" ht="21.75" customHeight="1">
      <c r="A404" s="488"/>
      <c r="D404" s="389"/>
      <c r="E404" s="389"/>
      <c r="F404" s="389"/>
      <c r="G404" s="389"/>
      <c r="H404" s="389"/>
      <c r="I404" s="389"/>
      <c r="J404" s="389"/>
      <c r="K404" s="389"/>
      <c r="L404" s="389"/>
      <c r="M404" s="389"/>
      <c r="N404" s="389"/>
      <c r="O404" s="389"/>
      <c r="P404" s="389"/>
      <c r="Q404" s="389"/>
      <c r="R404" s="487"/>
    </row>
    <row r="405" spans="1:18" ht="21.75" customHeight="1">
      <c r="A405" s="488"/>
      <c r="D405" s="265"/>
      <c r="E405" s="389"/>
      <c r="F405" s="389"/>
      <c r="G405" s="389"/>
      <c r="H405" s="389"/>
      <c r="I405" s="389"/>
      <c r="J405" s="389"/>
      <c r="K405" s="389"/>
      <c r="L405" s="389"/>
      <c r="M405" s="389"/>
      <c r="N405" s="389"/>
      <c r="O405" s="389"/>
      <c r="P405" s="389"/>
      <c r="Q405" s="389"/>
      <c r="R405" s="487"/>
    </row>
    <row r="406" spans="1:18" ht="59.25" customHeight="1">
      <c r="A406" s="488"/>
      <c r="D406" s="265"/>
      <c r="E406" s="389"/>
      <c r="F406" s="389"/>
      <c r="G406" s="1351"/>
      <c r="H406" s="1351"/>
      <c r="I406" s="1332"/>
      <c r="J406" s="1332"/>
      <c r="K406" s="1332"/>
      <c r="L406" s="1332"/>
      <c r="M406" s="1160"/>
      <c r="N406" s="1160"/>
      <c r="O406" s="1160"/>
      <c r="P406" s="1160"/>
      <c r="Q406" s="1160"/>
      <c r="R406" s="487"/>
    </row>
    <row r="407" spans="1:18" ht="24" customHeight="1">
      <c r="A407" s="488"/>
      <c r="D407" s="265"/>
      <c r="E407" s="389"/>
      <c r="F407" s="389"/>
      <c r="G407" s="390"/>
      <c r="H407" s="390"/>
      <c r="I407" s="389"/>
      <c r="J407" s="389"/>
      <c r="K407" s="389"/>
      <c r="L407" s="389"/>
      <c r="M407" s="389"/>
      <c r="N407" s="389"/>
      <c r="O407" s="389"/>
      <c r="P407" s="389"/>
      <c r="Q407" s="389"/>
      <c r="R407" s="487"/>
    </row>
    <row r="408" spans="1:18" ht="21.75" customHeight="1">
      <c r="A408" s="488"/>
      <c r="D408" s="1174"/>
      <c r="E408" s="1174"/>
      <c r="F408" s="381"/>
      <c r="G408" s="381"/>
      <c r="H408" s="381"/>
      <c r="I408" s="391"/>
      <c r="R408" s="487"/>
    </row>
    <row r="409" spans="1:18" ht="21.75" customHeight="1">
      <c r="A409" s="488"/>
      <c r="D409" s="1174"/>
      <c r="E409" s="1174"/>
      <c r="F409" s="381"/>
      <c r="G409" s="381"/>
      <c r="H409" s="381"/>
      <c r="I409" s="391"/>
      <c r="R409" s="487"/>
    </row>
    <row r="410" spans="1:18" ht="21.75" customHeight="1">
      <c r="A410" s="488"/>
      <c r="D410" s="1174"/>
      <c r="E410" s="1174"/>
      <c r="F410" s="381"/>
      <c r="G410" s="381"/>
      <c r="H410" s="381"/>
      <c r="I410" s="391"/>
      <c r="R410" s="487"/>
    </row>
    <row r="411" spans="1:18" ht="21.75" customHeight="1">
      <c r="A411" s="488"/>
      <c r="D411" s="1174"/>
      <c r="E411" s="1174"/>
      <c r="F411" s="381"/>
      <c r="G411" s="381"/>
      <c r="H411" s="381"/>
      <c r="I411" s="391"/>
      <c r="R411" s="487"/>
    </row>
    <row r="412" spans="1:18" ht="21.75" customHeight="1">
      <c r="A412" s="488"/>
      <c r="D412" s="1174"/>
      <c r="E412" s="1174"/>
      <c r="F412" s="381"/>
      <c r="G412" s="381"/>
      <c r="H412" s="381"/>
      <c r="I412" s="391"/>
      <c r="R412" s="487"/>
    </row>
    <row r="413" spans="1:18" ht="21.75" customHeight="1">
      <c r="A413" s="488"/>
      <c r="D413" s="1174"/>
      <c r="E413" s="1174"/>
      <c r="F413" s="381"/>
      <c r="G413" s="381"/>
      <c r="H413" s="381"/>
      <c r="I413" s="391"/>
      <c r="R413" s="487"/>
    </row>
    <row r="414" spans="1:18" ht="21.75" customHeight="1">
      <c r="A414" s="488"/>
      <c r="D414" s="1174"/>
      <c r="E414" s="1174"/>
      <c r="F414" s="381"/>
      <c r="G414" s="381"/>
      <c r="H414" s="381"/>
      <c r="I414" s="391"/>
      <c r="R414" s="487"/>
    </row>
    <row r="415" spans="1:18" ht="21.75" customHeight="1">
      <c r="A415" s="488"/>
      <c r="D415" s="1174"/>
      <c r="E415" s="1174"/>
      <c r="F415" s="381"/>
      <c r="G415" s="381"/>
      <c r="H415" s="381"/>
      <c r="I415" s="391"/>
      <c r="R415" s="487"/>
    </row>
    <row r="416" spans="1:18" ht="21.75" customHeight="1">
      <c r="A416" s="488"/>
      <c r="D416" s="1174"/>
      <c r="E416" s="1174"/>
      <c r="F416" s="381"/>
      <c r="G416" s="381"/>
      <c r="H416" s="381"/>
      <c r="I416" s="391"/>
      <c r="R416" s="487"/>
    </row>
    <row r="417" spans="1:21" ht="14.25" customHeight="1">
      <c r="A417" s="488"/>
      <c r="D417" s="1174"/>
      <c r="E417" s="1174"/>
      <c r="F417" s="381"/>
      <c r="G417" s="381"/>
      <c r="H417" s="381"/>
      <c r="I417" s="391"/>
      <c r="R417" s="487"/>
    </row>
    <row r="418" spans="1:21" ht="29.25" customHeight="1">
      <c r="A418" s="488"/>
      <c r="B418" s="1333"/>
      <c r="C418" s="1333"/>
      <c r="D418" s="1332"/>
      <c r="E418" s="1332"/>
      <c r="F418" s="1332"/>
      <c r="G418" s="1332"/>
      <c r="H418" s="1332"/>
      <c r="I418" s="1332"/>
      <c r="J418" s="1332"/>
      <c r="K418" s="1332"/>
      <c r="L418" s="1332"/>
      <c r="M418" s="1332"/>
      <c r="N418" s="1332"/>
      <c r="O418" s="1332"/>
      <c r="P418" s="1332"/>
      <c r="Q418" s="1332"/>
      <c r="R418" s="487"/>
    </row>
    <row r="419" spans="1:21" ht="21.75" customHeight="1">
      <c r="A419" s="488"/>
      <c r="D419" s="521"/>
      <c r="E419" s="521"/>
      <c r="F419" s="376"/>
      <c r="G419" s="259"/>
      <c r="H419" s="259"/>
      <c r="I419" s="259"/>
      <c r="J419" s="259"/>
      <c r="K419" s="259"/>
      <c r="L419" s="259"/>
      <c r="M419" s="259"/>
      <c r="N419" s="259"/>
      <c r="O419" s="259"/>
      <c r="P419" s="259"/>
      <c r="Q419" s="259"/>
      <c r="R419" s="487"/>
    </row>
    <row r="420" spans="1:21" ht="21.75" customHeight="1">
      <c r="A420" s="488"/>
      <c r="D420" s="521"/>
      <c r="E420" s="521"/>
      <c r="F420" s="376"/>
      <c r="G420" s="392"/>
      <c r="H420" s="392"/>
      <c r="I420" s="393"/>
      <c r="J420" s="393"/>
      <c r="K420" s="393"/>
      <c r="L420" s="393"/>
      <c r="M420" s="393"/>
      <c r="N420" s="393"/>
      <c r="O420" s="393"/>
      <c r="P420" s="393"/>
      <c r="Q420" s="393"/>
      <c r="R420" s="375"/>
    </row>
    <row r="421" spans="1:21" ht="24.75" customHeight="1">
      <c r="A421" s="488"/>
      <c r="D421" s="259"/>
      <c r="E421" s="259"/>
      <c r="F421" s="376"/>
      <c r="G421" s="259"/>
      <c r="H421" s="259"/>
      <c r="I421" s="259"/>
      <c r="J421" s="259"/>
      <c r="K421" s="259"/>
      <c r="R421" s="487"/>
    </row>
    <row r="422" spans="1:21" ht="24.75" customHeight="1">
      <c r="A422" s="488"/>
      <c r="D422" s="261"/>
      <c r="E422" s="259"/>
      <c r="F422" s="376"/>
      <c r="G422" s="259"/>
      <c r="H422" s="259"/>
      <c r="I422" s="259"/>
      <c r="J422" s="259"/>
      <c r="K422" s="259"/>
      <c r="R422" s="487"/>
    </row>
    <row r="423" spans="1:21" ht="21.75" customHeight="1">
      <c r="A423" s="488"/>
      <c r="D423" s="1175"/>
      <c r="E423" s="1175"/>
      <c r="F423" s="384"/>
      <c r="G423" s="385"/>
      <c r="H423" s="385"/>
      <c r="I423" s="1160"/>
      <c r="L423" s="259"/>
      <c r="M423" s="259"/>
      <c r="N423" s="259"/>
      <c r="O423" s="259"/>
      <c r="P423" s="259"/>
      <c r="Q423" s="259"/>
      <c r="R423" s="487"/>
    </row>
    <row r="424" spans="1:21" ht="21.75" customHeight="1">
      <c r="A424" s="488"/>
      <c r="D424" s="1175"/>
      <c r="E424" s="1175"/>
      <c r="F424" s="384"/>
      <c r="G424" s="1175"/>
      <c r="H424" s="1175"/>
      <c r="I424" s="1175"/>
      <c r="J424" s="1175"/>
      <c r="K424" s="1175"/>
      <c r="L424" s="1175"/>
      <c r="M424" s="1175"/>
      <c r="N424" s="1175"/>
      <c r="O424" s="1175"/>
      <c r="P424" s="1175"/>
      <c r="Q424" s="1175"/>
      <c r="R424" s="487"/>
    </row>
    <row r="425" spans="1:21" ht="33.75" customHeight="1">
      <c r="A425" s="488"/>
      <c r="B425" s="1334"/>
      <c r="C425" s="1334"/>
      <c r="D425" s="1332"/>
      <c r="E425" s="1332"/>
      <c r="F425" s="1332"/>
      <c r="G425" s="1332"/>
      <c r="H425" s="1332"/>
      <c r="I425" s="1332"/>
      <c r="J425" s="1332"/>
      <c r="K425" s="1332"/>
      <c r="L425" s="1332"/>
      <c r="M425" s="1332"/>
      <c r="N425" s="1332"/>
      <c r="O425" s="1332"/>
      <c r="P425" s="1332"/>
      <c r="Q425" s="1332"/>
      <c r="R425" s="487"/>
    </row>
    <row r="426" spans="1:21" ht="21.75" customHeight="1">
      <c r="A426" s="488"/>
      <c r="B426" s="1172"/>
      <c r="C426" s="1172"/>
      <c r="D426" s="1335"/>
      <c r="E426" s="1332"/>
      <c r="F426" s="1332"/>
      <c r="G426" s="1172"/>
      <c r="H426" s="1172"/>
      <c r="I426" s="1335"/>
      <c r="J426" s="1332"/>
      <c r="K426" s="1160"/>
      <c r="L426" s="1172"/>
      <c r="M426" s="1172"/>
      <c r="N426" s="1172"/>
      <c r="O426" s="1172"/>
      <c r="P426" s="1172"/>
      <c r="Q426" s="1172"/>
      <c r="R426" s="487"/>
    </row>
    <row r="427" spans="1:21" ht="21.75" customHeight="1">
      <c r="A427" s="488"/>
      <c r="B427" s="1173"/>
      <c r="C427" s="1173"/>
      <c r="D427" s="1349"/>
      <c r="E427" s="1332"/>
      <c r="F427" s="1332"/>
      <c r="G427" s="1173"/>
      <c r="H427" s="1173"/>
      <c r="I427" s="1350"/>
      <c r="J427" s="1332"/>
      <c r="K427" s="1160"/>
      <c r="L427" s="394"/>
      <c r="M427" s="394"/>
      <c r="N427" s="394"/>
      <c r="O427" s="394"/>
      <c r="P427" s="394"/>
      <c r="Q427" s="394"/>
      <c r="R427" s="487"/>
    </row>
    <row r="428" spans="1:21" ht="21.75" customHeight="1">
      <c r="A428" s="488"/>
      <c r="B428" s="395"/>
      <c r="C428" s="395"/>
      <c r="D428" s="1358"/>
      <c r="E428" s="1332"/>
      <c r="F428" s="1332"/>
      <c r="G428" s="1171"/>
      <c r="H428" s="1171"/>
      <c r="I428" s="1331"/>
      <c r="J428" s="1332"/>
      <c r="K428" s="1160"/>
      <c r="L428" s="1171"/>
      <c r="M428" s="1171"/>
      <c r="N428" s="1171"/>
      <c r="O428" s="1171"/>
      <c r="P428" s="1171"/>
      <c r="Q428" s="1171"/>
      <c r="R428" s="487"/>
      <c r="U428" s="258" t="s">
        <v>193</v>
      </c>
    </row>
    <row r="429" spans="1:21" ht="21.75" customHeight="1">
      <c r="A429" s="488"/>
      <c r="B429" s="395"/>
      <c r="C429" s="395"/>
      <c r="D429" s="1358"/>
      <c r="E429" s="1332"/>
      <c r="F429" s="1332"/>
      <c r="G429" s="1171"/>
      <c r="H429" s="1171"/>
      <c r="I429" s="1331"/>
      <c r="J429" s="1332"/>
      <c r="K429" s="1160"/>
      <c r="L429" s="1171"/>
      <c r="M429" s="1171"/>
      <c r="N429" s="1171"/>
      <c r="O429" s="1171"/>
      <c r="P429" s="1171"/>
      <c r="Q429" s="1171"/>
      <c r="R429" s="487"/>
    </row>
    <row r="430" spans="1:21" ht="21.75" customHeight="1">
      <c r="A430" s="488"/>
      <c r="B430" s="395"/>
      <c r="C430" s="395"/>
      <c r="D430" s="1358"/>
      <c r="E430" s="1332"/>
      <c r="F430" s="1332"/>
      <c r="G430" s="1171"/>
      <c r="H430" s="1171"/>
      <c r="I430" s="1331"/>
      <c r="J430" s="1332"/>
      <c r="K430" s="1160"/>
      <c r="L430" s="1171"/>
      <c r="M430" s="1171"/>
      <c r="N430" s="1171"/>
      <c r="O430" s="1171"/>
      <c r="P430" s="1171"/>
      <c r="Q430" s="1171"/>
      <c r="R430" s="487"/>
    </row>
    <row r="431" spans="1:21" ht="21.75" customHeight="1">
      <c r="A431" s="488"/>
      <c r="B431" s="395"/>
      <c r="C431" s="395"/>
      <c r="D431" s="1358"/>
      <c r="E431" s="1332"/>
      <c r="F431" s="1332"/>
      <c r="G431" s="1171"/>
      <c r="H431" s="1171"/>
      <c r="I431" s="1331"/>
      <c r="J431" s="1332"/>
      <c r="K431" s="1160"/>
      <c r="L431" s="1171"/>
      <c r="M431" s="1171"/>
      <c r="N431" s="1171"/>
      <c r="O431" s="1171"/>
      <c r="P431" s="1171"/>
      <c r="Q431" s="1171"/>
      <c r="R431" s="487"/>
    </row>
    <row r="432" spans="1:21" ht="21.75" customHeight="1">
      <c r="A432" s="488"/>
      <c r="B432" s="395"/>
      <c r="C432" s="395"/>
      <c r="D432" s="1358"/>
      <c r="E432" s="1332"/>
      <c r="F432" s="1332"/>
      <c r="G432" s="1171"/>
      <c r="H432" s="1171"/>
      <c r="I432" s="1331"/>
      <c r="J432" s="1332"/>
      <c r="K432" s="1160"/>
      <c r="L432" s="1171"/>
      <c r="M432" s="1171"/>
      <c r="N432" s="1171"/>
      <c r="O432" s="1171"/>
      <c r="P432" s="1171"/>
      <c r="Q432" s="1171"/>
      <c r="R432" s="487"/>
    </row>
    <row r="433" spans="1:21" ht="33" customHeight="1">
      <c r="A433" s="488"/>
      <c r="B433" s="1334"/>
      <c r="C433" s="1334"/>
      <c r="D433" s="1332"/>
      <c r="E433" s="1332"/>
      <c r="F433" s="1332"/>
      <c r="G433" s="1332"/>
      <c r="H433" s="1332"/>
      <c r="I433" s="1332"/>
      <c r="J433" s="1332"/>
      <c r="K433" s="1332"/>
      <c r="L433" s="1332"/>
      <c r="M433" s="1332"/>
      <c r="N433" s="1332"/>
      <c r="O433" s="1332"/>
      <c r="P433" s="1332"/>
      <c r="Q433" s="1332"/>
      <c r="R433" s="487"/>
    </row>
    <row r="434" spans="1:21" ht="21.75" customHeight="1">
      <c r="A434" s="488"/>
      <c r="B434" s="1172"/>
      <c r="C434" s="1172"/>
      <c r="D434" s="1335"/>
      <c r="E434" s="1332"/>
      <c r="F434" s="1332"/>
      <c r="G434" s="1172"/>
      <c r="H434" s="1172"/>
      <c r="I434" s="1335"/>
      <c r="J434" s="1332"/>
      <c r="K434" s="1160"/>
      <c r="L434" s="1172"/>
      <c r="M434" s="1172"/>
      <c r="N434" s="1172"/>
      <c r="O434" s="1172"/>
      <c r="P434" s="1172"/>
      <c r="Q434" s="1172"/>
      <c r="R434" s="487"/>
    </row>
    <row r="435" spans="1:21" ht="21.75" customHeight="1">
      <c r="A435" s="488"/>
      <c r="B435" s="1173"/>
      <c r="C435" s="1173"/>
      <c r="D435" s="1349"/>
      <c r="E435" s="1332"/>
      <c r="F435" s="1332"/>
      <c r="G435" s="1173"/>
      <c r="H435" s="1173"/>
      <c r="I435" s="1359"/>
      <c r="J435" s="1332"/>
      <c r="K435" s="1160"/>
      <c r="L435" s="394"/>
      <c r="M435" s="394"/>
      <c r="N435" s="394"/>
      <c r="O435" s="394"/>
      <c r="P435" s="394"/>
      <c r="Q435" s="394"/>
      <c r="R435" s="487"/>
    </row>
    <row r="436" spans="1:21" ht="21.75" customHeight="1">
      <c r="A436" s="488"/>
      <c r="B436" s="1173"/>
      <c r="C436" s="1173"/>
      <c r="D436" s="1349"/>
      <c r="E436" s="1332"/>
      <c r="F436" s="1332"/>
      <c r="G436" s="1173"/>
      <c r="H436" s="1173"/>
      <c r="I436" s="1350"/>
      <c r="J436" s="1332"/>
      <c r="K436" s="1160"/>
      <c r="L436" s="394"/>
      <c r="M436" s="394"/>
      <c r="N436" s="394"/>
      <c r="O436" s="394"/>
      <c r="P436" s="394"/>
      <c r="Q436" s="394"/>
      <c r="R436" s="487"/>
    </row>
    <row r="437" spans="1:21" ht="21.75" customHeight="1">
      <c r="A437" s="488"/>
      <c r="B437" s="395"/>
      <c r="C437" s="395"/>
      <c r="D437" s="1358"/>
      <c r="E437" s="1332"/>
      <c r="F437" s="1332"/>
      <c r="G437" s="1171"/>
      <c r="H437" s="1171"/>
      <c r="I437" s="1331"/>
      <c r="J437" s="1332"/>
      <c r="K437" s="1160"/>
      <c r="L437" s="1171"/>
      <c r="M437" s="1171"/>
      <c r="N437" s="1171"/>
      <c r="O437" s="1171"/>
      <c r="P437" s="1171"/>
      <c r="Q437" s="1171"/>
      <c r="R437" s="487"/>
    </row>
    <row r="438" spans="1:21" ht="21.75" customHeight="1">
      <c r="A438" s="488"/>
      <c r="B438" s="395"/>
      <c r="C438" s="395"/>
      <c r="D438" s="1358"/>
      <c r="E438" s="1332"/>
      <c r="F438" s="1332"/>
      <c r="G438" s="1171"/>
      <c r="H438" s="1171"/>
      <c r="I438" s="1331"/>
      <c r="J438" s="1332"/>
      <c r="K438" s="1160"/>
      <c r="L438" s="1171"/>
      <c r="M438" s="1171"/>
      <c r="N438" s="1171"/>
      <c r="O438" s="1171"/>
      <c r="P438" s="1171"/>
      <c r="Q438" s="1171"/>
      <c r="R438" s="487"/>
      <c r="U438" s="258" t="s">
        <v>193</v>
      </c>
    </row>
    <row r="439" spans="1:21" ht="21.75" customHeight="1">
      <c r="A439" s="488"/>
      <c r="B439" s="395"/>
      <c r="C439" s="395"/>
      <c r="D439" s="1358"/>
      <c r="E439" s="1332"/>
      <c r="F439" s="1332"/>
      <c r="G439" s="1171"/>
      <c r="H439" s="1171"/>
      <c r="I439" s="1331"/>
      <c r="J439" s="1332"/>
      <c r="K439" s="1160"/>
      <c r="L439" s="1171"/>
      <c r="M439" s="1171"/>
      <c r="N439" s="1171"/>
      <c r="O439" s="1171"/>
      <c r="P439" s="1171"/>
      <c r="Q439" s="1171"/>
      <c r="R439" s="487"/>
    </row>
    <row r="440" spans="1:21" ht="21" customHeight="1">
      <c r="A440" s="488"/>
      <c r="B440" s="395"/>
      <c r="C440" s="395"/>
      <c r="D440" s="1358"/>
      <c r="E440" s="1332"/>
      <c r="F440" s="1332"/>
      <c r="G440" s="1171"/>
      <c r="H440" s="1171"/>
      <c r="I440" s="1331"/>
      <c r="J440" s="1332"/>
      <c r="K440" s="1160"/>
      <c r="L440" s="1171"/>
      <c r="M440" s="1171"/>
      <c r="N440" s="1171"/>
      <c r="O440" s="1171"/>
      <c r="P440" s="1171"/>
      <c r="Q440" s="1171"/>
      <c r="R440" s="487"/>
    </row>
    <row r="441" spans="1:21" ht="21.75" customHeight="1">
      <c r="A441" s="488"/>
      <c r="B441" s="395"/>
      <c r="C441" s="395"/>
      <c r="D441" s="1358"/>
      <c r="E441" s="1332"/>
      <c r="F441" s="1332"/>
      <c r="G441" s="1171"/>
      <c r="H441" s="1171"/>
      <c r="I441" s="1331"/>
      <c r="J441" s="1332"/>
      <c r="K441" s="1160"/>
      <c r="L441" s="1171"/>
      <c r="M441" s="1171"/>
      <c r="N441" s="1171"/>
      <c r="O441" s="1171"/>
      <c r="P441" s="1171"/>
      <c r="Q441" s="1171"/>
      <c r="R441" s="487"/>
    </row>
    <row r="442" spans="1:21" ht="21.75" customHeight="1">
      <c r="A442" s="488"/>
      <c r="B442" s="375"/>
      <c r="C442" s="375"/>
      <c r="D442" s="375"/>
      <c r="E442" s="375"/>
      <c r="F442" s="375"/>
      <c r="G442" s="375"/>
      <c r="H442" s="375"/>
      <c r="I442" s="375"/>
      <c r="J442" s="375"/>
      <c r="K442" s="375"/>
      <c r="L442" s="375"/>
      <c r="M442" s="375"/>
      <c r="N442" s="375"/>
      <c r="O442" s="375"/>
      <c r="P442" s="375"/>
      <c r="Q442" s="375"/>
      <c r="R442" s="487"/>
    </row>
    <row r="443" spans="1:21" ht="21.75" customHeight="1">
      <c r="A443" s="489"/>
    </row>
    <row r="444" spans="1:21" ht="21.75" customHeight="1">
      <c r="A444" s="489"/>
    </row>
    <row r="445" spans="1:21" ht="21.75" customHeight="1">
      <c r="A445" s="489"/>
    </row>
    <row r="446" spans="1:21" ht="21.75" customHeight="1">
      <c r="A446" s="489"/>
    </row>
    <row r="447" spans="1:21" ht="21.75" customHeight="1">
      <c r="A447" s="489"/>
    </row>
    <row r="448" spans="1:21" ht="21.75" customHeight="1">
      <c r="A448" s="489"/>
    </row>
    <row r="449" spans="1:18" ht="21.75" customHeight="1">
      <c r="A449" s="489"/>
    </row>
    <row r="450" spans="1:18" ht="21.75" customHeight="1">
      <c r="A450" s="489"/>
    </row>
    <row r="451" spans="1:18" s="271" customFormat="1" ht="21.75" customHeight="1">
      <c r="A451" s="489"/>
      <c r="B451" s="258"/>
      <c r="C451" s="258"/>
      <c r="D451" s="258"/>
      <c r="E451" s="258"/>
      <c r="F451" s="258"/>
      <c r="G451" s="258"/>
      <c r="H451" s="258"/>
      <c r="I451" s="258"/>
      <c r="J451" s="258"/>
      <c r="K451" s="258"/>
      <c r="L451" s="258"/>
      <c r="M451" s="258"/>
      <c r="N451" s="258"/>
      <c r="O451" s="258"/>
      <c r="P451" s="258"/>
      <c r="Q451" s="258"/>
      <c r="R451" s="396"/>
    </row>
    <row r="452" spans="1:18" s="271" customFormat="1" ht="21.75" customHeight="1">
      <c r="A452" s="489"/>
      <c r="B452" s="258"/>
      <c r="C452" s="258"/>
      <c r="D452" s="258"/>
      <c r="E452" s="258"/>
      <c r="F452" s="258"/>
      <c r="G452" s="258"/>
      <c r="H452" s="258"/>
      <c r="I452" s="258"/>
      <c r="J452" s="258"/>
      <c r="K452" s="258"/>
      <c r="L452" s="258"/>
      <c r="M452" s="258"/>
      <c r="N452" s="258"/>
      <c r="O452" s="258"/>
      <c r="P452" s="258"/>
      <c r="Q452" s="258"/>
      <c r="R452" s="396"/>
    </row>
    <row r="453" spans="1:18" s="271" customFormat="1" ht="21.75" customHeight="1">
      <c r="A453" s="489"/>
      <c r="B453" s="258"/>
      <c r="C453" s="258"/>
      <c r="D453" s="258"/>
      <c r="E453" s="258"/>
      <c r="F453" s="258"/>
      <c r="G453" s="258"/>
      <c r="H453" s="258"/>
      <c r="I453" s="258"/>
      <c r="J453" s="258"/>
      <c r="K453" s="258"/>
      <c r="L453" s="258"/>
      <c r="M453" s="258"/>
      <c r="N453" s="258"/>
      <c r="O453" s="258"/>
      <c r="P453" s="258"/>
      <c r="Q453" s="258"/>
      <c r="R453" s="396"/>
    </row>
    <row r="454" spans="1:18" s="271" customFormat="1" ht="21.75" customHeight="1">
      <c r="A454" s="489"/>
      <c r="B454" s="258"/>
      <c r="C454" s="258"/>
      <c r="D454" s="258"/>
      <c r="E454" s="258"/>
      <c r="F454" s="258"/>
      <c r="G454" s="258"/>
      <c r="H454" s="258"/>
      <c r="I454" s="258"/>
      <c r="J454" s="258"/>
      <c r="K454" s="258"/>
      <c r="L454" s="258"/>
      <c r="M454" s="258"/>
      <c r="N454" s="258"/>
      <c r="O454" s="258"/>
      <c r="P454" s="258"/>
      <c r="Q454" s="258"/>
      <c r="R454" s="396"/>
    </row>
    <row r="455" spans="1:18" s="271" customFormat="1" ht="21.75" customHeight="1">
      <c r="A455" s="489"/>
      <c r="B455" s="258"/>
      <c r="C455" s="258"/>
      <c r="D455" s="258"/>
      <c r="E455" s="258"/>
      <c r="F455" s="258"/>
      <c r="G455" s="258"/>
      <c r="H455" s="258"/>
      <c r="I455" s="258"/>
      <c r="J455" s="258"/>
      <c r="K455" s="258"/>
      <c r="L455" s="258"/>
      <c r="M455" s="258"/>
      <c r="N455" s="258"/>
      <c r="O455" s="258"/>
      <c r="P455" s="258"/>
      <c r="Q455" s="258"/>
      <c r="R455" s="396"/>
    </row>
    <row r="456" spans="1:18" s="271" customFormat="1" ht="21.75" customHeight="1">
      <c r="A456" s="489"/>
      <c r="B456" s="258"/>
      <c r="C456" s="258"/>
      <c r="D456" s="258"/>
      <c r="E456" s="258"/>
      <c r="F456" s="258"/>
      <c r="G456" s="258"/>
      <c r="H456" s="258"/>
      <c r="I456" s="258"/>
      <c r="J456" s="258"/>
      <c r="K456" s="258"/>
      <c r="L456" s="258"/>
      <c r="M456" s="258"/>
      <c r="N456" s="258"/>
      <c r="O456" s="258"/>
      <c r="P456" s="258"/>
      <c r="Q456" s="258"/>
      <c r="R456" s="396"/>
    </row>
    <row r="457" spans="1:18" s="271" customFormat="1" ht="21.75" customHeight="1">
      <c r="A457" s="489"/>
      <c r="B457" s="258"/>
      <c r="C457" s="258"/>
      <c r="D457" s="258"/>
      <c r="E457" s="258"/>
      <c r="F457" s="258"/>
      <c r="G457" s="258"/>
      <c r="H457" s="258"/>
      <c r="I457" s="258"/>
      <c r="J457" s="258"/>
      <c r="K457" s="258"/>
      <c r="L457" s="258"/>
      <c r="M457" s="258"/>
      <c r="N457" s="258"/>
      <c r="O457" s="258"/>
      <c r="P457" s="258"/>
      <c r="Q457" s="258"/>
      <c r="R457" s="396"/>
    </row>
    <row r="458" spans="1:18" s="271" customFormat="1" ht="21.75" customHeight="1">
      <c r="A458" s="489"/>
      <c r="B458" s="258"/>
      <c r="C458" s="258"/>
      <c r="D458" s="258"/>
      <c r="E458" s="258"/>
      <c r="F458" s="258"/>
      <c r="G458" s="258"/>
      <c r="H458" s="258"/>
      <c r="I458" s="258"/>
      <c r="J458" s="258"/>
      <c r="K458" s="258"/>
      <c r="L458" s="258"/>
      <c r="M458" s="258"/>
      <c r="N458" s="258"/>
      <c r="O458" s="258"/>
      <c r="P458" s="258"/>
      <c r="Q458" s="258"/>
      <c r="R458" s="396"/>
    </row>
    <row r="459" spans="1:18" s="271" customFormat="1" ht="21.75" customHeight="1">
      <c r="A459" s="489"/>
      <c r="B459" s="258"/>
      <c r="C459" s="258"/>
      <c r="D459" s="258"/>
      <c r="E459" s="258"/>
      <c r="F459" s="258"/>
      <c r="G459" s="258"/>
      <c r="H459" s="258"/>
      <c r="I459" s="258"/>
      <c r="J459" s="258"/>
      <c r="K459" s="258"/>
      <c r="L459" s="258"/>
      <c r="M459" s="258"/>
      <c r="N459" s="258"/>
      <c r="O459" s="258"/>
      <c r="P459" s="258"/>
      <c r="Q459" s="258"/>
      <c r="R459" s="396"/>
    </row>
    <row r="460" spans="1:18" s="271" customFormat="1" ht="21.75" customHeight="1">
      <c r="A460" s="489"/>
      <c r="B460" s="258"/>
      <c r="C460" s="258"/>
      <c r="D460" s="258"/>
      <c r="E460" s="258"/>
      <c r="F460" s="258"/>
      <c r="G460" s="258"/>
      <c r="H460" s="258"/>
      <c r="I460" s="258"/>
      <c r="J460" s="258"/>
      <c r="K460" s="258"/>
      <c r="L460" s="258"/>
      <c r="M460" s="258"/>
      <c r="N460" s="258"/>
      <c r="O460" s="258"/>
      <c r="P460" s="258"/>
      <c r="Q460" s="258"/>
      <c r="R460" s="396"/>
    </row>
    <row r="461" spans="1:18" s="271" customFormat="1" ht="21.75" customHeight="1">
      <c r="A461" s="489"/>
      <c r="B461" s="258"/>
      <c r="C461" s="258"/>
      <c r="D461" s="258"/>
      <c r="E461" s="258"/>
      <c r="F461" s="258"/>
      <c r="G461" s="258"/>
      <c r="H461" s="258"/>
      <c r="I461" s="258"/>
      <c r="J461" s="258"/>
      <c r="K461" s="258"/>
      <c r="L461" s="258"/>
      <c r="M461" s="258"/>
      <c r="N461" s="258"/>
      <c r="O461" s="258"/>
      <c r="P461" s="258"/>
      <c r="Q461" s="258"/>
      <c r="R461" s="396"/>
    </row>
    <row r="462" spans="1:18" s="271" customFormat="1" ht="21.75" customHeight="1">
      <c r="A462" s="489"/>
      <c r="B462" s="258"/>
      <c r="C462" s="258"/>
      <c r="D462" s="258"/>
      <c r="E462" s="258"/>
      <c r="F462" s="258"/>
      <c r="G462" s="258"/>
      <c r="H462" s="258"/>
      <c r="I462" s="258"/>
      <c r="J462" s="258"/>
      <c r="K462" s="258"/>
      <c r="L462" s="258"/>
      <c r="M462" s="258"/>
      <c r="N462" s="258"/>
      <c r="O462" s="258"/>
      <c r="P462" s="258"/>
      <c r="Q462" s="258"/>
      <c r="R462" s="396"/>
    </row>
    <row r="463" spans="1:18" s="271" customFormat="1" ht="21.75" customHeight="1">
      <c r="A463" s="489"/>
      <c r="B463" s="258"/>
      <c r="C463" s="258"/>
      <c r="D463" s="258"/>
      <c r="E463" s="258"/>
      <c r="F463" s="258"/>
      <c r="G463" s="258"/>
      <c r="H463" s="258"/>
      <c r="I463" s="258"/>
      <c r="J463" s="258"/>
      <c r="K463" s="258"/>
      <c r="L463" s="258"/>
      <c r="M463" s="258"/>
      <c r="N463" s="258"/>
      <c r="O463" s="258"/>
      <c r="P463" s="258"/>
      <c r="Q463" s="258"/>
      <c r="R463" s="396"/>
    </row>
    <row r="464" spans="1:18" s="271" customFormat="1" ht="21.75" customHeight="1">
      <c r="A464" s="489"/>
      <c r="B464" s="258"/>
      <c r="C464" s="258"/>
      <c r="D464" s="258"/>
      <c r="E464" s="258"/>
      <c r="F464" s="258"/>
      <c r="G464" s="258"/>
      <c r="H464" s="258"/>
      <c r="I464" s="258"/>
      <c r="J464" s="258"/>
      <c r="K464" s="258"/>
      <c r="L464" s="258"/>
      <c r="M464" s="258"/>
      <c r="N464" s="258"/>
      <c r="O464" s="258"/>
      <c r="P464" s="258"/>
      <c r="Q464" s="258"/>
      <c r="R464" s="396"/>
    </row>
    <row r="465" spans="1:27" s="271" customFormat="1" ht="21.75" customHeight="1">
      <c r="A465" s="489"/>
      <c r="B465" s="258"/>
      <c r="C465" s="258"/>
      <c r="D465" s="258"/>
      <c r="E465" s="258"/>
      <c r="F465" s="258"/>
      <c r="G465" s="258"/>
      <c r="H465" s="258"/>
      <c r="I465" s="258"/>
      <c r="J465" s="258"/>
      <c r="K465" s="258"/>
      <c r="L465" s="258"/>
      <c r="M465" s="258"/>
      <c r="N465" s="258"/>
      <c r="O465" s="258"/>
      <c r="P465" s="258"/>
      <c r="Q465" s="258"/>
      <c r="R465" s="396"/>
      <c r="AA465" s="258"/>
    </row>
    <row r="466" spans="1:27" s="271" customFormat="1" ht="21.75" customHeight="1">
      <c r="A466" s="489"/>
      <c r="B466" s="258"/>
      <c r="C466" s="258"/>
      <c r="D466" s="258"/>
      <c r="E466" s="258"/>
      <c r="F466" s="258"/>
      <c r="G466" s="258"/>
      <c r="H466" s="258"/>
      <c r="I466" s="258"/>
      <c r="J466" s="258"/>
      <c r="K466" s="258"/>
      <c r="L466" s="258"/>
      <c r="M466" s="258"/>
      <c r="N466" s="258"/>
      <c r="O466" s="258"/>
      <c r="P466" s="258"/>
      <c r="Q466" s="258"/>
      <c r="R466" s="396"/>
    </row>
    <row r="467" spans="1:27" s="271" customFormat="1" ht="21.75" customHeight="1">
      <c r="A467" s="489"/>
      <c r="B467" s="258"/>
      <c r="C467" s="258"/>
      <c r="D467" s="258"/>
      <c r="E467" s="258"/>
      <c r="F467" s="258"/>
      <c r="G467" s="258"/>
      <c r="H467" s="258"/>
      <c r="I467" s="258"/>
      <c r="J467" s="258"/>
      <c r="K467" s="258"/>
      <c r="L467" s="258"/>
      <c r="M467" s="258"/>
      <c r="N467" s="258"/>
      <c r="O467" s="258"/>
      <c r="P467" s="258"/>
      <c r="Q467" s="258"/>
      <c r="R467" s="396"/>
    </row>
    <row r="468" spans="1:27" s="271" customFormat="1" ht="21.75" customHeight="1">
      <c r="A468" s="489"/>
      <c r="B468" s="258"/>
      <c r="C468" s="258"/>
      <c r="D468" s="258"/>
      <c r="E468" s="258"/>
      <c r="F468" s="258"/>
      <c r="G468" s="258"/>
      <c r="H468" s="258"/>
      <c r="I468" s="258"/>
      <c r="J468" s="258"/>
      <c r="K468" s="258"/>
      <c r="L468" s="258"/>
      <c r="M468" s="258"/>
      <c r="N468" s="258"/>
      <c r="O468" s="258"/>
      <c r="P468" s="258"/>
      <c r="Q468" s="258"/>
      <c r="R468" s="396"/>
    </row>
    <row r="469" spans="1:27" s="271" customFormat="1" ht="21.75" customHeight="1">
      <c r="A469" s="489"/>
      <c r="B469" s="258"/>
      <c r="C469" s="258"/>
      <c r="D469" s="258"/>
      <c r="E469" s="258"/>
      <c r="F469" s="258"/>
      <c r="G469" s="258"/>
      <c r="H469" s="258"/>
      <c r="I469" s="258"/>
      <c r="J469" s="258"/>
      <c r="K469" s="258"/>
      <c r="L469" s="258"/>
      <c r="M469" s="258"/>
      <c r="N469" s="258"/>
      <c r="O469" s="258"/>
      <c r="P469" s="258"/>
      <c r="Q469" s="258"/>
      <c r="R469" s="396"/>
    </row>
    <row r="470" spans="1:27" s="271" customFormat="1" ht="21.75" customHeight="1">
      <c r="A470" s="489"/>
      <c r="B470" s="258"/>
      <c r="C470" s="258"/>
      <c r="D470" s="258"/>
      <c r="E470" s="258"/>
      <c r="F470" s="258"/>
      <c r="G470" s="258"/>
      <c r="H470" s="258"/>
      <c r="I470" s="258"/>
      <c r="J470" s="258"/>
      <c r="K470" s="258"/>
      <c r="L470" s="258"/>
      <c r="M470" s="258"/>
      <c r="N470" s="258"/>
      <c r="O470" s="258"/>
      <c r="P470" s="258"/>
      <c r="Q470" s="258"/>
      <c r="R470" s="396"/>
    </row>
    <row r="471" spans="1:27" s="271" customFormat="1" ht="21.75" customHeight="1">
      <c r="A471" s="489"/>
      <c r="B471" s="258"/>
      <c r="C471" s="258"/>
      <c r="D471" s="258"/>
      <c r="E471" s="258"/>
      <c r="F471" s="258"/>
      <c r="G471" s="258"/>
      <c r="H471" s="258"/>
      <c r="I471" s="258"/>
      <c r="J471" s="258"/>
      <c r="K471" s="258"/>
      <c r="L471" s="258"/>
      <c r="M471" s="258"/>
      <c r="N471" s="258"/>
      <c r="O471" s="258"/>
      <c r="P471" s="258"/>
      <c r="Q471" s="258"/>
      <c r="R471" s="396"/>
    </row>
    <row r="472" spans="1:27" s="271" customFormat="1" ht="21.75" customHeight="1">
      <c r="A472" s="489"/>
      <c r="B472" s="258"/>
      <c r="C472" s="258"/>
      <c r="D472" s="258"/>
      <c r="E472" s="258"/>
      <c r="F472" s="258"/>
      <c r="G472" s="258"/>
      <c r="H472" s="258"/>
      <c r="I472" s="258"/>
      <c r="J472" s="258"/>
      <c r="K472" s="258"/>
      <c r="L472" s="258"/>
      <c r="M472" s="258"/>
      <c r="N472" s="258"/>
      <c r="O472" s="258"/>
      <c r="P472" s="258"/>
      <c r="Q472" s="258"/>
      <c r="R472" s="396"/>
    </row>
    <row r="473" spans="1:27" s="271" customFormat="1" ht="21.75" customHeight="1">
      <c r="A473" s="489"/>
      <c r="B473" s="258"/>
      <c r="C473" s="258"/>
      <c r="D473" s="258"/>
      <c r="E473" s="258"/>
      <c r="F473" s="258"/>
      <c r="G473" s="258"/>
      <c r="H473" s="258"/>
      <c r="I473" s="258"/>
      <c r="J473" s="258"/>
      <c r="K473" s="258"/>
      <c r="L473" s="258"/>
      <c r="M473" s="258"/>
      <c r="N473" s="258"/>
      <c r="O473" s="258"/>
      <c r="P473" s="258"/>
      <c r="Q473" s="258"/>
      <c r="R473" s="396"/>
    </row>
    <row r="474" spans="1:27" s="271" customFormat="1" ht="21.75" customHeight="1">
      <c r="A474" s="489"/>
      <c r="B474" s="258"/>
      <c r="C474" s="258"/>
      <c r="D474" s="258"/>
      <c r="E474" s="258"/>
      <c r="F474" s="258"/>
      <c r="G474" s="258"/>
      <c r="H474" s="258"/>
      <c r="I474" s="258"/>
      <c r="J474" s="258"/>
      <c r="K474" s="258"/>
      <c r="L474" s="258"/>
      <c r="M474" s="258"/>
      <c r="N474" s="258"/>
      <c r="O474" s="258"/>
      <c r="P474" s="258"/>
      <c r="Q474" s="258"/>
      <c r="R474" s="396"/>
    </row>
    <row r="475" spans="1:27" s="271" customFormat="1" ht="21.75" customHeight="1">
      <c r="A475" s="489"/>
      <c r="B475" s="258"/>
      <c r="C475" s="258"/>
      <c r="D475" s="258"/>
      <c r="E475" s="258"/>
      <c r="F475" s="258"/>
      <c r="G475" s="258"/>
      <c r="H475" s="258"/>
      <c r="I475" s="258"/>
      <c r="J475" s="258"/>
      <c r="K475" s="258"/>
      <c r="L475" s="258"/>
      <c r="M475" s="258"/>
      <c r="N475" s="258"/>
      <c r="O475" s="258"/>
      <c r="P475" s="258"/>
      <c r="Q475" s="258"/>
      <c r="R475" s="396"/>
    </row>
    <row r="476" spans="1:27" s="271" customFormat="1" ht="21.75" customHeight="1">
      <c r="A476" s="489"/>
      <c r="B476" s="258"/>
      <c r="C476" s="258"/>
      <c r="D476" s="258"/>
      <c r="E476" s="258"/>
      <c r="F476" s="258"/>
      <c r="G476" s="258"/>
      <c r="H476" s="258"/>
      <c r="I476" s="258"/>
      <c r="J476" s="258"/>
      <c r="K476" s="258"/>
      <c r="L476" s="258"/>
      <c r="M476" s="258"/>
      <c r="N476" s="258"/>
      <c r="O476" s="258"/>
      <c r="P476" s="258"/>
      <c r="Q476" s="258"/>
      <c r="R476" s="396"/>
    </row>
    <row r="477" spans="1:27" s="271" customFormat="1" ht="21.75" customHeight="1">
      <c r="A477" s="489"/>
      <c r="B477" s="258"/>
      <c r="C477" s="258"/>
      <c r="D477" s="258"/>
      <c r="E477" s="258"/>
      <c r="F477" s="258"/>
      <c r="G477" s="258"/>
      <c r="H477" s="258"/>
      <c r="I477" s="258"/>
      <c r="J477" s="258"/>
      <c r="K477" s="258"/>
      <c r="L477" s="258"/>
      <c r="M477" s="258"/>
      <c r="N477" s="258"/>
      <c r="O477" s="258"/>
      <c r="P477" s="258"/>
      <c r="Q477" s="258"/>
      <c r="R477" s="396"/>
    </row>
    <row r="478" spans="1:27" s="271" customFormat="1" ht="21.75" customHeight="1">
      <c r="A478" s="489"/>
      <c r="B478" s="258"/>
      <c r="C478" s="258"/>
      <c r="D478" s="258"/>
      <c r="E478" s="258"/>
      <c r="F478" s="258"/>
      <c r="G478" s="258"/>
      <c r="H478" s="258"/>
      <c r="I478" s="258"/>
      <c r="J478" s="258"/>
      <c r="K478" s="258"/>
      <c r="L478" s="258"/>
      <c r="M478" s="258"/>
      <c r="N478" s="258"/>
      <c r="O478" s="258"/>
      <c r="P478" s="258"/>
      <c r="Q478" s="258"/>
      <c r="R478" s="396"/>
    </row>
    <row r="479" spans="1:27" s="271" customFormat="1" ht="21.75" customHeight="1">
      <c r="A479" s="489"/>
      <c r="B479" s="258"/>
      <c r="C479" s="258"/>
      <c r="D479" s="258"/>
      <c r="E479" s="258"/>
      <c r="F479" s="258"/>
      <c r="G479" s="258"/>
      <c r="H479" s="258"/>
      <c r="I479" s="258"/>
      <c r="J479" s="258"/>
      <c r="K479" s="258"/>
      <c r="L479" s="258"/>
      <c r="M479" s="258"/>
      <c r="N479" s="258"/>
      <c r="O479" s="258"/>
      <c r="P479" s="258"/>
      <c r="Q479" s="258"/>
      <c r="R479" s="396"/>
    </row>
    <row r="480" spans="1:27" s="271" customFormat="1" ht="21.75" customHeight="1">
      <c r="A480" s="489"/>
      <c r="B480" s="258"/>
      <c r="C480" s="258"/>
      <c r="D480" s="258"/>
      <c r="E480" s="258"/>
      <c r="F480" s="258"/>
      <c r="G480" s="258"/>
      <c r="H480" s="258"/>
      <c r="I480" s="258"/>
      <c r="J480" s="258"/>
      <c r="K480" s="258"/>
      <c r="L480" s="258"/>
      <c r="M480" s="258"/>
      <c r="N480" s="258"/>
      <c r="O480" s="258"/>
      <c r="P480" s="258"/>
      <c r="Q480" s="258"/>
      <c r="R480" s="396"/>
    </row>
    <row r="481" spans="1:18" s="271" customFormat="1" ht="21.75" customHeight="1">
      <c r="A481" s="489"/>
      <c r="B481" s="258"/>
      <c r="C481" s="258"/>
      <c r="D481" s="258"/>
      <c r="E481" s="258"/>
      <c r="F481" s="258"/>
      <c r="G481" s="258"/>
      <c r="H481" s="258"/>
      <c r="I481" s="258"/>
      <c r="J481" s="258"/>
      <c r="K481" s="258"/>
      <c r="L481" s="258"/>
      <c r="M481" s="258"/>
      <c r="N481" s="258"/>
      <c r="O481" s="258"/>
      <c r="P481" s="258"/>
      <c r="Q481" s="258"/>
      <c r="R481" s="396"/>
    </row>
    <row r="482" spans="1:18" s="271" customFormat="1" ht="21.75" customHeight="1">
      <c r="A482" s="489"/>
      <c r="B482" s="258"/>
      <c r="C482" s="258"/>
      <c r="D482" s="258"/>
      <c r="E482" s="258"/>
      <c r="F482" s="258"/>
      <c r="G482" s="258"/>
      <c r="H482" s="258"/>
      <c r="I482" s="258"/>
      <c r="J482" s="258"/>
      <c r="K482" s="258"/>
      <c r="L482" s="258"/>
      <c r="M482" s="258"/>
      <c r="N482" s="258"/>
      <c r="O482" s="258"/>
      <c r="P482" s="258"/>
      <c r="Q482" s="258"/>
      <c r="R482" s="396"/>
    </row>
    <row r="483" spans="1:18" s="271" customFormat="1" ht="21.75" customHeight="1">
      <c r="A483" s="489"/>
      <c r="B483" s="258"/>
      <c r="C483" s="258"/>
      <c r="D483" s="258"/>
      <c r="E483" s="258"/>
      <c r="F483" s="258"/>
      <c r="G483" s="258"/>
      <c r="H483" s="258"/>
      <c r="I483" s="258"/>
      <c r="J483" s="258"/>
      <c r="K483" s="258"/>
      <c r="L483" s="258"/>
      <c r="M483" s="258"/>
      <c r="N483" s="258"/>
      <c r="O483" s="258"/>
      <c r="P483" s="258"/>
      <c r="Q483" s="258"/>
      <c r="R483" s="396"/>
    </row>
    <row r="484" spans="1:18" s="271" customFormat="1" ht="21.75" customHeight="1">
      <c r="A484" s="489"/>
      <c r="B484" s="258"/>
      <c r="C484" s="258"/>
      <c r="D484" s="258"/>
      <c r="E484" s="258"/>
      <c r="F484" s="258"/>
      <c r="G484" s="258"/>
      <c r="H484" s="258"/>
      <c r="I484" s="258"/>
      <c r="J484" s="258"/>
      <c r="K484" s="258"/>
      <c r="L484" s="258"/>
      <c r="M484" s="258"/>
      <c r="N484" s="258"/>
      <c r="O484" s="258"/>
      <c r="P484" s="258"/>
      <c r="Q484" s="258"/>
      <c r="R484" s="396"/>
    </row>
    <row r="485" spans="1:18" s="271" customFormat="1" ht="21.75" customHeight="1">
      <c r="A485" s="489"/>
      <c r="B485" s="258"/>
      <c r="C485" s="258"/>
      <c r="D485" s="258"/>
      <c r="E485" s="258"/>
      <c r="F485" s="258"/>
      <c r="G485" s="258"/>
      <c r="H485" s="258"/>
      <c r="I485" s="258"/>
      <c r="J485" s="258"/>
      <c r="K485" s="258"/>
      <c r="L485" s="258"/>
      <c r="M485" s="258"/>
      <c r="N485" s="258"/>
      <c r="O485" s="258"/>
      <c r="P485" s="258"/>
      <c r="Q485" s="258"/>
      <c r="R485" s="396"/>
    </row>
    <row r="486" spans="1:18" s="271" customFormat="1" ht="21.75" customHeight="1">
      <c r="A486" s="489"/>
      <c r="B486" s="258"/>
      <c r="C486" s="258"/>
      <c r="D486" s="258"/>
      <c r="E486" s="258"/>
      <c r="F486" s="258"/>
      <c r="G486" s="258"/>
      <c r="H486" s="258"/>
      <c r="I486" s="258"/>
      <c r="J486" s="258"/>
      <c r="K486" s="258"/>
      <c r="L486" s="258"/>
      <c r="M486" s="258"/>
      <c r="N486" s="258"/>
      <c r="O486" s="258"/>
      <c r="P486" s="258"/>
      <c r="Q486" s="258"/>
      <c r="R486" s="396"/>
    </row>
    <row r="487" spans="1:18" s="271" customFormat="1" ht="21.75" customHeight="1">
      <c r="A487" s="489"/>
      <c r="B487" s="258"/>
      <c r="C487" s="258"/>
      <c r="D487" s="258"/>
      <c r="E487" s="258"/>
      <c r="F487" s="258"/>
      <c r="G487" s="258"/>
      <c r="H487" s="258"/>
      <c r="I487" s="258"/>
      <c r="J487" s="258"/>
      <c r="K487" s="258"/>
      <c r="L487" s="258"/>
      <c r="M487" s="258"/>
      <c r="N487" s="258"/>
      <c r="O487" s="258"/>
      <c r="P487" s="258"/>
      <c r="Q487" s="258"/>
      <c r="R487" s="396"/>
    </row>
    <row r="488" spans="1:18" s="271" customFormat="1" ht="21.75" customHeight="1">
      <c r="A488" s="489"/>
      <c r="B488" s="258"/>
      <c r="C488" s="258"/>
      <c r="D488" s="258"/>
      <c r="E488" s="258"/>
      <c r="F488" s="258"/>
      <c r="G488" s="258"/>
      <c r="H488" s="258"/>
      <c r="I488" s="258"/>
      <c r="J488" s="258"/>
      <c r="K488" s="258"/>
      <c r="L488" s="258"/>
      <c r="M488" s="258"/>
      <c r="N488" s="258"/>
      <c r="O488" s="258"/>
      <c r="P488" s="258"/>
      <c r="Q488" s="258"/>
      <c r="R488" s="396"/>
    </row>
    <row r="489" spans="1:18" s="271" customFormat="1" ht="21.75" customHeight="1">
      <c r="A489" s="489"/>
      <c r="B489" s="258"/>
      <c r="C489" s="258"/>
      <c r="D489" s="258"/>
      <c r="E489" s="258"/>
      <c r="F489" s="258"/>
      <c r="G489" s="258"/>
      <c r="H489" s="258"/>
      <c r="I489" s="258"/>
      <c r="J489" s="258"/>
      <c r="K489" s="258"/>
      <c r="L489" s="258"/>
      <c r="M489" s="258"/>
      <c r="N489" s="258"/>
      <c r="O489" s="258"/>
      <c r="P489" s="258"/>
      <c r="Q489" s="258"/>
      <c r="R489" s="396"/>
    </row>
    <row r="490" spans="1:18" s="271" customFormat="1" ht="21.75" customHeight="1">
      <c r="A490" s="489"/>
      <c r="B490" s="258"/>
      <c r="C490" s="258"/>
      <c r="D490" s="258"/>
      <c r="E490" s="258"/>
      <c r="F490" s="258"/>
      <c r="G490" s="258"/>
      <c r="H490" s="258"/>
      <c r="I490" s="258"/>
      <c r="J490" s="258"/>
      <c r="K490" s="258"/>
      <c r="L490" s="258"/>
      <c r="M490" s="258"/>
      <c r="N490" s="258"/>
      <c r="O490" s="258"/>
      <c r="P490" s="258"/>
      <c r="Q490" s="258"/>
      <c r="R490" s="396"/>
    </row>
    <row r="491" spans="1:18" s="271" customFormat="1" ht="21.75" customHeight="1">
      <c r="A491" s="489"/>
      <c r="B491" s="258"/>
      <c r="C491" s="258"/>
      <c r="D491" s="258"/>
      <c r="E491" s="258"/>
      <c r="F491" s="258"/>
      <c r="G491" s="258"/>
      <c r="H491" s="258"/>
      <c r="I491" s="258"/>
      <c r="J491" s="258"/>
      <c r="K491" s="258"/>
      <c r="L491" s="258"/>
      <c r="M491" s="258"/>
      <c r="N491" s="258"/>
      <c r="O491" s="258"/>
      <c r="P491" s="258"/>
      <c r="Q491" s="258"/>
      <c r="R491" s="396"/>
    </row>
    <row r="492" spans="1:18" s="271" customFormat="1" ht="21.75" customHeight="1">
      <c r="A492" s="489"/>
      <c r="B492" s="258"/>
      <c r="C492" s="258"/>
      <c r="D492" s="258"/>
      <c r="E492" s="258"/>
      <c r="F492" s="258"/>
      <c r="G492" s="258"/>
      <c r="H492" s="258"/>
      <c r="I492" s="258"/>
      <c r="J492" s="258"/>
      <c r="K492" s="258"/>
      <c r="L492" s="258"/>
      <c r="M492" s="258"/>
      <c r="N492" s="258"/>
      <c r="O492" s="258"/>
      <c r="P492" s="258"/>
      <c r="Q492" s="258"/>
      <c r="R492" s="396"/>
    </row>
    <row r="493" spans="1:18" s="271" customFormat="1" ht="21.75" customHeight="1">
      <c r="A493" s="489"/>
      <c r="B493" s="258"/>
      <c r="C493" s="258"/>
      <c r="D493" s="258"/>
      <c r="E493" s="258"/>
      <c r="F493" s="258"/>
      <c r="G493" s="258"/>
      <c r="H493" s="258"/>
      <c r="I493" s="258"/>
      <c r="J493" s="258"/>
      <c r="K493" s="258"/>
      <c r="L493" s="258"/>
      <c r="M493" s="258"/>
      <c r="N493" s="258"/>
      <c r="O493" s="258"/>
      <c r="P493" s="258"/>
      <c r="Q493" s="258"/>
      <c r="R493" s="396"/>
    </row>
    <row r="494" spans="1:18" s="271" customFormat="1" ht="21.75" customHeight="1">
      <c r="A494" s="489"/>
      <c r="B494" s="258"/>
      <c r="C494" s="258"/>
      <c r="D494" s="258"/>
      <c r="E494" s="258"/>
      <c r="F494" s="258"/>
      <c r="G494" s="258"/>
      <c r="H494" s="258"/>
      <c r="I494" s="258"/>
      <c r="J494" s="258"/>
      <c r="K494" s="258"/>
      <c r="L494" s="258"/>
      <c r="M494" s="258"/>
      <c r="N494" s="258"/>
      <c r="O494" s="258"/>
      <c r="P494" s="258"/>
      <c r="Q494" s="258"/>
      <c r="R494" s="396"/>
    </row>
    <row r="495" spans="1:18" s="271" customFormat="1" ht="21.75" customHeight="1">
      <c r="A495" s="489"/>
      <c r="B495" s="258"/>
      <c r="C495" s="258"/>
      <c r="D495" s="258"/>
      <c r="E495" s="258"/>
      <c r="F495" s="258"/>
      <c r="G495" s="258"/>
      <c r="H495" s="258"/>
      <c r="I495" s="258"/>
      <c r="J495" s="258"/>
      <c r="K495" s="258"/>
      <c r="L495" s="258"/>
      <c r="M495" s="258"/>
      <c r="N495" s="258"/>
      <c r="O495" s="258"/>
      <c r="P495" s="258"/>
      <c r="Q495" s="258"/>
      <c r="R495" s="396"/>
    </row>
    <row r="496" spans="1:18" s="271" customFormat="1" ht="21.75" customHeight="1">
      <c r="A496" s="489"/>
      <c r="B496" s="258"/>
      <c r="C496" s="258"/>
      <c r="D496" s="258"/>
      <c r="E496" s="258"/>
      <c r="F496" s="258"/>
      <c r="G496" s="258"/>
      <c r="H496" s="258"/>
      <c r="I496" s="258"/>
      <c r="J496" s="258"/>
      <c r="K496" s="258"/>
      <c r="L496" s="258"/>
      <c r="M496" s="258"/>
      <c r="N496" s="258"/>
      <c r="O496" s="258"/>
      <c r="P496" s="258"/>
      <c r="Q496" s="258"/>
      <c r="R496" s="396"/>
    </row>
    <row r="497" spans="1:18" s="271" customFormat="1" ht="21.75" customHeight="1">
      <c r="A497" s="489"/>
      <c r="B497" s="258"/>
      <c r="C497" s="258"/>
      <c r="D497" s="258"/>
      <c r="E497" s="258"/>
      <c r="F497" s="258"/>
      <c r="G497" s="258"/>
      <c r="H497" s="258"/>
      <c r="I497" s="258"/>
      <c r="J497" s="258"/>
      <c r="K497" s="258"/>
      <c r="L497" s="258"/>
      <c r="M497" s="258"/>
      <c r="N497" s="258"/>
      <c r="O497" s="258"/>
      <c r="P497" s="258"/>
      <c r="Q497" s="258"/>
      <c r="R497" s="396"/>
    </row>
    <row r="498" spans="1:18" s="271" customFormat="1" ht="21.75" customHeight="1">
      <c r="A498" s="489"/>
      <c r="B498" s="258"/>
      <c r="C498" s="258"/>
      <c r="D498" s="258"/>
      <c r="E498" s="258"/>
      <c r="F498" s="258"/>
      <c r="G498" s="258"/>
      <c r="H498" s="258"/>
      <c r="I498" s="258"/>
      <c r="J498" s="258"/>
      <c r="K498" s="258"/>
      <c r="L498" s="258"/>
      <c r="M498" s="258"/>
      <c r="N498" s="258"/>
      <c r="O498" s="258"/>
      <c r="P498" s="258"/>
      <c r="Q498" s="258"/>
      <c r="R498" s="396"/>
    </row>
    <row r="499" spans="1:18" s="271" customFormat="1" ht="21.75" customHeight="1">
      <c r="A499" s="489"/>
      <c r="B499" s="258"/>
      <c r="C499" s="258"/>
      <c r="D499" s="258"/>
      <c r="E499" s="258"/>
      <c r="F499" s="258"/>
      <c r="G499" s="258"/>
      <c r="H499" s="258"/>
      <c r="I499" s="258"/>
      <c r="J499" s="258"/>
      <c r="K499" s="258"/>
      <c r="L499" s="258"/>
      <c r="M499" s="258"/>
      <c r="N499" s="258"/>
      <c r="O499" s="258"/>
      <c r="P499" s="258"/>
      <c r="Q499" s="258"/>
      <c r="R499" s="396"/>
    </row>
    <row r="500" spans="1:18" s="271" customFormat="1" ht="21.75" customHeight="1">
      <c r="A500" s="489"/>
      <c r="B500" s="258"/>
      <c r="C500" s="258"/>
      <c r="D500" s="258"/>
      <c r="E500" s="258"/>
      <c r="F500" s="258"/>
      <c r="G500" s="258"/>
      <c r="H500" s="258"/>
      <c r="I500" s="258"/>
      <c r="J500" s="258"/>
      <c r="K500" s="258"/>
      <c r="L500" s="258"/>
      <c r="M500" s="258"/>
      <c r="N500" s="258"/>
      <c r="O500" s="258"/>
      <c r="P500" s="258"/>
      <c r="Q500" s="258"/>
      <c r="R500" s="396"/>
    </row>
    <row r="501" spans="1:18" s="271" customFormat="1" ht="21.75" customHeight="1">
      <c r="A501" s="489"/>
      <c r="B501" s="258"/>
      <c r="C501" s="258"/>
      <c r="D501" s="258"/>
      <c r="E501" s="258"/>
      <c r="F501" s="258"/>
      <c r="G501" s="258"/>
      <c r="H501" s="258"/>
      <c r="I501" s="258"/>
      <c r="J501" s="258"/>
      <c r="K501" s="258"/>
      <c r="L501" s="258"/>
      <c r="M501" s="258"/>
      <c r="N501" s="258"/>
      <c r="O501" s="258"/>
      <c r="P501" s="258"/>
      <c r="Q501" s="258"/>
      <c r="R501" s="396"/>
    </row>
    <row r="502" spans="1:18" s="271" customFormat="1" ht="21.75" customHeight="1">
      <c r="A502" s="489"/>
      <c r="B502" s="258"/>
      <c r="C502" s="258"/>
      <c r="D502" s="258"/>
      <c r="E502" s="258"/>
      <c r="F502" s="258"/>
      <c r="G502" s="258"/>
      <c r="H502" s="258"/>
      <c r="I502" s="258"/>
      <c r="J502" s="258"/>
      <c r="K502" s="258"/>
      <c r="L502" s="258"/>
      <c r="M502" s="258"/>
      <c r="N502" s="258"/>
      <c r="O502" s="258"/>
      <c r="P502" s="258"/>
      <c r="Q502" s="258"/>
      <c r="R502" s="396"/>
    </row>
    <row r="503" spans="1:18" s="271" customFormat="1" ht="21.75" customHeight="1">
      <c r="A503" s="489"/>
      <c r="B503" s="258"/>
      <c r="C503" s="258"/>
      <c r="D503" s="258"/>
      <c r="E503" s="258"/>
      <c r="F503" s="258"/>
      <c r="G503" s="258"/>
      <c r="H503" s="258"/>
      <c r="I503" s="258"/>
      <c r="J503" s="258"/>
      <c r="K503" s="258"/>
      <c r="L503" s="258"/>
      <c r="M503" s="258"/>
      <c r="N503" s="258"/>
      <c r="O503" s="258"/>
      <c r="P503" s="258"/>
      <c r="Q503" s="258"/>
      <c r="R503" s="396"/>
    </row>
    <row r="504" spans="1:18" s="271" customFormat="1" ht="21.75" customHeight="1">
      <c r="A504" s="489"/>
      <c r="B504" s="258"/>
      <c r="C504" s="258"/>
      <c r="D504" s="258"/>
      <c r="E504" s="258"/>
      <c r="F504" s="258"/>
      <c r="G504" s="258"/>
      <c r="H504" s="258"/>
      <c r="I504" s="258"/>
      <c r="J504" s="258"/>
      <c r="K504" s="258"/>
      <c r="L504" s="258"/>
      <c r="M504" s="258"/>
      <c r="N504" s="258"/>
      <c r="O504" s="258"/>
      <c r="P504" s="258"/>
      <c r="Q504" s="258"/>
      <c r="R504" s="396"/>
    </row>
    <row r="505" spans="1:18" s="271" customFormat="1" ht="21.75" customHeight="1">
      <c r="A505" s="489"/>
      <c r="B505" s="258"/>
      <c r="C505" s="258"/>
      <c r="D505" s="258"/>
      <c r="E505" s="258"/>
      <c r="F505" s="258"/>
      <c r="G505" s="258"/>
      <c r="H505" s="258"/>
      <c r="I505" s="258"/>
      <c r="J505" s="258"/>
      <c r="K505" s="258"/>
      <c r="L505" s="258"/>
      <c r="M505" s="258"/>
      <c r="N505" s="258"/>
      <c r="O505" s="258"/>
      <c r="P505" s="258"/>
      <c r="Q505" s="258"/>
      <c r="R505" s="396"/>
    </row>
    <row r="506" spans="1:18" s="271" customFormat="1" ht="21.75" customHeight="1">
      <c r="A506" s="489"/>
      <c r="B506" s="258"/>
      <c r="C506" s="258"/>
      <c r="D506" s="258"/>
      <c r="E506" s="258"/>
      <c r="F506" s="258"/>
      <c r="G506" s="258"/>
      <c r="H506" s="258"/>
      <c r="I506" s="258"/>
      <c r="J506" s="258"/>
      <c r="K506" s="258"/>
      <c r="L506" s="258"/>
      <c r="M506" s="258"/>
      <c r="N506" s="258"/>
      <c r="O506" s="258"/>
      <c r="P506" s="258"/>
      <c r="Q506" s="258"/>
      <c r="R506" s="396"/>
    </row>
    <row r="507" spans="1:18" s="271" customFormat="1" ht="21.75" customHeight="1">
      <c r="A507" s="489"/>
      <c r="B507" s="258"/>
      <c r="C507" s="258"/>
      <c r="D507" s="258"/>
      <c r="E507" s="258"/>
      <c r="F507" s="258"/>
      <c r="G507" s="258"/>
      <c r="H507" s="258"/>
      <c r="I507" s="258"/>
      <c r="J507" s="258"/>
      <c r="K507" s="258"/>
      <c r="L507" s="258"/>
      <c r="M507" s="258"/>
      <c r="N507" s="258"/>
      <c r="O507" s="258"/>
      <c r="P507" s="258"/>
      <c r="Q507" s="258"/>
      <c r="R507" s="396"/>
    </row>
    <row r="508" spans="1:18" s="271" customFormat="1" ht="21.75" customHeight="1">
      <c r="A508" s="489"/>
      <c r="B508" s="258"/>
      <c r="C508" s="258"/>
      <c r="D508" s="258"/>
      <c r="E508" s="258"/>
      <c r="F508" s="258"/>
      <c r="G508" s="258"/>
      <c r="H508" s="258"/>
      <c r="I508" s="258"/>
      <c r="J508" s="258"/>
      <c r="K508" s="258"/>
      <c r="L508" s="258"/>
      <c r="M508" s="258"/>
      <c r="N508" s="258"/>
      <c r="O508" s="258"/>
      <c r="P508" s="258"/>
      <c r="Q508" s="258"/>
      <c r="R508" s="396"/>
    </row>
    <row r="509" spans="1:18" s="271" customFormat="1" ht="21.75" customHeight="1">
      <c r="A509" s="489"/>
      <c r="B509" s="258"/>
      <c r="C509" s="258"/>
      <c r="D509" s="258"/>
      <c r="E509" s="258"/>
      <c r="F509" s="258"/>
      <c r="G509" s="258"/>
      <c r="H509" s="258"/>
      <c r="I509" s="258"/>
      <c r="J509" s="258"/>
      <c r="K509" s="258"/>
      <c r="L509" s="258"/>
      <c r="M509" s="258"/>
      <c r="N509" s="258"/>
      <c r="O509" s="258"/>
      <c r="P509" s="258"/>
      <c r="Q509" s="258"/>
      <c r="R509" s="396"/>
    </row>
    <row r="510" spans="1:18" s="271" customFormat="1" ht="21.75" customHeight="1">
      <c r="A510" s="489"/>
      <c r="B510" s="258"/>
      <c r="C510" s="258"/>
      <c r="D510" s="258"/>
      <c r="E510" s="258"/>
      <c r="F510" s="258"/>
      <c r="G510" s="258"/>
      <c r="H510" s="258"/>
      <c r="I510" s="258"/>
      <c r="J510" s="258"/>
      <c r="K510" s="258"/>
      <c r="L510" s="258"/>
      <c r="M510" s="258"/>
      <c r="N510" s="258"/>
      <c r="O510" s="258"/>
      <c r="P510" s="258"/>
      <c r="Q510" s="258"/>
      <c r="R510" s="396"/>
    </row>
    <row r="511" spans="1:18" s="271" customFormat="1" ht="21.75" customHeight="1">
      <c r="A511" s="489"/>
      <c r="B511" s="258"/>
      <c r="C511" s="258"/>
      <c r="D511" s="258"/>
      <c r="E511" s="258"/>
      <c r="F511" s="258"/>
      <c r="G511" s="258"/>
      <c r="H511" s="258"/>
      <c r="I511" s="258"/>
      <c r="J511" s="258"/>
      <c r="K511" s="258"/>
      <c r="L511" s="258"/>
      <c r="M511" s="258"/>
      <c r="N511" s="258"/>
      <c r="O511" s="258"/>
      <c r="P511" s="258"/>
      <c r="Q511" s="258"/>
      <c r="R511" s="396"/>
    </row>
    <row r="512" spans="1:18" s="271" customFormat="1" ht="21.75" customHeight="1">
      <c r="A512" s="489"/>
      <c r="B512" s="258"/>
      <c r="C512" s="258"/>
      <c r="D512" s="258"/>
      <c r="E512" s="258"/>
      <c r="F512" s="258"/>
      <c r="G512" s="258"/>
      <c r="H512" s="258"/>
      <c r="I512" s="258"/>
      <c r="J512" s="258"/>
      <c r="K512" s="258"/>
      <c r="L512" s="258"/>
      <c r="M512" s="258"/>
      <c r="N512" s="258"/>
      <c r="O512" s="258"/>
      <c r="P512" s="258"/>
      <c r="Q512" s="258"/>
      <c r="R512" s="396"/>
    </row>
    <row r="513" spans="1:18" s="271" customFormat="1" ht="21.75" customHeight="1">
      <c r="A513" s="489"/>
      <c r="B513" s="258"/>
      <c r="C513" s="258"/>
      <c r="D513" s="258"/>
      <c r="E513" s="258"/>
      <c r="F513" s="258"/>
      <c r="G513" s="258"/>
      <c r="H513" s="258"/>
      <c r="I513" s="258"/>
      <c r="J513" s="258"/>
      <c r="K513" s="258"/>
      <c r="L513" s="258"/>
      <c r="M513" s="258"/>
      <c r="N513" s="258"/>
      <c r="O513" s="258"/>
      <c r="P513" s="258"/>
      <c r="Q513" s="258"/>
      <c r="R513" s="396"/>
    </row>
    <row r="514" spans="1:18" s="271" customFormat="1" ht="21.75" customHeight="1">
      <c r="A514" s="489"/>
      <c r="B514" s="258"/>
      <c r="C514" s="258"/>
      <c r="D514" s="258"/>
      <c r="E514" s="258"/>
      <c r="F514" s="258"/>
      <c r="G514" s="258"/>
      <c r="H514" s="258"/>
      <c r="I514" s="258"/>
      <c r="J514" s="258"/>
      <c r="K514" s="258"/>
      <c r="L514" s="258"/>
      <c r="M514" s="258"/>
      <c r="N514" s="258"/>
      <c r="O514" s="258"/>
      <c r="P514" s="258"/>
      <c r="Q514" s="258"/>
      <c r="R514" s="396"/>
    </row>
    <row r="515" spans="1:18" s="271" customFormat="1" ht="21.75" customHeight="1">
      <c r="A515" s="489"/>
      <c r="B515" s="258"/>
      <c r="C515" s="258"/>
      <c r="D515" s="258"/>
      <c r="E515" s="258"/>
      <c r="F515" s="258"/>
      <c r="G515" s="258"/>
      <c r="H515" s="258"/>
      <c r="I515" s="258"/>
      <c r="J515" s="258"/>
      <c r="K515" s="258"/>
      <c r="L515" s="258"/>
      <c r="M515" s="258"/>
      <c r="N515" s="258"/>
      <c r="O515" s="258"/>
      <c r="P515" s="258"/>
      <c r="Q515" s="258"/>
      <c r="R515" s="396"/>
    </row>
    <row r="516" spans="1:18" s="271" customFormat="1" ht="21.75" customHeight="1">
      <c r="A516" s="489"/>
      <c r="B516" s="258"/>
      <c r="C516" s="258"/>
      <c r="D516" s="258"/>
      <c r="E516" s="258"/>
      <c r="F516" s="258"/>
      <c r="G516" s="258"/>
      <c r="H516" s="258"/>
      <c r="I516" s="258"/>
      <c r="J516" s="258"/>
      <c r="K516" s="258"/>
      <c r="L516" s="258"/>
      <c r="M516" s="258"/>
      <c r="N516" s="258"/>
      <c r="O516" s="258"/>
      <c r="P516" s="258"/>
      <c r="Q516" s="258"/>
      <c r="R516" s="396"/>
    </row>
    <row r="517" spans="1:18" s="271" customFormat="1" ht="21.75" customHeight="1">
      <c r="A517" s="489"/>
      <c r="B517" s="258"/>
      <c r="C517" s="258"/>
      <c r="D517" s="258"/>
      <c r="E517" s="258"/>
      <c r="F517" s="258"/>
      <c r="G517" s="258"/>
      <c r="H517" s="258"/>
      <c r="I517" s="258"/>
      <c r="J517" s="258"/>
      <c r="K517" s="258"/>
      <c r="L517" s="258"/>
      <c r="M517" s="258"/>
      <c r="N517" s="258"/>
      <c r="O517" s="258"/>
      <c r="P517" s="258"/>
      <c r="Q517" s="258"/>
      <c r="R517" s="396"/>
    </row>
    <row r="518" spans="1:18" s="271" customFormat="1" ht="21.75" customHeight="1">
      <c r="A518" s="489"/>
      <c r="B518" s="258"/>
      <c r="C518" s="258"/>
      <c r="D518" s="258"/>
      <c r="E518" s="258"/>
      <c r="F518" s="258"/>
      <c r="G518" s="258"/>
      <c r="H518" s="258"/>
      <c r="I518" s="258"/>
      <c r="J518" s="258"/>
      <c r="K518" s="258"/>
      <c r="L518" s="258"/>
      <c r="M518" s="258"/>
      <c r="N518" s="258"/>
      <c r="O518" s="258"/>
      <c r="P518" s="258"/>
      <c r="Q518" s="258"/>
      <c r="R518" s="396"/>
    </row>
    <row r="519" spans="1:18" s="271" customFormat="1" ht="21.75" customHeight="1">
      <c r="A519" s="489"/>
      <c r="B519" s="258"/>
      <c r="C519" s="258"/>
      <c r="D519" s="258"/>
      <c r="E519" s="258"/>
      <c r="F519" s="258"/>
      <c r="G519" s="258"/>
      <c r="H519" s="258"/>
      <c r="I519" s="258"/>
      <c r="J519" s="258"/>
      <c r="K519" s="258"/>
      <c r="L519" s="258"/>
      <c r="M519" s="258"/>
      <c r="N519" s="258"/>
      <c r="O519" s="258"/>
      <c r="P519" s="258"/>
      <c r="Q519" s="258"/>
      <c r="R519" s="396"/>
    </row>
    <row r="520" spans="1:18" s="271" customFormat="1" ht="21.75" customHeight="1">
      <c r="A520" s="489"/>
      <c r="B520" s="258"/>
      <c r="C520" s="258"/>
      <c r="D520" s="258"/>
      <c r="E520" s="258"/>
      <c r="F520" s="258"/>
      <c r="G520" s="258"/>
      <c r="H520" s="258"/>
      <c r="I520" s="258"/>
      <c r="J520" s="258"/>
      <c r="K520" s="258"/>
      <c r="L520" s="258"/>
      <c r="M520" s="258"/>
      <c r="N520" s="258"/>
      <c r="O520" s="258"/>
      <c r="P520" s="258"/>
      <c r="Q520" s="258"/>
      <c r="R520" s="396"/>
    </row>
    <row r="521" spans="1:18" s="271" customFormat="1" ht="21.75" customHeight="1">
      <c r="A521" s="489"/>
      <c r="B521" s="258"/>
      <c r="C521" s="258"/>
      <c r="D521" s="258"/>
      <c r="E521" s="258"/>
      <c r="F521" s="258"/>
      <c r="G521" s="258"/>
      <c r="H521" s="258"/>
      <c r="I521" s="258"/>
      <c r="J521" s="258"/>
      <c r="K521" s="258"/>
      <c r="L521" s="258"/>
      <c r="M521" s="258"/>
      <c r="N521" s="258"/>
      <c r="O521" s="258"/>
      <c r="P521" s="258"/>
      <c r="Q521" s="258"/>
      <c r="R521" s="396"/>
    </row>
    <row r="522" spans="1:18" s="271" customFormat="1" ht="21.75" customHeight="1">
      <c r="A522" s="489"/>
      <c r="B522" s="258"/>
      <c r="C522" s="258"/>
      <c r="D522" s="258"/>
      <c r="E522" s="258"/>
      <c r="F522" s="258"/>
      <c r="G522" s="258"/>
      <c r="H522" s="258"/>
      <c r="I522" s="258"/>
      <c r="J522" s="258"/>
      <c r="K522" s="258"/>
      <c r="L522" s="258"/>
      <c r="M522" s="258"/>
      <c r="N522" s="258"/>
      <c r="O522" s="258"/>
      <c r="P522" s="258"/>
      <c r="Q522" s="258"/>
      <c r="R522" s="396"/>
    </row>
    <row r="523" spans="1:18" s="271" customFormat="1" ht="21.75" customHeight="1">
      <c r="A523" s="489"/>
      <c r="B523" s="258"/>
      <c r="C523" s="258"/>
      <c r="D523" s="258"/>
      <c r="E523" s="258"/>
      <c r="F523" s="258"/>
      <c r="G523" s="258"/>
      <c r="H523" s="258"/>
      <c r="I523" s="258"/>
      <c r="J523" s="258"/>
      <c r="K523" s="258"/>
      <c r="L523" s="258"/>
      <c r="M523" s="258"/>
      <c r="N523" s="258"/>
      <c r="O523" s="258"/>
      <c r="P523" s="258"/>
      <c r="Q523" s="258"/>
      <c r="R523" s="396"/>
    </row>
    <row r="524" spans="1:18" s="271" customFormat="1" ht="21.75" customHeight="1">
      <c r="A524" s="489"/>
      <c r="B524" s="258"/>
      <c r="C524" s="258"/>
      <c r="D524" s="258"/>
      <c r="E524" s="258"/>
      <c r="F524" s="258"/>
      <c r="G524" s="258"/>
      <c r="H524" s="258"/>
      <c r="I524" s="258"/>
      <c r="J524" s="258"/>
      <c r="K524" s="258"/>
      <c r="L524" s="258"/>
      <c r="M524" s="258"/>
      <c r="N524" s="258"/>
      <c r="O524" s="258"/>
      <c r="P524" s="258"/>
      <c r="Q524" s="258"/>
      <c r="R524" s="396"/>
    </row>
    <row r="525" spans="1:18" s="271" customFormat="1" ht="21.75" customHeight="1">
      <c r="A525" s="489"/>
      <c r="B525" s="258"/>
      <c r="C525" s="258"/>
      <c r="D525" s="258"/>
      <c r="E525" s="258"/>
      <c r="F525" s="258"/>
      <c r="G525" s="258"/>
      <c r="H525" s="258"/>
      <c r="I525" s="258"/>
      <c r="J525" s="258"/>
      <c r="K525" s="258"/>
      <c r="L525" s="258"/>
      <c r="M525" s="258"/>
      <c r="N525" s="258"/>
      <c r="O525" s="258"/>
      <c r="P525" s="258"/>
      <c r="Q525" s="258"/>
      <c r="R525" s="396"/>
    </row>
    <row r="526" spans="1:18" s="271" customFormat="1" ht="21.75" customHeight="1">
      <c r="A526" s="489"/>
      <c r="B526" s="258"/>
      <c r="C526" s="258"/>
      <c r="D526" s="258"/>
      <c r="E526" s="258"/>
      <c r="F526" s="258"/>
      <c r="G526" s="258"/>
      <c r="H526" s="258"/>
      <c r="I526" s="258"/>
      <c r="J526" s="258"/>
      <c r="K526" s="258"/>
      <c r="L526" s="258"/>
      <c r="M526" s="258"/>
      <c r="N526" s="258"/>
      <c r="O526" s="258"/>
      <c r="P526" s="258"/>
      <c r="Q526" s="258"/>
      <c r="R526" s="396"/>
    </row>
    <row r="527" spans="1:18" s="271" customFormat="1" ht="21.75" customHeight="1">
      <c r="A527" s="489"/>
      <c r="B527" s="258"/>
      <c r="C527" s="258"/>
      <c r="D527" s="258"/>
      <c r="E527" s="258"/>
      <c r="F527" s="258"/>
      <c r="G527" s="258"/>
      <c r="H527" s="258"/>
      <c r="I527" s="258"/>
      <c r="J527" s="258"/>
      <c r="K527" s="258"/>
      <c r="L527" s="258"/>
      <c r="M527" s="258"/>
      <c r="N527" s="258"/>
      <c r="O527" s="258"/>
      <c r="P527" s="258"/>
      <c r="Q527" s="258"/>
      <c r="R527" s="396"/>
    </row>
    <row r="528" spans="1:18" s="271" customFormat="1" ht="21.75" customHeight="1">
      <c r="A528" s="489"/>
      <c r="B528" s="258"/>
      <c r="C528" s="258"/>
      <c r="D528" s="258"/>
      <c r="E528" s="258"/>
      <c r="F528" s="258"/>
      <c r="G528" s="258"/>
      <c r="H528" s="258"/>
      <c r="I528" s="258"/>
      <c r="J528" s="258"/>
      <c r="K528" s="258"/>
      <c r="L528" s="258"/>
      <c r="M528" s="258"/>
      <c r="N528" s="258"/>
      <c r="O528" s="258"/>
      <c r="P528" s="258"/>
      <c r="Q528" s="258"/>
      <c r="R528" s="396"/>
    </row>
    <row r="529" spans="1:18" s="271" customFormat="1" ht="21.75" customHeight="1">
      <c r="A529" s="489"/>
      <c r="B529" s="258"/>
      <c r="C529" s="258"/>
      <c r="D529" s="258"/>
      <c r="E529" s="258"/>
      <c r="F529" s="258"/>
      <c r="G529" s="258"/>
      <c r="H529" s="258"/>
      <c r="I529" s="258"/>
      <c r="J529" s="258"/>
      <c r="K529" s="258"/>
      <c r="L529" s="258"/>
      <c r="M529" s="258"/>
      <c r="N529" s="258"/>
      <c r="O529" s="258"/>
      <c r="P529" s="258"/>
      <c r="Q529" s="258"/>
      <c r="R529" s="396"/>
    </row>
    <row r="530" spans="1:18" s="271" customFormat="1" ht="21.75" customHeight="1">
      <c r="A530" s="489"/>
      <c r="B530" s="258"/>
      <c r="C530" s="258"/>
      <c r="D530" s="258"/>
      <c r="E530" s="258"/>
      <c r="F530" s="258"/>
      <c r="G530" s="258"/>
      <c r="H530" s="258"/>
      <c r="I530" s="258"/>
      <c r="J530" s="258"/>
      <c r="K530" s="258"/>
      <c r="L530" s="258"/>
      <c r="M530" s="258"/>
      <c r="N530" s="258"/>
      <c r="O530" s="258"/>
      <c r="P530" s="258"/>
      <c r="Q530" s="258"/>
      <c r="R530" s="396"/>
    </row>
    <row r="531" spans="1:18" s="271" customFormat="1" ht="21.75" customHeight="1">
      <c r="A531" s="489"/>
      <c r="B531" s="258"/>
      <c r="C531" s="258"/>
      <c r="D531" s="258"/>
      <c r="E531" s="258"/>
      <c r="F531" s="258"/>
      <c r="G531" s="258"/>
      <c r="H531" s="258"/>
      <c r="I531" s="258"/>
      <c r="J531" s="258"/>
      <c r="K531" s="258"/>
      <c r="L531" s="258"/>
      <c r="M531" s="258"/>
      <c r="N531" s="258"/>
      <c r="O531" s="258"/>
      <c r="P531" s="258"/>
      <c r="Q531" s="258"/>
      <c r="R531" s="396"/>
    </row>
    <row r="532" spans="1:18" s="271" customFormat="1" ht="21.75" customHeight="1">
      <c r="A532" s="489"/>
      <c r="B532" s="258"/>
      <c r="C532" s="258"/>
      <c r="D532" s="258"/>
      <c r="E532" s="258"/>
      <c r="F532" s="258"/>
      <c r="G532" s="258"/>
      <c r="H532" s="258"/>
      <c r="I532" s="258"/>
      <c r="J532" s="258"/>
      <c r="K532" s="258"/>
      <c r="L532" s="258"/>
      <c r="M532" s="258"/>
      <c r="N532" s="258"/>
      <c r="O532" s="258"/>
      <c r="P532" s="258"/>
      <c r="Q532" s="258"/>
      <c r="R532" s="396"/>
    </row>
    <row r="533" spans="1:18" s="271" customFormat="1" ht="21.75" customHeight="1">
      <c r="A533" s="489"/>
      <c r="B533" s="258"/>
      <c r="C533" s="258"/>
      <c r="D533" s="258"/>
      <c r="E533" s="258"/>
      <c r="F533" s="258"/>
      <c r="G533" s="258"/>
      <c r="H533" s="258"/>
      <c r="I533" s="258"/>
      <c r="J533" s="258"/>
      <c r="K533" s="258"/>
      <c r="L533" s="258"/>
      <c r="M533" s="258"/>
      <c r="N533" s="258"/>
      <c r="O533" s="258"/>
      <c r="P533" s="258"/>
      <c r="Q533" s="258"/>
      <c r="R533" s="396"/>
    </row>
    <row r="534" spans="1:18" s="271" customFormat="1" ht="21.75" customHeight="1">
      <c r="A534" s="489"/>
      <c r="B534" s="258"/>
      <c r="C534" s="258"/>
      <c r="D534" s="258"/>
      <c r="E534" s="258"/>
      <c r="F534" s="258"/>
      <c r="G534" s="258"/>
      <c r="H534" s="258"/>
      <c r="I534" s="258"/>
      <c r="J534" s="258"/>
      <c r="K534" s="258"/>
      <c r="L534" s="258"/>
      <c r="M534" s="258"/>
      <c r="N534" s="258"/>
      <c r="O534" s="258"/>
      <c r="P534" s="258"/>
      <c r="Q534" s="258"/>
      <c r="R534" s="396"/>
    </row>
    <row r="535" spans="1:18" s="271" customFormat="1" ht="21.75" customHeight="1">
      <c r="A535" s="489"/>
      <c r="B535" s="258"/>
      <c r="C535" s="258"/>
      <c r="D535" s="258"/>
      <c r="E535" s="258"/>
      <c r="F535" s="258"/>
      <c r="G535" s="258"/>
      <c r="H535" s="258"/>
      <c r="I535" s="258"/>
      <c r="J535" s="258"/>
      <c r="K535" s="258"/>
      <c r="L535" s="258"/>
      <c r="M535" s="258"/>
      <c r="N535" s="258"/>
      <c r="O535" s="258"/>
      <c r="P535" s="258"/>
      <c r="Q535" s="258"/>
      <c r="R535" s="396"/>
    </row>
    <row r="536" spans="1:18" s="271" customFormat="1" ht="21.75" customHeight="1">
      <c r="A536" s="489"/>
      <c r="B536" s="258"/>
      <c r="C536" s="258"/>
      <c r="D536" s="258"/>
      <c r="E536" s="258"/>
      <c r="F536" s="258"/>
      <c r="G536" s="258"/>
      <c r="H536" s="258"/>
      <c r="I536" s="258"/>
      <c r="J536" s="258"/>
      <c r="K536" s="258"/>
      <c r="L536" s="258"/>
      <c r="M536" s="258"/>
      <c r="N536" s="258"/>
      <c r="O536" s="258"/>
      <c r="P536" s="258"/>
      <c r="Q536" s="258"/>
      <c r="R536" s="396"/>
    </row>
    <row r="537" spans="1:18" s="271" customFormat="1" ht="21.75" customHeight="1">
      <c r="A537" s="489"/>
      <c r="B537" s="258"/>
      <c r="C537" s="258"/>
      <c r="D537" s="258"/>
      <c r="E537" s="258"/>
      <c r="F537" s="258"/>
      <c r="G537" s="258"/>
      <c r="H537" s="258"/>
      <c r="I537" s="258"/>
      <c r="J537" s="258"/>
      <c r="K537" s="258"/>
      <c r="L537" s="258"/>
      <c r="M537" s="258"/>
      <c r="N537" s="258"/>
      <c r="O537" s="258"/>
      <c r="P537" s="258"/>
      <c r="Q537" s="258"/>
      <c r="R537" s="396"/>
    </row>
    <row r="538" spans="1:18" s="271" customFormat="1" ht="21.75" customHeight="1">
      <c r="A538" s="489"/>
      <c r="B538" s="258"/>
      <c r="C538" s="258"/>
      <c r="D538" s="258"/>
      <c r="E538" s="258"/>
      <c r="F538" s="258"/>
      <c r="G538" s="258"/>
      <c r="H538" s="258"/>
      <c r="I538" s="258"/>
      <c r="J538" s="258"/>
      <c r="K538" s="258"/>
      <c r="L538" s="258"/>
      <c r="M538" s="258"/>
      <c r="N538" s="258"/>
      <c r="O538" s="258"/>
      <c r="P538" s="258"/>
      <c r="Q538" s="258"/>
      <c r="R538" s="396"/>
    </row>
    <row r="539" spans="1:18" s="271" customFormat="1" ht="21.75" customHeight="1">
      <c r="A539" s="489"/>
      <c r="B539" s="258"/>
      <c r="C539" s="258"/>
      <c r="D539" s="258"/>
      <c r="E539" s="258"/>
      <c r="F539" s="258"/>
      <c r="G539" s="258"/>
      <c r="H539" s="258"/>
      <c r="I539" s="258"/>
      <c r="J539" s="258"/>
      <c r="K539" s="258"/>
      <c r="L539" s="258"/>
      <c r="M539" s="258"/>
      <c r="N539" s="258"/>
      <c r="O539" s="258"/>
      <c r="P539" s="258"/>
      <c r="Q539" s="258"/>
      <c r="R539" s="396"/>
    </row>
    <row r="540" spans="1:18" s="271" customFormat="1" ht="21.75" customHeight="1">
      <c r="A540" s="489"/>
      <c r="B540" s="258"/>
      <c r="C540" s="258"/>
      <c r="D540" s="258"/>
      <c r="E540" s="258"/>
      <c r="F540" s="258"/>
      <c r="G540" s="258"/>
      <c r="H540" s="258"/>
      <c r="I540" s="258"/>
      <c r="J540" s="258"/>
      <c r="K540" s="258"/>
      <c r="L540" s="258"/>
      <c r="M540" s="258"/>
      <c r="N540" s="258"/>
      <c r="O540" s="258"/>
      <c r="P540" s="258"/>
      <c r="Q540" s="258"/>
      <c r="R540" s="396"/>
    </row>
    <row r="541" spans="1:18" s="271" customFormat="1" ht="21.75" customHeight="1">
      <c r="A541" s="489"/>
      <c r="B541" s="258"/>
      <c r="C541" s="258"/>
      <c r="D541" s="258"/>
      <c r="E541" s="258"/>
      <c r="F541" s="258"/>
      <c r="G541" s="258"/>
      <c r="H541" s="258"/>
      <c r="I541" s="258"/>
      <c r="J541" s="258"/>
      <c r="K541" s="258"/>
      <c r="L541" s="258"/>
      <c r="M541" s="258"/>
      <c r="N541" s="258"/>
      <c r="O541" s="258"/>
      <c r="P541" s="258"/>
      <c r="Q541" s="258"/>
      <c r="R541" s="396"/>
    </row>
    <row r="542" spans="1:18" s="271" customFormat="1" ht="21.75" customHeight="1">
      <c r="A542" s="489"/>
      <c r="B542" s="258"/>
      <c r="C542" s="258"/>
      <c r="D542" s="258"/>
      <c r="E542" s="258"/>
      <c r="F542" s="258"/>
      <c r="G542" s="258"/>
      <c r="H542" s="258"/>
      <c r="I542" s="258"/>
      <c r="J542" s="258"/>
      <c r="K542" s="258"/>
      <c r="L542" s="258"/>
      <c r="M542" s="258"/>
      <c r="N542" s="258"/>
      <c r="O542" s="258"/>
      <c r="P542" s="258"/>
      <c r="Q542" s="258"/>
      <c r="R542" s="396"/>
    </row>
    <row r="543" spans="1:18" s="271" customFormat="1" ht="21.75" customHeight="1">
      <c r="A543" s="489"/>
      <c r="B543" s="258"/>
      <c r="C543" s="258"/>
      <c r="D543" s="258"/>
      <c r="E543" s="258"/>
      <c r="F543" s="258"/>
      <c r="G543" s="258"/>
      <c r="H543" s="258"/>
      <c r="I543" s="258"/>
      <c r="J543" s="258"/>
      <c r="K543" s="258"/>
      <c r="L543" s="258"/>
      <c r="M543" s="258"/>
      <c r="N543" s="258"/>
      <c r="O543" s="258"/>
      <c r="P543" s="258"/>
      <c r="Q543" s="258"/>
      <c r="R543" s="396"/>
    </row>
    <row r="544" spans="1:18" s="271" customFormat="1" ht="21.75" customHeight="1">
      <c r="A544" s="489"/>
      <c r="B544" s="258"/>
      <c r="C544" s="258"/>
      <c r="D544" s="258"/>
      <c r="E544" s="258"/>
      <c r="F544" s="258"/>
      <c r="G544" s="258"/>
      <c r="H544" s="258"/>
      <c r="I544" s="258"/>
      <c r="J544" s="258"/>
      <c r="K544" s="258"/>
      <c r="L544" s="258"/>
      <c r="M544" s="258"/>
      <c r="N544" s="258"/>
      <c r="O544" s="258"/>
      <c r="P544" s="258"/>
      <c r="Q544" s="258"/>
      <c r="R544" s="396"/>
    </row>
    <row r="545" spans="1:18" s="271" customFormat="1" ht="21.75" customHeight="1">
      <c r="A545" s="489"/>
      <c r="B545" s="258"/>
      <c r="C545" s="258"/>
      <c r="D545" s="258"/>
      <c r="E545" s="258"/>
      <c r="F545" s="258"/>
      <c r="G545" s="258"/>
      <c r="H545" s="258"/>
      <c r="I545" s="258"/>
      <c r="J545" s="258"/>
      <c r="K545" s="258"/>
      <c r="L545" s="258"/>
      <c r="M545" s="258"/>
      <c r="N545" s="258"/>
      <c r="O545" s="258"/>
      <c r="P545" s="258"/>
      <c r="Q545" s="258"/>
      <c r="R545" s="396"/>
    </row>
    <row r="546" spans="1:18" s="271" customFormat="1" ht="21.75" customHeight="1">
      <c r="A546" s="489"/>
      <c r="B546" s="258"/>
      <c r="C546" s="258"/>
      <c r="D546" s="258"/>
      <c r="E546" s="258"/>
      <c r="F546" s="258"/>
      <c r="G546" s="258"/>
      <c r="H546" s="258"/>
      <c r="I546" s="258"/>
      <c r="J546" s="258"/>
      <c r="K546" s="258"/>
      <c r="L546" s="258"/>
      <c r="M546" s="258"/>
      <c r="N546" s="258"/>
      <c r="O546" s="258"/>
      <c r="P546" s="258"/>
      <c r="Q546" s="258"/>
      <c r="R546" s="396"/>
    </row>
    <row r="547" spans="1:18" s="271" customFormat="1" ht="21.75" customHeight="1">
      <c r="A547" s="489"/>
      <c r="B547" s="258"/>
      <c r="C547" s="258"/>
      <c r="D547" s="258"/>
      <c r="E547" s="258"/>
      <c r="F547" s="258"/>
      <c r="G547" s="258"/>
      <c r="H547" s="258"/>
      <c r="I547" s="258"/>
      <c r="J547" s="258"/>
      <c r="K547" s="258"/>
      <c r="L547" s="258"/>
      <c r="M547" s="258"/>
      <c r="N547" s="258"/>
      <c r="O547" s="258"/>
      <c r="P547" s="258"/>
      <c r="Q547" s="258"/>
      <c r="R547" s="396"/>
    </row>
    <row r="548" spans="1:18" s="271" customFormat="1" ht="21.75" customHeight="1">
      <c r="A548" s="491"/>
      <c r="B548" s="258"/>
      <c r="C548" s="258"/>
      <c r="D548" s="258"/>
      <c r="E548" s="258"/>
      <c r="F548" s="258"/>
      <c r="G548" s="258"/>
      <c r="H548" s="258"/>
      <c r="I548" s="258"/>
      <c r="J548" s="258"/>
      <c r="K548" s="258"/>
      <c r="L548" s="258"/>
      <c r="M548" s="258"/>
      <c r="N548" s="258"/>
      <c r="O548" s="258"/>
      <c r="P548" s="258"/>
      <c r="Q548" s="258"/>
      <c r="R548" s="396"/>
    </row>
    <row r="549" spans="1:18" s="271" customFormat="1" ht="21.75" customHeight="1">
      <c r="A549" s="491"/>
      <c r="B549" s="258"/>
      <c r="C549" s="258"/>
      <c r="D549" s="258"/>
      <c r="E549" s="258"/>
      <c r="F549" s="258"/>
      <c r="G549" s="258"/>
      <c r="H549" s="258"/>
      <c r="I549" s="258"/>
      <c r="J549" s="258"/>
      <c r="K549" s="258"/>
      <c r="L549" s="258"/>
      <c r="M549" s="258"/>
      <c r="N549" s="258"/>
      <c r="O549" s="258"/>
      <c r="P549" s="258"/>
      <c r="Q549" s="258"/>
      <c r="R549" s="396"/>
    </row>
    <row r="550" spans="1:18" s="271" customFormat="1" ht="21.75" customHeight="1">
      <c r="A550" s="491"/>
      <c r="B550" s="258"/>
      <c r="C550" s="258"/>
      <c r="D550" s="258"/>
      <c r="E550" s="258"/>
      <c r="F550" s="258"/>
      <c r="G550" s="258"/>
      <c r="H550" s="258"/>
      <c r="I550" s="258"/>
      <c r="J550" s="258"/>
      <c r="K550" s="258"/>
      <c r="L550" s="258"/>
      <c r="M550" s="258"/>
      <c r="N550" s="258"/>
      <c r="O550" s="258"/>
      <c r="P550" s="258"/>
      <c r="Q550" s="258"/>
      <c r="R550" s="396"/>
    </row>
    <row r="551" spans="1:18" s="271" customFormat="1" ht="21.75" customHeight="1">
      <c r="A551" s="491"/>
      <c r="B551" s="258"/>
      <c r="C551" s="258"/>
      <c r="D551" s="258"/>
      <c r="E551" s="258"/>
      <c r="F551" s="258"/>
      <c r="G551" s="258"/>
      <c r="H551" s="258"/>
      <c r="I551" s="258"/>
      <c r="J551" s="258"/>
      <c r="K551" s="258"/>
      <c r="L551" s="258"/>
      <c r="M551" s="258"/>
      <c r="N551" s="258"/>
      <c r="O551" s="258"/>
      <c r="P551" s="258"/>
      <c r="Q551" s="258"/>
      <c r="R551" s="396"/>
    </row>
    <row r="552" spans="1:18" s="271" customFormat="1" ht="21.75" customHeight="1">
      <c r="A552" s="491"/>
      <c r="B552" s="258"/>
      <c r="C552" s="258"/>
      <c r="D552" s="258"/>
      <c r="E552" s="258"/>
      <c r="F552" s="258"/>
      <c r="G552" s="258"/>
      <c r="H552" s="258"/>
      <c r="I552" s="258"/>
      <c r="J552" s="258"/>
      <c r="K552" s="258"/>
      <c r="L552" s="258"/>
      <c r="M552" s="258"/>
      <c r="N552" s="258"/>
      <c r="O552" s="258"/>
      <c r="P552" s="258"/>
      <c r="Q552" s="258"/>
      <c r="R552" s="396"/>
    </row>
    <row r="553" spans="1:18" s="271" customFormat="1" ht="21.75" customHeight="1">
      <c r="A553" s="491"/>
      <c r="B553" s="258"/>
      <c r="C553" s="258"/>
      <c r="D553" s="258"/>
      <c r="E553" s="258"/>
      <c r="F553" s="258"/>
      <c r="G553" s="258"/>
      <c r="H553" s="258"/>
      <c r="I553" s="258"/>
      <c r="J553" s="258"/>
      <c r="K553" s="258"/>
      <c r="L553" s="258"/>
      <c r="M553" s="258"/>
      <c r="N553" s="258"/>
      <c r="O553" s="258"/>
      <c r="P553" s="258"/>
      <c r="Q553" s="258"/>
      <c r="R553" s="396"/>
    </row>
    <row r="554" spans="1:18" s="271" customFormat="1" ht="21.75" customHeight="1">
      <c r="A554" s="491"/>
      <c r="B554" s="258"/>
      <c r="C554" s="258"/>
      <c r="D554" s="258"/>
      <c r="E554" s="258"/>
      <c r="F554" s="258"/>
      <c r="G554" s="258"/>
      <c r="H554" s="258"/>
      <c r="I554" s="258"/>
      <c r="J554" s="258"/>
      <c r="K554" s="258"/>
      <c r="L554" s="258"/>
      <c r="M554" s="258"/>
      <c r="N554" s="258"/>
      <c r="O554" s="258"/>
      <c r="P554" s="258"/>
      <c r="Q554" s="258"/>
      <c r="R554" s="396"/>
    </row>
    <row r="555" spans="1:18" s="271" customFormat="1" ht="21.75" customHeight="1">
      <c r="A555" s="491"/>
      <c r="B555" s="258"/>
      <c r="C555" s="258"/>
      <c r="D555" s="258"/>
      <c r="E555" s="258"/>
      <c r="F555" s="258"/>
      <c r="G555" s="258"/>
      <c r="H555" s="258"/>
      <c r="I555" s="258"/>
      <c r="J555" s="258"/>
      <c r="K555" s="258"/>
      <c r="L555" s="258"/>
      <c r="M555" s="258"/>
      <c r="N555" s="258"/>
      <c r="O555" s="258"/>
      <c r="P555" s="258"/>
      <c r="Q555" s="258"/>
      <c r="R555" s="396"/>
    </row>
    <row r="556" spans="1:18" s="271" customFormat="1" ht="21.75" customHeight="1">
      <c r="A556" s="491"/>
      <c r="B556" s="258"/>
      <c r="C556" s="258"/>
      <c r="D556" s="258"/>
      <c r="E556" s="258"/>
      <c r="F556" s="258"/>
      <c r="G556" s="258"/>
      <c r="H556" s="258"/>
      <c r="I556" s="258"/>
      <c r="J556" s="258"/>
      <c r="K556" s="258"/>
      <c r="L556" s="258"/>
      <c r="M556" s="258"/>
      <c r="N556" s="258"/>
      <c r="O556" s="258"/>
      <c r="P556" s="258"/>
      <c r="Q556" s="258"/>
      <c r="R556" s="396"/>
    </row>
    <row r="557" spans="1:18" s="271" customFormat="1" ht="21.75" customHeight="1">
      <c r="A557" s="491"/>
      <c r="B557" s="258"/>
      <c r="C557" s="258"/>
      <c r="D557" s="258"/>
      <c r="E557" s="258"/>
      <c r="F557" s="258"/>
      <c r="G557" s="258"/>
      <c r="H557" s="258"/>
      <c r="I557" s="258"/>
      <c r="J557" s="258"/>
      <c r="K557" s="258"/>
      <c r="L557" s="258"/>
      <c r="M557" s="258"/>
      <c r="N557" s="258"/>
      <c r="O557" s="258"/>
      <c r="P557" s="258"/>
      <c r="Q557" s="258"/>
      <c r="R557" s="396"/>
    </row>
    <row r="558" spans="1:18" s="271" customFormat="1" ht="21.75" customHeight="1">
      <c r="A558" s="491"/>
      <c r="B558" s="258"/>
      <c r="C558" s="258"/>
      <c r="D558" s="258"/>
      <c r="E558" s="258"/>
      <c r="F558" s="258"/>
      <c r="G558" s="258"/>
      <c r="H558" s="258"/>
      <c r="I558" s="258"/>
      <c r="J558" s="258"/>
      <c r="K558" s="258"/>
      <c r="L558" s="258"/>
      <c r="M558" s="258"/>
      <c r="N558" s="258"/>
      <c r="O558" s="258"/>
      <c r="P558" s="258"/>
      <c r="Q558" s="258"/>
      <c r="R558" s="396"/>
    </row>
    <row r="559" spans="1:18" s="271" customFormat="1" ht="21.75" customHeight="1">
      <c r="A559" s="491"/>
      <c r="B559" s="258"/>
      <c r="C559" s="258"/>
      <c r="D559" s="258"/>
      <c r="E559" s="258"/>
      <c r="F559" s="258"/>
      <c r="G559" s="258"/>
      <c r="H559" s="258"/>
      <c r="I559" s="258"/>
      <c r="J559" s="258"/>
      <c r="K559" s="258"/>
      <c r="L559" s="258"/>
      <c r="M559" s="258"/>
      <c r="N559" s="258"/>
      <c r="O559" s="258"/>
      <c r="P559" s="258"/>
      <c r="Q559" s="258"/>
      <c r="R559" s="396"/>
    </row>
    <row r="560" spans="1:18" s="271" customFormat="1" ht="21.75" customHeight="1">
      <c r="A560" s="491"/>
      <c r="B560" s="258"/>
      <c r="C560" s="258"/>
      <c r="D560" s="258"/>
      <c r="E560" s="258"/>
      <c r="F560" s="258"/>
      <c r="G560" s="258"/>
      <c r="H560" s="258"/>
      <c r="I560" s="258"/>
      <c r="J560" s="258"/>
      <c r="K560" s="258"/>
      <c r="L560" s="258"/>
      <c r="M560" s="258"/>
      <c r="N560" s="258"/>
      <c r="O560" s="258"/>
      <c r="P560" s="258"/>
      <c r="Q560" s="258"/>
      <c r="R560" s="396"/>
    </row>
    <row r="561" spans="1:18" s="271" customFormat="1" ht="21.75" customHeight="1">
      <c r="A561" s="491"/>
      <c r="B561" s="258"/>
      <c r="C561" s="258"/>
      <c r="D561" s="258"/>
      <c r="E561" s="258"/>
      <c r="F561" s="258"/>
      <c r="G561" s="258"/>
      <c r="H561" s="258"/>
      <c r="I561" s="258"/>
      <c r="J561" s="258"/>
      <c r="K561" s="258"/>
      <c r="L561" s="258"/>
      <c r="M561" s="258"/>
      <c r="N561" s="258"/>
      <c r="O561" s="258"/>
      <c r="P561" s="258"/>
      <c r="Q561" s="258"/>
      <c r="R561" s="396"/>
    </row>
    <row r="562" spans="1:18" s="271" customFormat="1" ht="21.75" customHeight="1">
      <c r="A562" s="491"/>
      <c r="B562" s="258"/>
      <c r="C562" s="258"/>
      <c r="D562" s="258"/>
      <c r="E562" s="258"/>
      <c r="F562" s="258"/>
      <c r="G562" s="258"/>
      <c r="H562" s="258"/>
      <c r="I562" s="258"/>
      <c r="J562" s="258"/>
      <c r="K562" s="258"/>
      <c r="L562" s="258"/>
      <c r="M562" s="258"/>
      <c r="N562" s="258"/>
      <c r="O562" s="258"/>
      <c r="P562" s="258"/>
      <c r="Q562" s="258"/>
      <c r="R562" s="396"/>
    </row>
    <row r="563" spans="1:18" s="271" customFormat="1" ht="21.75" customHeight="1">
      <c r="A563" s="491"/>
      <c r="B563" s="258"/>
      <c r="C563" s="258"/>
      <c r="D563" s="258"/>
      <c r="E563" s="258"/>
      <c r="F563" s="258"/>
      <c r="G563" s="258"/>
      <c r="H563" s="258"/>
      <c r="I563" s="258"/>
      <c r="J563" s="258"/>
      <c r="K563" s="258"/>
      <c r="L563" s="258"/>
      <c r="M563" s="258"/>
      <c r="N563" s="258"/>
      <c r="O563" s="258"/>
      <c r="P563" s="258"/>
      <c r="Q563" s="258"/>
      <c r="R563" s="396"/>
    </row>
    <row r="564" spans="1:18" s="271" customFormat="1" ht="21.75" customHeight="1">
      <c r="A564" s="491"/>
      <c r="B564" s="258"/>
      <c r="C564" s="258"/>
      <c r="D564" s="258"/>
      <c r="E564" s="258"/>
      <c r="F564" s="258"/>
      <c r="G564" s="258"/>
      <c r="H564" s="258"/>
      <c r="I564" s="258"/>
      <c r="J564" s="258"/>
      <c r="K564" s="258"/>
      <c r="L564" s="258"/>
      <c r="M564" s="258"/>
      <c r="N564" s="258"/>
      <c r="O564" s="258"/>
      <c r="P564" s="258"/>
      <c r="Q564" s="258"/>
      <c r="R564" s="396"/>
    </row>
    <row r="565" spans="1:18" s="271" customFormat="1" ht="21.75" customHeight="1">
      <c r="A565" s="491"/>
      <c r="B565" s="258"/>
      <c r="C565" s="258"/>
      <c r="D565" s="258"/>
      <c r="E565" s="258"/>
      <c r="F565" s="258"/>
      <c r="G565" s="258"/>
      <c r="H565" s="258"/>
      <c r="I565" s="258"/>
      <c r="J565" s="258"/>
      <c r="K565" s="258"/>
      <c r="L565" s="258"/>
      <c r="M565" s="258"/>
      <c r="N565" s="258"/>
      <c r="O565" s="258"/>
      <c r="P565" s="258"/>
      <c r="Q565" s="258"/>
      <c r="R565" s="396"/>
    </row>
    <row r="566" spans="1:18" s="271" customFormat="1" ht="21.75" customHeight="1">
      <c r="A566" s="491"/>
      <c r="B566" s="258"/>
      <c r="C566" s="258"/>
      <c r="D566" s="258"/>
      <c r="E566" s="258"/>
      <c r="F566" s="258"/>
      <c r="G566" s="258"/>
      <c r="H566" s="258"/>
      <c r="I566" s="258"/>
      <c r="J566" s="258"/>
      <c r="K566" s="258"/>
      <c r="L566" s="258"/>
      <c r="M566" s="258"/>
      <c r="N566" s="258"/>
      <c r="O566" s="258"/>
      <c r="P566" s="258"/>
      <c r="Q566" s="258"/>
      <c r="R566" s="396"/>
    </row>
    <row r="567" spans="1:18" s="271" customFormat="1" ht="21.75" customHeight="1">
      <c r="A567" s="491"/>
      <c r="B567" s="258"/>
      <c r="C567" s="258"/>
      <c r="D567" s="258"/>
      <c r="E567" s="258"/>
      <c r="F567" s="258"/>
      <c r="G567" s="258"/>
      <c r="H567" s="258"/>
      <c r="I567" s="258"/>
      <c r="J567" s="258"/>
      <c r="K567" s="258"/>
      <c r="L567" s="258"/>
      <c r="M567" s="258"/>
      <c r="N567" s="258"/>
      <c r="O567" s="258"/>
      <c r="P567" s="258"/>
      <c r="Q567" s="258"/>
      <c r="R567" s="396"/>
    </row>
    <row r="568" spans="1:18" s="271" customFormat="1" ht="21.75" customHeight="1">
      <c r="A568" s="491"/>
      <c r="B568" s="258"/>
      <c r="C568" s="258"/>
      <c r="D568" s="258"/>
      <c r="E568" s="258"/>
      <c r="F568" s="258"/>
      <c r="G568" s="258"/>
      <c r="H568" s="258"/>
      <c r="I568" s="258"/>
      <c r="J568" s="258"/>
      <c r="K568" s="258"/>
      <c r="L568" s="258"/>
      <c r="M568" s="258"/>
      <c r="N568" s="258"/>
      <c r="O568" s="258"/>
      <c r="P568" s="258"/>
      <c r="Q568" s="258"/>
      <c r="R568" s="396"/>
    </row>
    <row r="569" spans="1:18" s="271" customFormat="1" ht="21.75" customHeight="1">
      <c r="A569" s="491"/>
      <c r="B569" s="258"/>
      <c r="C569" s="258"/>
      <c r="D569" s="258"/>
      <c r="E569" s="258"/>
      <c r="F569" s="258"/>
      <c r="G569" s="258"/>
      <c r="H569" s="258"/>
      <c r="I569" s="258"/>
      <c r="J569" s="258"/>
      <c r="K569" s="258"/>
      <c r="L569" s="258"/>
      <c r="M569" s="258"/>
      <c r="N569" s="258"/>
      <c r="O569" s="258"/>
      <c r="P569" s="258"/>
      <c r="Q569" s="258"/>
      <c r="R569" s="396"/>
    </row>
    <row r="570" spans="1:18" s="271" customFormat="1" ht="21.75" customHeight="1">
      <c r="A570" s="491"/>
      <c r="B570" s="258"/>
      <c r="C570" s="258"/>
      <c r="D570" s="258"/>
      <c r="E570" s="258"/>
      <c r="F570" s="258"/>
      <c r="G570" s="258"/>
      <c r="H570" s="258"/>
      <c r="I570" s="258"/>
      <c r="J570" s="258"/>
      <c r="K570" s="258"/>
      <c r="L570" s="258"/>
      <c r="M570" s="258"/>
      <c r="N570" s="258"/>
      <c r="O570" s="258"/>
      <c r="P570" s="258"/>
      <c r="Q570" s="258"/>
      <c r="R570" s="396"/>
    </row>
    <row r="571" spans="1:18" s="271" customFormat="1" ht="21.75" customHeight="1">
      <c r="A571" s="491"/>
      <c r="B571" s="258"/>
      <c r="C571" s="258"/>
      <c r="D571" s="258"/>
      <c r="E571" s="258"/>
      <c r="F571" s="258"/>
      <c r="G571" s="258"/>
      <c r="H571" s="258"/>
      <c r="I571" s="258"/>
      <c r="J571" s="258"/>
      <c r="K571" s="258"/>
      <c r="L571" s="258"/>
      <c r="M571" s="258"/>
      <c r="N571" s="258"/>
      <c r="O571" s="258"/>
      <c r="P571" s="258"/>
      <c r="Q571" s="258"/>
      <c r="R571" s="396"/>
    </row>
    <row r="572" spans="1:18" s="271" customFormat="1" ht="21.75" customHeight="1">
      <c r="A572" s="491"/>
      <c r="B572" s="258"/>
      <c r="C572" s="258"/>
      <c r="D572" s="258"/>
      <c r="E572" s="258"/>
      <c r="F572" s="258"/>
      <c r="G572" s="258"/>
      <c r="H572" s="258"/>
      <c r="I572" s="258"/>
      <c r="J572" s="258"/>
      <c r="K572" s="258"/>
      <c r="L572" s="258"/>
      <c r="M572" s="258"/>
      <c r="N572" s="258"/>
      <c r="O572" s="258"/>
      <c r="P572" s="258"/>
      <c r="Q572" s="258"/>
      <c r="R572" s="396"/>
    </row>
    <row r="573" spans="1:18" s="271" customFormat="1" ht="21.75" customHeight="1">
      <c r="A573" s="491"/>
      <c r="B573" s="258"/>
      <c r="C573" s="258"/>
      <c r="D573" s="258"/>
      <c r="E573" s="258"/>
      <c r="F573" s="258"/>
      <c r="G573" s="258"/>
      <c r="H573" s="258"/>
      <c r="I573" s="258"/>
      <c r="J573" s="258"/>
      <c r="K573" s="258"/>
      <c r="L573" s="258"/>
      <c r="M573" s="258"/>
      <c r="N573" s="258"/>
      <c r="O573" s="258"/>
      <c r="P573" s="258"/>
      <c r="Q573" s="258"/>
      <c r="R573" s="396"/>
    </row>
    <row r="574" spans="1:18" s="271" customFormat="1" ht="21.75" customHeight="1">
      <c r="A574" s="491"/>
      <c r="B574" s="258"/>
      <c r="C574" s="258"/>
      <c r="D574" s="258"/>
      <c r="E574" s="258"/>
      <c r="F574" s="258"/>
      <c r="G574" s="258"/>
      <c r="H574" s="258"/>
      <c r="I574" s="258"/>
      <c r="J574" s="258"/>
      <c r="K574" s="258"/>
      <c r="L574" s="258"/>
      <c r="M574" s="258"/>
      <c r="N574" s="258"/>
      <c r="O574" s="258"/>
      <c r="P574" s="258"/>
      <c r="Q574" s="258"/>
      <c r="R574" s="396"/>
    </row>
    <row r="575" spans="1:18" s="271" customFormat="1" ht="21.75" customHeight="1">
      <c r="A575" s="491"/>
      <c r="B575" s="258"/>
      <c r="C575" s="258"/>
      <c r="D575" s="258"/>
      <c r="E575" s="258"/>
      <c r="F575" s="258"/>
      <c r="G575" s="258"/>
      <c r="H575" s="258"/>
      <c r="I575" s="258"/>
      <c r="J575" s="258"/>
      <c r="K575" s="258"/>
      <c r="L575" s="258"/>
      <c r="M575" s="258"/>
      <c r="N575" s="258"/>
      <c r="O575" s="258"/>
      <c r="P575" s="258"/>
      <c r="Q575" s="258"/>
      <c r="R575" s="396"/>
    </row>
    <row r="576" spans="1:18" s="271" customFormat="1" ht="21.75" customHeight="1">
      <c r="A576" s="491"/>
      <c r="B576" s="258"/>
      <c r="C576" s="258"/>
      <c r="D576" s="258"/>
      <c r="E576" s="258"/>
      <c r="F576" s="258"/>
      <c r="G576" s="258"/>
      <c r="H576" s="258"/>
      <c r="I576" s="258"/>
      <c r="J576" s="258"/>
      <c r="K576" s="258"/>
      <c r="L576" s="258"/>
      <c r="M576" s="258"/>
      <c r="N576" s="258"/>
      <c r="O576" s="258"/>
      <c r="P576" s="258"/>
      <c r="Q576" s="258"/>
      <c r="R576" s="396"/>
    </row>
    <row r="577" spans="1:18" s="271" customFormat="1" ht="21.75" customHeight="1">
      <c r="A577" s="491"/>
      <c r="B577" s="258"/>
      <c r="C577" s="258"/>
      <c r="D577" s="258"/>
      <c r="E577" s="258"/>
      <c r="F577" s="258"/>
      <c r="G577" s="258"/>
      <c r="H577" s="258"/>
      <c r="I577" s="258"/>
      <c r="J577" s="258"/>
      <c r="K577" s="258"/>
      <c r="L577" s="258"/>
      <c r="M577" s="258"/>
      <c r="N577" s="258"/>
      <c r="O577" s="258"/>
      <c r="P577" s="258"/>
      <c r="Q577" s="258"/>
      <c r="R577" s="396"/>
    </row>
    <row r="578" spans="1:18" s="271" customFormat="1" ht="21.75" customHeight="1">
      <c r="A578" s="491"/>
      <c r="B578" s="258"/>
      <c r="C578" s="258"/>
      <c r="D578" s="258"/>
      <c r="E578" s="258"/>
      <c r="F578" s="258"/>
      <c r="G578" s="258"/>
      <c r="H578" s="258"/>
      <c r="I578" s="258"/>
      <c r="J578" s="258"/>
      <c r="K578" s="258"/>
      <c r="L578" s="258"/>
      <c r="M578" s="258"/>
      <c r="N578" s="258"/>
      <c r="O578" s="258"/>
      <c r="P578" s="258"/>
      <c r="Q578" s="258"/>
      <c r="R578" s="396"/>
    </row>
    <row r="579" spans="1:18" s="271" customFormat="1" ht="21.75" customHeight="1">
      <c r="A579" s="491"/>
      <c r="B579" s="258"/>
      <c r="C579" s="258"/>
      <c r="D579" s="258"/>
      <c r="E579" s="258"/>
      <c r="F579" s="258"/>
      <c r="G579" s="258"/>
      <c r="H579" s="258"/>
      <c r="I579" s="258"/>
      <c r="J579" s="258"/>
      <c r="K579" s="258"/>
      <c r="L579" s="258"/>
      <c r="M579" s="258"/>
      <c r="N579" s="258"/>
      <c r="O579" s="258"/>
      <c r="P579" s="258"/>
      <c r="Q579" s="258"/>
      <c r="R579" s="396"/>
    </row>
    <row r="580" spans="1:18" s="271" customFormat="1" ht="21.75" customHeight="1">
      <c r="A580" s="491"/>
      <c r="B580" s="258"/>
      <c r="C580" s="258"/>
      <c r="D580" s="258"/>
      <c r="E580" s="258"/>
      <c r="F580" s="258"/>
      <c r="G580" s="258"/>
      <c r="H580" s="258"/>
      <c r="I580" s="258"/>
      <c r="J580" s="258"/>
      <c r="K580" s="258"/>
      <c r="L580" s="258"/>
      <c r="M580" s="258"/>
      <c r="N580" s="258"/>
      <c r="O580" s="258"/>
      <c r="P580" s="258"/>
      <c r="Q580" s="258"/>
      <c r="R580" s="396"/>
    </row>
    <row r="581" spans="1:18" s="271" customFormat="1" ht="21.75" customHeight="1">
      <c r="A581" s="491"/>
      <c r="B581" s="258"/>
      <c r="C581" s="258"/>
      <c r="D581" s="258"/>
      <c r="E581" s="258"/>
      <c r="F581" s="258"/>
      <c r="G581" s="258"/>
      <c r="H581" s="258"/>
      <c r="I581" s="258"/>
      <c r="J581" s="258"/>
      <c r="K581" s="258"/>
      <c r="L581" s="258"/>
      <c r="M581" s="258"/>
      <c r="N581" s="258"/>
      <c r="O581" s="258"/>
      <c r="P581" s="258"/>
      <c r="Q581" s="258"/>
      <c r="R581" s="396"/>
    </row>
    <row r="582" spans="1:18" s="271" customFormat="1" ht="21.75" customHeight="1">
      <c r="A582" s="491"/>
      <c r="B582" s="258"/>
      <c r="C582" s="258"/>
      <c r="D582" s="258"/>
      <c r="E582" s="258"/>
      <c r="F582" s="258"/>
      <c r="G582" s="258"/>
      <c r="H582" s="258"/>
      <c r="I582" s="258"/>
      <c r="J582" s="258"/>
      <c r="K582" s="258"/>
      <c r="L582" s="258"/>
      <c r="M582" s="258"/>
      <c r="N582" s="258"/>
      <c r="O582" s="258"/>
      <c r="P582" s="258"/>
      <c r="Q582" s="258"/>
      <c r="R582" s="396"/>
    </row>
    <row r="583" spans="1:18" s="271" customFormat="1" ht="21.75" customHeight="1">
      <c r="A583" s="491"/>
      <c r="B583" s="258"/>
      <c r="C583" s="258"/>
      <c r="D583" s="258"/>
      <c r="E583" s="258"/>
      <c r="F583" s="258"/>
      <c r="G583" s="258"/>
      <c r="H583" s="258"/>
      <c r="I583" s="258"/>
      <c r="J583" s="258"/>
      <c r="K583" s="258"/>
      <c r="L583" s="258"/>
      <c r="M583" s="258"/>
      <c r="N583" s="258"/>
      <c r="O583" s="258"/>
      <c r="P583" s="258"/>
      <c r="Q583" s="258"/>
      <c r="R583" s="396"/>
    </row>
    <row r="584" spans="1:18" s="271" customFormat="1" ht="21.75" customHeight="1">
      <c r="A584" s="491"/>
      <c r="B584" s="258"/>
      <c r="C584" s="258"/>
      <c r="D584" s="258"/>
      <c r="E584" s="258"/>
      <c r="F584" s="258"/>
      <c r="G584" s="258"/>
      <c r="H584" s="258"/>
      <c r="I584" s="258"/>
      <c r="J584" s="258"/>
      <c r="K584" s="258"/>
      <c r="L584" s="258"/>
      <c r="M584" s="258"/>
      <c r="N584" s="258"/>
      <c r="O584" s="258"/>
      <c r="P584" s="258"/>
      <c r="Q584" s="258"/>
      <c r="R584" s="396"/>
    </row>
    <row r="585" spans="1:18" s="271" customFormat="1" ht="21.75" customHeight="1">
      <c r="A585" s="491"/>
      <c r="B585" s="258"/>
      <c r="C585" s="258"/>
      <c r="D585" s="258"/>
      <c r="E585" s="258"/>
      <c r="F585" s="258"/>
      <c r="G585" s="258"/>
      <c r="H585" s="258"/>
      <c r="I585" s="258"/>
      <c r="J585" s="258"/>
      <c r="K585" s="258"/>
      <c r="L585" s="258"/>
      <c r="M585" s="258"/>
      <c r="N585" s="258"/>
      <c r="O585" s="258"/>
      <c r="P585" s="258"/>
      <c r="Q585" s="258"/>
      <c r="R585" s="396"/>
    </row>
    <row r="586" spans="1:18" s="271" customFormat="1" ht="21.75" customHeight="1">
      <c r="A586" s="491"/>
      <c r="B586" s="258"/>
      <c r="C586" s="258"/>
      <c r="D586" s="258"/>
      <c r="E586" s="258"/>
      <c r="F586" s="258"/>
      <c r="G586" s="258"/>
      <c r="H586" s="258"/>
      <c r="I586" s="258"/>
      <c r="J586" s="258"/>
      <c r="K586" s="258"/>
      <c r="L586" s="258"/>
      <c r="M586" s="258"/>
      <c r="N586" s="258"/>
      <c r="O586" s="258"/>
      <c r="P586" s="258"/>
      <c r="Q586" s="258"/>
      <c r="R586" s="396"/>
    </row>
    <row r="587" spans="1:18" s="271" customFormat="1" ht="21.75" customHeight="1">
      <c r="A587" s="491"/>
      <c r="B587" s="258"/>
      <c r="C587" s="258"/>
      <c r="D587" s="258"/>
      <c r="E587" s="258"/>
      <c r="F587" s="258"/>
      <c r="G587" s="258"/>
      <c r="H587" s="258"/>
      <c r="I587" s="258"/>
      <c r="J587" s="258"/>
      <c r="K587" s="258"/>
      <c r="L587" s="258"/>
      <c r="M587" s="258"/>
      <c r="N587" s="258"/>
      <c r="O587" s="258"/>
      <c r="P587" s="258"/>
      <c r="Q587" s="258"/>
      <c r="R587" s="396"/>
    </row>
    <row r="588" spans="1:18" s="271" customFormat="1" ht="21.75" customHeight="1">
      <c r="A588" s="491"/>
      <c r="B588" s="258"/>
      <c r="C588" s="258"/>
      <c r="D588" s="258"/>
      <c r="E588" s="258"/>
      <c r="F588" s="258"/>
      <c r="G588" s="258"/>
      <c r="H588" s="258"/>
      <c r="I588" s="258"/>
      <c r="J588" s="258"/>
      <c r="K588" s="258"/>
      <c r="L588" s="258"/>
      <c r="M588" s="258"/>
      <c r="N588" s="258"/>
      <c r="O588" s="258"/>
      <c r="P588" s="258"/>
      <c r="Q588" s="258"/>
      <c r="R588" s="396"/>
    </row>
    <row r="589" spans="1:18" s="271" customFormat="1" ht="21.75" customHeight="1">
      <c r="A589" s="491"/>
      <c r="B589" s="258"/>
      <c r="C589" s="258"/>
      <c r="D589" s="258"/>
      <c r="E589" s="258"/>
      <c r="F589" s="258"/>
      <c r="G589" s="258"/>
      <c r="H589" s="258"/>
      <c r="I589" s="258"/>
      <c r="J589" s="258"/>
      <c r="K589" s="258"/>
      <c r="L589" s="258"/>
      <c r="M589" s="258"/>
      <c r="N589" s="258"/>
      <c r="O589" s="258"/>
      <c r="P589" s="258"/>
      <c r="Q589" s="258"/>
      <c r="R589" s="396"/>
    </row>
    <row r="590" spans="1:18" s="271" customFormat="1" ht="21.75" customHeight="1">
      <c r="A590" s="491"/>
      <c r="B590" s="258"/>
      <c r="C590" s="258"/>
      <c r="D590" s="258"/>
      <c r="E590" s="258"/>
      <c r="F590" s="258"/>
      <c r="G590" s="258"/>
      <c r="H590" s="258"/>
      <c r="I590" s="258"/>
      <c r="J590" s="258"/>
      <c r="K590" s="258"/>
      <c r="L590" s="258"/>
      <c r="M590" s="258"/>
      <c r="N590" s="258"/>
      <c r="O590" s="258"/>
      <c r="P590" s="258"/>
      <c r="Q590" s="258"/>
      <c r="R590" s="396"/>
    </row>
    <row r="591" spans="1:18" s="271" customFormat="1" ht="21.75" customHeight="1">
      <c r="A591" s="491"/>
      <c r="B591" s="258"/>
      <c r="C591" s="258"/>
      <c r="D591" s="258"/>
      <c r="E591" s="258"/>
      <c r="F591" s="258"/>
      <c r="G591" s="258"/>
      <c r="H591" s="258"/>
      <c r="I591" s="258"/>
      <c r="J591" s="258"/>
      <c r="K591" s="258"/>
      <c r="L591" s="258"/>
      <c r="M591" s="258"/>
      <c r="N591" s="258"/>
      <c r="O591" s="258"/>
      <c r="P591" s="258"/>
      <c r="Q591" s="258"/>
      <c r="R591" s="396"/>
    </row>
    <row r="592" spans="1:18" s="271" customFormat="1" ht="21.75" customHeight="1">
      <c r="A592" s="491"/>
      <c r="B592" s="258"/>
      <c r="C592" s="258"/>
      <c r="D592" s="258"/>
      <c r="E592" s="258"/>
      <c r="F592" s="258"/>
      <c r="G592" s="258"/>
      <c r="H592" s="258"/>
      <c r="I592" s="258"/>
      <c r="J592" s="258"/>
      <c r="K592" s="258"/>
      <c r="L592" s="258"/>
      <c r="M592" s="258"/>
      <c r="N592" s="258"/>
      <c r="O592" s="258"/>
      <c r="P592" s="258"/>
      <c r="Q592" s="258"/>
      <c r="R592" s="396"/>
    </row>
    <row r="593" spans="1:18" s="271" customFormat="1" ht="21.75" customHeight="1">
      <c r="A593" s="491"/>
      <c r="B593" s="258"/>
      <c r="C593" s="258"/>
      <c r="D593" s="258"/>
      <c r="E593" s="258"/>
      <c r="F593" s="258"/>
      <c r="G593" s="258"/>
      <c r="H593" s="258"/>
      <c r="I593" s="258"/>
      <c r="J593" s="258"/>
      <c r="K593" s="258"/>
      <c r="L593" s="258"/>
      <c r="M593" s="258"/>
      <c r="N593" s="258"/>
      <c r="O593" s="258"/>
      <c r="P593" s="258"/>
      <c r="Q593" s="258"/>
      <c r="R593" s="396"/>
    </row>
    <row r="594" spans="1:18" s="271" customFormat="1" ht="21.75" customHeight="1">
      <c r="A594" s="491"/>
      <c r="B594" s="258"/>
      <c r="C594" s="258"/>
      <c r="D594" s="258"/>
      <c r="E594" s="258"/>
      <c r="F594" s="258"/>
      <c r="G594" s="258"/>
      <c r="H594" s="258"/>
      <c r="I594" s="258"/>
      <c r="J594" s="258"/>
      <c r="K594" s="258"/>
      <c r="L594" s="258"/>
      <c r="M594" s="258"/>
      <c r="N594" s="258"/>
      <c r="O594" s="258"/>
      <c r="P594" s="258"/>
      <c r="Q594" s="258"/>
      <c r="R594" s="396"/>
    </row>
    <row r="595" spans="1:18" s="271" customFormat="1" ht="21.75" customHeight="1">
      <c r="A595" s="491"/>
      <c r="B595" s="258"/>
      <c r="C595" s="258"/>
      <c r="D595" s="258"/>
      <c r="E595" s="258"/>
      <c r="F595" s="258"/>
      <c r="G595" s="258"/>
      <c r="H595" s="258"/>
      <c r="I595" s="258"/>
      <c r="J595" s="258"/>
      <c r="K595" s="258"/>
      <c r="L595" s="258"/>
      <c r="M595" s="258"/>
      <c r="N595" s="258"/>
      <c r="O595" s="258"/>
      <c r="P595" s="258"/>
      <c r="Q595" s="258"/>
      <c r="R595" s="396"/>
    </row>
    <row r="596" spans="1:18" s="271" customFormat="1" ht="21.75" customHeight="1">
      <c r="A596" s="491"/>
      <c r="B596" s="258"/>
      <c r="C596" s="258"/>
      <c r="D596" s="258"/>
      <c r="E596" s="258"/>
      <c r="F596" s="258"/>
      <c r="G596" s="258"/>
      <c r="H596" s="258"/>
      <c r="I596" s="258"/>
      <c r="J596" s="258"/>
      <c r="K596" s="258"/>
      <c r="L596" s="258"/>
      <c r="M596" s="258"/>
      <c r="N596" s="258"/>
      <c r="O596" s="258"/>
      <c r="P596" s="258"/>
      <c r="Q596" s="258"/>
      <c r="R596" s="396"/>
    </row>
    <row r="597" spans="1:18" s="271" customFormat="1" ht="21.75" customHeight="1">
      <c r="A597" s="491"/>
      <c r="B597" s="258"/>
      <c r="C597" s="258"/>
      <c r="D597" s="258"/>
      <c r="E597" s="258"/>
      <c r="F597" s="258"/>
      <c r="G597" s="258"/>
      <c r="H597" s="258"/>
      <c r="I597" s="258"/>
      <c r="J597" s="258"/>
      <c r="K597" s="258"/>
      <c r="L597" s="258"/>
      <c r="M597" s="258"/>
      <c r="N597" s="258"/>
      <c r="O597" s="258"/>
      <c r="P597" s="258"/>
      <c r="Q597" s="258"/>
      <c r="R597" s="396"/>
    </row>
    <row r="598" spans="1:18" s="271" customFormat="1" ht="21.75" customHeight="1">
      <c r="A598" s="491"/>
      <c r="B598" s="258"/>
      <c r="C598" s="258"/>
      <c r="D598" s="258"/>
      <c r="E598" s="258"/>
      <c r="F598" s="258"/>
      <c r="G598" s="258"/>
      <c r="H598" s="258"/>
      <c r="I598" s="258"/>
      <c r="J598" s="258"/>
      <c r="K598" s="258"/>
      <c r="L598" s="258"/>
      <c r="M598" s="258"/>
      <c r="N598" s="258"/>
      <c r="O598" s="258"/>
      <c r="P598" s="258"/>
      <c r="Q598" s="258"/>
      <c r="R598" s="396"/>
    </row>
    <row r="599" spans="1:18" s="271" customFormat="1" ht="21.75" customHeight="1">
      <c r="A599" s="491"/>
      <c r="B599" s="258"/>
      <c r="C599" s="258"/>
      <c r="D599" s="258"/>
      <c r="E599" s="258"/>
      <c r="F599" s="258"/>
      <c r="G599" s="258"/>
      <c r="H599" s="258"/>
      <c r="I599" s="258"/>
      <c r="J599" s="258"/>
      <c r="K599" s="258"/>
      <c r="L599" s="258"/>
      <c r="M599" s="258"/>
      <c r="N599" s="258"/>
      <c r="O599" s="258"/>
      <c r="P599" s="258"/>
      <c r="Q599" s="258"/>
      <c r="R599" s="396"/>
    </row>
    <row r="600" spans="1:18" s="271" customFormat="1" ht="21.75" customHeight="1">
      <c r="A600" s="491"/>
      <c r="B600" s="258"/>
      <c r="C600" s="258"/>
      <c r="D600" s="258"/>
      <c r="E600" s="258"/>
      <c r="F600" s="258"/>
      <c r="G600" s="258"/>
      <c r="H600" s="258"/>
      <c r="I600" s="258"/>
      <c r="J600" s="258"/>
      <c r="K600" s="258"/>
      <c r="L600" s="258"/>
      <c r="M600" s="258"/>
      <c r="N600" s="258"/>
      <c r="O600" s="258"/>
      <c r="P600" s="258"/>
      <c r="Q600" s="258"/>
      <c r="R600" s="396"/>
    </row>
    <row r="601" spans="1:18" s="271" customFormat="1" ht="21.75" customHeight="1">
      <c r="A601" s="491"/>
      <c r="B601" s="258"/>
      <c r="C601" s="258"/>
      <c r="D601" s="258"/>
      <c r="E601" s="258"/>
      <c r="F601" s="258"/>
      <c r="G601" s="258"/>
      <c r="H601" s="258"/>
      <c r="I601" s="258"/>
      <c r="J601" s="258"/>
      <c r="K601" s="258"/>
      <c r="L601" s="258"/>
      <c r="M601" s="258"/>
      <c r="N601" s="258"/>
      <c r="O601" s="258"/>
      <c r="P601" s="258"/>
      <c r="Q601" s="258"/>
      <c r="R601" s="396"/>
    </row>
    <row r="602" spans="1:18" s="271" customFormat="1" ht="21.75" customHeight="1">
      <c r="A602" s="491"/>
      <c r="B602" s="258"/>
      <c r="C602" s="258"/>
      <c r="D602" s="258"/>
      <c r="E602" s="258"/>
      <c r="F602" s="258"/>
      <c r="G602" s="258"/>
      <c r="H602" s="258"/>
      <c r="I602" s="258"/>
      <c r="J602" s="258"/>
      <c r="K602" s="258"/>
      <c r="L602" s="258"/>
      <c r="M602" s="258"/>
      <c r="N602" s="258"/>
      <c r="O602" s="258"/>
      <c r="P602" s="258"/>
      <c r="Q602" s="258"/>
      <c r="R602" s="396"/>
    </row>
    <row r="603" spans="1:18" s="271" customFormat="1" ht="21.75" customHeight="1">
      <c r="A603" s="491"/>
      <c r="B603" s="258"/>
      <c r="C603" s="258"/>
      <c r="D603" s="258"/>
      <c r="E603" s="258"/>
      <c r="F603" s="258"/>
      <c r="G603" s="258"/>
      <c r="H603" s="258"/>
      <c r="I603" s="258"/>
      <c r="J603" s="258"/>
      <c r="K603" s="258"/>
      <c r="L603" s="258"/>
      <c r="M603" s="258"/>
      <c r="N603" s="258"/>
      <c r="O603" s="258"/>
      <c r="P603" s="258"/>
      <c r="Q603" s="258"/>
      <c r="R603" s="396"/>
    </row>
    <row r="604" spans="1:18" s="271" customFormat="1" ht="21.75" customHeight="1">
      <c r="A604" s="491"/>
      <c r="B604" s="258"/>
      <c r="C604" s="258"/>
      <c r="D604" s="258"/>
      <c r="E604" s="258"/>
      <c r="F604" s="258"/>
      <c r="G604" s="258"/>
      <c r="H604" s="258"/>
      <c r="I604" s="258"/>
      <c r="J604" s="258"/>
      <c r="K604" s="258"/>
      <c r="L604" s="258"/>
      <c r="M604" s="258"/>
      <c r="N604" s="258"/>
      <c r="O604" s="258"/>
      <c r="P604" s="258"/>
      <c r="Q604" s="258"/>
      <c r="R604" s="396"/>
    </row>
    <row r="605" spans="1:18" s="271" customFormat="1" ht="21.75" customHeight="1">
      <c r="A605" s="491"/>
      <c r="B605" s="258"/>
      <c r="C605" s="258"/>
      <c r="D605" s="258"/>
      <c r="E605" s="258"/>
      <c r="F605" s="258"/>
      <c r="G605" s="258"/>
      <c r="H605" s="258"/>
      <c r="I605" s="258"/>
      <c r="J605" s="258"/>
      <c r="K605" s="258"/>
      <c r="L605" s="258"/>
      <c r="M605" s="258"/>
      <c r="N605" s="258"/>
      <c r="O605" s="258"/>
      <c r="P605" s="258"/>
      <c r="Q605" s="258"/>
      <c r="R605" s="396"/>
    </row>
    <row r="606" spans="1:18" s="271" customFormat="1" ht="21.75" customHeight="1">
      <c r="A606" s="491"/>
      <c r="B606" s="258"/>
      <c r="C606" s="258"/>
      <c r="D606" s="258"/>
      <c r="E606" s="258"/>
      <c r="F606" s="258"/>
      <c r="G606" s="258"/>
      <c r="H606" s="258"/>
      <c r="I606" s="258"/>
      <c r="J606" s="258"/>
      <c r="K606" s="258"/>
      <c r="L606" s="258"/>
      <c r="M606" s="258"/>
      <c r="N606" s="258"/>
      <c r="O606" s="258"/>
      <c r="P606" s="258"/>
      <c r="Q606" s="258"/>
      <c r="R606" s="396"/>
    </row>
    <row r="607" spans="1:18" s="271" customFormat="1" ht="21.75" customHeight="1">
      <c r="A607" s="491"/>
      <c r="B607" s="258"/>
      <c r="C607" s="258"/>
      <c r="D607" s="258"/>
      <c r="E607" s="258"/>
      <c r="F607" s="258"/>
      <c r="G607" s="258"/>
      <c r="H607" s="258"/>
      <c r="I607" s="258"/>
      <c r="J607" s="258"/>
      <c r="K607" s="258"/>
      <c r="L607" s="258"/>
      <c r="M607" s="258"/>
      <c r="N607" s="258"/>
      <c r="O607" s="258"/>
      <c r="P607" s="258"/>
      <c r="Q607" s="258"/>
      <c r="R607" s="396"/>
    </row>
    <row r="608" spans="1:18" s="271" customFormat="1" ht="21.75" customHeight="1">
      <c r="A608" s="491"/>
      <c r="B608" s="258"/>
      <c r="C608" s="258"/>
      <c r="D608" s="258"/>
      <c r="E608" s="258"/>
      <c r="F608" s="258"/>
      <c r="G608" s="258"/>
      <c r="H608" s="258"/>
      <c r="I608" s="258"/>
      <c r="J608" s="258"/>
      <c r="K608" s="258"/>
      <c r="L608" s="258"/>
      <c r="M608" s="258"/>
      <c r="N608" s="258"/>
      <c r="O608" s="258"/>
      <c r="P608" s="258"/>
      <c r="Q608" s="258"/>
      <c r="R608" s="396"/>
    </row>
    <row r="609" spans="1:18" s="271" customFormat="1" ht="21.75" customHeight="1">
      <c r="A609" s="491"/>
      <c r="B609" s="258"/>
      <c r="C609" s="258"/>
      <c r="D609" s="258"/>
      <c r="E609" s="258"/>
      <c r="F609" s="258"/>
      <c r="G609" s="258"/>
      <c r="H609" s="258"/>
      <c r="I609" s="258"/>
      <c r="J609" s="258"/>
      <c r="K609" s="258"/>
      <c r="L609" s="258"/>
      <c r="M609" s="258"/>
      <c r="N609" s="258"/>
      <c r="O609" s="258"/>
      <c r="P609" s="258"/>
      <c r="Q609" s="258"/>
      <c r="R609" s="396"/>
    </row>
    <row r="610" spans="1:18" s="271" customFormat="1" ht="21.75" customHeight="1">
      <c r="A610" s="491"/>
      <c r="B610" s="258"/>
      <c r="C610" s="258"/>
      <c r="D610" s="258"/>
      <c r="E610" s="258"/>
      <c r="F610" s="258"/>
      <c r="G610" s="258"/>
      <c r="H610" s="258"/>
      <c r="I610" s="258"/>
      <c r="J610" s="258"/>
      <c r="K610" s="258"/>
      <c r="L610" s="258"/>
      <c r="M610" s="258"/>
      <c r="N610" s="258"/>
      <c r="O610" s="258"/>
      <c r="P610" s="258"/>
      <c r="Q610" s="258"/>
      <c r="R610" s="396"/>
    </row>
    <row r="611" spans="1:18" s="271" customFormat="1" ht="21.75" customHeight="1">
      <c r="A611" s="491"/>
      <c r="B611" s="258"/>
      <c r="C611" s="258"/>
      <c r="D611" s="258"/>
      <c r="E611" s="258"/>
      <c r="F611" s="258"/>
      <c r="G611" s="258"/>
      <c r="H611" s="258"/>
      <c r="I611" s="258"/>
      <c r="J611" s="258"/>
      <c r="K611" s="258"/>
      <c r="L611" s="258"/>
      <c r="M611" s="258"/>
      <c r="N611" s="258"/>
      <c r="O611" s="258"/>
      <c r="P611" s="258"/>
      <c r="Q611" s="258"/>
      <c r="R611" s="396"/>
    </row>
    <row r="612" spans="1:18" s="271" customFormat="1" ht="21.75" customHeight="1">
      <c r="A612" s="491"/>
      <c r="B612" s="258"/>
      <c r="C612" s="258"/>
      <c r="D612" s="258"/>
      <c r="E612" s="258"/>
      <c r="F612" s="258"/>
      <c r="G612" s="258"/>
      <c r="H612" s="258"/>
      <c r="I612" s="258"/>
      <c r="J612" s="258"/>
      <c r="K612" s="258"/>
      <c r="L612" s="258"/>
      <c r="M612" s="258"/>
      <c r="N612" s="258"/>
      <c r="O612" s="258"/>
      <c r="P612" s="258"/>
      <c r="Q612" s="258"/>
      <c r="R612" s="396"/>
    </row>
    <row r="613" spans="1:18" s="271" customFormat="1" ht="21.75" customHeight="1">
      <c r="A613" s="491"/>
      <c r="B613" s="258"/>
      <c r="C613" s="258"/>
      <c r="D613" s="258"/>
      <c r="E613" s="258"/>
      <c r="F613" s="258"/>
      <c r="G613" s="258"/>
      <c r="H613" s="258"/>
      <c r="I613" s="258"/>
      <c r="J613" s="258"/>
      <c r="K613" s="258"/>
      <c r="L613" s="258"/>
      <c r="M613" s="258"/>
      <c r="N613" s="258"/>
      <c r="O613" s="258"/>
      <c r="P613" s="258"/>
      <c r="Q613" s="258"/>
      <c r="R613" s="396"/>
    </row>
    <row r="614" spans="1:18" s="271" customFormat="1" ht="21.75" customHeight="1">
      <c r="A614" s="491"/>
      <c r="B614" s="258"/>
      <c r="C614" s="258"/>
      <c r="D614" s="258"/>
      <c r="E614" s="258"/>
      <c r="F614" s="258"/>
      <c r="G614" s="258"/>
      <c r="H614" s="258"/>
      <c r="I614" s="258"/>
      <c r="J614" s="258"/>
      <c r="K614" s="258"/>
      <c r="L614" s="258"/>
      <c r="M614" s="258"/>
      <c r="N614" s="258"/>
      <c r="O614" s="258"/>
      <c r="P614" s="258"/>
      <c r="Q614" s="258"/>
      <c r="R614" s="396"/>
    </row>
    <row r="615" spans="1:18" s="271" customFormat="1" ht="21.75" customHeight="1">
      <c r="A615" s="491"/>
      <c r="B615" s="258"/>
      <c r="C615" s="258"/>
      <c r="D615" s="258"/>
      <c r="E615" s="258"/>
      <c r="F615" s="258"/>
      <c r="G615" s="258"/>
      <c r="H615" s="258"/>
      <c r="I615" s="258"/>
      <c r="J615" s="258"/>
      <c r="K615" s="258"/>
      <c r="L615" s="258"/>
      <c r="M615" s="258"/>
      <c r="N615" s="258"/>
      <c r="O615" s="258"/>
      <c r="P615" s="258"/>
      <c r="Q615" s="258"/>
      <c r="R615" s="396"/>
    </row>
    <row r="616" spans="1:18" s="271" customFormat="1" ht="21.75" customHeight="1">
      <c r="A616" s="491"/>
      <c r="B616" s="258"/>
      <c r="C616" s="258"/>
      <c r="D616" s="258"/>
      <c r="E616" s="258"/>
      <c r="F616" s="258"/>
      <c r="G616" s="258"/>
      <c r="H616" s="258"/>
      <c r="I616" s="258"/>
      <c r="J616" s="258"/>
      <c r="K616" s="258"/>
      <c r="L616" s="258"/>
      <c r="M616" s="258"/>
      <c r="N616" s="258"/>
      <c r="O616" s="258"/>
      <c r="P616" s="258"/>
      <c r="Q616" s="258"/>
      <c r="R616" s="396"/>
    </row>
    <row r="617" spans="1:18" s="271" customFormat="1" ht="21.75" customHeight="1">
      <c r="A617" s="491"/>
      <c r="B617" s="258"/>
      <c r="C617" s="258"/>
      <c r="D617" s="258"/>
      <c r="E617" s="258"/>
      <c r="F617" s="258"/>
      <c r="G617" s="258"/>
      <c r="H617" s="258"/>
      <c r="I617" s="258"/>
      <c r="J617" s="258"/>
      <c r="K617" s="258"/>
      <c r="L617" s="258"/>
      <c r="M617" s="258"/>
      <c r="N617" s="258"/>
      <c r="O617" s="258"/>
      <c r="P617" s="258"/>
      <c r="Q617" s="258"/>
      <c r="R617" s="396"/>
    </row>
    <row r="618" spans="1:18" s="271" customFormat="1" ht="21.75" customHeight="1">
      <c r="A618" s="491"/>
      <c r="B618" s="258"/>
      <c r="C618" s="258"/>
      <c r="D618" s="258"/>
      <c r="E618" s="258"/>
      <c r="F618" s="258"/>
      <c r="G618" s="258"/>
      <c r="H618" s="258"/>
      <c r="I618" s="258"/>
      <c r="J618" s="258"/>
      <c r="K618" s="258"/>
      <c r="L618" s="258"/>
      <c r="M618" s="258"/>
      <c r="N618" s="258"/>
      <c r="O618" s="258"/>
      <c r="P618" s="258"/>
      <c r="Q618" s="258"/>
      <c r="R618" s="396"/>
    </row>
    <row r="619" spans="1:18" s="271" customFormat="1" ht="21.75" customHeight="1">
      <c r="A619" s="491"/>
      <c r="B619" s="258"/>
      <c r="C619" s="258"/>
      <c r="D619" s="258"/>
      <c r="E619" s="258"/>
      <c r="F619" s="258"/>
      <c r="G619" s="258"/>
      <c r="H619" s="258"/>
      <c r="I619" s="258"/>
      <c r="J619" s="258"/>
      <c r="K619" s="258"/>
      <c r="L619" s="258"/>
      <c r="M619" s="258"/>
      <c r="N619" s="258"/>
      <c r="O619" s="258"/>
      <c r="P619" s="258"/>
      <c r="Q619" s="258"/>
      <c r="R619" s="396"/>
    </row>
    <row r="620" spans="1:18" s="271" customFormat="1" ht="21.75" customHeight="1">
      <c r="A620" s="491"/>
      <c r="B620" s="258"/>
      <c r="C620" s="258"/>
      <c r="D620" s="258"/>
      <c r="E620" s="258"/>
      <c r="F620" s="258"/>
      <c r="G620" s="258"/>
      <c r="H620" s="258"/>
      <c r="I620" s="258"/>
      <c r="J620" s="258"/>
      <c r="K620" s="258"/>
      <c r="L620" s="258"/>
      <c r="M620" s="258"/>
      <c r="N620" s="258"/>
      <c r="O620" s="258"/>
      <c r="P620" s="258"/>
      <c r="Q620" s="258"/>
      <c r="R620" s="396"/>
    </row>
    <row r="621" spans="1:18" s="271" customFormat="1" ht="21.75" customHeight="1">
      <c r="A621" s="491"/>
      <c r="B621" s="258"/>
      <c r="C621" s="258"/>
      <c r="D621" s="258"/>
      <c r="E621" s="258"/>
      <c r="F621" s="258"/>
      <c r="G621" s="258"/>
      <c r="H621" s="258"/>
      <c r="I621" s="258"/>
      <c r="J621" s="258"/>
      <c r="K621" s="258"/>
      <c r="L621" s="258"/>
      <c r="M621" s="258"/>
      <c r="N621" s="258"/>
      <c r="O621" s="258"/>
      <c r="P621" s="258"/>
      <c r="Q621" s="258"/>
      <c r="R621" s="396"/>
    </row>
    <row r="622" spans="1:18" s="271" customFormat="1" ht="21.75" customHeight="1">
      <c r="A622" s="491"/>
      <c r="B622" s="258"/>
      <c r="C622" s="258"/>
      <c r="D622" s="258"/>
      <c r="E622" s="258"/>
      <c r="F622" s="258"/>
      <c r="G622" s="258"/>
      <c r="H622" s="258"/>
      <c r="I622" s="258"/>
      <c r="J622" s="258"/>
      <c r="K622" s="258"/>
      <c r="L622" s="258"/>
      <c r="M622" s="258"/>
      <c r="N622" s="258"/>
      <c r="O622" s="258"/>
      <c r="P622" s="258"/>
      <c r="Q622" s="258"/>
      <c r="R622" s="396"/>
    </row>
    <row r="623" spans="1:18" s="271" customFormat="1" ht="21.75" customHeight="1">
      <c r="A623" s="491"/>
      <c r="B623" s="258"/>
      <c r="C623" s="258"/>
      <c r="D623" s="258"/>
      <c r="E623" s="258"/>
      <c r="F623" s="258"/>
      <c r="G623" s="258"/>
      <c r="H623" s="258"/>
      <c r="I623" s="258"/>
      <c r="J623" s="258"/>
      <c r="K623" s="258"/>
      <c r="L623" s="258"/>
      <c r="M623" s="258"/>
      <c r="N623" s="258"/>
      <c r="O623" s="258"/>
      <c r="P623" s="258"/>
      <c r="Q623" s="258"/>
      <c r="R623" s="396"/>
    </row>
    <row r="624" spans="1:18" s="271" customFormat="1" ht="21.75" customHeight="1">
      <c r="A624" s="491"/>
      <c r="B624" s="258"/>
      <c r="C624" s="258"/>
      <c r="D624" s="258"/>
      <c r="E624" s="258"/>
      <c r="F624" s="258"/>
      <c r="G624" s="258"/>
      <c r="H624" s="258"/>
      <c r="I624" s="258"/>
      <c r="J624" s="258"/>
      <c r="K624" s="258"/>
      <c r="L624" s="258"/>
      <c r="M624" s="258"/>
      <c r="N624" s="258"/>
      <c r="O624" s="258"/>
      <c r="P624" s="258"/>
      <c r="Q624" s="258"/>
      <c r="R624" s="396"/>
    </row>
    <row r="625" spans="1:18" s="271" customFormat="1" ht="21.75" customHeight="1">
      <c r="A625" s="491"/>
      <c r="B625" s="258"/>
      <c r="C625" s="258"/>
      <c r="D625" s="258"/>
      <c r="E625" s="258"/>
      <c r="F625" s="258"/>
      <c r="G625" s="258"/>
      <c r="H625" s="258"/>
      <c r="I625" s="258"/>
      <c r="J625" s="258"/>
      <c r="K625" s="258"/>
      <c r="L625" s="258"/>
      <c r="M625" s="258"/>
      <c r="N625" s="258"/>
      <c r="O625" s="258"/>
      <c r="P625" s="258"/>
      <c r="Q625" s="258"/>
      <c r="R625" s="396"/>
    </row>
    <row r="626" spans="1:18" s="271" customFormat="1" ht="21.75" customHeight="1">
      <c r="A626" s="491"/>
      <c r="B626" s="258"/>
      <c r="C626" s="258"/>
      <c r="D626" s="258"/>
      <c r="E626" s="258"/>
      <c r="F626" s="258"/>
      <c r="G626" s="258"/>
      <c r="H626" s="258"/>
      <c r="I626" s="258"/>
      <c r="J626" s="258"/>
      <c r="K626" s="258"/>
      <c r="L626" s="258"/>
      <c r="M626" s="258"/>
      <c r="N626" s="258"/>
      <c r="O626" s="258"/>
      <c r="P626" s="258"/>
      <c r="Q626" s="258"/>
      <c r="R626" s="396"/>
    </row>
    <row r="627" spans="1:18" s="271" customFormat="1" ht="21.75" customHeight="1">
      <c r="A627" s="491"/>
      <c r="B627" s="258"/>
      <c r="C627" s="258"/>
      <c r="D627" s="258"/>
      <c r="E627" s="258"/>
      <c r="F627" s="258"/>
      <c r="G627" s="258"/>
      <c r="H627" s="258"/>
      <c r="I627" s="258"/>
      <c r="J627" s="258"/>
      <c r="K627" s="258"/>
      <c r="L627" s="258"/>
      <c r="M627" s="258"/>
      <c r="N627" s="258"/>
      <c r="O627" s="258"/>
      <c r="P627" s="258"/>
      <c r="Q627" s="258"/>
      <c r="R627" s="396"/>
    </row>
    <row r="628" spans="1:18" s="271" customFormat="1" ht="21.75" customHeight="1">
      <c r="A628" s="491"/>
      <c r="B628" s="258"/>
      <c r="C628" s="258"/>
      <c r="D628" s="258"/>
      <c r="E628" s="258"/>
      <c r="F628" s="258"/>
      <c r="G628" s="258"/>
      <c r="H628" s="258"/>
      <c r="I628" s="258"/>
      <c r="J628" s="258"/>
      <c r="K628" s="258"/>
      <c r="L628" s="258"/>
      <c r="M628" s="258"/>
      <c r="N628" s="258"/>
      <c r="O628" s="258"/>
      <c r="P628" s="258"/>
      <c r="Q628" s="258"/>
      <c r="R628" s="396"/>
    </row>
    <row r="629" spans="1:18" s="271" customFormat="1" ht="21.75" customHeight="1">
      <c r="A629" s="491"/>
      <c r="B629" s="258"/>
      <c r="C629" s="258"/>
      <c r="D629" s="258"/>
      <c r="E629" s="258"/>
      <c r="F629" s="258"/>
      <c r="G629" s="258"/>
      <c r="H629" s="258"/>
      <c r="I629" s="258"/>
      <c r="J629" s="258"/>
      <c r="K629" s="258"/>
      <c r="L629" s="258"/>
      <c r="M629" s="258"/>
      <c r="N629" s="258"/>
      <c r="O629" s="258"/>
      <c r="P629" s="258"/>
      <c r="Q629" s="258"/>
      <c r="R629" s="396"/>
    </row>
    <row r="630" spans="1:18" s="271" customFormat="1" ht="21.75" customHeight="1">
      <c r="A630" s="491"/>
      <c r="B630" s="258"/>
      <c r="C630" s="258"/>
      <c r="D630" s="258"/>
      <c r="E630" s="258"/>
      <c r="F630" s="258"/>
      <c r="G630" s="258"/>
      <c r="H630" s="258"/>
      <c r="I630" s="258"/>
      <c r="J630" s="258"/>
      <c r="K630" s="258"/>
      <c r="L630" s="258"/>
      <c r="M630" s="258"/>
      <c r="N630" s="258"/>
      <c r="O630" s="258"/>
      <c r="P630" s="258"/>
      <c r="Q630" s="258"/>
      <c r="R630" s="396"/>
    </row>
    <row r="631" spans="1:18" s="271" customFormat="1" ht="21.75" customHeight="1">
      <c r="A631" s="491"/>
      <c r="B631" s="258"/>
      <c r="C631" s="258"/>
      <c r="D631" s="258"/>
      <c r="E631" s="258"/>
      <c r="F631" s="258"/>
      <c r="G631" s="258"/>
      <c r="H631" s="258"/>
      <c r="I631" s="258"/>
      <c r="J631" s="258"/>
      <c r="K631" s="258"/>
      <c r="L631" s="258"/>
      <c r="M631" s="258"/>
      <c r="N631" s="258"/>
      <c r="O631" s="258"/>
      <c r="P631" s="258"/>
      <c r="Q631" s="258"/>
      <c r="R631" s="396"/>
    </row>
    <row r="632" spans="1:18" s="271" customFormat="1" ht="21.75" customHeight="1">
      <c r="A632" s="491"/>
      <c r="B632" s="258"/>
      <c r="C632" s="258"/>
      <c r="D632" s="258"/>
      <c r="E632" s="258"/>
      <c r="F632" s="258"/>
      <c r="G632" s="258"/>
      <c r="H632" s="258"/>
      <c r="I632" s="258"/>
      <c r="J632" s="258"/>
      <c r="K632" s="258"/>
      <c r="L632" s="258"/>
      <c r="M632" s="258"/>
      <c r="N632" s="258"/>
      <c r="O632" s="258"/>
      <c r="P632" s="258"/>
      <c r="Q632" s="258"/>
      <c r="R632" s="396"/>
    </row>
    <row r="633" spans="1:18" s="271" customFormat="1" ht="21.75" customHeight="1">
      <c r="A633" s="491"/>
      <c r="B633" s="258"/>
      <c r="C633" s="258"/>
      <c r="D633" s="258"/>
      <c r="E633" s="258"/>
      <c r="F633" s="258"/>
      <c r="G633" s="258"/>
      <c r="H633" s="258"/>
      <c r="I633" s="258"/>
      <c r="J633" s="258"/>
      <c r="K633" s="258"/>
      <c r="L633" s="258"/>
      <c r="M633" s="258"/>
      <c r="N633" s="258"/>
      <c r="O633" s="258"/>
      <c r="P633" s="258"/>
      <c r="Q633" s="258"/>
      <c r="R633" s="396"/>
    </row>
    <row r="634" spans="1:18" s="271" customFormat="1" ht="21.75" customHeight="1">
      <c r="A634" s="491"/>
      <c r="B634" s="258"/>
      <c r="C634" s="258"/>
      <c r="D634" s="258"/>
      <c r="E634" s="258"/>
      <c r="F634" s="258"/>
      <c r="G634" s="258"/>
      <c r="H634" s="258"/>
      <c r="I634" s="258"/>
      <c r="J634" s="258"/>
      <c r="K634" s="258"/>
      <c r="L634" s="258"/>
      <c r="M634" s="258"/>
      <c r="N634" s="258"/>
      <c r="O634" s="258"/>
      <c r="P634" s="258"/>
      <c r="Q634" s="258"/>
      <c r="R634" s="396"/>
    </row>
    <row r="635" spans="1:18" s="271" customFormat="1" ht="21.75" customHeight="1">
      <c r="A635" s="491"/>
      <c r="B635" s="258"/>
      <c r="C635" s="258"/>
      <c r="D635" s="258"/>
      <c r="E635" s="258"/>
      <c r="F635" s="258"/>
      <c r="G635" s="258"/>
      <c r="H635" s="258"/>
      <c r="I635" s="258"/>
      <c r="J635" s="258"/>
      <c r="K635" s="258"/>
      <c r="L635" s="258"/>
      <c r="M635" s="258"/>
      <c r="N635" s="258"/>
      <c r="O635" s="258"/>
      <c r="P635" s="258"/>
      <c r="Q635" s="258"/>
      <c r="R635" s="396"/>
    </row>
    <row r="636" spans="1:18" s="271" customFormat="1" ht="21.75" customHeight="1">
      <c r="A636" s="491"/>
      <c r="B636" s="258"/>
      <c r="C636" s="258"/>
      <c r="D636" s="258"/>
      <c r="E636" s="258"/>
      <c r="F636" s="258"/>
      <c r="G636" s="258"/>
      <c r="H636" s="258"/>
      <c r="I636" s="258"/>
      <c r="J636" s="258"/>
      <c r="K636" s="258"/>
      <c r="L636" s="258"/>
      <c r="M636" s="258"/>
      <c r="N636" s="258"/>
      <c r="O636" s="258"/>
      <c r="P636" s="258"/>
      <c r="Q636" s="258"/>
      <c r="R636" s="396"/>
    </row>
    <row r="637" spans="1:18" s="271" customFormat="1" ht="21.75" customHeight="1">
      <c r="A637" s="491"/>
      <c r="B637" s="258"/>
      <c r="C637" s="258"/>
      <c r="D637" s="258"/>
      <c r="E637" s="258"/>
      <c r="F637" s="258"/>
      <c r="G637" s="258"/>
      <c r="H637" s="258"/>
      <c r="I637" s="258"/>
      <c r="J637" s="258"/>
      <c r="K637" s="258"/>
      <c r="L637" s="258"/>
      <c r="M637" s="258"/>
      <c r="N637" s="258"/>
      <c r="O637" s="258"/>
      <c r="P637" s="258"/>
      <c r="Q637" s="258"/>
      <c r="R637" s="396"/>
    </row>
    <row r="638" spans="1:18" s="271" customFormat="1" ht="21.75" customHeight="1">
      <c r="A638" s="491"/>
      <c r="B638" s="258"/>
      <c r="C638" s="258"/>
      <c r="D638" s="258"/>
      <c r="E638" s="258"/>
      <c r="F638" s="258"/>
      <c r="G638" s="258"/>
      <c r="H638" s="258"/>
      <c r="I638" s="258"/>
      <c r="J638" s="258"/>
      <c r="K638" s="258"/>
      <c r="L638" s="258"/>
      <c r="M638" s="258"/>
      <c r="N638" s="258"/>
      <c r="O638" s="258"/>
      <c r="P638" s="258"/>
      <c r="Q638" s="258"/>
      <c r="R638" s="396"/>
    </row>
    <row r="639" spans="1:18" s="271" customFormat="1" ht="21.75" customHeight="1">
      <c r="A639" s="491"/>
      <c r="B639" s="258"/>
      <c r="C639" s="258"/>
      <c r="D639" s="258"/>
      <c r="E639" s="258"/>
      <c r="F639" s="258"/>
      <c r="G639" s="258"/>
      <c r="H639" s="258"/>
      <c r="I639" s="258"/>
      <c r="J639" s="258"/>
      <c r="K639" s="258"/>
      <c r="L639" s="258"/>
      <c r="M639" s="258"/>
      <c r="N639" s="258"/>
      <c r="O639" s="258"/>
      <c r="P639" s="258"/>
      <c r="Q639" s="258"/>
      <c r="R639" s="396"/>
    </row>
    <row r="640" spans="1:18" s="271" customFormat="1" ht="21.75" customHeight="1">
      <c r="A640" s="491"/>
      <c r="B640" s="258"/>
      <c r="C640" s="258"/>
      <c r="D640" s="258"/>
      <c r="E640" s="258"/>
      <c r="F640" s="258"/>
      <c r="G640" s="258"/>
      <c r="H640" s="258"/>
      <c r="I640" s="258"/>
      <c r="J640" s="258"/>
      <c r="K640" s="258"/>
      <c r="L640" s="258"/>
      <c r="M640" s="258"/>
      <c r="N640" s="258"/>
      <c r="O640" s="258"/>
      <c r="P640" s="258"/>
      <c r="Q640" s="258"/>
      <c r="R640" s="396"/>
    </row>
    <row r="641" spans="1:18" s="271" customFormat="1" ht="21.75" customHeight="1">
      <c r="A641" s="491"/>
      <c r="B641" s="258"/>
      <c r="C641" s="258"/>
      <c r="D641" s="258"/>
      <c r="E641" s="258"/>
      <c r="F641" s="258"/>
      <c r="G641" s="258"/>
      <c r="H641" s="258"/>
      <c r="I641" s="258"/>
      <c r="J641" s="258"/>
      <c r="K641" s="258"/>
      <c r="L641" s="258"/>
      <c r="M641" s="258"/>
      <c r="N641" s="258"/>
      <c r="O641" s="258"/>
      <c r="P641" s="258"/>
      <c r="Q641" s="258"/>
      <c r="R641" s="396"/>
    </row>
    <row r="642" spans="1:18" s="271" customFormat="1" ht="21.75" customHeight="1">
      <c r="A642" s="491"/>
      <c r="B642" s="258"/>
      <c r="C642" s="258"/>
      <c r="D642" s="258"/>
      <c r="E642" s="258"/>
      <c r="F642" s="258"/>
      <c r="G642" s="258"/>
      <c r="H642" s="258"/>
      <c r="I642" s="258"/>
      <c r="J642" s="258"/>
      <c r="K642" s="258"/>
      <c r="L642" s="258"/>
      <c r="M642" s="258"/>
      <c r="N642" s="258"/>
      <c r="O642" s="258"/>
      <c r="P642" s="258"/>
      <c r="Q642" s="258"/>
      <c r="R642" s="396"/>
    </row>
    <row r="643" spans="1:18" s="271" customFormat="1" ht="21.75" customHeight="1">
      <c r="A643" s="491"/>
      <c r="B643" s="258"/>
      <c r="C643" s="258"/>
      <c r="D643" s="258"/>
      <c r="E643" s="258"/>
      <c r="F643" s="258"/>
      <c r="G643" s="258"/>
      <c r="H643" s="258"/>
      <c r="I643" s="258"/>
      <c r="J643" s="258"/>
      <c r="K643" s="258"/>
      <c r="L643" s="258"/>
      <c r="M643" s="258"/>
      <c r="N643" s="258"/>
      <c r="O643" s="258"/>
      <c r="P643" s="258"/>
      <c r="Q643" s="258"/>
      <c r="R643" s="396"/>
    </row>
    <row r="644" spans="1:18" s="271" customFormat="1" ht="21.75" customHeight="1">
      <c r="A644" s="491"/>
      <c r="B644" s="258"/>
      <c r="C644" s="258"/>
      <c r="D644" s="258"/>
      <c r="E644" s="258"/>
      <c r="F644" s="258"/>
      <c r="G644" s="258"/>
      <c r="H644" s="258"/>
      <c r="I644" s="258"/>
      <c r="J644" s="258"/>
      <c r="K644" s="258"/>
      <c r="L644" s="258"/>
      <c r="M644" s="258"/>
      <c r="N644" s="258"/>
      <c r="O644" s="258"/>
      <c r="P644" s="258"/>
      <c r="Q644" s="258"/>
      <c r="R644" s="396"/>
    </row>
    <row r="645" spans="1:18" s="271" customFormat="1" ht="21.75" customHeight="1">
      <c r="A645" s="491"/>
      <c r="B645" s="258"/>
      <c r="C645" s="258"/>
      <c r="D645" s="258"/>
      <c r="E645" s="258"/>
      <c r="F645" s="258"/>
      <c r="G645" s="258"/>
      <c r="H645" s="258"/>
      <c r="I645" s="258"/>
      <c r="J645" s="258"/>
      <c r="K645" s="258"/>
      <c r="L645" s="258"/>
      <c r="M645" s="258"/>
      <c r="N645" s="258"/>
      <c r="O645" s="258"/>
      <c r="P645" s="258"/>
      <c r="Q645" s="258"/>
      <c r="R645" s="396"/>
    </row>
    <row r="646" spans="1:18" s="271" customFormat="1" ht="21.75" customHeight="1">
      <c r="A646" s="491"/>
      <c r="B646" s="258"/>
      <c r="C646" s="258"/>
      <c r="D646" s="258"/>
      <c r="E646" s="258"/>
      <c r="F646" s="258"/>
      <c r="G646" s="258"/>
      <c r="H646" s="258"/>
      <c r="I646" s="258"/>
      <c r="J646" s="258"/>
      <c r="K646" s="258"/>
      <c r="L646" s="258"/>
      <c r="M646" s="258"/>
      <c r="N646" s="258"/>
      <c r="O646" s="258"/>
      <c r="P646" s="258"/>
      <c r="Q646" s="258"/>
      <c r="R646" s="396"/>
    </row>
    <row r="647" spans="1:18" s="271" customFormat="1" ht="21.75" customHeight="1">
      <c r="A647" s="491"/>
      <c r="B647" s="258"/>
      <c r="C647" s="258"/>
      <c r="D647" s="258"/>
      <c r="E647" s="258"/>
      <c r="F647" s="258"/>
      <c r="G647" s="258"/>
      <c r="H647" s="258"/>
      <c r="I647" s="258"/>
      <c r="J647" s="258"/>
      <c r="K647" s="258"/>
      <c r="L647" s="258"/>
      <c r="M647" s="258"/>
      <c r="N647" s="258"/>
      <c r="O647" s="258"/>
      <c r="P647" s="258"/>
      <c r="Q647" s="258"/>
      <c r="R647" s="396"/>
    </row>
    <row r="648" spans="1:18" s="271" customFormat="1" ht="21.75" customHeight="1">
      <c r="A648" s="491"/>
      <c r="B648" s="258"/>
      <c r="C648" s="258"/>
      <c r="D648" s="258"/>
      <c r="E648" s="258"/>
      <c r="F648" s="258"/>
      <c r="G648" s="258"/>
      <c r="H648" s="258"/>
      <c r="I648" s="258"/>
      <c r="J648" s="258"/>
      <c r="K648" s="258"/>
      <c r="L648" s="258"/>
      <c r="M648" s="258"/>
      <c r="N648" s="258"/>
      <c r="O648" s="258"/>
      <c r="P648" s="258"/>
      <c r="Q648" s="258"/>
      <c r="R648" s="396"/>
    </row>
    <row r="649" spans="1:18" s="271" customFormat="1" ht="21.75" customHeight="1">
      <c r="A649" s="491"/>
      <c r="B649" s="258"/>
      <c r="C649" s="258"/>
      <c r="D649" s="258"/>
      <c r="E649" s="258"/>
      <c r="F649" s="258"/>
      <c r="G649" s="258"/>
      <c r="H649" s="258"/>
      <c r="I649" s="258"/>
      <c r="J649" s="258"/>
      <c r="K649" s="258"/>
      <c r="L649" s="258"/>
      <c r="M649" s="258"/>
      <c r="N649" s="258"/>
      <c r="O649" s="258"/>
      <c r="P649" s="258"/>
      <c r="Q649" s="258"/>
      <c r="R649" s="396"/>
    </row>
    <row r="650" spans="1:18" s="271" customFormat="1" ht="21.75" customHeight="1">
      <c r="A650" s="491"/>
      <c r="B650" s="258"/>
      <c r="C650" s="258"/>
      <c r="D650" s="258"/>
      <c r="E650" s="258"/>
      <c r="F650" s="258"/>
      <c r="G650" s="258"/>
      <c r="H650" s="258"/>
      <c r="I650" s="258"/>
      <c r="J650" s="258"/>
      <c r="K650" s="258"/>
      <c r="L650" s="258"/>
      <c r="M650" s="258"/>
      <c r="N650" s="258"/>
      <c r="O650" s="258"/>
      <c r="P650" s="258"/>
      <c r="Q650" s="258"/>
      <c r="R650" s="396"/>
    </row>
    <row r="651" spans="1:18" s="271" customFormat="1" ht="21.75" customHeight="1">
      <c r="A651" s="491"/>
      <c r="B651" s="258"/>
      <c r="C651" s="258"/>
      <c r="D651" s="258"/>
      <c r="E651" s="258"/>
      <c r="F651" s="258"/>
      <c r="G651" s="258"/>
      <c r="H651" s="258"/>
      <c r="I651" s="258"/>
      <c r="J651" s="258"/>
      <c r="K651" s="258"/>
      <c r="L651" s="258"/>
      <c r="M651" s="258"/>
      <c r="N651" s="258"/>
      <c r="O651" s="258"/>
      <c r="P651" s="258"/>
      <c r="Q651" s="258"/>
      <c r="R651" s="396"/>
    </row>
    <row r="652" spans="1:18" s="271" customFormat="1" ht="21.75" customHeight="1">
      <c r="A652" s="491"/>
      <c r="B652" s="258"/>
      <c r="C652" s="258"/>
      <c r="D652" s="258"/>
      <c r="E652" s="258"/>
      <c r="F652" s="258"/>
      <c r="G652" s="258"/>
      <c r="H652" s="258"/>
      <c r="I652" s="258"/>
      <c r="J652" s="258"/>
      <c r="K652" s="258"/>
      <c r="L652" s="258"/>
      <c r="M652" s="258"/>
      <c r="N652" s="258"/>
      <c r="O652" s="258"/>
      <c r="P652" s="258"/>
      <c r="Q652" s="258"/>
      <c r="R652" s="396"/>
    </row>
    <row r="653" spans="1:18" s="271" customFormat="1" ht="21.75" customHeight="1">
      <c r="A653" s="491"/>
      <c r="B653" s="258"/>
      <c r="C653" s="258"/>
      <c r="D653" s="258"/>
      <c r="E653" s="258"/>
      <c r="F653" s="258"/>
      <c r="G653" s="258"/>
      <c r="H653" s="258"/>
      <c r="I653" s="258"/>
      <c r="J653" s="258"/>
      <c r="K653" s="258"/>
      <c r="L653" s="258"/>
      <c r="M653" s="258"/>
      <c r="N653" s="258"/>
      <c r="O653" s="258"/>
      <c r="P653" s="258"/>
      <c r="Q653" s="258"/>
      <c r="R653" s="396"/>
    </row>
    <row r="654" spans="1:18" s="271" customFormat="1" ht="21.75" customHeight="1">
      <c r="A654" s="491"/>
      <c r="B654" s="258"/>
      <c r="C654" s="258"/>
      <c r="D654" s="258"/>
      <c r="E654" s="258"/>
      <c r="F654" s="258"/>
      <c r="G654" s="258"/>
      <c r="H654" s="258"/>
      <c r="I654" s="258"/>
      <c r="J654" s="258"/>
      <c r="K654" s="258"/>
      <c r="L654" s="258"/>
      <c r="M654" s="258"/>
      <c r="N654" s="258"/>
      <c r="O654" s="258"/>
      <c r="P654" s="258"/>
      <c r="Q654" s="258"/>
      <c r="R654" s="396"/>
    </row>
    <row r="655" spans="1:18" s="271" customFormat="1" ht="21.75" customHeight="1">
      <c r="A655" s="491"/>
      <c r="B655" s="258"/>
      <c r="C655" s="258"/>
      <c r="D655" s="258"/>
      <c r="E655" s="258"/>
      <c r="F655" s="258"/>
      <c r="G655" s="258"/>
      <c r="H655" s="258"/>
      <c r="I655" s="258"/>
      <c r="J655" s="258"/>
      <c r="K655" s="258"/>
      <c r="L655" s="258"/>
      <c r="M655" s="258"/>
      <c r="N655" s="258"/>
      <c r="O655" s="258"/>
      <c r="P655" s="258"/>
      <c r="Q655" s="258"/>
      <c r="R655" s="396"/>
    </row>
    <row r="656" spans="1:18" s="271" customFormat="1" ht="21.75" customHeight="1">
      <c r="A656" s="491"/>
      <c r="B656" s="258"/>
      <c r="C656" s="258"/>
      <c r="D656" s="258"/>
      <c r="E656" s="258"/>
      <c r="F656" s="258"/>
      <c r="G656" s="258"/>
      <c r="H656" s="258"/>
      <c r="I656" s="258"/>
      <c r="J656" s="258"/>
      <c r="K656" s="258"/>
      <c r="L656" s="258"/>
      <c r="M656" s="258"/>
      <c r="N656" s="258"/>
      <c r="O656" s="258"/>
      <c r="P656" s="258"/>
      <c r="Q656" s="258"/>
      <c r="R656" s="396"/>
    </row>
    <row r="657" spans="1:18" s="271" customFormat="1" ht="21.75" customHeight="1">
      <c r="A657" s="491"/>
      <c r="B657" s="258"/>
      <c r="C657" s="258"/>
      <c r="D657" s="258"/>
      <c r="E657" s="258"/>
      <c r="F657" s="258"/>
      <c r="G657" s="258"/>
      <c r="H657" s="258"/>
      <c r="I657" s="258"/>
      <c r="J657" s="258"/>
      <c r="K657" s="258"/>
      <c r="L657" s="258"/>
      <c r="M657" s="258"/>
      <c r="N657" s="258"/>
      <c r="O657" s="258"/>
      <c r="P657" s="258"/>
      <c r="Q657" s="258"/>
      <c r="R657" s="396"/>
    </row>
    <row r="658" spans="1:18" s="271" customFormat="1" ht="21.75" customHeight="1">
      <c r="A658" s="491"/>
      <c r="B658" s="258"/>
      <c r="C658" s="258"/>
      <c r="D658" s="258"/>
      <c r="E658" s="258"/>
      <c r="F658" s="258"/>
      <c r="G658" s="258"/>
      <c r="H658" s="258"/>
      <c r="I658" s="258"/>
      <c r="J658" s="258"/>
      <c r="K658" s="258"/>
      <c r="L658" s="258"/>
      <c r="M658" s="258"/>
      <c r="N658" s="258"/>
      <c r="O658" s="258"/>
      <c r="P658" s="258"/>
      <c r="Q658" s="258"/>
      <c r="R658" s="396"/>
    </row>
    <row r="659" spans="1:18" s="271" customFormat="1" ht="21.75" customHeight="1">
      <c r="A659" s="491"/>
      <c r="B659" s="258"/>
      <c r="C659" s="258"/>
      <c r="D659" s="258"/>
      <c r="E659" s="258"/>
      <c r="F659" s="258"/>
      <c r="G659" s="258"/>
      <c r="H659" s="258"/>
      <c r="I659" s="258"/>
      <c r="J659" s="258"/>
      <c r="K659" s="258"/>
      <c r="L659" s="258"/>
      <c r="M659" s="258"/>
      <c r="N659" s="258"/>
      <c r="O659" s="258"/>
      <c r="P659" s="258"/>
      <c r="Q659" s="258"/>
      <c r="R659" s="396"/>
    </row>
    <row r="660" spans="1:18" s="271" customFormat="1" ht="21.75" customHeight="1">
      <c r="A660" s="491"/>
      <c r="B660" s="258"/>
      <c r="C660" s="258"/>
      <c r="D660" s="258"/>
      <c r="E660" s="258"/>
      <c r="F660" s="258"/>
      <c r="G660" s="258"/>
      <c r="H660" s="258"/>
      <c r="I660" s="258"/>
      <c r="J660" s="258"/>
      <c r="K660" s="258"/>
      <c r="L660" s="258"/>
      <c r="M660" s="258"/>
      <c r="N660" s="258"/>
      <c r="O660" s="258"/>
      <c r="P660" s="258"/>
      <c r="Q660" s="258"/>
      <c r="R660" s="396"/>
    </row>
    <row r="661" spans="1:18" s="271" customFormat="1" ht="21.75" customHeight="1">
      <c r="A661" s="491"/>
      <c r="B661" s="258"/>
      <c r="C661" s="258"/>
      <c r="D661" s="258"/>
      <c r="E661" s="258"/>
      <c r="F661" s="258"/>
      <c r="G661" s="258"/>
      <c r="H661" s="258"/>
      <c r="I661" s="258"/>
      <c r="J661" s="258"/>
      <c r="K661" s="258"/>
      <c r="L661" s="258"/>
      <c r="M661" s="258"/>
      <c r="N661" s="258"/>
      <c r="O661" s="258"/>
      <c r="P661" s="258"/>
      <c r="Q661" s="258"/>
      <c r="R661" s="396"/>
    </row>
    <row r="662" spans="1:18" s="271" customFormat="1" ht="21.75" customHeight="1">
      <c r="A662" s="491"/>
      <c r="B662" s="258"/>
      <c r="C662" s="258"/>
      <c r="D662" s="258"/>
      <c r="E662" s="258"/>
      <c r="F662" s="258"/>
      <c r="G662" s="258"/>
      <c r="H662" s="258"/>
      <c r="I662" s="258"/>
      <c r="J662" s="258"/>
      <c r="K662" s="258"/>
      <c r="L662" s="258"/>
      <c r="M662" s="258"/>
      <c r="N662" s="258"/>
      <c r="O662" s="258"/>
      <c r="P662" s="258"/>
      <c r="Q662" s="258"/>
      <c r="R662" s="396"/>
    </row>
    <row r="663" spans="1:18" s="271" customFormat="1" ht="21.75" customHeight="1">
      <c r="A663" s="491"/>
      <c r="B663" s="258"/>
      <c r="C663" s="258"/>
      <c r="D663" s="258"/>
      <c r="E663" s="258"/>
      <c r="F663" s="258"/>
      <c r="G663" s="258"/>
      <c r="H663" s="258"/>
      <c r="I663" s="258"/>
      <c r="J663" s="258"/>
      <c r="K663" s="258"/>
      <c r="L663" s="258"/>
      <c r="M663" s="258"/>
      <c r="N663" s="258"/>
      <c r="O663" s="258"/>
      <c r="P663" s="258"/>
      <c r="Q663" s="258"/>
      <c r="R663" s="396"/>
    </row>
    <row r="664" spans="1:18" s="271" customFormat="1" ht="21.75" customHeight="1">
      <c r="A664" s="491"/>
      <c r="B664" s="258"/>
      <c r="C664" s="258"/>
      <c r="D664" s="258"/>
      <c r="E664" s="258"/>
      <c r="F664" s="258"/>
      <c r="G664" s="258"/>
      <c r="H664" s="258"/>
      <c r="I664" s="258"/>
      <c r="J664" s="258"/>
      <c r="K664" s="258"/>
      <c r="L664" s="258"/>
      <c r="M664" s="258"/>
      <c r="N664" s="258"/>
      <c r="O664" s="258"/>
      <c r="P664" s="258"/>
      <c r="Q664" s="258"/>
      <c r="R664" s="396"/>
    </row>
    <row r="665" spans="1:18" s="271" customFormat="1" ht="21.75" customHeight="1">
      <c r="A665" s="491"/>
      <c r="B665" s="258"/>
      <c r="C665" s="258"/>
      <c r="D665" s="258"/>
      <c r="E665" s="258"/>
      <c r="F665" s="258"/>
      <c r="G665" s="258"/>
      <c r="H665" s="258"/>
      <c r="I665" s="258"/>
      <c r="J665" s="258"/>
      <c r="K665" s="258"/>
      <c r="L665" s="258"/>
      <c r="M665" s="258"/>
      <c r="N665" s="258"/>
      <c r="O665" s="258"/>
      <c r="P665" s="258"/>
      <c r="Q665" s="258"/>
      <c r="R665" s="396"/>
    </row>
    <row r="666" spans="1:18" s="271" customFormat="1" ht="21.75" customHeight="1">
      <c r="A666" s="491"/>
      <c r="B666" s="258"/>
      <c r="C666" s="258"/>
      <c r="D666" s="258"/>
      <c r="E666" s="258"/>
      <c r="F666" s="258"/>
      <c r="G666" s="258"/>
      <c r="H666" s="258"/>
      <c r="I666" s="258"/>
      <c r="J666" s="258"/>
      <c r="K666" s="258"/>
      <c r="L666" s="258"/>
      <c r="M666" s="258"/>
      <c r="N666" s="258"/>
      <c r="O666" s="258"/>
      <c r="P666" s="258"/>
      <c r="Q666" s="258"/>
      <c r="R666" s="396"/>
    </row>
    <row r="667" spans="1:18" s="271" customFormat="1" ht="21.75" customHeight="1">
      <c r="A667" s="491"/>
      <c r="B667" s="258"/>
      <c r="C667" s="258"/>
      <c r="D667" s="258"/>
      <c r="E667" s="258"/>
      <c r="F667" s="258"/>
      <c r="G667" s="258"/>
      <c r="H667" s="258"/>
      <c r="I667" s="258"/>
      <c r="J667" s="258"/>
      <c r="K667" s="258"/>
      <c r="L667" s="258"/>
      <c r="M667" s="258"/>
      <c r="N667" s="258"/>
      <c r="O667" s="258"/>
      <c r="P667" s="258"/>
      <c r="Q667" s="258"/>
      <c r="R667" s="396"/>
    </row>
    <row r="668" spans="1:18" s="271" customFormat="1" ht="21.75" customHeight="1">
      <c r="A668" s="491"/>
      <c r="B668" s="258"/>
      <c r="C668" s="258"/>
      <c r="D668" s="258"/>
      <c r="E668" s="258"/>
      <c r="F668" s="258"/>
      <c r="G668" s="258"/>
      <c r="H668" s="258"/>
      <c r="I668" s="258"/>
      <c r="J668" s="258"/>
      <c r="K668" s="258"/>
      <c r="L668" s="258"/>
      <c r="M668" s="258"/>
      <c r="N668" s="258"/>
      <c r="O668" s="258"/>
      <c r="P668" s="258"/>
      <c r="Q668" s="258"/>
      <c r="R668" s="396"/>
    </row>
    <row r="669" spans="1:18" s="271" customFormat="1" ht="21.75" customHeight="1">
      <c r="A669" s="491"/>
      <c r="B669" s="258"/>
      <c r="C669" s="258"/>
      <c r="D669" s="258"/>
      <c r="E669" s="258"/>
      <c r="F669" s="258"/>
      <c r="G669" s="258"/>
      <c r="H669" s="258"/>
      <c r="I669" s="258"/>
      <c r="J669" s="258"/>
      <c r="K669" s="258"/>
      <c r="L669" s="258"/>
      <c r="M669" s="258"/>
      <c r="N669" s="258"/>
      <c r="O669" s="258"/>
      <c r="P669" s="258"/>
      <c r="Q669" s="258"/>
      <c r="R669" s="396"/>
    </row>
    <row r="670" spans="1:18" s="271" customFormat="1" ht="21.75" customHeight="1">
      <c r="A670" s="491"/>
      <c r="B670" s="258"/>
      <c r="C670" s="258"/>
      <c r="D670" s="258"/>
      <c r="E670" s="258"/>
      <c r="F670" s="258"/>
      <c r="G670" s="258"/>
      <c r="H670" s="258"/>
      <c r="I670" s="258"/>
      <c r="J670" s="258"/>
      <c r="K670" s="258"/>
      <c r="L670" s="258"/>
      <c r="M670" s="258"/>
      <c r="N670" s="258"/>
      <c r="O670" s="258"/>
      <c r="P670" s="258"/>
      <c r="Q670" s="258"/>
      <c r="R670" s="396"/>
    </row>
    <row r="671" spans="1:18" s="271" customFormat="1" ht="21.75" customHeight="1">
      <c r="A671" s="491"/>
      <c r="B671" s="258"/>
      <c r="C671" s="258"/>
      <c r="D671" s="258"/>
      <c r="E671" s="258"/>
      <c r="F671" s="258"/>
      <c r="G671" s="258"/>
      <c r="H671" s="258"/>
      <c r="I671" s="258"/>
      <c r="J671" s="258"/>
      <c r="K671" s="258"/>
      <c r="L671" s="258"/>
      <c r="M671" s="258"/>
      <c r="N671" s="258"/>
      <c r="O671" s="258"/>
      <c r="P671" s="258"/>
      <c r="Q671" s="258"/>
      <c r="R671" s="396"/>
    </row>
    <row r="672" spans="1:18" s="271" customFormat="1" ht="21.75" customHeight="1">
      <c r="A672" s="491"/>
      <c r="B672" s="258"/>
      <c r="C672" s="258"/>
      <c r="D672" s="258"/>
      <c r="E672" s="258"/>
      <c r="F672" s="258"/>
      <c r="G672" s="258"/>
      <c r="H672" s="258"/>
      <c r="I672" s="258"/>
      <c r="J672" s="258"/>
      <c r="K672" s="258"/>
      <c r="L672" s="258"/>
      <c r="M672" s="258"/>
      <c r="N672" s="258"/>
      <c r="O672" s="258"/>
      <c r="P672" s="258"/>
      <c r="Q672" s="258"/>
      <c r="R672" s="396"/>
    </row>
    <row r="673" spans="1:18" s="271" customFormat="1" ht="21.75" customHeight="1">
      <c r="A673" s="491"/>
      <c r="B673" s="258"/>
      <c r="C673" s="258"/>
      <c r="D673" s="258"/>
      <c r="E673" s="258"/>
      <c r="F673" s="258"/>
      <c r="G673" s="258"/>
      <c r="H673" s="258"/>
      <c r="I673" s="258"/>
      <c r="J673" s="258"/>
      <c r="K673" s="258"/>
      <c r="L673" s="258"/>
      <c r="M673" s="258"/>
      <c r="N673" s="258"/>
      <c r="O673" s="258"/>
      <c r="P673" s="258"/>
      <c r="Q673" s="258"/>
      <c r="R673" s="396"/>
    </row>
    <row r="674" spans="1:18" s="271" customFormat="1" ht="21.75" customHeight="1">
      <c r="A674" s="491"/>
      <c r="B674" s="258"/>
      <c r="C674" s="258"/>
      <c r="D674" s="258"/>
      <c r="E674" s="258"/>
      <c r="F674" s="258"/>
      <c r="G674" s="258"/>
      <c r="H674" s="258"/>
      <c r="I674" s="258"/>
      <c r="J674" s="258"/>
      <c r="K674" s="258"/>
      <c r="L674" s="258"/>
      <c r="M674" s="258"/>
      <c r="N674" s="258"/>
      <c r="O674" s="258"/>
      <c r="P674" s="258"/>
      <c r="Q674" s="258"/>
      <c r="R674" s="396"/>
    </row>
    <row r="675" spans="1:18" s="271" customFormat="1" ht="21.75" customHeight="1">
      <c r="A675" s="491"/>
      <c r="B675" s="258"/>
      <c r="C675" s="258"/>
      <c r="D675" s="258"/>
      <c r="E675" s="258"/>
      <c r="F675" s="258"/>
      <c r="G675" s="258"/>
      <c r="H675" s="258"/>
      <c r="I675" s="258"/>
      <c r="J675" s="258"/>
      <c r="K675" s="258"/>
      <c r="L675" s="258"/>
      <c r="M675" s="258"/>
      <c r="N675" s="258"/>
      <c r="O675" s="258"/>
      <c r="P675" s="258"/>
      <c r="Q675" s="258"/>
      <c r="R675" s="396"/>
    </row>
    <row r="676" spans="1:18" s="271" customFormat="1" ht="21.75" customHeight="1">
      <c r="A676" s="491"/>
      <c r="B676" s="258"/>
      <c r="C676" s="258"/>
      <c r="D676" s="258"/>
      <c r="E676" s="258"/>
      <c r="F676" s="258"/>
      <c r="G676" s="258"/>
      <c r="H676" s="258"/>
      <c r="I676" s="258"/>
      <c r="J676" s="258"/>
      <c r="K676" s="258"/>
      <c r="L676" s="258"/>
      <c r="M676" s="258"/>
      <c r="N676" s="258"/>
      <c r="O676" s="258"/>
      <c r="P676" s="258"/>
      <c r="Q676" s="258"/>
      <c r="R676" s="396"/>
    </row>
    <row r="677" spans="1:18" s="271" customFormat="1" ht="21.75" customHeight="1">
      <c r="A677" s="491"/>
      <c r="B677" s="258"/>
      <c r="C677" s="258"/>
      <c r="D677" s="258"/>
      <c r="E677" s="258"/>
      <c r="F677" s="258"/>
      <c r="G677" s="258"/>
      <c r="H677" s="258"/>
      <c r="I677" s="258"/>
      <c r="J677" s="258"/>
      <c r="K677" s="258"/>
      <c r="L677" s="258"/>
      <c r="M677" s="258"/>
      <c r="N677" s="258"/>
      <c r="O677" s="258"/>
      <c r="P677" s="258"/>
      <c r="Q677" s="258"/>
      <c r="R677" s="396"/>
    </row>
    <row r="678" spans="1:18" s="271" customFormat="1" ht="21.75" customHeight="1">
      <c r="A678" s="491"/>
      <c r="B678" s="258"/>
      <c r="C678" s="258"/>
      <c r="D678" s="258"/>
      <c r="E678" s="258"/>
      <c r="F678" s="258"/>
      <c r="G678" s="258"/>
      <c r="H678" s="258"/>
      <c r="I678" s="258"/>
      <c r="J678" s="258"/>
      <c r="K678" s="258"/>
      <c r="L678" s="258"/>
      <c r="M678" s="258"/>
      <c r="N678" s="258"/>
      <c r="O678" s="258"/>
      <c r="P678" s="258"/>
      <c r="Q678" s="258"/>
      <c r="R678" s="396"/>
    </row>
    <row r="679" spans="1:18" s="271" customFormat="1" ht="21.75" customHeight="1">
      <c r="A679" s="491"/>
      <c r="B679" s="258"/>
      <c r="C679" s="258"/>
      <c r="D679" s="258"/>
      <c r="E679" s="258"/>
      <c r="F679" s="258"/>
      <c r="G679" s="258"/>
      <c r="H679" s="258"/>
      <c r="I679" s="258"/>
      <c r="J679" s="258"/>
      <c r="K679" s="258"/>
      <c r="L679" s="258"/>
      <c r="M679" s="258"/>
      <c r="N679" s="258"/>
      <c r="O679" s="258"/>
      <c r="P679" s="258"/>
      <c r="Q679" s="258"/>
      <c r="R679" s="396"/>
    </row>
    <row r="680" spans="1:18" s="271" customFormat="1" ht="21.75" customHeight="1">
      <c r="A680" s="491"/>
      <c r="B680" s="258"/>
      <c r="C680" s="258"/>
      <c r="D680" s="258"/>
      <c r="E680" s="258"/>
      <c r="F680" s="258"/>
      <c r="G680" s="258"/>
      <c r="H680" s="258"/>
      <c r="I680" s="258"/>
      <c r="J680" s="258"/>
      <c r="K680" s="258"/>
      <c r="L680" s="258"/>
      <c r="M680" s="258"/>
      <c r="N680" s="258"/>
      <c r="O680" s="258"/>
      <c r="P680" s="258"/>
      <c r="Q680" s="258"/>
      <c r="R680" s="396"/>
    </row>
    <row r="681" spans="1:18" s="271" customFormat="1" ht="21.75" customHeight="1">
      <c r="A681" s="491"/>
      <c r="B681" s="258"/>
      <c r="C681" s="258"/>
      <c r="D681" s="258"/>
      <c r="E681" s="258"/>
      <c r="F681" s="258"/>
      <c r="G681" s="258"/>
      <c r="H681" s="258"/>
      <c r="I681" s="258"/>
      <c r="J681" s="258"/>
      <c r="K681" s="258"/>
      <c r="L681" s="258"/>
      <c r="M681" s="258"/>
      <c r="N681" s="258"/>
      <c r="O681" s="258"/>
      <c r="P681" s="258"/>
      <c r="Q681" s="258"/>
      <c r="R681" s="396"/>
    </row>
    <row r="682" spans="1:18" s="271" customFormat="1" ht="21.75" customHeight="1">
      <c r="A682" s="491"/>
      <c r="B682" s="258"/>
      <c r="C682" s="258"/>
      <c r="D682" s="258"/>
      <c r="E682" s="258"/>
      <c r="F682" s="258"/>
      <c r="G682" s="258"/>
      <c r="H682" s="258"/>
      <c r="I682" s="258"/>
      <c r="J682" s="258"/>
      <c r="K682" s="258"/>
      <c r="L682" s="258"/>
      <c r="M682" s="258"/>
      <c r="N682" s="258"/>
      <c r="O682" s="258"/>
      <c r="P682" s="258"/>
      <c r="Q682" s="258"/>
      <c r="R682" s="396"/>
    </row>
    <row r="683" spans="1:18" s="271" customFormat="1" ht="21.75" customHeight="1">
      <c r="A683" s="491"/>
      <c r="B683" s="258"/>
      <c r="C683" s="258"/>
      <c r="D683" s="258"/>
      <c r="E683" s="258"/>
      <c r="F683" s="258"/>
      <c r="G683" s="258"/>
      <c r="H683" s="258"/>
      <c r="I683" s="258"/>
      <c r="J683" s="258"/>
      <c r="K683" s="258"/>
      <c r="L683" s="258"/>
      <c r="M683" s="258"/>
      <c r="N683" s="258"/>
      <c r="O683" s="258"/>
      <c r="P683" s="258"/>
      <c r="Q683" s="258"/>
      <c r="R683" s="396"/>
    </row>
    <row r="684" spans="1:18" s="271" customFormat="1" ht="21.75" customHeight="1">
      <c r="A684" s="491"/>
      <c r="B684" s="258"/>
      <c r="C684" s="258"/>
      <c r="D684" s="258"/>
      <c r="E684" s="258"/>
      <c r="F684" s="258"/>
      <c r="G684" s="258"/>
      <c r="H684" s="258"/>
      <c r="I684" s="258"/>
      <c r="J684" s="258"/>
      <c r="K684" s="258"/>
      <c r="L684" s="258"/>
      <c r="M684" s="258"/>
      <c r="N684" s="258"/>
      <c r="O684" s="258"/>
      <c r="P684" s="258"/>
      <c r="Q684" s="258"/>
      <c r="R684" s="396"/>
    </row>
    <row r="685" spans="1:18" s="271" customFormat="1" ht="21.75" customHeight="1">
      <c r="A685" s="491"/>
      <c r="B685" s="258"/>
      <c r="C685" s="258"/>
      <c r="D685" s="258"/>
      <c r="E685" s="258"/>
      <c r="F685" s="258"/>
      <c r="G685" s="258"/>
      <c r="H685" s="258"/>
      <c r="I685" s="258"/>
      <c r="J685" s="258"/>
      <c r="K685" s="258"/>
      <c r="L685" s="258"/>
      <c r="M685" s="258"/>
      <c r="N685" s="258"/>
      <c r="O685" s="258"/>
      <c r="P685" s="258"/>
      <c r="Q685" s="258"/>
      <c r="R685" s="396"/>
    </row>
    <row r="686" spans="1:18" s="271" customFormat="1" ht="21.75" customHeight="1">
      <c r="A686" s="491"/>
      <c r="B686" s="258"/>
      <c r="C686" s="258"/>
      <c r="D686" s="258"/>
      <c r="E686" s="258"/>
      <c r="F686" s="258"/>
      <c r="G686" s="258"/>
      <c r="H686" s="258"/>
      <c r="I686" s="258"/>
      <c r="J686" s="258"/>
      <c r="K686" s="258"/>
      <c r="L686" s="258"/>
      <c r="M686" s="258"/>
      <c r="N686" s="258"/>
      <c r="O686" s="258"/>
      <c r="P686" s="258"/>
      <c r="Q686" s="258"/>
      <c r="R686" s="396"/>
    </row>
    <row r="687" spans="1:18" s="271" customFormat="1" ht="21.75" customHeight="1">
      <c r="A687" s="491"/>
      <c r="B687" s="258"/>
      <c r="C687" s="258"/>
      <c r="D687" s="258"/>
      <c r="E687" s="258"/>
      <c r="F687" s="258"/>
      <c r="G687" s="258"/>
      <c r="H687" s="258"/>
      <c r="I687" s="258"/>
      <c r="J687" s="258"/>
      <c r="K687" s="258"/>
      <c r="L687" s="258"/>
      <c r="M687" s="258"/>
      <c r="N687" s="258"/>
      <c r="O687" s="258"/>
      <c r="P687" s="258"/>
      <c r="Q687" s="258"/>
      <c r="R687" s="396"/>
    </row>
    <row r="688" spans="1:18" s="271" customFormat="1" ht="21.75" customHeight="1">
      <c r="A688" s="491"/>
      <c r="B688" s="258"/>
      <c r="C688" s="258"/>
      <c r="D688" s="258"/>
      <c r="E688" s="258"/>
      <c r="F688" s="258"/>
      <c r="G688" s="258"/>
      <c r="H688" s="258"/>
      <c r="I688" s="258"/>
      <c r="J688" s="258"/>
      <c r="K688" s="258"/>
      <c r="L688" s="258"/>
      <c r="M688" s="258"/>
      <c r="N688" s="258"/>
      <c r="O688" s="258"/>
      <c r="P688" s="258"/>
      <c r="Q688" s="258"/>
      <c r="R688" s="396"/>
    </row>
    <row r="689" spans="1:18" s="271" customFormat="1" ht="21.75" customHeight="1">
      <c r="A689" s="491"/>
      <c r="B689" s="258"/>
      <c r="C689" s="258"/>
      <c r="D689" s="258"/>
      <c r="E689" s="258"/>
      <c r="F689" s="258"/>
      <c r="G689" s="258"/>
      <c r="H689" s="258"/>
      <c r="I689" s="258"/>
      <c r="J689" s="258"/>
      <c r="K689" s="258"/>
      <c r="L689" s="258"/>
      <c r="M689" s="258"/>
      <c r="N689" s="258"/>
      <c r="O689" s="258"/>
      <c r="P689" s="258"/>
      <c r="Q689" s="258"/>
      <c r="R689" s="396"/>
    </row>
    <row r="690" spans="1:18" s="271" customFormat="1" ht="21.75" customHeight="1">
      <c r="A690" s="491"/>
      <c r="B690" s="258"/>
      <c r="C690" s="258"/>
      <c r="D690" s="258"/>
      <c r="E690" s="258"/>
      <c r="F690" s="258"/>
      <c r="G690" s="258"/>
      <c r="H690" s="258"/>
      <c r="I690" s="258"/>
      <c r="J690" s="258"/>
      <c r="K690" s="258"/>
      <c r="L690" s="258"/>
      <c r="M690" s="258"/>
      <c r="N690" s="258"/>
      <c r="O690" s="258"/>
      <c r="P690" s="258"/>
      <c r="Q690" s="258"/>
      <c r="R690" s="396"/>
    </row>
    <row r="691" spans="1:18" s="271" customFormat="1" ht="21.75" customHeight="1">
      <c r="A691" s="491"/>
      <c r="B691" s="258"/>
      <c r="C691" s="258"/>
      <c r="D691" s="258"/>
      <c r="E691" s="258"/>
      <c r="F691" s="258"/>
      <c r="G691" s="258"/>
      <c r="H691" s="258"/>
      <c r="I691" s="258"/>
      <c r="J691" s="258"/>
      <c r="K691" s="258"/>
      <c r="L691" s="258"/>
      <c r="M691" s="258"/>
      <c r="N691" s="258"/>
      <c r="O691" s="258"/>
      <c r="P691" s="258"/>
      <c r="Q691" s="258"/>
      <c r="R691" s="396"/>
    </row>
    <row r="692" spans="1:18" s="271" customFormat="1" ht="21.75" customHeight="1">
      <c r="A692" s="491"/>
      <c r="B692" s="258"/>
      <c r="C692" s="258"/>
      <c r="D692" s="258"/>
      <c r="E692" s="258"/>
      <c r="F692" s="258"/>
      <c r="G692" s="258"/>
      <c r="H692" s="258"/>
      <c r="I692" s="258"/>
      <c r="J692" s="258"/>
      <c r="K692" s="258"/>
      <c r="L692" s="258"/>
      <c r="M692" s="258"/>
      <c r="N692" s="258"/>
      <c r="O692" s="258"/>
      <c r="P692" s="258"/>
      <c r="Q692" s="258"/>
      <c r="R692" s="396"/>
    </row>
    <row r="693" spans="1:18" s="271" customFormat="1" ht="21.75" customHeight="1">
      <c r="A693" s="491"/>
      <c r="B693" s="258"/>
      <c r="C693" s="258"/>
      <c r="D693" s="258"/>
      <c r="E693" s="258"/>
      <c r="F693" s="258"/>
      <c r="G693" s="258"/>
      <c r="H693" s="258"/>
      <c r="I693" s="258"/>
      <c r="J693" s="258"/>
      <c r="K693" s="258"/>
      <c r="L693" s="258"/>
      <c r="M693" s="258"/>
      <c r="N693" s="258"/>
      <c r="O693" s="258"/>
      <c r="P693" s="258"/>
      <c r="Q693" s="258"/>
      <c r="R693" s="396"/>
    </row>
    <row r="694" spans="1:18" s="271" customFormat="1" ht="21.75" customHeight="1">
      <c r="A694" s="491"/>
      <c r="B694" s="258"/>
      <c r="C694" s="258"/>
      <c r="D694" s="258"/>
      <c r="E694" s="258"/>
      <c r="F694" s="258"/>
      <c r="G694" s="258"/>
      <c r="H694" s="258"/>
      <c r="I694" s="258"/>
      <c r="J694" s="258"/>
      <c r="K694" s="258"/>
      <c r="L694" s="258"/>
      <c r="M694" s="258"/>
      <c r="N694" s="258"/>
      <c r="O694" s="258"/>
      <c r="P694" s="258"/>
      <c r="Q694" s="258"/>
      <c r="R694" s="396"/>
    </row>
    <row r="695" spans="1:18" s="271" customFormat="1" ht="21.75" customHeight="1">
      <c r="A695" s="491"/>
      <c r="B695" s="258"/>
      <c r="C695" s="258"/>
      <c r="D695" s="258"/>
      <c r="E695" s="258"/>
      <c r="F695" s="258"/>
      <c r="G695" s="258"/>
      <c r="H695" s="258"/>
      <c r="I695" s="258"/>
      <c r="J695" s="258"/>
      <c r="K695" s="258"/>
      <c r="L695" s="258"/>
      <c r="M695" s="258"/>
      <c r="N695" s="258"/>
      <c r="O695" s="258"/>
      <c r="P695" s="258"/>
      <c r="Q695" s="258"/>
      <c r="R695" s="396"/>
    </row>
    <row r="696" spans="1:18" s="271" customFormat="1" ht="21.75" customHeight="1">
      <c r="A696" s="491"/>
      <c r="B696" s="258"/>
      <c r="C696" s="258"/>
      <c r="D696" s="258"/>
      <c r="E696" s="258"/>
      <c r="F696" s="258"/>
      <c r="G696" s="258"/>
      <c r="H696" s="258"/>
      <c r="I696" s="258"/>
      <c r="J696" s="258"/>
      <c r="K696" s="258"/>
      <c r="L696" s="258"/>
      <c r="M696" s="258"/>
      <c r="N696" s="258"/>
      <c r="O696" s="258"/>
      <c r="P696" s="258"/>
      <c r="Q696" s="258"/>
      <c r="R696" s="396"/>
    </row>
    <row r="697" spans="1:18" s="271" customFormat="1" ht="21.75" customHeight="1">
      <c r="A697" s="491"/>
      <c r="B697" s="258"/>
      <c r="C697" s="258"/>
      <c r="D697" s="258"/>
      <c r="E697" s="258"/>
      <c r="F697" s="258"/>
      <c r="G697" s="258"/>
      <c r="H697" s="258"/>
      <c r="I697" s="258"/>
      <c r="J697" s="258"/>
      <c r="K697" s="258"/>
      <c r="L697" s="258"/>
      <c r="M697" s="258"/>
      <c r="N697" s="258"/>
      <c r="O697" s="258"/>
      <c r="P697" s="258"/>
      <c r="Q697" s="258"/>
      <c r="R697" s="396"/>
    </row>
    <row r="698" spans="1:18" s="271" customFormat="1" ht="21.75" customHeight="1">
      <c r="A698" s="491"/>
      <c r="B698" s="258"/>
      <c r="C698" s="258"/>
      <c r="D698" s="258"/>
      <c r="E698" s="258"/>
      <c r="F698" s="258"/>
      <c r="G698" s="258"/>
      <c r="H698" s="258"/>
      <c r="I698" s="258"/>
      <c r="J698" s="258"/>
      <c r="K698" s="258"/>
      <c r="L698" s="258"/>
      <c r="M698" s="258"/>
      <c r="N698" s="258"/>
      <c r="O698" s="258"/>
      <c r="P698" s="258"/>
      <c r="Q698" s="258"/>
      <c r="R698" s="396"/>
    </row>
    <row r="699" spans="1:18" s="271" customFormat="1" ht="21.75" customHeight="1">
      <c r="A699" s="491"/>
      <c r="B699" s="258"/>
      <c r="C699" s="258"/>
      <c r="D699" s="258"/>
      <c r="E699" s="258"/>
      <c r="F699" s="258"/>
      <c r="G699" s="258"/>
      <c r="H699" s="258"/>
      <c r="I699" s="258"/>
      <c r="J699" s="258"/>
      <c r="K699" s="258"/>
      <c r="L699" s="258"/>
      <c r="M699" s="258"/>
      <c r="N699" s="258"/>
      <c r="O699" s="258"/>
      <c r="P699" s="258"/>
      <c r="Q699" s="258"/>
      <c r="R699" s="396"/>
    </row>
    <row r="700" spans="1:18" s="271" customFormat="1" ht="21.75" customHeight="1">
      <c r="A700" s="491"/>
      <c r="B700" s="258"/>
      <c r="C700" s="258"/>
      <c r="D700" s="258"/>
      <c r="E700" s="258"/>
      <c r="F700" s="258"/>
      <c r="G700" s="258"/>
      <c r="H700" s="258"/>
      <c r="I700" s="258"/>
      <c r="J700" s="258"/>
      <c r="K700" s="258"/>
      <c r="L700" s="258"/>
      <c r="M700" s="258"/>
      <c r="N700" s="258"/>
      <c r="O700" s="258"/>
      <c r="P700" s="258"/>
      <c r="Q700" s="258"/>
      <c r="R700" s="396"/>
    </row>
    <row r="701" spans="1:18" s="271" customFormat="1" ht="21.75" customHeight="1">
      <c r="A701" s="491"/>
      <c r="B701" s="258"/>
      <c r="C701" s="258"/>
      <c r="D701" s="258"/>
      <c r="E701" s="258"/>
      <c r="F701" s="258"/>
      <c r="G701" s="258"/>
      <c r="H701" s="258"/>
      <c r="I701" s="258"/>
      <c r="J701" s="258"/>
      <c r="K701" s="258"/>
      <c r="L701" s="258"/>
      <c r="M701" s="258"/>
      <c r="N701" s="258"/>
      <c r="O701" s="258"/>
      <c r="P701" s="258"/>
      <c r="Q701" s="258"/>
      <c r="R701" s="396"/>
    </row>
    <row r="702" spans="1:18" s="271" customFormat="1" ht="21.75" customHeight="1">
      <c r="A702" s="491"/>
      <c r="B702" s="258"/>
      <c r="C702" s="258"/>
      <c r="D702" s="258"/>
      <c r="E702" s="258"/>
      <c r="F702" s="258"/>
      <c r="G702" s="258"/>
      <c r="H702" s="258"/>
      <c r="I702" s="258"/>
      <c r="J702" s="258"/>
      <c r="K702" s="258"/>
      <c r="L702" s="258"/>
      <c r="M702" s="258"/>
      <c r="N702" s="258"/>
      <c r="O702" s="258"/>
      <c r="P702" s="258"/>
      <c r="Q702" s="258"/>
      <c r="R702" s="396"/>
    </row>
    <row r="703" spans="1:18" s="271" customFormat="1" ht="21.75" customHeight="1">
      <c r="A703" s="491"/>
      <c r="B703" s="258"/>
      <c r="C703" s="258"/>
      <c r="D703" s="258"/>
      <c r="E703" s="258"/>
      <c r="F703" s="258"/>
      <c r="G703" s="258"/>
      <c r="H703" s="258"/>
      <c r="I703" s="258"/>
      <c r="J703" s="258"/>
      <c r="K703" s="258"/>
      <c r="L703" s="258"/>
      <c r="M703" s="258"/>
      <c r="N703" s="258"/>
      <c r="O703" s="258"/>
      <c r="P703" s="258"/>
      <c r="Q703" s="258"/>
      <c r="R703" s="396"/>
    </row>
    <row r="704" spans="1:18" s="271" customFormat="1" ht="21.75" customHeight="1">
      <c r="A704" s="491"/>
      <c r="B704" s="258"/>
      <c r="C704" s="258"/>
      <c r="D704" s="258"/>
      <c r="E704" s="258"/>
      <c r="F704" s="258"/>
      <c r="G704" s="258"/>
      <c r="H704" s="258"/>
      <c r="I704" s="258"/>
      <c r="J704" s="258"/>
      <c r="K704" s="258"/>
      <c r="L704" s="258"/>
      <c r="M704" s="258"/>
      <c r="N704" s="258"/>
      <c r="O704" s="258"/>
      <c r="P704" s="258"/>
      <c r="Q704" s="258"/>
      <c r="R704" s="396"/>
    </row>
    <row r="705" spans="1:18" s="271" customFormat="1" ht="21.75" customHeight="1">
      <c r="A705" s="491"/>
      <c r="B705" s="258"/>
      <c r="C705" s="258"/>
      <c r="D705" s="258"/>
      <c r="E705" s="258"/>
      <c r="F705" s="258"/>
      <c r="G705" s="258"/>
      <c r="H705" s="258"/>
      <c r="I705" s="258"/>
      <c r="J705" s="258"/>
      <c r="K705" s="258"/>
      <c r="L705" s="258"/>
      <c r="M705" s="258"/>
      <c r="N705" s="258"/>
      <c r="O705" s="258"/>
      <c r="P705" s="258"/>
      <c r="Q705" s="258"/>
      <c r="R705" s="396"/>
    </row>
    <row r="706" spans="1:18" s="271" customFormat="1" ht="21.75" customHeight="1">
      <c r="A706" s="491"/>
      <c r="B706" s="258"/>
      <c r="C706" s="258"/>
      <c r="D706" s="258"/>
      <c r="E706" s="258"/>
      <c r="F706" s="258"/>
      <c r="G706" s="258"/>
      <c r="H706" s="258"/>
      <c r="I706" s="258"/>
      <c r="J706" s="258"/>
      <c r="K706" s="258"/>
      <c r="L706" s="258"/>
      <c r="M706" s="258"/>
      <c r="N706" s="258"/>
      <c r="O706" s="258"/>
      <c r="P706" s="258"/>
      <c r="Q706" s="258"/>
      <c r="R706" s="396"/>
    </row>
    <row r="707" spans="1:18" s="271" customFormat="1" ht="21.75" customHeight="1">
      <c r="A707" s="491"/>
      <c r="B707" s="258"/>
      <c r="C707" s="258"/>
      <c r="D707" s="258"/>
      <c r="E707" s="258"/>
      <c r="F707" s="258"/>
      <c r="G707" s="258"/>
      <c r="H707" s="258"/>
      <c r="I707" s="258"/>
      <c r="J707" s="258"/>
      <c r="K707" s="258"/>
      <c r="L707" s="258"/>
      <c r="M707" s="258"/>
      <c r="N707" s="258"/>
      <c r="O707" s="258"/>
      <c r="P707" s="258"/>
      <c r="Q707" s="258"/>
      <c r="R707" s="396"/>
    </row>
    <row r="708" spans="1:18" s="271" customFormat="1" ht="21.75" customHeight="1">
      <c r="A708" s="491"/>
      <c r="B708" s="258"/>
      <c r="C708" s="258"/>
      <c r="D708" s="258"/>
      <c r="E708" s="258"/>
      <c r="F708" s="258"/>
      <c r="G708" s="258"/>
      <c r="H708" s="258"/>
      <c r="I708" s="258"/>
      <c r="J708" s="258"/>
      <c r="K708" s="258"/>
      <c r="L708" s="258"/>
      <c r="M708" s="258"/>
      <c r="N708" s="258"/>
      <c r="O708" s="258"/>
      <c r="P708" s="258"/>
      <c r="Q708" s="258"/>
      <c r="R708" s="396"/>
    </row>
    <row r="709" spans="1:18" s="271" customFormat="1" ht="21.75" customHeight="1">
      <c r="A709" s="491"/>
      <c r="B709" s="258"/>
      <c r="C709" s="258"/>
      <c r="D709" s="258"/>
      <c r="E709" s="258"/>
      <c r="F709" s="258"/>
      <c r="G709" s="258"/>
      <c r="H709" s="258"/>
      <c r="I709" s="258"/>
      <c r="J709" s="258"/>
      <c r="K709" s="258"/>
      <c r="L709" s="258"/>
      <c r="M709" s="258"/>
      <c r="N709" s="258"/>
      <c r="O709" s="258"/>
      <c r="P709" s="258"/>
      <c r="Q709" s="258"/>
      <c r="R709" s="396"/>
    </row>
    <row r="710" spans="1:18" s="271" customFormat="1" ht="21.75" customHeight="1">
      <c r="A710" s="491"/>
      <c r="B710" s="258"/>
      <c r="C710" s="258"/>
      <c r="D710" s="258"/>
      <c r="E710" s="258"/>
      <c r="F710" s="258"/>
      <c r="G710" s="258"/>
      <c r="H710" s="258"/>
      <c r="I710" s="258"/>
      <c r="J710" s="258"/>
      <c r="K710" s="258"/>
      <c r="L710" s="258"/>
      <c r="M710" s="258"/>
      <c r="N710" s="258"/>
      <c r="O710" s="258"/>
      <c r="P710" s="258"/>
      <c r="Q710" s="258"/>
      <c r="R710" s="396"/>
    </row>
    <row r="711" spans="1:18" s="271" customFormat="1" ht="21.75" customHeight="1">
      <c r="A711" s="491"/>
      <c r="B711" s="258"/>
      <c r="C711" s="258"/>
      <c r="D711" s="258"/>
      <c r="E711" s="258"/>
      <c r="F711" s="258"/>
      <c r="G711" s="258"/>
      <c r="H711" s="258"/>
      <c r="I711" s="258"/>
      <c r="J711" s="258"/>
      <c r="K711" s="258"/>
      <c r="L711" s="258"/>
      <c r="M711" s="258"/>
      <c r="N711" s="258"/>
      <c r="O711" s="258"/>
      <c r="P711" s="258"/>
      <c r="Q711" s="258"/>
      <c r="R711" s="396"/>
    </row>
    <row r="712" spans="1:18" s="271" customFormat="1" ht="21.75" customHeight="1">
      <c r="A712" s="491"/>
      <c r="B712" s="258"/>
      <c r="C712" s="258"/>
      <c r="D712" s="258"/>
      <c r="E712" s="258"/>
      <c r="F712" s="258"/>
      <c r="G712" s="258"/>
      <c r="H712" s="258"/>
      <c r="I712" s="258"/>
      <c r="J712" s="258"/>
      <c r="K712" s="258"/>
      <c r="L712" s="258"/>
      <c r="M712" s="258"/>
      <c r="N712" s="258"/>
      <c r="O712" s="258"/>
      <c r="P712" s="258"/>
      <c r="Q712" s="258"/>
      <c r="R712" s="396"/>
    </row>
    <row r="713" spans="1:18" s="271" customFormat="1" ht="21.75" customHeight="1">
      <c r="A713" s="491"/>
      <c r="B713" s="258"/>
      <c r="C713" s="258"/>
      <c r="D713" s="258"/>
      <c r="E713" s="258"/>
      <c r="F713" s="258"/>
      <c r="G713" s="258"/>
      <c r="H713" s="258"/>
      <c r="I713" s="258"/>
      <c r="J713" s="258"/>
      <c r="K713" s="258"/>
      <c r="L713" s="258"/>
      <c r="M713" s="258"/>
      <c r="N713" s="258"/>
      <c r="O713" s="258"/>
      <c r="P713" s="258"/>
      <c r="Q713" s="258"/>
      <c r="R713" s="396"/>
    </row>
    <row r="714" spans="1:18" s="271" customFormat="1" ht="21.75" customHeight="1">
      <c r="A714" s="491"/>
      <c r="B714" s="258"/>
      <c r="C714" s="258"/>
      <c r="D714" s="258"/>
      <c r="E714" s="258"/>
      <c r="F714" s="258"/>
      <c r="G714" s="258"/>
      <c r="H714" s="258"/>
      <c r="I714" s="258"/>
      <c r="J714" s="258"/>
      <c r="K714" s="258"/>
      <c r="L714" s="258"/>
      <c r="M714" s="258"/>
      <c r="N714" s="258"/>
      <c r="O714" s="258"/>
      <c r="P714" s="258"/>
      <c r="Q714" s="258"/>
      <c r="R714" s="396"/>
    </row>
    <row r="715" spans="1:18" s="271" customFormat="1" ht="21.75" customHeight="1">
      <c r="A715" s="491"/>
      <c r="B715" s="258"/>
      <c r="C715" s="258"/>
      <c r="D715" s="258"/>
      <c r="E715" s="258"/>
      <c r="F715" s="258"/>
      <c r="G715" s="258"/>
      <c r="H715" s="258"/>
      <c r="I715" s="258"/>
      <c r="J715" s="258"/>
      <c r="K715" s="258"/>
      <c r="L715" s="258"/>
      <c r="M715" s="258"/>
      <c r="N715" s="258"/>
      <c r="O715" s="258"/>
      <c r="P715" s="258"/>
      <c r="Q715" s="258"/>
      <c r="R715" s="396"/>
    </row>
    <row r="716" spans="1:18" s="271" customFormat="1" ht="21.75" customHeight="1">
      <c r="A716" s="491"/>
      <c r="B716" s="258"/>
      <c r="C716" s="258"/>
      <c r="D716" s="258"/>
      <c r="E716" s="258"/>
      <c r="F716" s="258"/>
      <c r="G716" s="258"/>
      <c r="H716" s="258"/>
      <c r="I716" s="258"/>
      <c r="J716" s="258"/>
      <c r="K716" s="258"/>
      <c r="L716" s="258"/>
      <c r="M716" s="258"/>
      <c r="N716" s="258"/>
      <c r="O716" s="258"/>
      <c r="P716" s="258"/>
      <c r="Q716" s="258"/>
      <c r="R716" s="396"/>
    </row>
    <row r="717" spans="1:18" s="271" customFormat="1" ht="21.75" customHeight="1">
      <c r="A717" s="491"/>
      <c r="B717" s="258"/>
      <c r="C717" s="258"/>
      <c r="D717" s="258"/>
      <c r="E717" s="258"/>
      <c r="F717" s="258"/>
      <c r="G717" s="258"/>
      <c r="H717" s="258"/>
      <c r="I717" s="258"/>
      <c r="J717" s="258"/>
      <c r="K717" s="258"/>
      <c r="L717" s="258"/>
      <c r="M717" s="258"/>
      <c r="N717" s="258"/>
      <c r="O717" s="258"/>
      <c r="P717" s="258"/>
      <c r="Q717" s="258"/>
      <c r="R717" s="396"/>
    </row>
    <row r="718" spans="1:18" s="271" customFormat="1" ht="21.75" customHeight="1">
      <c r="A718" s="491"/>
      <c r="B718" s="258"/>
      <c r="C718" s="258"/>
      <c r="D718" s="258"/>
      <c r="E718" s="258"/>
      <c r="F718" s="258"/>
      <c r="G718" s="258"/>
      <c r="H718" s="258"/>
      <c r="I718" s="258"/>
      <c r="J718" s="258"/>
      <c r="K718" s="258"/>
      <c r="L718" s="258"/>
      <c r="M718" s="258"/>
      <c r="N718" s="258"/>
      <c r="O718" s="258"/>
      <c r="P718" s="258"/>
      <c r="Q718" s="258"/>
      <c r="R718" s="396"/>
    </row>
    <row r="719" spans="1:18" s="271" customFormat="1" ht="21.75" customHeight="1">
      <c r="A719" s="491"/>
      <c r="B719" s="258"/>
      <c r="C719" s="258"/>
      <c r="D719" s="258"/>
      <c r="E719" s="258"/>
      <c r="F719" s="258"/>
      <c r="G719" s="258"/>
      <c r="H719" s="258"/>
      <c r="I719" s="258"/>
      <c r="J719" s="258"/>
      <c r="K719" s="258"/>
      <c r="L719" s="258"/>
      <c r="M719" s="258"/>
      <c r="N719" s="258"/>
      <c r="O719" s="258"/>
      <c r="P719" s="258"/>
      <c r="Q719" s="258"/>
      <c r="R719" s="396"/>
    </row>
    <row r="720" spans="1:18" s="271" customFormat="1" ht="21.75" customHeight="1">
      <c r="A720" s="491"/>
      <c r="B720" s="258"/>
      <c r="C720" s="258"/>
      <c r="D720" s="258"/>
      <c r="E720" s="258"/>
      <c r="F720" s="258"/>
      <c r="G720" s="258"/>
      <c r="H720" s="258"/>
      <c r="I720" s="258"/>
      <c r="J720" s="258"/>
      <c r="K720" s="258"/>
      <c r="L720" s="258"/>
      <c r="M720" s="258"/>
      <c r="N720" s="258"/>
      <c r="O720" s="258"/>
      <c r="P720" s="258"/>
      <c r="Q720" s="258"/>
      <c r="R720" s="396"/>
    </row>
    <row r="721" spans="1:18" s="271" customFormat="1" ht="21.75" customHeight="1">
      <c r="A721" s="491"/>
      <c r="B721" s="258"/>
      <c r="C721" s="258"/>
      <c r="D721" s="258"/>
      <c r="E721" s="258"/>
      <c r="F721" s="258"/>
      <c r="G721" s="258"/>
      <c r="H721" s="258"/>
      <c r="I721" s="258"/>
      <c r="J721" s="258"/>
      <c r="K721" s="258"/>
      <c r="L721" s="258"/>
      <c r="M721" s="258"/>
      <c r="N721" s="258"/>
      <c r="O721" s="258"/>
      <c r="P721" s="258"/>
      <c r="Q721" s="258"/>
      <c r="R721" s="396"/>
    </row>
    <row r="722" spans="1:18" s="271" customFormat="1" ht="21.75" customHeight="1">
      <c r="A722" s="491"/>
      <c r="B722" s="258"/>
      <c r="C722" s="258"/>
      <c r="D722" s="258"/>
      <c r="E722" s="258"/>
      <c r="F722" s="258"/>
      <c r="G722" s="258"/>
      <c r="H722" s="258"/>
      <c r="I722" s="258"/>
      <c r="J722" s="258"/>
      <c r="K722" s="258"/>
      <c r="L722" s="258"/>
      <c r="M722" s="258"/>
      <c r="N722" s="258"/>
      <c r="O722" s="258"/>
      <c r="P722" s="258"/>
      <c r="Q722" s="258"/>
      <c r="R722" s="396"/>
    </row>
    <row r="723" spans="1:18" s="271" customFormat="1" ht="21.75" customHeight="1">
      <c r="A723" s="491"/>
      <c r="B723" s="258"/>
      <c r="C723" s="258"/>
      <c r="D723" s="258"/>
      <c r="E723" s="258"/>
      <c r="F723" s="258"/>
      <c r="G723" s="258"/>
      <c r="H723" s="258"/>
      <c r="I723" s="258"/>
      <c r="J723" s="258"/>
      <c r="K723" s="258"/>
      <c r="L723" s="258"/>
      <c r="M723" s="258"/>
      <c r="N723" s="258"/>
      <c r="O723" s="258"/>
      <c r="P723" s="258"/>
      <c r="Q723" s="258"/>
      <c r="R723" s="396"/>
    </row>
    <row r="724" spans="1:18" s="271" customFormat="1" ht="21.75" customHeight="1">
      <c r="A724" s="491"/>
      <c r="B724" s="258"/>
      <c r="C724" s="258"/>
      <c r="D724" s="258"/>
      <c r="E724" s="258"/>
      <c r="F724" s="258"/>
      <c r="G724" s="258"/>
      <c r="H724" s="258"/>
      <c r="I724" s="258"/>
      <c r="J724" s="258"/>
      <c r="K724" s="258"/>
      <c r="L724" s="258"/>
      <c r="M724" s="258"/>
      <c r="N724" s="258"/>
      <c r="O724" s="258"/>
      <c r="P724" s="258"/>
      <c r="Q724" s="258"/>
      <c r="R724" s="396"/>
    </row>
    <row r="725" spans="1:18" s="271" customFormat="1" ht="21.75" customHeight="1">
      <c r="A725" s="491"/>
      <c r="B725" s="258"/>
      <c r="C725" s="258"/>
      <c r="D725" s="258"/>
      <c r="E725" s="258"/>
      <c r="F725" s="258"/>
      <c r="G725" s="258"/>
      <c r="H725" s="258"/>
      <c r="I725" s="258"/>
      <c r="J725" s="258"/>
      <c r="K725" s="258"/>
      <c r="L725" s="258"/>
      <c r="M725" s="258"/>
      <c r="N725" s="258"/>
      <c r="O725" s="258"/>
      <c r="P725" s="258"/>
      <c r="Q725" s="258"/>
      <c r="R725" s="396"/>
    </row>
    <row r="726" spans="1:18" s="271" customFormat="1" ht="21.75" customHeight="1">
      <c r="A726" s="491"/>
      <c r="B726" s="258"/>
      <c r="C726" s="258"/>
      <c r="D726" s="258"/>
      <c r="E726" s="258"/>
      <c r="F726" s="258"/>
      <c r="G726" s="258"/>
      <c r="H726" s="258"/>
      <c r="I726" s="258"/>
      <c r="J726" s="258"/>
      <c r="K726" s="258"/>
      <c r="L726" s="258"/>
      <c r="M726" s="258"/>
      <c r="N726" s="258"/>
      <c r="O726" s="258"/>
      <c r="P726" s="258"/>
      <c r="Q726" s="258"/>
      <c r="R726" s="396"/>
    </row>
    <row r="727" spans="1:18" s="271" customFormat="1" ht="21.75" customHeight="1">
      <c r="A727" s="491"/>
      <c r="B727" s="258"/>
      <c r="C727" s="258"/>
      <c r="D727" s="258"/>
      <c r="E727" s="258"/>
      <c r="F727" s="258"/>
      <c r="G727" s="258"/>
      <c r="H727" s="258"/>
      <c r="I727" s="258"/>
      <c r="J727" s="258"/>
      <c r="K727" s="258"/>
      <c r="L727" s="258"/>
      <c r="M727" s="258"/>
      <c r="N727" s="258"/>
      <c r="O727" s="258"/>
      <c r="P727" s="258"/>
      <c r="Q727" s="258"/>
      <c r="R727" s="396"/>
    </row>
    <row r="728" spans="1:18" s="271" customFormat="1" ht="21.75" customHeight="1">
      <c r="A728" s="491"/>
      <c r="B728" s="258"/>
      <c r="C728" s="258"/>
      <c r="D728" s="258"/>
      <c r="E728" s="258"/>
      <c r="F728" s="258"/>
      <c r="G728" s="258"/>
      <c r="H728" s="258"/>
      <c r="I728" s="258"/>
      <c r="J728" s="258"/>
      <c r="K728" s="258"/>
      <c r="L728" s="258"/>
      <c r="M728" s="258"/>
      <c r="N728" s="258"/>
      <c r="O728" s="258"/>
      <c r="P728" s="258"/>
      <c r="Q728" s="258"/>
      <c r="R728" s="396"/>
    </row>
    <row r="729" spans="1:18" s="271" customFormat="1" ht="21.75" customHeight="1">
      <c r="A729" s="491"/>
      <c r="B729" s="258"/>
      <c r="C729" s="258"/>
      <c r="D729" s="258"/>
      <c r="E729" s="258"/>
      <c r="F729" s="258"/>
      <c r="G729" s="258"/>
      <c r="H729" s="258"/>
      <c r="I729" s="258"/>
      <c r="J729" s="258"/>
      <c r="K729" s="258"/>
      <c r="L729" s="258"/>
      <c r="M729" s="258"/>
      <c r="N729" s="258"/>
      <c r="O729" s="258"/>
      <c r="P729" s="258"/>
      <c r="Q729" s="258"/>
      <c r="R729" s="396"/>
    </row>
    <row r="730" spans="1:18" s="271" customFormat="1" ht="21.75" customHeight="1">
      <c r="A730" s="491"/>
      <c r="B730" s="258"/>
      <c r="C730" s="258"/>
      <c r="D730" s="258"/>
      <c r="E730" s="258"/>
      <c r="F730" s="258"/>
      <c r="G730" s="258"/>
      <c r="H730" s="258"/>
      <c r="I730" s="258"/>
      <c r="J730" s="258"/>
      <c r="K730" s="258"/>
      <c r="L730" s="258"/>
      <c r="M730" s="258"/>
      <c r="N730" s="258"/>
      <c r="O730" s="258"/>
      <c r="P730" s="258"/>
      <c r="Q730" s="258"/>
      <c r="R730" s="396"/>
    </row>
    <row r="731" spans="1:18" s="271" customFormat="1" ht="21.75" customHeight="1">
      <c r="A731" s="491"/>
      <c r="B731" s="258"/>
      <c r="C731" s="258"/>
      <c r="D731" s="258"/>
      <c r="E731" s="258"/>
      <c r="F731" s="258"/>
      <c r="G731" s="258"/>
      <c r="H731" s="258"/>
      <c r="I731" s="258"/>
      <c r="J731" s="258"/>
      <c r="K731" s="258"/>
      <c r="L731" s="258"/>
      <c r="M731" s="258"/>
      <c r="N731" s="258"/>
      <c r="O731" s="258"/>
      <c r="P731" s="258"/>
      <c r="Q731" s="258"/>
      <c r="R731" s="396"/>
    </row>
    <row r="732" spans="1:18" s="271" customFormat="1" ht="21.75" customHeight="1">
      <c r="A732" s="491"/>
      <c r="B732" s="258"/>
      <c r="C732" s="258"/>
      <c r="D732" s="258"/>
      <c r="E732" s="258"/>
      <c r="F732" s="258"/>
      <c r="G732" s="258"/>
      <c r="H732" s="258"/>
      <c r="I732" s="258"/>
      <c r="J732" s="258"/>
      <c r="K732" s="258"/>
      <c r="L732" s="258"/>
      <c r="M732" s="258"/>
      <c r="N732" s="258"/>
      <c r="O732" s="258"/>
      <c r="P732" s="258"/>
      <c r="Q732" s="258"/>
      <c r="R732" s="396"/>
    </row>
    <row r="733" spans="1:18" s="271" customFormat="1" ht="21.75" customHeight="1">
      <c r="A733" s="491"/>
      <c r="B733" s="258"/>
      <c r="C733" s="258"/>
      <c r="D733" s="258"/>
      <c r="E733" s="258"/>
      <c r="F733" s="258"/>
      <c r="G733" s="258"/>
      <c r="H733" s="258"/>
      <c r="I733" s="258"/>
      <c r="J733" s="258"/>
      <c r="K733" s="258"/>
      <c r="L733" s="258"/>
      <c r="M733" s="258"/>
      <c r="N733" s="258"/>
      <c r="O733" s="258"/>
      <c r="P733" s="258"/>
      <c r="Q733" s="258"/>
      <c r="R733" s="396"/>
    </row>
    <row r="734" spans="1:18" s="271" customFormat="1" ht="21.75" customHeight="1">
      <c r="A734" s="491"/>
      <c r="B734" s="258"/>
      <c r="C734" s="258"/>
      <c r="D734" s="258"/>
      <c r="E734" s="258"/>
      <c r="F734" s="258"/>
      <c r="G734" s="258"/>
      <c r="H734" s="258"/>
      <c r="I734" s="258"/>
      <c r="J734" s="258"/>
      <c r="K734" s="258"/>
      <c r="L734" s="258"/>
      <c r="M734" s="258"/>
      <c r="N734" s="258"/>
      <c r="O734" s="258"/>
      <c r="P734" s="258"/>
      <c r="Q734" s="258"/>
      <c r="R734" s="396"/>
    </row>
    <row r="735" spans="1:18" s="271" customFormat="1" ht="21.75" customHeight="1">
      <c r="A735" s="491"/>
      <c r="B735" s="258"/>
      <c r="C735" s="258"/>
      <c r="D735" s="258"/>
      <c r="E735" s="258"/>
      <c r="F735" s="258"/>
      <c r="G735" s="258"/>
      <c r="H735" s="258"/>
      <c r="I735" s="258"/>
      <c r="J735" s="258"/>
      <c r="K735" s="258"/>
      <c r="L735" s="258"/>
      <c r="M735" s="258"/>
      <c r="N735" s="258"/>
      <c r="O735" s="258"/>
      <c r="P735" s="258"/>
      <c r="Q735" s="258"/>
      <c r="R735" s="396"/>
    </row>
    <row r="736" spans="1:18" s="271" customFormat="1" ht="21.75" customHeight="1">
      <c r="A736" s="491"/>
      <c r="B736" s="258"/>
      <c r="C736" s="258"/>
      <c r="D736" s="258"/>
      <c r="E736" s="258"/>
      <c r="F736" s="258"/>
      <c r="G736" s="258"/>
      <c r="H736" s="258"/>
      <c r="I736" s="258"/>
      <c r="J736" s="258"/>
      <c r="K736" s="258"/>
      <c r="L736" s="258"/>
      <c r="M736" s="258"/>
      <c r="N736" s="258"/>
      <c r="O736" s="258"/>
      <c r="P736" s="258"/>
      <c r="Q736" s="258"/>
      <c r="R736" s="396"/>
    </row>
    <row r="737" spans="1:18" s="271" customFormat="1" ht="21.75" customHeight="1">
      <c r="A737" s="491"/>
      <c r="B737" s="258"/>
      <c r="C737" s="258"/>
      <c r="D737" s="258"/>
      <c r="E737" s="258"/>
      <c r="F737" s="258"/>
      <c r="G737" s="258"/>
      <c r="H737" s="258"/>
      <c r="I737" s="258"/>
      <c r="J737" s="258"/>
      <c r="K737" s="258"/>
      <c r="L737" s="258"/>
      <c r="M737" s="258"/>
      <c r="N737" s="258"/>
      <c r="O737" s="258"/>
      <c r="P737" s="258"/>
      <c r="Q737" s="258"/>
      <c r="R737" s="396"/>
    </row>
    <row r="738" spans="1:18" s="271" customFormat="1" ht="21.75" customHeight="1">
      <c r="A738" s="491"/>
      <c r="B738" s="258"/>
      <c r="C738" s="258"/>
      <c r="D738" s="258"/>
      <c r="E738" s="258"/>
      <c r="F738" s="258"/>
      <c r="G738" s="258"/>
      <c r="H738" s="258"/>
      <c r="I738" s="258"/>
      <c r="J738" s="258"/>
      <c r="K738" s="258"/>
      <c r="L738" s="258"/>
      <c r="M738" s="258"/>
      <c r="N738" s="258"/>
      <c r="O738" s="258"/>
      <c r="P738" s="258"/>
      <c r="Q738" s="258"/>
      <c r="R738" s="396"/>
    </row>
    <row r="739" spans="1:18" s="271" customFormat="1" ht="21.75" customHeight="1">
      <c r="A739" s="491"/>
      <c r="B739" s="258"/>
      <c r="C739" s="258"/>
      <c r="D739" s="258"/>
      <c r="E739" s="258"/>
      <c r="F739" s="258"/>
      <c r="G739" s="258"/>
      <c r="H739" s="258"/>
      <c r="I739" s="258"/>
      <c r="J739" s="258"/>
      <c r="K739" s="258"/>
      <c r="L739" s="258"/>
      <c r="M739" s="258"/>
      <c r="N739" s="258"/>
      <c r="O739" s="258"/>
      <c r="P739" s="258"/>
      <c r="Q739" s="258"/>
      <c r="R739" s="396"/>
    </row>
    <row r="740" spans="1:18" s="271" customFormat="1" ht="21.75" customHeight="1">
      <c r="A740" s="491"/>
      <c r="B740" s="258"/>
      <c r="C740" s="258"/>
      <c r="D740" s="258"/>
      <c r="E740" s="258"/>
      <c r="F740" s="258"/>
      <c r="G740" s="258"/>
      <c r="H740" s="258"/>
      <c r="I740" s="258"/>
      <c r="J740" s="258"/>
      <c r="K740" s="258"/>
      <c r="L740" s="258"/>
      <c r="M740" s="258"/>
      <c r="N740" s="258"/>
      <c r="O740" s="258"/>
      <c r="P740" s="258"/>
      <c r="Q740" s="258"/>
      <c r="R740" s="396"/>
    </row>
    <row r="741" spans="1:18" s="271" customFormat="1" ht="21.75" customHeight="1">
      <c r="A741" s="491"/>
      <c r="B741" s="258"/>
      <c r="C741" s="258"/>
      <c r="D741" s="258"/>
      <c r="E741" s="258"/>
      <c r="F741" s="258"/>
      <c r="G741" s="258"/>
      <c r="H741" s="258"/>
      <c r="I741" s="258"/>
      <c r="J741" s="258"/>
      <c r="K741" s="258"/>
      <c r="L741" s="258"/>
      <c r="M741" s="258"/>
      <c r="N741" s="258"/>
      <c r="O741" s="258"/>
      <c r="P741" s="258"/>
      <c r="Q741" s="258"/>
      <c r="R741" s="396"/>
    </row>
    <row r="742" spans="1:18" s="271" customFormat="1" ht="21.75" customHeight="1">
      <c r="A742" s="491"/>
      <c r="B742" s="258"/>
      <c r="C742" s="258"/>
      <c r="D742" s="258"/>
      <c r="E742" s="258"/>
      <c r="F742" s="258"/>
      <c r="G742" s="258"/>
      <c r="H742" s="258"/>
      <c r="I742" s="258"/>
      <c r="J742" s="258"/>
      <c r="K742" s="258"/>
      <c r="L742" s="258"/>
      <c r="M742" s="258"/>
      <c r="N742" s="258"/>
      <c r="O742" s="258"/>
      <c r="P742" s="258"/>
      <c r="Q742" s="258"/>
      <c r="R742" s="396"/>
    </row>
    <row r="743" spans="1:18" s="271" customFormat="1" ht="21.75" customHeight="1">
      <c r="A743" s="491"/>
      <c r="B743" s="258"/>
      <c r="C743" s="258"/>
      <c r="D743" s="258"/>
      <c r="E743" s="258"/>
      <c r="F743" s="258"/>
      <c r="G743" s="258"/>
      <c r="H743" s="258"/>
      <c r="I743" s="258"/>
      <c r="J743" s="258"/>
      <c r="K743" s="258"/>
      <c r="L743" s="258"/>
      <c r="M743" s="258"/>
      <c r="N743" s="258"/>
      <c r="O743" s="258"/>
      <c r="P743" s="258"/>
      <c r="Q743" s="258"/>
      <c r="R743" s="396"/>
    </row>
    <row r="744" spans="1:18" s="271" customFormat="1" ht="21.75" customHeight="1">
      <c r="A744" s="491"/>
      <c r="B744" s="258"/>
      <c r="C744" s="258"/>
      <c r="D744" s="258"/>
      <c r="E744" s="258"/>
      <c r="F744" s="258"/>
      <c r="G744" s="258"/>
      <c r="H744" s="258"/>
      <c r="I744" s="258"/>
      <c r="J744" s="258"/>
      <c r="K744" s="258"/>
      <c r="L744" s="258"/>
      <c r="M744" s="258"/>
      <c r="N744" s="258"/>
      <c r="O744" s="258"/>
      <c r="P744" s="258"/>
      <c r="Q744" s="258"/>
      <c r="R744" s="396"/>
    </row>
    <row r="745" spans="1:18" s="271" customFormat="1" ht="21.75" customHeight="1">
      <c r="A745" s="491"/>
      <c r="B745" s="258"/>
      <c r="C745" s="258"/>
      <c r="D745" s="258"/>
      <c r="E745" s="258"/>
      <c r="F745" s="258"/>
      <c r="G745" s="258"/>
      <c r="H745" s="258"/>
      <c r="I745" s="258"/>
      <c r="J745" s="258"/>
      <c r="K745" s="258"/>
      <c r="L745" s="258"/>
      <c r="M745" s="258"/>
      <c r="N745" s="258"/>
      <c r="O745" s="258"/>
      <c r="P745" s="258"/>
      <c r="Q745" s="258"/>
      <c r="R745" s="396"/>
    </row>
    <row r="746" spans="1:18" s="271" customFormat="1" ht="21.75" customHeight="1">
      <c r="A746" s="491"/>
      <c r="B746" s="258"/>
      <c r="C746" s="258"/>
      <c r="D746" s="258"/>
      <c r="E746" s="258"/>
      <c r="F746" s="258"/>
      <c r="G746" s="258"/>
      <c r="H746" s="258"/>
      <c r="I746" s="258"/>
      <c r="J746" s="258"/>
      <c r="K746" s="258"/>
      <c r="L746" s="258"/>
      <c r="M746" s="258"/>
      <c r="N746" s="258"/>
      <c r="O746" s="258"/>
      <c r="P746" s="258"/>
      <c r="Q746" s="258"/>
      <c r="R746" s="396"/>
    </row>
    <row r="747" spans="1:18" s="271" customFormat="1" ht="21.75" customHeight="1">
      <c r="A747" s="491"/>
      <c r="B747" s="258"/>
      <c r="C747" s="258"/>
      <c r="D747" s="258"/>
      <c r="E747" s="258"/>
      <c r="F747" s="258"/>
      <c r="G747" s="258"/>
      <c r="H747" s="258"/>
      <c r="I747" s="258"/>
      <c r="J747" s="258"/>
      <c r="K747" s="258"/>
      <c r="L747" s="258"/>
      <c r="M747" s="258"/>
      <c r="N747" s="258"/>
      <c r="O747" s="258"/>
      <c r="P747" s="258"/>
      <c r="Q747" s="258"/>
      <c r="R747" s="396"/>
    </row>
    <row r="748" spans="1:18" s="271" customFormat="1" ht="21.75" customHeight="1">
      <c r="A748" s="491"/>
      <c r="B748" s="258"/>
      <c r="C748" s="258"/>
      <c r="D748" s="258"/>
      <c r="E748" s="258"/>
      <c r="F748" s="258"/>
      <c r="G748" s="258"/>
      <c r="H748" s="258"/>
      <c r="I748" s="258"/>
      <c r="J748" s="258"/>
      <c r="K748" s="258"/>
      <c r="L748" s="258"/>
      <c r="M748" s="258"/>
      <c r="N748" s="258"/>
      <c r="O748" s="258"/>
      <c r="P748" s="258"/>
      <c r="Q748" s="258"/>
      <c r="R748" s="396"/>
    </row>
    <row r="749" spans="1:18" s="271" customFormat="1" ht="21.75" customHeight="1">
      <c r="A749" s="491"/>
      <c r="B749" s="258"/>
      <c r="C749" s="258"/>
      <c r="D749" s="258"/>
      <c r="E749" s="258"/>
      <c r="F749" s="258"/>
      <c r="G749" s="258"/>
      <c r="H749" s="258"/>
      <c r="I749" s="258"/>
      <c r="J749" s="258"/>
      <c r="K749" s="258"/>
      <c r="L749" s="258"/>
      <c r="M749" s="258"/>
      <c r="N749" s="258"/>
      <c r="O749" s="258"/>
      <c r="P749" s="258"/>
      <c r="Q749" s="258"/>
      <c r="R749" s="396"/>
    </row>
    <row r="750" spans="1:18" s="271" customFormat="1" ht="21.75" customHeight="1">
      <c r="A750" s="491"/>
      <c r="B750" s="258"/>
      <c r="C750" s="258"/>
      <c r="D750" s="258"/>
      <c r="E750" s="258"/>
      <c r="F750" s="258"/>
      <c r="G750" s="258"/>
      <c r="H750" s="258"/>
      <c r="I750" s="258"/>
      <c r="J750" s="258"/>
      <c r="K750" s="258"/>
      <c r="L750" s="258"/>
      <c r="M750" s="258"/>
      <c r="N750" s="258"/>
      <c r="O750" s="258"/>
      <c r="P750" s="258"/>
      <c r="Q750" s="258"/>
      <c r="R750" s="396"/>
    </row>
    <row r="751" spans="1:18" s="271" customFormat="1" ht="21.75" customHeight="1">
      <c r="A751" s="491"/>
      <c r="B751" s="258"/>
      <c r="C751" s="258"/>
      <c r="D751" s="258"/>
      <c r="E751" s="258"/>
      <c r="F751" s="258"/>
      <c r="G751" s="258"/>
      <c r="H751" s="258"/>
      <c r="I751" s="258"/>
      <c r="J751" s="258"/>
      <c r="K751" s="258"/>
      <c r="L751" s="258"/>
      <c r="M751" s="258"/>
      <c r="N751" s="258"/>
      <c r="O751" s="258"/>
      <c r="P751" s="258"/>
      <c r="Q751" s="258"/>
      <c r="R751" s="396"/>
    </row>
    <row r="752" spans="1:18" s="271" customFormat="1" ht="21.75" customHeight="1">
      <c r="A752" s="491"/>
      <c r="B752" s="258"/>
      <c r="C752" s="258"/>
      <c r="D752" s="258"/>
      <c r="E752" s="258"/>
      <c r="F752" s="258"/>
      <c r="G752" s="258"/>
      <c r="H752" s="258"/>
      <c r="I752" s="258"/>
      <c r="J752" s="258"/>
      <c r="K752" s="258"/>
      <c r="L752" s="258"/>
      <c r="M752" s="258"/>
      <c r="N752" s="258"/>
      <c r="O752" s="258"/>
      <c r="P752" s="258"/>
      <c r="Q752" s="258"/>
      <c r="R752" s="396"/>
    </row>
    <row r="753" spans="1:18" s="271" customFormat="1" ht="21.75" customHeight="1">
      <c r="A753" s="491"/>
      <c r="B753" s="258"/>
      <c r="C753" s="258"/>
      <c r="D753" s="258"/>
      <c r="E753" s="258"/>
      <c r="F753" s="258"/>
      <c r="G753" s="258"/>
      <c r="H753" s="258"/>
      <c r="I753" s="258"/>
      <c r="J753" s="258"/>
      <c r="K753" s="258"/>
      <c r="L753" s="258"/>
      <c r="M753" s="258"/>
      <c r="N753" s="258"/>
      <c r="O753" s="258"/>
      <c r="P753" s="258"/>
      <c r="Q753" s="258"/>
      <c r="R753" s="396"/>
    </row>
    <row r="754" spans="1:18" s="271" customFormat="1" ht="21.75" customHeight="1">
      <c r="A754" s="491"/>
      <c r="B754" s="258"/>
      <c r="C754" s="258"/>
      <c r="D754" s="258"/>
      <c r="E754" s="258"/>
      <c r="F754" s="258"/>
      <c r="G754" s="258"/>
      <c r="H754" s="258"/>
      <c r="I754" s="258"/>
      <c r="J754" s="258"/>
      <c r="K754" s="258"/>
      <c r="L754" s="258"/>
      <c r="M754" s="258"/>
      <c r="N754" s="258"/>
      <c r="O754" s="258"/>
      <c r="P754" s="258"/>
      <c r="Q754" s="258"/>
      <c r="R754" s="396"/>
    </row>
    <row r="755" spans="1:18" s="271" customFormat="1" ht="21.75" customHeight="1">
      <c r="A755" s="491"/>
      <c r="B755" s="258"/>
      <c r="C755" s="258"/>
      <c r="D755" s="258"/>
      <c r="E755" s="258"/>
      <c r="F755" s="258"/>
      <c r="G755" s="258"/>
      <c r="H755" s="258"/>
      <c r="I755" s="258"/>
      <c r="J755" s="258"/>
      <c r="K755" s="258"/>
      <c r="L755" s="258"/>
      <c r="M755" s="258"/>
      <c r="N755" s="258"/>
      <c r="O755" s="258"/>
      <c r="P755" s="258"/>
      <c r="Q755" s="258"/>
      <c r="R755" s="396"/>
    </row>
    <row r="756" spans="1:18" s="271" customFormat="1" ht="21.75" customHeight="1">
      <c r="A756" s="491"/>
      <c r="B756" s="258"/>
      <c r="C756" s="258"/>
      <c r="D756" s="258"/>
      <c r="E756" s="258"/>
      <c r="F756" s="258"/>
      <c r="G756" s="258"/>
      <c r="H756" s="258"/>
      <c r="I756" s="258"/>
      <c r="J756" s="258"/>
      <c r="K756" s="258"/>
      <c r="L756" s="258"/>
      <c r="M756" s="258"/>
      <c r="N756" s="258"/>
      <c r="O756" s="258"/>
      <c r="P756" s="258"/>
      <c r="Q756" s="258"/>
      <c r="R756" s="396"/>
    </row>
    <row r="757" spans="1:18" s="271" customFormat="1" ht="21.75" customHeight="1">
      <c r="A757" s="491"/>
      <c r="B757" s="258"/>
      <c r="C757" s="258"/>
      <c r="D757" s="258"/>
      <c r="E757" s="258"/>
      <c r="F757" s="258"/>
      <c r="G757" s="258"/>
      <c r="H757" s="258"/>
      <c r="I757" s="258"/>
      <c r="J757" s="258"/>
      <c r="K757" s="258"/>
      <c r="L757" s="258"/>
      <c r="M757" s="258"/>
      <c r="N757" s="258"/>
      <c r="O757" s="258"/>
      <c r="P757" s="258"/>
      <c r="Q757" s="258"/>
      <c r="R757" s="396"/>
    </row>
    <row r="758" spans="1:18" s="271" customFormat="1" ht="21.75" customHeight="1">
      <c r="A758" s="491"/>
      <c r="B758" s="258"/>
      <c r="C758" s="258"/>
      <c r="D758" s="258"/>
      <c r="E758" s="258"/>
      <c r="F758" s="258"/>
      <c r="G758" s="258"/>
      <c r="H758" s="258"/>
      <c r="I758" s="258"/>
      <c r="J758" s="258"/>
      <c r="K758" s="258"/>
      <c r="L758" s="258"/>
      <c r="M758" s="258"/>
      <c r="N758" s="258"/>
      <c r="O758" s="258"/>
      <c r="P758" s="258"/>
      <c r="Q758" s="258"/>
      <c r="R758" s="396"/>
    </row>
    <row r="759" spans="1:18" s="271" customFormat="1" ht="21.75" customHeight="1">
      <c r="A759" s="491"/>
      <c r="B759" s="258"/>
      <c r="C759" s="258"/>
      <c r="D759" s="258"/>
      <c r="E759" s="258"/>
      <c r="F759" s="258"/>
      <c r="G759" s="258"/>
      <c r="H759" s="258"/>
      <c r="I759" s="258"/>
      <c r="J759" s="258"/>
      <c r="K759" s="258"/>
      <c r="L759" s="258"/>
      <c r="M759" s="258"/>
      <c r="N759" s="258"/>
      <c r="O759" s="258"/>
      <c r="P759" s="258"/>
      <c r="Q759" s="258"/>
      <c r="R759" s="396"/>
    </row>
    <row r="760" spans="1:18" s="271" customFormat="1" ht="21.75" customHeight="1">
      <c r="A760" s="491"/>
      <c r="B760" s="258"/>
      <c r="C760" s="258"/>
      <c r="D760" s="258"/>
      <c r="E760" s="258"/>
      <c r="F760" s="258"/>
      <c r="G760" s="258"/>
      <c r="H760" s="258"/>
      <c r="I760" s="258"/>
      <c r="J760" s="258"/>
      <c r="K760" s="258"/>
      <c r="L760" s="258"/>
      <c r="M760" s="258"/>
      <c r="N760" s="258"/>
      <c r="O760" s="258"/>
      <c r="P760" s="258"/>
      <c r="Q760" s="258"/>
      <c r="R760" s="396"/>
    </row>
    <row r="761" spans="1:18" s="271" customFormat="1" ht="21.75" customHeight="1">
      <c r="A761" s="491"/>
      <c r="B761" s="258"/>
      <c r="C761" s="258"/>
      <c r="D761" s="258"/>
      <c r="E761" s="258"/>
      <c r="F761" s="258"/>
      <c r="G761" s="258"/>
      <c r="H761" s="258"/>
      <c r="I761" s="258"/>
      <c r="J761" s="258"/>
      <c r="K761" s="258"/>
      <c r="L761" s="258"/>
      <c r="M761" s="258"/>
      <c r="N761" s="258"/>
      <c r="O761" s="258"/>
      <c r="P761" s="258"/>
      <c r="Q761" s="258"/>
      <c r="R761" s="396"/>
    </row>
    <row r="762" spans="1:18" s="271" customFormat="1" ht="21.75" customHeight="1">
      <c r="A762" s="491"/>
      <c r="B762" s="258"/>
      <c r="C762" s="258"/>
      <c r="D762" s="258"/>
      <c r="E762" s="258"/>
      <c r="F762" s="258"/>
      <c r="G762" s="258"/>
      <c r="H762" s="258"/>
      <c r="I762" s="258"/>
      <c r="J762" s="258"/>
      <c r="K762" s="258"/>
      <c r="L762" s="258"/>
      <c r="M762" s="258"/>
      <c r="N762" s="258"/>
      <c r="O762" s="258"/>
      <c r="P762" s="258"/>
      <c r="Q762" s="258"/>
      <c r="R762" s="396"/>
    </row>
    <row r="763" spans="1:18" s="271" customFormat="1" ht="21.75" customHeight="1">
      <c r="A763" s="491"/>
      <c r="B763" s="258"/>
      <c r="C763" s="258"/>
      <c r="D763" s="258"/>
      <c r="E763" s="258"/>
      <c r="F763" s="258"/>
      <c r="G763" s="258"/>
      <c r="H763" s="258"/>
      <c r="I763" s="258"/>
      <c r="J763" s="258"/>
      <c r="K763" s="258"/>
      <c r="L763" s="258"/>
      <c r="M763" s="258"/>
      <c r="N763" s="258"/>
      <c r="O763" s="258"/>
      <c r="P763" s="258"/>
      <c r="Q763" s="258"/>
      <c r="R763" s="396"/>
    </row>
    <row r="764" spans="1:18" s="271" customFormat="1" ht="21.75" customHeight="1">
      <c r="A764" s="491"/>
      <c r="B764" s="258"/>
      <c r="C764" s="258"/>
      <c r="D764" s="258"/>
      <c r="E764" s="258"/>
      <c r="F764" s="258"/>
      <c r="G764" s="258"/>
      <c r="H764" s="258"/>
      <c r="I764" s="258"/>
      <c r="J764" s="258"/>
      <c r="K764" s="258"/>
      <c r="L764" s="258"/>
      <c r="M764" s="258"/>
      <c r="N764" s="258"/>
      <c r="O764" s="258"/>
      <c r="P764" s="258"/>
      <c r="Q764" s="258"/>
      <c r="R764" s="396"/>
    </row>
    <row r="765" spans="1:18" s="271" customFormat="1" ht="21.75" customHeight="1">
      <c r="A765" s="491"/>
      <c r="B765" s="258"/>
      <c r="C765" s="258"/>
      <c r="D765" s="258"/>
      <c r="E765" s="258"/>
      <c r="F765" s="258"/>
      <c r="G765" s="258"/>
      <c r="H765" s="258"/>
      <c r="I765" s="258"/>
      <c r="J765" s="258"/>
      <c r="K765" s="258"/>
      <c r="L765" s="258"/>
      <c r="M765" s="258"/>
      <c r="N765" s="258"/>
      <c r="O765" s="258"/>
      <c r="P765" s="258"/>
      <c r="Q765" s="258"/>
      <c r="R765" s="396"/>
    </row>
    <row r="766" spans="1:18" s="271" customFormat="1" ht="21.75" customHeight="1">
      <c r="A766" s="491"/>
      <c r="B766" s="258"/>
      <c r="C766" s="258"/>
      <c r="D766" s="258"/>
      <c r="E766" s="258"/>
      <c r="F766" s="258"/>
      <c r="G766" s="258"/>
      <c r="H766" s="258"/>
      <c r="I766" s="258"/>
      <c r="J766" s="258"/>
      <c r="K766" s="258"/>
      <c r="L766" s="258"/>
      <c r="M766" s="258"/>
      <c r="N766" s="258"/>
      <c r="O766" s="258"/>
      <c r="P766" s="258"/>
      <c r="Q766" s="258"/>
      <c r="R766" s="396"/>
    </row>
    <row r="767" spans="1:18" s="271" customFormat="1" ht="21.75" customHeight="1">
      <c r="A767" s="491"/>
      <c r="B767" s="258"/>
      <c r="C767" s="258"/>
      <c r="D767" s="258"/>
      <c r="E767" s="258"/>
      <c r="F767" s="258"/>
      <c r="G767" s="258"/>
      <c r="H767" s="258"/>
      <c r="I767" s="258"/>
      <c r="J767" s="258"/>
      <c r="K767" s="258"/>
      <c r="L767" s="258"/>
      <c r="M767" s="258"/>
      <c r="N767" s="258"/>
      <c r="O767" s="258"/>
      <c r="P767" s="258"/>
      <c r="Q767" s="258"/>
      <c r="R767" s="396"/>
    </row>
    <row r="768" spans="1:18" s="271" customFormat="1" ht="21.75" customHeight="1">
      <c r="A768" s="491"/>
      <c r="B768" s="258"/>
      <c r="C768" s="258"/>
      <c r="D768" s="258"/>
      <c r="E768" s="258"/>
      <c r="F768" s="258"/>
      <c r="G768" s="258"/>
      <c r="H768" s="258"/>
      <c r="I768" s="258"/>
      <c r="J768" s="258"/>
      <c r="K768" s="258"/>
      <c r="L768" s="258"/>
      <c r="M768" s="258"/>
      <c r="N768" s="258"/>
      <c r="O768" s="258"/>
      <c r="P768" s="258"/>
      <c r="Q768" s="258"/>
      <c r="R768" s="396"/>
    </row>
    <row r="769" spans="1:18" s="271" customFormat="1" ht="21.75" customHeight="1">
      <c r="A769" s="491"/>
      <c r="B769" s="258"/>
      <c r="C769" s="258"/>
      <c r="D769" s="258"/>
      <c r="E769" s="258"/>
      <c r="F769" s="258"/>
      <c r="G769" s="258"/>
      <c r="H769" s="258"/>
      <c r="I769" s="258"/>
      <c r="J769" s="258"/>
      <c r="K769" s="258"/>
      <c r="L769" s="258"/>
      <c r="M769" s="258"/>
      <c r="N769" s="258"/>
      <c r="O769" s="258"/>
      <c r="P769" s="258"/>
      <c r="Q769" s="258"/>
      <c r="R769" s="396"/>
    </row>
    <row r="770" spans="1:18" s="271" customFormat="1" ht="21.75" customHeight="1">
      <c r="A770" s="491"/>
      <c r="B770" s="258"/>
      <c r="C770" s="258"/>
      <c r="D770" s="258"/>
      <c r="E770" s="258"/>
      <c r="F770" s="258"/>
      <c r="G770" s="258"/>
      <c r="H770" s="258"/>
      <c r="I770" s="258"/>
      <c r="J770" s="258"/>
      <c r="K770" s="258"/>
      <c r="L770" s="258"/>
      <c r="M770" s="258"/>
      <c r="N770" s="258"/>
      <c r="O770" s="258"/>
      <c r="P770" s="258"/>
      <c r="Q770" s="258"/>
      <c r="R770" s="396"/>
    </row>
    <row r="771" spans="1:18" s="271" customFormat="1" ht="21.75" customHeight="1">
      <c r="A771" s="491"/>
      <c r="B771" s="258"/>
      <c r="C771" s="258"/>
      <c r="D771" s="258"/>
      <c r="E771" s="258"/>
      <c r="F771" s="258"/>
      <c r="G771" s="258"/>
      <c r="H771" s="258"/>
      <c r="I771" s="258"/>
      <c r="J771" s="258"/>
      <c r="K771" s="258"/>
      <c r="L771" s="258"/>
      <c r="M771" s="258"/>
      <c r="N771" s="258"/>
      <c r="O771" s="258"/>
      <c r="P771" s="258"/>
      <c r="Q771" s="258"/>
      <c r="R771" s="396"/>
    </row>
    <row r="772" spans="1:18" s="271" customFormat="1" ht="21.75" customHeight="1">
      <c r="A772" s="491"/>
      <c r="B772" s="258"/>
      <c r="C772" s="258"/>
      <c r="D772" s="258"/>
      <c r="E772" s="258"/>
      <c r="F772" s="258"/>
      <c r="G772" s="258"/>
      <c r="H772" s="258"/>
      <c r="I772" s="258"/>
      <c r="J772" s="258"/>
      <c r="K772" s="258"/>
      <c r="L772" s="258"/>
      <c r="M772" s="258"/>
      <c r="N772" s="258"/>
      <c r="O772" s="258"/>
      <c r="P772" s="258"/>
      <c r="Q772" s="258"/>
      <c r="R772" s="396"/>
    </row>
    <row r="773" spans="1:18" s="271" customFormat="1" ht="21.75" customHeight="1">
      <c r="A773" s="491"/>
      <c r="B773" s="258"/>
      <c r="C773" s="258"/>
      <c r="D773" s="258"/>
      <c r="E773" s="258"/>
      <c r="F773" s="258"/>
      <c r="G773" s="258"/>
      <c r="H773" s="258"/>
      <c r="I773" s="258"/>
      <c r="J773" s="258"/>
      <c r="K773" s="258"/>
      <c r="L773" s="258"/>
      <c r="M773" s="258"/>
      <c r="N773" s="258"/>
      <c r="O773" s="258"/>
      <c r="P773" s="258"/>
      <c r="Q773" s="258"/>
      <c r="R773" s="396"/>
    </row>
    <row r="774" spans="1:18" s="271" customFormat="1" ht="21.75" customHeight="1">
      <c r="A774" s="491"/>
      <c r="B774" s="258"/>
      <c r="C774" s="258"/>
      <c r="D774" s="258"/>
      <c r="E774" s="258"/>
      <c r="F774" s="258"/>
      <c r="G774" s="258"/>
      <c r="H774" s="258"/>
      <c r="I774" s="258"/>
      <c r="J774" s="258"/>
      <c r="K774" s="258"/>
      <c r="L774" s="258"/>
      <c r="M774" s="258"/>
      <c r="N774" s="258"/>
      <c r="O774" s="258"/>
      <c r="P774" s="258"/>
      <c r="Q774" s="258"/>
      <c r="R774" s="396"/>
    </row>
    <row r="775" spans="1:18" s="271" customFormat="1" ht="21.75" customHeight="1">
      <c r="A775" s="491"/>
      <c r="B775" s="258"/>
      <c r="C775" s="258"/>
      <c r="D775" s="258"/>
      <c r="E775" s="258"/>
      <c r="F775" s="258"/>
      <c r="G775" s="258"/>
      <c r="H775" s="258"/>
      <c r="I775" s="258"/>
      <c r="J775" s="258"/>
      <c r="K775" s="258"/>
      <c r="L775" s="258"/>
      <c r="M775" s="258"/>
      <c r="N775" s="258"/>
      <c r="O775" s="258"/>
      <c r="P775" s="258"/>
      <c r="Q775" s="258"/>
      <c r="R775" s="396"/>
    </row>
    <row r="776" spans="1:18" s="271" customFormat="1" ht="21.75" customHeight="1">
      <c r="A776" s="491"/>
      <c r="B776" s="258"/>
      <c r="C776" s="258"/>
      <c r="D776" s="258"/>
      <c r="E776" s="258"/>
      <c r="F776" s="258"/>
      <c r="G776" s="258"/>
      <c r="H776" s="258"/>
      <c r="I776" s="258"/>
      <c r="J776" s="258"/>
      <c r="K776" s="258"/>
      <c r="L776" s="258"/>
      <c r="M776" s="258"/>
      <c r="N776" s="258"/>
      <c r="O776" s="258"/>
      <c r="P776" s="258"/>
      <c r="Q776" s="258"/>
      <c r="R776" s="396"/>
    </row>
    <row r="777" spans="1:18" s="271" customFormat="1" ht="21.75" customHeight="1">
      <c r="A777" s="491"/>
      <c r="B777" s="258"/>
      <c r="C777" s="258"/>
      <c r="D777" s="258"/>
      <c r="E777" s="258"/>
      <c r="F777" s="258"/>
      <c r="G777" s="258"/>
      <c r="H777" s="258"/>
      <c r="I777" s="258"/>
      <c r="J777" s="258"/>
      <c r="K777" s="258"/>
      <c r="L777" s="258"/>
      <c r="M777" s="258"/>
      <c r="N777" s="258"/>
      <c r="O777" s="258"/>
      <c r="P777" s="258"/>
      <c r="Q777" s="258"/>
      <c r="R777" s="396"/>
    </row>
    <row r="778" spans="1:18" s="271" customFormat="1" ht="21.75" customHeight="1">
      <c r="A778" s="491"/>
      <c r="B778" s="258"/>
      <c r="C778" s="258"/>
      <c r="D778" s="258"/>
      <c r="E778" s="258"/>
      <c r="F778" s="258"/>
      <c r="G778" s="258"/>
      <c r="H778" s="258"/>
      <c r="I778" s="258"/>
      <c r="J778" s="258"/>
      <c r="K778" s="258"/>
      <c r="L778" s="258"/>
      <c r="M778" s="258"/>
      <c r="N778" s="258"/>
      <c r="O778" s="258"/>
      <c r="P778" s="258"/>
      <c r="Q778" s="258"/>
      <c r="R778" s="396"/>
    </row>
    <row r="779" spans="1:18" s="271" customFormat="1" ht="21.75" customHeight="1">
      <c r="A779" s="491"/>
      <c r="B779" s="258"/>
      <c r="C779" s="258"/>
      <c r="D779" s="258"/>
      <c r="E779" s="258"/>
      <c r="F779" s="258"/>
      <c r="G779" s="258"/>
      <c r="H779" s="258"/>
      <c r="I779" s="258"/>
      <c r="J779" s="258"/>
      <c r="K779" s="258"/>
      <c r="L779" s="258"/>
      <c r="M779" s="258"/>
      <c r="N779" s="258"/>
      <c r="O779" s="258"/>
      <c r="P779" s="258"/>
      <c r="Q779" s="258"/>
      <c r="R779" s="396"/>
    </row>
    <row r="780" spans="1:18" s="271" customFormat="1" ht="21.75" customHeight="1">
      <c r="A780" s="491"/>
      <c r="B780" s="258"/>
      <c r="C780" s="258"/>
      <c r="D780" s="258"/>
      <c r="E780" s="258"/>
      <c r="F780" s="258"/>
      <c r="G780" s="258"/>
      <c r="H780" s="258"/>
      <c r="I780" s="258"/>
      <c r="J780" s="258"/>
      <c r="K780" s="258"/>
      <c r="L780" s="258"/>
      <c r="M780" s="258"/>
      <c r="N780" s="258"/>
      <c r="O780" s="258"/>
      <c r="P780" s="258"/>
      <c r="Q780" s="258"/>
      <c r="R780" s="396"/>
    </row>
    <row r="781" spans="1:18" s="271" customFormat="1" ht="21.75" customHeight="1">
      <c r="A781" s="491"/>
      <c r="B781" s="258"/>
      <c r="C781" s="258"/>
      <c r="D781" s="258"/>
      <c r="E781" s="258"/>
      <c r="F781" s="258"/>
      <c r="G781" s="258"/>
      <c r="H781" s="258"/>
      <c r="I781" s="258"/>
      <c r="J781" s="258"/>
      <c r="K781" s="258"/>
      <c r="L781" s="258"/>
      <c r="M781" s="258"/>
      <c r="N781" s="258"/>
      <c r="O781" s="258"/>
      <c r="P781" s="258"/>
      <c r="Q781" s="258"/>
      <c r="R781" s="396"/>
    </row>
    <row r="782" spans="1:18" s="271" customFormat="1" ht="21.75" customHeight="1">
      <c r="A782" s="491"/>
      <c r="B782" s="258"/>
      <c r="C782" s="258"/>
      <c r="D782" s="258"/>
      <c r="E782" s="258"/>
      <c r="F782" s="258"/>
      <c r="G782" s="258"/>
      <c r="H782" s="258"/>
      <c r="I782" s="258"/>
      <c r="J782" s="258"/>
      <c r="K782" s="258"/>
      <c r="L782" s="258"/>
      <c r="M782" s="258"/>
      <c r="N782" s="258"/>
      <c r="O782" s="258"/>
      <c r="P782" s="258"/>
      <c r="Q782" s="258"/>
      <c r="R782" s="396"/>
    </row>
    <row r="783" spans="1:18" s="271" customFormat="1" ht="21.75" customHeight="1">
      <c r="A783" s="491"/>
      <c r="B783" s="258"/>
      <c r="C783" s="258"/>
      <c r="D783" s="258"/>
      <c r="E783" s="258"/>
      <c r="F783" s="258"/>
      <c r="G783" s="258"/>
      <c r="H783" s="258"/>
      <c r="I783" s="258"/>
      <c r="J783" s="258"/>
      <c r="K783" s="258"/>
      <c r="L783" s="258"/>
      <c r="M783" s="258"/>
      <c r="N783" s="258"/>
      <c r="O783" s="258"/>
      <c r="P783" s="258"/>
      <c r="Q783" s="258"/>
      <c r="R783" s="396"/>
    </row>
    <row r="784" spans="1:18" s="271" customFormat="1" ht="21.75" customHeight="1">
      <c r="A784" s="491"/>
      <c r="B784" s="258"/>
      <c r="C784" s="258"/>
      <c r="D784" s="258"/>
      <c r="E784" s="258"/>
      <c r="F784" s="258"/>
      <c r="G784" s="258"/>
      <c r="H784" s="258"/>
      <c r="I784" s="258"/>
      <c r="J784" s="258"/>
      <c r="K784" s="258"/>
      <c r="L784" s="258"/>
      <c r="M784" s="258"/>
      <c r="N784" s="258"/>
      <c r="O784" s="258"/>
      <c r="P784" s="258"/>
      <c r="Q784" s="258"/>
      <c r="R784" s="396"/>
    </row>
    <row r="785" spans="1:18" s="271" customFormat="1" ht="21.75" customHeight="1">
      <c r="A785" s="491"/>
      <c r="B785" s="258"/>
      <c r="C785" s="258"/>
      <c r="D785" s="258"/>
      <c r="E785" s="258"/>
      <c r="F785" s="258"/>
      <c r="G785" s="258"/>
      <c r="H785" s="258"/>
      <c r="I785" s="258"/>
      <c r="J785" s="258"/>
      <c r="K785" s="258"/>
      <c r="L785" s="258"/>
      <c r="M785" s="258"/>
      <c r="N785" s="258"/>
      <c r="O785" s="258"/>
      <c r="P785" s="258"/>
      <c r="Q785" s="258"/>
      <c r="R785" s="396"/>
    </row>
    <row r="786" spans="1:18" s="271" customFormat="1" ht="21.75" customHeight="1">
      <c r="A786" s="491"/>
      <c r="B786" s="258"/>
      <c r="C786" s="258"/>
      <c r="D786" s="258"/>
      <c r="E786" s="258"/>
      <c r="F786" s="258"/>
      <c r="G786" s="258"/>
      <c r="H786" s="258"/>
      <c r="I786" s="258"/>
      <c r="J786" s="258"/>
      <c r="K786" s="258"/>
      <c r="L786" s="258"/>
      <c r="M786" s="258"/>
      <c r="N786" s="258"/>
      <c r="O786" s="258"/>
      <c r="P786" s="258"/>
      <c r="Q786" s="258"/>
      <c r="R786" s="396"/>
    </row>
    <row r="787" spans="1:18" s="271" customFormat="1" ht="21.75" customHeight="1">
      <c r="A787" s="491"/>
      <c r="B787" s="258"/>
      <c r="C787" s="258"/>
      <c r="D787" s="258"/>
      <c r="E787" s="258"/>
      <c r="F787" s="258"/>
      <c r="G787" s="258"/>
      <c r="H787" s="258"/>
      <c r="I787" s="258"/>
      <c r="J787" s="258"/>
      <c r="K787" s="258"/>
      <c r="L787" s="258"/>
      <c r="M787" s="258"/>
      <c r="N787" s="258"/>
      <c r="O787" s="258"/>
      <c r="P787" s="258"/>
      <c r="Q787" s="258"/>
      <c r="R787" s="396"/>
    </row>
    <row r="788" spans="1:18" s="271" customFormat="1" ht="21.75" customHeight="1">
      <c r="A788" s="491"/>
      <c r="B788" s="258"/>
      <c r="C788" s="258"/>
      <c r="D788" s="258"/>
      <c r="E788" s="258"/>
      <c r="F788" s="258"/>
      <c r="G788" s="258"/>
      <c r="H788" s="258"/>
      <c r="I788" s="258"/>
      <c r="J788" s="258"/>
      <c r="K788" s="258"/>
      <c r="L788" s="258"/>
      <c r="M788" s="258"/>
      <c r="N788" s="258"/>
      <c r="O788" s="258"/>
      <c r="P788" s="258"/>
      <c r="Q788" s="258"/>
      <c r="R788" s="396"/>
    </row>
    <row r="789" spans="1:18" s="271" customFormat="1" ht="21.75" customHeight="1">
      <c r="A789" s="491"/>
      <c r="B789" s="258"/>
      <c r="C789" s="258"/>
      <c r="D789" s="258"/>
      <c r="E789" s="258"/>
      <c r="F789" s="258"/>
      <c r="G789" s="258"/>
      <c r="H789" s="258"/>
      <c r="I789" s="258"/>
      <c r="J789" s="258"/>
      <c r="K789" s="258"/>
      <c r="L789" s="258"/>
      <c r="M789" s="258"/>
      <c r="N789" s="258"/>
      <c r="O789" s="258"/>
      <c r="P789" s="258"/>
      <c r="Q789" s="258"/>
      <c r="R789" s="396"/>
    </row>
    <row r="790" spans="1:18" s="271" customFormat="1" ht="21.75" customHeight="1">
      <c r="A790" s="491"/>
      <c r="B790" s="258"/>
      <c r="C790" s="258"/>
      <c r="D790" s="258"/>
      <c r="E790" s="258"/>
      <c r="F790" s="258"/>
      <c r="G790" s="258"/>
      <c r="H790" s="258"/>
      <c r="I790" s="258"/>
      <c r="J790" s="258"/>
      <c r="K790" s="258"/>
      <c r="L790" s="258"/>
      <c r="M790" s="258"/>
      <c r="N790" s="258"/>
      <c r="O790" s="258"/>
      <c r="P790" s="258"/>
      <c r="Q790" s="258"/>
      <c r="R790" s="396"/>
    </row>
    <row r="791" spans="1:18" s="271" customFormat="1" ht="21.75" customHeight="1">
      <c r="A791" s="491"/>
      <c r="B791" s="258"/>
      <c r="C791" s="258"/>
      <c r="D791" s="258"/>
      <c r="E791" s="258"/>
      <c r="F791" s="258"/>
      <c r="G791" s="258"/>
      <c r="H791" s="258"/>
      <c r="I791" s="258"/>
      <c r="J791" s="258"/>
      <c r="K791" s="258"/>
      <c r="L791" s="258"/>
      <c r="M791" s="258"/>
      <c r="N791" s="258"/>
      <c r="O791" s="258"/>
      <c r="P791" s="258"/>
      <c r="Q791" s="258"/>
      <c r="R791" s="396"/>
    </row>
    <row r="792" spans="1:18" s="271" customFormat="1" ht="21.75" customHeight="1">
      <c r="A792" s="491"/>
      <c r="B792" s="258"/>
      <c r="C792" s="258"/>
      <c r="D792" s="258"/>
      <c r="E792" s="258"/>
      <c r="F792" s="258"/>
      <c r="G792" s="258"/>
      <c r="H792" s="258"/>
      <c r="I792" s="258"/>
      <c r="J792" s="258"/>
      <c r="K792" s="258"/>
      <c r="L792" s="258"/>
      <c r="M792" s="258"/>
      <c r="N792" s="258"/>
      <c r="O792" s="258"/>
      <c r="P792" s="258"/>
      <c r="Q792" s="258"/>
      <c r="R792" s="396"/>
    </row>
    <row r="793" spans="1:18" s="271" customFormat="1" ht="21.75" customHeight="1">
      <c r="A793" s="491"/>
      <c r="B793" s="258"/>
      <c r="C793" s="258"/>
      <c r="D793" s="258"/>
      <c r="E793" s="258"/>
      <c r="F793" s="258"/>
      <c r="G793" s="258"/>
      <c r="H793" s="258"/>
      <c r="I793" s="258"/>
      <c r="J793" s="258"/>
      <c r="K793" s="258"/>
      <c r="L793" s="258"/>
      <c r="M793" s="258"/>
      <c r="N793" s="258"/>
      <c r="O793" s="258"/>
      <c r="P793" s="258"/>
      <c r="Q793" s="258"/>
      <c r="R793" s="396"/>
    </row>
    <row r="794" spans="1:18" s="271" customFormat="1" ht="21.75" customHeight="1">
      <c r="A794" s="491"/>
      <c r="B794" s="258"/>
      <c r="C794" s="258"/>
      <c r="D794" s="258"/>
      <c r="E794" s="258"/>
      <c r="F794" s="258"/>
      <c r="G794" s="258"/>
      <c r="H794" s="258"/>
      <c r="I794" s="258"/>
      <c r="J794" s="258"/>
      <c r="K794" s="258"/>
      <c r="L794" s="258"/>
      <c r="M794" s="258"/>
      <c r="N794" s="258"/>
      <c r="O794" s="258"/>
      <c r="P794" s="258"/>
      <c r="Q794" s="258"/>
      <c r="R794" s="396"/>
    </row>
    <row r="795" spans="1:18" s="271" customFormat="1" ht="21.75" customHeight="1">
      <c r="A795" s="491"/>
      <c r="B795" s="258"/>
      <c r="C795" s="258"/>
      <c r="D795" s="258"/>
      <c r="E795" s="258"/>
      <c r="F795" s="258"/>
      <c r="G795" s="258"/>
      <c r="H795" s="258"/>
      <c r="I795" s="258"/>
      <c r="J795" s="258"/>
      <c r="K795" s="258"/>
      <c r="L795" s="258"/>
      <c r="M795" s="258"/>
      <c r="N795" s="258"/>
      <c r="O795" s="258"/>
      <c r="P795" s="258"/>
      <c r="Q795" s="258"/>
      <c r="R795" s="396"/>
    </row>
    <row r="796" spans="1:18" s="271" customFormat="1" ht="21.75" customHeight="1">
      <c r="A796" s="491"/>
      <c r="B796" s="258"/>
      <c r="C796" s="258"/>
      <c r="D796" s="258"/>
      <c r="E796" s="258"/>
      <c r="F796" s="258"/>
      <c r="G796" s="258"/>
      <c r="H796" s="258"/>
      <c r="I796" s="258"/>
      <c r="J796" s="258"/>
      <c r="K796" s="258"/>
      <c r="L796" s="258"/>
      <c r="M796" s="258"/>
      <c r="N796" s="258"/>
      <c r="O796" s="258"/>
      <c r="P796" s="258"/>
      <c r="Q796" s="258"/>
      <c r="R796" s="396"/>
    </row>
    <row r="797" spans="1:18" s="271" customFormat="1" ht="21.75" customHeight="1">
      <c r="A797" s="491"/>
      <c r="B797" s="258"/>
      <c r="C797" s="258"/>
      <c r="D797" s="258"/>
      <c r="E797" s="258"/>
      <c r="F797" s="258"/>
      <c r="G797" s="258"/>
      <c r="H797" s="258"/>
      <c r="I797" s="258"/>
      <c r="J797" s="258"/>
      <c r="K797" s="258"/>
      <c r="L797" s="258"/>
      <c r="M797" s="258"/>
      <c r="N797" s="258"/>
      <c r="O797" s="258"/>
      <c r="P797" s="258"/>
      <c r="Q797" s="258"/>
      <c r="R797" s="396"/>
    </row>
    <row r="798" spans="1:18" s="271" customFormat="1" ht="21.75" customHeight="1">
      <c r="A798" s="491"/>
      <c r="B798" s="258"/>
      <c r="C798" s="258"/>
      <c r="D798" s="258"/>
      <c r="E798" s="258"/>
      <c r="F798" s="258"/>
      <c r="G798" s="258"/>
      <c r="H798" s="258"/>
      <c r="I798" s="258"/>
      <c r="J798" s="258"/>
      <c r="K798" s="258"/>
      <c r="L798" s="258"/>
      <c r="M798" s="258"/>
      <c r="N798" s="258"/>
      <c r="O798" s="258"/>
      <c r="P798" s="258"/>
      <c r="Q798" s="258"/>
      <c r="R798" s="396"/>
    </row>
    <row r="799" spans="1:18" s="271" customFormat="1" ht="21.75" customHeight="1">
      <c r="A799" s="491"/>
      <c r="B799" s="258"/>
      <c r="C799" s="258"/>
      <c r="D799" s="258"/>
      <c r="E799" s="258"/>
      <c r="F799" s="258"/>
      <c r="G799" s="258"/>
      <c r="H799" s="258"/>
      <c r="I799" s="258"/>
      <c r="J799" s="258"/>
      <c r="K799" s="258"/>
      <c r="L799" s="258"/>
      <c r="M799" s="258"/>
      <c r="N799" s="258"/>
      <c r="O799" s="258"/>
      <c r="P799" s="258"/>
      <c r="Q799" s="258"/>
      <c r="R799" s="396"/>
    </row>
    <row r="800" spans="1:18" s="271" customFormat="1" ht="21.75" customHeight="1">
      <c r="A800" s="491"/>
      <c r="B800" s="258"/>
      <c r="C800" s="258"/>
      <c r="D800" s="258"/>
      <c r="E800" s="258"/>
      <c r="F800" s="258"/>
      <c r="G800" s="258"/>
      <c r="H800" s="258"/>
      <c r="I800" s="258"/>
      <c r="J800" s="258"/>
      <c r="K800" s="258"/>
      <c r="L800" s="258"/>
      <c r="M800" s="258"/>
      <c r="N800" s="258"/>
      <c r="O800" s="258"/>
      <c r="P800" s="258"/>
      <c r="Q800" s="258"/>
      <c r="R800" s="396"/>
    </row>
    <row r="801" spans="1:18" s="271" customFormat="1" ht="21.75" customHeight="1">
      <c r="A801" s="491"/>
      <c r="B801" s="258"/>
      <c r="C801" s="258"/>
      <c r="D801" s="258"/>
      <c r="E801" s="258"/>
      <c r="F801" s="258"/>
      <c r="G801" s="258"/>
      <c r="H801" s="258"/>
      <c r="I801" s="258"/>
      <c r="J801" s="258"/>
      <c r="K801" s="258"/>
      <c r="L801" s="258"/>
      <c r="M801" s="258"/>
      <c r="N801" s="258"/>
      <c r="O801" s="258"/>
      <c r="P801" s="258"/>
      <c r="Q801" s="258"/>
      <c r="R801" s="396"/>
    </row>
    <row r="802" spans="1:18" s="271" customFormat="1" ht="21.75" customHeight="1">
      <c r="A802" s="491"/>
      <c r="B802" s="258"/>
      <c r="C802" s="258"/>
      <c r="D802" s="258"/>
      <c r="E802" s="258"/>
      <c r="F802" s="258"/>
      <c r="G802" s="258"/>
      <c r="H802" s="258"/>
      <c r="I802" s="258"/>
      <c r="J802" s="258"/>
      <c r="K802" s="258"/>
      <c r="L802" s="258"/>
      <c r="M802" s="258"/>
      <c r="N802" s="258"/>
      <c r="O802" s="258"/>
      <c r="P802" s="258"/>
      <c r="Q802" s="258"/>
      <c r="R802" s="396"/>
    </row>
    <row r="803" spans="1:18" s="271" customFormat="1" ht="21.75" customHeight="1">
      <c r="A803" s="491"/>
      <c r="B803" s="258"/>
      <c r="C803" s="258"/>
      <c r="D803" s="258"/>
      <c r="E803" s="258"/>
      <c r="F803" s="258"/>
      <c r="G803" s="258"/>
      <c r="H803" s="258"/>
      <c r="I803" s="258"/>
      <c r="J803" s="258"/>
      <c r="K803" s="258"/>
      <c r="L803" s="258"/>
      <c r="M803" s="258"/>
      <c r="N803" s="258"/>
      <c r="O803" s="258"/>
      <c r="P803" s="258"/>
      <c r="Q803" s="258"/>
      <c r="R803" s="396"/>
    </row>
    <row r="804" spans="1:18" s="271" customFormat="1" ht="21.75" customHeight="1">
      <c r="A804" s="491"/>
      <c r="B804" s="258"/>
      <c r="C804" s="258"/>
      <c r="D804" s="258"/>
      <c r="E804" s="258"/>
      <c r="F804" s="258"/>
      <c r="G804" s="258"/>
      <c r="H804" s="258"/>
      <c r="I804" s="258"/>
      <c r="J804" s="258"/>
      <c r="K804" s="258"/>
      <c r="L804" s="258"/>
      <c r="M804" s="258"/>
      <c r="N804" s="258"/>
      <c r="O804" s="258"/>
      <c r="P804" s="258"/>
      <c r="Q804" s="258"/>
      <c r="R804" s="396"/>
    </row>
    <row r="805" spans="1:18" s="271" customFormat="1" ht="21.75" customHeight="1">
      <c r="A805" s="491"/>
      <c r="B805" s="258"/>
      <c r="C805" s="258"/>
      <c r="D805" s="258"/>
      <c r="E805" s="258"/>
      <c r="F805" s="258"/>
      <c r="G805" s="258"/>
      <c r="H805" s="258"/>
      <c r="I805" s="258"/>
      <c r="J805" s="258"/>
      <c r="K805" s="258"/>
      <c r="L805" s="258"/>
      <c r="M805" s="258"/>
      <c r="N805" s="258"/>
      <c r="O805" s="258"/>
      <c r="P805" s="258"/>
      <c r="Q805" s="258"/>
      <c r="R805" s="396"/>
    </row>
    <row r="806" spans="1:18" s="271" customFormat="1" ht="21.75" customHeight="1">
      <c r="A806" s="491"/>
      <c r="B806" s="258"/>
      <c r="C806" s="258"/>
      <c r="D806" s="258"/>
      <c r="E806" s="258"/>
      <c r="F806" s="258"/>
      <c r="G806" s="258"/>
      <c r="H806" s="258"/>
      <c r="I806" s="258"/>
      <c r="J806" s="258"/>
      <c r="K806" s="258"/>
      <c r="L806" s="258"/>
      <c r="M806" s="258"/>
      <c r="N806" s="258"/>
      <c r="O806" s="258"/>
      <c r="P806" s="258"/>
      <c r="Q806" s="258"/>
      <c r="R806" s="396"/>
    </row>
    <row r="807" spans="1:18" s="271" customFormat="1" ht="21.75" customHeight="1">
      <c r="A807" s="491"/>
      <c r="B807" s="258"/>
      <c r="C807" s="258"/>
      <c r="D807" s="258"/>
      <c r="E807" s="258"/>
      <c r="F807" s="258"/>
      <c r="G807" s="258"/>
      <c r="H807" s="258"/>
      <c r="I807" s="258"/>
      <c r="J807" s="258"/>
      <c r="K807" s="258"/>
      <c r="L807" s="258"/>
      <c r="M807" s="258"/>
      <c r="N807" s="258"/>
      <c r="O807" s="258"/>
      <c r="P807" s="258"/>
      <c r="Q807" s="258"/>
      <c r="R807" s="396"/>
    </row>
    <row r="808" spans="1:18" s="271" customFormat="1" ht="21.75" customHeight="1">
      <c r="A808" s="491"/>
      <c r="B808" s="258"/>
      <c r="C808" s="258"/>
      <c r="D808" s="258"/>
      <c r="E808" s="258"/>
      <c r="F808" s="258"/>
      <c r="G808" s="258"/>
      <c r="H808" s="258"/>
      <c r="I808" s="258"/>
      <c r="J808" s="258"/>
      <c r="K808" s="258"/>
      <c r="L808" s="258"/>
      <c r="M808" s="258"/>
      <c r="N808" s="258"/>
      <c r="O808" s="258"/>
      <c r="P808" s="258"/>
      <c r="Q808" s="258"/>
      <c r="R808" s="396"/>
    </row>
    <row r="809" spans="1:18" s="271" customFormat="1" ht="21.75" customHeight="1">
      <c r="A809" s="491"/>
      <c r="B809" s="258"/>
      <c r="C809" s="258"/>
      <c r="D809" s="258"/>
      <c r="E809" s="258"/>
      <c r="F809" s="258"/>
      <c r="G809" s="258"/>
      <c r="H809" s="258"/>
      <c r="I809" s="258"/>
      <c r="J809" s="258"/>
      <c r="K809" s="258"/>
      <c r="L809" s="258"/>
      <c r="M809" s="258"/>
      <c r="N809" s="258"/>
      <c r="O809" s="258"/>
      <c r="P809" s="258"/>
      <c r="Q809" s="258"/>
      <c r="R809" s="396"/>
    </row>
    <row r="810" spans="1:18" s="271" customFormat="1" ht="21.75" customHeight="1">
      <c r="A810" s="491"/>
      <c r="B810" s="258"/>
      <c r="C810" s="258"/>
      <c r="D810" s="258"/>
      <c r="E810" s="258"/>
      <c r="F810" s="258"/>
      <c r="G810" s="258"/>
      <c r="H810" s="258"/>
      <c r="I810" s="258"/>
      <c r="J810" s="258"/>
      <c r="K810" s="258"/>
      <c r="L810" s="258"/>
      <c r="M810" s="258"/>
      <c r="N810" s="258"/>
      <c r="O810" s="258"/>
      <c r="P810" s="258"/>
      <c r="Q810" s="258"/>
      <c r="R810" s="396"/>
    </row>
    <row r="811" spans="1:18" s="271" customFormat="1" ht="21.75" customHeight="1">
      <c r="A811" s="491"/>
      <c r="B811" s="258"/>
      <c r="C811" s="258"/>
      <c r="D811" s="258"/>
      <c r="E811" s="258"/>
      <c r="F811" s="258"/>
      <c r="G811" s="258"/>
      <c r="H811" s="258"/>
      <c r="I811" s="258"/>
      <c r="J811" s="258"/>
      <c r="K811" s="258"/>
      <c r="L811" s="258"/>
      <c r="M811" s="258"/>
      <c r="N811" s="258"/>
      <c r="O811" s="258"/>
      <c r="P811" s="258"/>
      <c r="Q811" s="258"/>
      <c r="R811" s="396"/>
    </row>
    <row r="812" spans="1:18" s="271" customFormat="1" ht="21.75" customHeight="1">
      <c r="A812" s="491"/>
      <c r="B812" s="258"/>
      <c r="C812" s="258"/>
      <c r="D812" s="258"/>
      <c r="E812" s="258"/>
      <c r="F812" s="258"/>
      <c r="G812" s="258"/>
      <c r="H812" s="258"/>
      <c r="I812" s="258"/>
      <c r="J812" s="258"/>
      <c r="K812" s="258"/>
      <c r="L812" s="258"/>
      <c r="M812" s="258"/>
      <c r="N812" s="258"/>
      <c r="O812" s="258"/>
      <c r="P812" s="258"/>
      <c r="Q812" s="258"/>
      <c r="R812" s="396"/>
    </row>
    <row r="813" spans="1:18" s="271" customFormat="1" ht="21.75" customHeight="1">
      <c r="A813" s="491"/>
      <c r="B813" s="258"/>
      <c r="C813" s="258"/>
      <c r="D813" s="258"/>
      <c r="E813" s="258"/>
      <c r="F813" s="258"/>
      <c r="G813" s="258"/>
      <c r="H813" s="258"/>
      <c r="I813" s="258"/>
      <c r="J813" s="258"/>
      <c r="K813" s="258"/>
      <c r="L813" s="258"/>
      <c r="M813" s="258"/>
      <c r="N813" s="258"/>
      <c r="O813" s="258"/>
      <c r="P813" s="258"/>
      <c r="Q813" s="258"/>
      <c r="R813" s="396"/>
    </row>
    <row r="814" spans="1:18" s="271" customFormat="1" ht="21.75" customHeight="1">
      <c r="A814" s="491"/>
      <c r="B814" s="258"/>
      <c r="C814" s="258"/>
      <c r="D814" s="258"/>
      <c r="E814" s="258"/>
      <c r="F814" s="258"/>
      <c r="G814" s="258"/>
      <c r="H814" s="258"/>
      <c r="I814" s="258"/>
      <c r="J814" s="258"/>
      <c r="K814" s="258"/>
      <c r="L814" s="258"/>
      <c r="M814" s="258"/>
      <c r="N814" s="258"/>
      <c r="O814" s="258"/>
      <c r="P814" s="258"/>
      <c r="Q814" s="258"/>
      <c r="R814" s="396"/>
    </row>
    <row r="815" spans="1:18" s="271" customFormat="1" ht="21.75" customHeight="1">
      <c r="A815" s="491"/>
      <c r="B815" s="258"/>
      <c r="C815" s="258"/>
      <c r="D815" s="258"/>
      <c r="E815" s="258"/>
      <c r="F815" s="258"/>
      <c r="G815" s="258"/>
      <c r="H815" s="258"/>
      <c r="I815" s="258"/>
      <c r="J815" s="258"/>
      <c r="K815" s="258"/>
      <c r="L815" s="258"/>
      <c r="M815" s="258"/>
      <c r="N815" s="258"/>
      <c r="O815" s="258"/>
      <c r="P815" s="258"/>
      <c r="Q815" s="258"/>
      <c r="R815" s="396"/>
    </row>
    <row r="816" spans="1:18" s="271" customFormat="1" ht="21.75" customHeight="1">
      <c r="A816" s="491"/>
      <c r="B816" s="258"/>
      <c r="C816" s="258"/>
      <c r="D816" s="258"/>
      <c r="E816" s="258"/>
      <c r="F816" s="258"/>
      <c r="G816" s="258"/>
      <c r="H816" s="258"/>
      <c r="I816" s="258"/>
      <c r="J816" s="258"/>
      <c r="K816" s="258"/>
      <c r="L816" s="258"/>
      <c r="M816" s="258"/>
      <c r="N816" s="258"/>
      <c r="O816" s="258"/>
      <c r="P816" s="258"/>
      <c r="Q816" s="258"/>
      <c r="R816" s="396"/>
    </row>
    <row r="817" spans="1:18" s="271" customFormat="1" ht="21.75" customHeight="1">
      <c r="A817" s="491"/>
      <c r="B817" s="258"/>
      <c r="C817" s="258"/>
      <c r="D817" s="258"/>
      <c r="E817" s="258"/>
      <c r="F817" s="258"/>
      <c r="G817" s="258"/>
      <c r="H817" s="258"/>
      <c r="I817" s="258"/>
      <c r="J817" s="258"/>
      <c r="K817" s="258"/>
      <c r="L817" s="258"/>
      <c r="M817" s="258"/>
      <c r="N817" s="258"/>
      <c r="O817" s="258"/>
      <c r="P817" s="258"/>
      <c r="Q817" s="258"/>
      <c r="R817" s="396"/>
    </row>
    <row r="818" spans="1:18" s="271" customFormat="1" ht="21.75" customHeight="1">
      <c r="A818" s="491"/>
      <c r="B818" s="258"/>
      <c r="C818" s="258"/>
      <c r="D818" s="258"/>
      <c r="E818" s="258"/>
      <c r="F818" s="258"/>
      <c r="G818" s="258"/>
      <c r="H818" s="258"/>
      <c r="I818" s="258"/>
      <c r="J818" s="258"/>
      <c r="K818" s="258"/>
      <c r="L818" s="258"/>
      <c r="M818" s="258"/>
      <c r="N818" s="258"/>
      <c r="O818" s="258"/>
      <c r="P818" s="258"/>
      <c r="Q818" s="258"/>
      <c r="R818" s="396"/>
    </row>
    <row r="819" spans="1:18" s="271" customFormat="1" ht="21.75" customHeight="1">
      <c r="A819" s="491"/>
      <c r="B819" s="258"/>
      <c r="C819" s="258"/>
      <c r="D819" s="258"/>
      <c r="E819" s="258"/>
      <c r="F819" s="258"/>
      <c r="G819" s="258"/>
      <c r="H819" s="258"/>
      <c r="I819" s="258"/>
      <c r="J819" s="258"/>
      <c r="K819" s="258"/>
      <c r="L819" s="258"/>
      <c r="M819" s="258"/>
      <c r="N819" s="258"/>
      <c r="O819" s="258"/>
      <c r="P819" s="258"/>
      <c r="Q819" s="258"/>
      <c r="R819" s="396"/>
    </row>
    <row r="820" spans="1:18" s="271" customFormat="1" ht="21.75" customHeight="1">
      <c r="A820" s="491"/>
      <c r="B820" s="258"/>
      <c r="C820" s="258"/>
      <c r="D820" s="258"/>
      <c r="E820" s="258"/>
      <c r="F820" s="258"/>
      <c r="G820" s="258"/>
      <c r="H820" s="258"/>
      <c r="I820" s="258"/>
      <c r="J820" s="258"/>
      <c r="K820" s="258"/>
      <c r="L820" s="258"/>
      <c r="M820" s="258"/>
      <c r="N820" s="258"/>
      <c r="O820" s="258"/>
      <c r="P820" s="258"/>
      <c r="Q820" s="258"/>
      <c r="R820" s="396"/>
    </row>
    <row r="821" spans="1:18" s="271" customFormat="1" ht="21.75" customHeight="1">
      <c r="A821" s="491"/>
      <c r="B821" s="258"/>
      <c r="C821" s="258"/>
      <c r="D821" s="258"/>
      <c r="E821" s="258"/>
      <c r="F821" s="258"/>
      <c r="G821" s="258"/>
      <c r="H821" s="258"/>
      <c r="I821" s="258"/>
      <c r="J821" s="258"/>
      <c r="K821" s="258"/>
      <c r="L821" s="258"/>
      <c r="M821" s="258"/>
      <c r="N821" s="258"/>
      <c r="O821" s="258"/>
      <c r="P821" s="258"/>
      <c r="Q821" s="258"/>
      <c r="R821" s="396"/>
    </row>
    <row r="822" spans="1:18" s="271" customFormat="1" ht="21.75" customHeight="1">
      <c r="A822" s="491"/>
      <c r="B822" s="258"/>
      <c r="C822" s="258"/>
      <c r="D822" s="258"/>
      <c r="E822" s="258"/>
      <c r="F822" s="258"/>
      <c r="G822" s="258"/>
      <c r="H822" s="258"/>
      <c r="I822" s="258"/>
      <c r="J822" s="258"/>
      <c r="K822" s="258"/>
      <c r="L822" s="258"/>
      <c r="M822" s="258"/>
      <c r="N822" s="258"/>
      <c r="O822" s="258"/>
      <c r="P822" s="258"/>
      <c r="Q822" s="258"/>
      <c r="R822" s="396"/>
    </row>
    <row r="823" spans="1:18" s="271" customFormat="1" ht="21.75" customHeight="1">
      <c r="A823" s="491"/>
      <c r="B823" s="258"/>
      <c r="C823" s="258"/>
      <c r="D823" s="258"/>
      <c r="E823" s="258"/>
      <c r="F823" s="258"/>
      <c r="G823" s="258"/>
      <c r="H823" s="258"/>
      <c r="I823" s="258"/>
      <c r="J823" s="258"/>
      <c r="K823" s="258"/>
      <c r="L823" s="258"/>
      <c r="M823" s="258"/>
      <c r="N823" s="258"/>
      <c r="O823" s="258"/>
      <c r="P823" s="258"/>
      <c r="Q823" s="258"/>
      <c r="R823" s="396"/>
    </row>
    <row r="824" spans="1:18" s="271" customFormat="1" ht="21.75" customHeight="1">
      <c r="A824" s="491"/>
      <c r="B824" s="258"/>
      <c r="C824" s="258"/>
      <c r="D824" s="258"/>
      <c r="E824" s="258"/>
      <c r="F824" s="258"/>
      <c r="G824" s="258"/>
      <c r="H824" s="258"/>
      <c r="I824" s="258"/>
      <c r="J824" s="258"/>
      <c r="K824" s="258"/>
      <c r="L824" s="258"/>
      <c r="M824" s="258"/>
      <c r="N824" s="258"/>
      <c r="O824" s="258"/>
      <c r="P824" s="258"/>
      <c r="Q824" s="258"/>
      <c r="R824" s="396"/>
    </row>
    <row r="825" spans="1:18" s="271" customFormat="1" ht="21.75" customHeight="1">
      <c r="A825" s="491"/>
      <c r="B825" s="258"/>
      <c r="C825" s="258"/>
      <c r="D825" s="258"/>
      <c r="E825" s="258"/>
      <c r="F825" s="258"/>
      <c r="G825" s="258"/>
      <c r="H825" s="258"/>
      <c r="I825" s="258"/>
      <c r="J825" s="258"/>
      <c r="K825" s="258"/>
      <c r="L825" s="258"/>
      <c r="M825" s="258"/>
      <c r="N825" s="258"/>
      <c r="O825" s="258"/>
      <c r="P825" s="258"/>
      <c r="Q825" s="258"/>
      <c r="R825" s="396"/>
    </row>
    <row r="826" spans="1:18" s="271" customFormat="1" ht="21.75" customHeight="1">
      <c r="A826" s="491"/>
      <c r="B826" s="258"/>
      <c r="C826" s="258"/>
      <c r="D826" s="258"/>
      <c r="E826" s="258"/>
      <c r="F826" s="258"/>
      <c r="G826" s="258"/>
      <c r="H826" s="258"/>
      <c r="I826" s="258"/>
      <c r="J826" s="258"/>
      <c r="K826" s="258"/>
      <c r="L826" s="258"/>
      <c r="M826" s="258"/>
      <c r="N826" s="258"/>
      <c r="O826" s="258"/>
      <c r="P826" s="258"/>
      <c r="Q826" s="258"/>
      <c r="R826" s="396"/>
    </row>
    <row r="827" spans="1:18" s="271" customFormat="1" ht="21.75" customHeight="1">
      <c r="A827" s="491"/>
      <c r="B827" s="258"/>
      <c r="C827" s="258"/>
      <c r="D827" s="258"/>
      <c r="E827" s="258"/>
      <c r="F827" s="258"/>
      <c r="G827" s="258"/>
      <c r="H827" s="258"/>
      <c r="I827" s="258"/>
      <c r="J827" s="258"/>
      <c r="K827" s="258"/>
      <c r="L827" s="258"/>
      <c r="M827" s="258"/>
      <c r="N827" s="258"/>
      <c r="O827" s="258"/>
      <c r="P827" s="258"/>
      <c r="Q827" s="258"/>
      <c r="R827" s="396"/>
    </row>
    <row r="828" spans="1:18" s="271" customFormat="1" ht="21.75" customHeight="1">
      <c r="A828" s="491"/>
      <c r="B828" s="258"/>
      <c r="C828" s="258"/>
      <c r="D828" s="258"/>
      <c r="E828" s="258"/>
      <c r="F828" s="258"/>
      <c r="G828" s="258"/>
      <c r="H828" s="258"/>
      <c r="I828" s="258"/>
      <c r="J828" s="258"/>
      <c r="K828" s="258"/>
      <c r="L828" s="258"/>
      <c r="M828" s="258"/>
      <c r="N828" s="258"/>
      <c r="O828" s="258"/>
      <c r="P828" s="258"/>
      <c r="Q828" s="258"/>
      <c r="R828" s="396"/>
    </row>
    <row r="829" spans="1:18" s="271" customFormat="1" ht="21.75" customHeight="1">
      <c r="A829" s="491"/>
      <c r="B829" s="258"/>
      <c r="C829" s="258"/>
      <c r="D829" s="258"/>
      <c r="E829" s="258"/>
      <c r="F829" s="258"/>
      <c r="G829" s="258"/>
      <c r="H829" s="258"/>
      <c r="I829" s="258"/>
      <c r="J829" s="258"/>
      <c r="K829" s="258"/>
      <c r="L829" s="258"/>
      <c r="M829" s="258"/>
      <c r="N829" s="258"/>
      <c r="O829" s="258"/>
      <c r="P829" s="258"/>
      <c r="Q829" s="258"/>
      <c r="R829" s="396"/>
    </row>
    <row r="830" spans="1:18" s="271" customFormat="1" ht="21.75" customHeight="1">
      <c r="A830" s="491"/>
      <c r="B830" s="258"/>
      <c r="C830" s="258"/>
      <c r="D830" s="258"/>
      <c r="E830" s="258"/>
      <c r="F830" s="258"/>
      <c r="G830" s="258"/>
      <c r="H830" s="258"/>
      <c r="I830" s="258"/>
      <c r="J830" s="258"/>
      <c r="K830" s="258"/>
      <c r="L830" s="258"/>
      <c r="M830" s="258"/>
      <c r="N830" s="258"/>
      <c r="O830" s="258"/>
      <c r="P830" s="258"/>
      <c r="Q830" s="258"/>
      <c r="R830" s="396"/>
    </row>
    <row r="831" spans="1:18" s="271" customFormat="1" ht="21.75" customHeight="1">
      <c r="A831" s="491"/>
      <c r="B831" s="258"/>
      <c r="C831" s="258"/>
      <c r="D831" s="258"/>
      <c r="E831" s="258"/>
      <c r="F831" s="258"/>
      <c r="G831" s="258"/>
      <c r="H831" s="258"/>
      <c r="I831" s="258"/>
      <c r="J831" s="258"/>
      <c r="K831" s="258"/>
      <c r="L831" s="258"/>
      <c r="M831" s="258"/>
      <c r="N831" s="258"/>
      <c r="O831" s="258"/>
      <c r="P831" s="258"/>
      <c r="Q831" s="258"/>
      <c r="R831" s="396"/>
    </row>
    <row r="832" spans="1:18" s="271" customFormat="1" ht="21.75" customHeight="1">
      <c r="A832" s="491"/>
      <c r="B832" s="258"/>
      <c r="C832" s="258"/>
      <c r="D832" s="258"/>
      <c r="E832" s="258"/>
      <c r="F832" s="258"/>
      <c r="G832" s="258"/>
      <c r="H832" s="258"/>
      <c r="I832" s="258"/>
      <c r="J832" s="258"/>
      <c r="K832" s="258"/>
      <c r="L832" s="258"/>
      <c r="M832" s="258"/>
      <c r="N832" s="258"/>
      <c r="O832" s="258"/>
      <c r="P832" s="258"/>
      <c r="Q832" s="258"/>
      <c r="R832" s="396"/>
    </row>
    <row r="833" spans="1:18" s="271" customFormat="1" ht="21.75" customHeight="1">
      <c r="A833" s="491"/>
      <c r="B833" s="258"/>
      <c r="C833" s="258"/>
      <c r="D833" s="258"/>
      <c r="E833" s="258"/>
      <c r="F833" s="258"/>
      <c r="G833" s="258"/>
      <c r="H833" s="258"/>
      <c r="I833" s="258"/>
      <c r="J833" s="258"/>
      <c r="K833" s="258"/>
      <c r="L833" s="258"/>
      <c r="M833" s="258"/>
      <c r="N833" s="258"/>
      <c r="O833" s="258"/>
      <c r="P833" s="258"/>
      <c r="Q833" s="258"/>
      <c r="R833" s="396"/>
    </row>
    <row r="834" spans="1:18" s="271" customFormat="1" ht="21.75" customHeight="1">
      <c r="A834" s="491"/>
      <c r="B834" s="258"/>
      <c r="C834" s="258"/>
      <c r="D834" s="258"/>
      <c r="E834" s="258"/>
      <c r="F834" s="258"/>
      <c r="G834" s="258"/>
      <c r="H834" s="258"/>
      <c r="I834" s="258"/>
      <c r="J834" s="258"/>
      <c r="K834" s="258"/>
      <c r="L834" s="258"/>
      <c r="M834" s="258"/>
      <c r="N834" s="258"/>
      <c r="O834" s="258"/>
      <c r="P834" s="258"/>
      <c r="Q834" s="258"/>
      <c r="R834" s="396"/>
    </row>
    <row r="835" spans="1:18" s="271" customFormat="1" ht="21.75" customHeight="1">
      <c r="A835" s="491"/>
      <c r="B835" s="258"/>
      <c r="C835" s="258"/>
      <c r="D835" s="258"/>
      <c r="E835" s="258"/>
      <c r="F835" s="258"/>
      <c r="G835" s="258"/>
      <c r="H835" s="258"/>
      <c r="I835" s="258"/>
      <c r="J835" s="258"/>
      <c r="K835" s="258"/>
      <c r="L835" s="258"/>
      <c r="M835" s="258"/>
      <c r="N835" s="258"/>
      <c r="O835" s="258"/>
      <c r="P835" s="258"/>
      <c r="Q835" s="258"/>
      <c r="R835" s="396"/>
    </row>
    <row r="836" spans="1:18" s="271" customFormat="1" ht="21.75" customHeight="1">
      <c r="A836" s="491"/>
      <c r="B836" s="258"/>
      <c r="C836" s="258"/>
      <c r="D836" s="258"/>
      <c r="E836" s="258"/>
      <c r="F836" s="258"/>
      <c r="G836" s="258"/>
      <c r="H836" s="258"/>
      <c r="I836" s="258"/>
      <c r="J836" s="258"/>
      <c r="K836" s="258"/>
      <c r="L836" s="258"/>
      <c r="M836" s="258"/>
      <c r="N836" s="258"/>
      <c r="O836" s="258"/>
      <c r="P836" s="258"/>
      <c r="Q836" s="258"/>
      <c r="R836" s="396"/>
    </row>
    <row r="837" spans="1:18" s="271" customFormat="1" ht="21.75" customHeight="1">
      <c r="A837" s="491"/>
      <c r="B837" s="258"/>
      <c r="C837" s="258"/>
      <c r="D837" s="258"/>
      <c r="E837" s="258"/>
      <c r="F837" s="258"/>
      <c r="G837" s="258"/>
      <c r="H837" s="258"/>
      <c r="I837" s="258"/>
      <c r="J837" s="258"/>
      <c r="K837" s="258"/>
      <c r="L837" s="258"/>
      <c r="M837" s="258"/>
      <c r="N837" s="258"/>
      <c r="O837" s="258"/>
      <c r="P837" s="258"/>
      <c r="Q837" s="258"/>
      <c r="R837" s="396"/>
    </row>
    <row r="838" spans="1:18" s="271" customFormat="1" ht="21.75" customHeight="1">
      <c r="A838" s="491"/>
      <c r="B838" s="258"/>
      <c r="C838" s="258"/>
      <c r="D838" s="258"/>
      <c r="E838" s="258"/>
      <c r="F838" s="258"/>
      <c r="G838" s="258"/>
      <c r="H838" s="258"/>
      <c r="I838" s="258"/>
      <c r="J838" s="258"/>
      <c r="K838" s="258"/>
      <c r="L838" s="258"/>
      <c r="M838" s="258"/>
      <c r="N838" s="258"/>
      <c r="O838" s="258"/>
      <c r="P838" s="258"/>
      <c r="Q838" s="258"/>
      <c r="R838" s="396"/>
    </row>
    <row r="839" spans="1:18" s="271" customFormat="1" ht="21.75" customHeight="1">
      <c r="A839" s="491"/>
      <c r="B839" s="258"/>
      <c r="C839" s="258"/>
      <c r="D839" s="258"/>
      <c r="E839" s="258"/>
      <c r="F839" s="258"/>
      <c r="G839" s="258"/>
      <c r="H839" s="258"/>
      <c r="I839" s="258"/>
      <c r="J839" s="258"/>
      <c r="K839" s="258"/>
      <c r="L839" s="258"/>
      <c r="M839" s="258"/>
      <c r="N839" s="258"/>
      <c r="O839" s="258"/>
      <c r="P839" s="258"/>
      <c r="Q839" s="258"/>
      <c r="R839" s="396"/>
    </row>
    <row r="840" spans="1:18" s="271" customFormat="1" ht="21.75" customHeight="1">
      <c r="A840" s="491"/>
      <c r="B840" s="258"/>
      <c r="C840" s="258"/>
      <c r="D840" s="258"/>
      <c r="E840" s="258"/>
      <c r="F840" s="258"/>
      <c r="G840" s="258"/>
      <c r="H840" s="258"/>
      <c r="I840" s="258"/>
      <c r="J840" s="258"/>
      <c r="K840" s="258"/>
      <c r="L840" s="258"/>
      <c r="M840" s="258"/>
      <c r="N840" s="258"/>
      <c r="O840" s="258"/>
      <c r="P840" s="258"/>
      <c r="Q840" s="258"/>
      <c r="R840" s="396"/>
    </row>
    <row r="841" spans="1:18" s="271" customFormat="1" ht="21.75" customHeight="1">
      <c r="A841" s="491"/>
      <c r="B841" s="258"/>
      <c r="C841" s="258"/>
      <c r="D841" s="258"/>
      <c r="E841" s="258"/>
      <c r="F841" s="258"/>
      <c r="G841" s="258"/>
      <c r="H841" s="258"/>
      <c r="I841" s="258"/>
      <c r="J841" s="258"/>
      <c r="K841" s="258"/>
      <c r="L841" s="258"/>
      <c r="M841" s="258"/>
      <c r="N841" s="258"/>
      <c r="O841" s="258"/>
      <c r="P841" s="258"/>
      <c r="Q841" s="258"/>
      <c r="R841" s="396"/>
    </row>
    <row r="842" spans="1:18" s="271" customFormat="1" ht="21.75" customHeight="1">
      <c r="A842" s="491"/>
      <c r="B842" s="258"/>
      <c r="C842" s="258"/>
      <c r="D842" s="258"/>
      <c r="E842" s="258"/>
      <c r="F842" s="258"/>
      <c r="G842" s="258"/>
      <c r="H842" s="258"/>
      <c r="I842" s="258"/>
      <c r="J842" s="258"/>
      <c r="K842" s="258"/>
      <c r="L842" s="258"/>
      <c r="M842" s="258"/>
      <c r="N842" s="258"/>
      <c r="O842" s="258"/>
      <c r="P842" s="258"/>
      <c r="Q842" s="258"/>
      <c r="R842" s="396"/>
    </row>
    <row r="843" spans="1:18" s="271" customFormat="1" ht="21.75" customHeight="1">
      <c r="A843" s="491"/>
      <c r="B843" s="258"/>
      <c r="C843" s="258"/>
      <c r="D843" s="258"/>
      <c r="E843" s="258"/>
      <c r="F843" s="258"/>
      <c r="G843" s="258"/>
      <c r="H843" s="258"/>
      <c r="I843" s="258"/>
      <c r="J843" s="258"/>
      <c r="K843" s="258"/>
      <c r="L843" s="258"/>
      <c r="M843" s="258"/>
      <c r="N843" s="258"/>
      <c r="O843" s="258"/>
      <c r="P843" s="258"/>
      <c r="Q843" s="258"/>
      <c r="R843" s="396"/>
    </row>
    <row r="844" spans="1:18" s="271" customFormat="1" ht="21.75" customHeight="1">
      <c r="A844" s="491"/>
      <c r="B844" s="258"/>
      <c r="C844" s="258"/>
      <c r="D844" s="258"/>
      <c r="E844" s="258"/>
      <c r="F844" s="258"/>
      <c r="G844" s="258"/>
      <c r="H844" s="258"/>
      <c r="I844" s="258"/>
      <c r="J844" s="258"/>
      <c r="K844" s="258"/>
      <c r="L844" s="258"/>
      <c r="M844" s="258"/>
      <c r="N844" s="258"/>
      <c r="O844" s="258"/>
      <c r="P844" s="258"/>
      <c r="Q844" s="258"/>
      <c r="R844" s="396"/>
    </row>
    <row r="845" spans="1:18" s="271" customFormat="1" ht="21.75" customHeight="1">
      <c r="A845" s="491"/>
      <c r="B845" s="258"/>
      <c r="C845" s="258"/>
      <c r="D845" s="258"/>
      <c r="E845" s="258"/>
      <c r="F845" s="258"/>
      <c r="G845" s="258"/>
      <c r="H845" s="258"/>
      <c r="I845" s="258"/>
      <c r="J845" s="258"/>
      <c r="K845" s="258"/>
      <c r="L845" s="258"/>
      <c r="M845" s="258"/>
      <c r="N845" s="258"/>
      <c r="O845" s="258"/>
      <c r="P845" s="258"/>
      <c r="Q845" s="258"/>
      <c r="R845" s="396"/>
    </row>
    <row r="846" spans="1:18" s="271" customFormat="1" ht="21.75" customHeight="1">
      <c r="A846" s="491"/>
      <c r="B846" s="258"/>
      <c r="C846" s="258"/>
      <c r="D846" s="258"/>
      <c r="E846" s="258"/>
      <c r="F846" s="258"/>
      <c r="G846" s="258"/>
      <c r="H846" s="258"/>
      <c r="I846" s="258"/>
      <c r="J846" s="258"/>
      <c r="K846" s="258"/>
      <c r="L846" s="258"/>
      <c r="M846" s="258"/>
      <c r="N846" s="258"/>
      <c r="O846" s="258"/>
      <c r="P846" s="258"/>
      <c r="Q846" s="258"/>
      <c r="R846" s="396"/>
    </row>
    <row r="847" spans="1:18" s="271" customFormat="1" ht="21.75" customHeight="1">
      <c r="A847" s="491"/>
      <c r="B847" s="258"/>
      <c r="C847" s="258"/>
      <c r="D847" s="258"/>
      <c r="E847" s="258"/>
      <c r="F847" s="258"/>
      <c r="G847" s="258"/>
      <c r="H847" s="258"/>
      <c r="I847" s="258"/>
      <c r="J847" s="258"/>
      <c r="K847" s="258"/>
      <c r="L847" s="258"/>
      <c r="M847" s="258"/>
      <c r="N847" s="258"/>
      <c r="O847" s="258"/>
      <c r="P847" s="258"/>
      <c r="Q847" s="258"/>
      <c r="R847" s="396"/>
    </row>
    <row r="848" spans="1:18" s="271" customFormat="1" ht="21.75" customHeight="1">
      <c r="A848" s="491"/>
      <c r="B848" s="258"/>
      <c r="C848" s="258"/>
      <c r="D848" s="258"/>
      <c r="E848" s="258"/>
      <c r="F848" s="258"/>
      <c r="G848" s="258"/>
      <c r="H848" s="258"/>
      <c r="I848" s="258"/>
      <c r="J848" s="258"/>
      <c r="K848" s="258"/>
      <c r="L848" s="258"/>
      <c r="M848" s="258"/>
      <c r="N848" s="258"/>
      <c r="O848" s="258"/>
      <c r="P848" s="258"/>
      <c r="Q848" s="258"/>
      <c r="R848" s="396"/>
    </row>
    <row r="849" spans="1:18" s="271" customFormat="1" ht="21.75" customHeight="1">
      <c r="A849" s="491"/>
      <c r="B849" s="258"/>
      <c r="C849" s="258"/>
      <c r="D849" s="258"/>
      <c r="E849" s="258"/>
      <c r="F849" s="258"/>
      <c r="G849" s="258"/>
      <c r="H849" s="258"/>
      <c r="I849" s="258"/>
      <c r="J849" s="258"/>
      <c r="K849" s="258"/>
      <c r="L849" s="258"/>
      <c r="M849" s="258"/>
      <c r="N849" s="258"/>
      <c r="O849" s="258"/>
      <c r="P849" s="258"/>
      <c r="Q849" s="258"/>
      <c r="R849" s="396"/>
    </row>
    <row r="850" spans="1:18" s="271" customFormat="1" ht="21.75" customHeight="1">
      <c r="A850" s="491"/>
      <c r="B850" s="258"/>
      <c r="C850" s="258"/>
      <c r="D850" s="258"/>
      <c r="E850" s="258"/>
      <c r="F850" s="258"/>
      <c r="G850" s="258"/>
      <c r="H850" s="258"/>
      <c r="I850" s="258"/>
      <c r="J850" s="258"/>
      <c r="K850" s="258"/>
      <c r="L850" s="258"/>
      <c r="M850" s="258"/>
      <c r="N850" s="258"/>
      <c r="O850" s="258"/>
      <c r="P850" s="258"/>
      <c r="Q850" s="258"/>
      <c r="R850" s="396"/>
    </row>
    <row r="851" spans="1:18" s="271" customFormat="1" ht="21.75" customHeight="1">
      <c r="A851" s="491"/>
      <c r="B851" s="258"/>
      <c r="C851" s="258"/>
      <c r="D851" s="258"/>
      <c r="E851" s="258"/>
      <c r="F851" s="258"/>
      <c r="G851" s="258"/>
      <c r="H851" s="258"/>
      <c r="I851" s="258"/>
      <c r="J851" s="258"/>
      <c r="K851" s="258"/>
      <c r="L851" s="258"/>
      <c r="M851" s="258"/>
      <c r="N851" s="258"/>
      <c r="O851" s="258"/>
      <c r="P851" s="258"/>
      <c r="Q851" s="258"/>
      <c r="R851" s="396"/>
    </row>
    <row r="852" spans="1:18" s="271" customFormat="1" ht="21.75" customHeight="1">
      <c r="A852" s="491"/>
      <c r="B852" s="258"/>
      <c r="C852" s="258"/>
      <c r="D852" s="258"/>
      <c r="E852" s="258"/>
      <c r="F852" s="258"/>
      <c r="G852" s="258"/>
      <c r="H852" s="258"/>
      <c r="I852" s="258"/>
      <c r="J852" s="258"/>
      <c r="K852" s="258"/>
      <c r="L852" s="258"/>
      <c r="M852" s="258"/>
      <c r="N852" s="258"/>
      <c r="O852" s="258"/>
      <c r="P852" s="258"/>
      <c r="Q852" s="258"/>
      <c r="R852" s="396"/>
    </row>
    <row r="853" spans="1:18" s="271" customFormat="1" ht="21.75" customHeight="1">
      <c r="A853" s="491"/>
      <c r="B853" s="258"/>
      <c r="C853" s="258"/>
      <c r="D853" s="258"/>
      <c r="E853" s="258"/>
      <c r="F853" s="258"/>
      <c r="G853" s="258"/>
      <c r="H853" s="258"/>
      <c r="I853" s="258"/>
      <c r="J853" s="258"/>
      <c r="K853" s="258"/>
      <c r="L853" s="258"/>
      <c r="M853" s="258"/>
      <c r="N853" s="258"/>
      <c r="O853" s="258"/>
      <c r="P853" s="258"/>
      <c r="Q853" s="258"/>
      <c r="R853" s="396"/>
    </row>
    <row r="854" spans="1:18" s="271" customFormat="1" ht="21.75" customHeight="1">
      <c r="A854" s="491"/>
      <c r="B854" s="258"/>
      <c r="C854" s="258"/>
      <c r="D854" s="258"/>
      <c r="E854" s="258"/>
      <c r="F854" s="258"/>
      <c r="G854" s="258"/>
      <c r="H854" s="258"/>
      <c r="I854" s="258"/>
      <c r="J854" s="258"/>
      <c r="K854" s="258"/>
      <c r="L854" s="258"/>
      <c r="M854" s="258"/>
      <c r="N854" s="258"/>
      <c r="O854" s="258"/>
      <c r="P854" s="258"/>
      <c r="Q854" s="258"/>
      <c r="R854" s="396"/>
    </row>
    <row r="855" spans="1:18" s="271" customFormat="1" ht="21.75" customHeight="1">
      <c r="A855" s="491"/>
      <c r="B855" s="258"/>
      <c r="C855" s="258"/>
      <c r="D855" s="258"/>
      <c r="E855" s="258"/>
      <c r="F855" s="258"/>
      <c r="G855" s="258"/>
      <c r="H855" s="258"/>
      <c r="I855" s="258"/>
      <c r="J855" s="258"/>
      <c r="K855" s="258"/>
      <c r="L855" s="258"/>
      <c r="M855" s="258"/>
      <c r="N855" s="258"/>
      <c r="O855" s="258"/>
      <c r="P855" s="258"/>
      <c r="Q855" s="258"/>
      <c r="R855" s="396"/>
    </row>
    <row r="856" spans="1:18" s="271" customFormat="1" ht="21.75" customHeight="1">
      <c r="A856" s="491"/>
      <c r="B856" s="258"/>
      <c r="C856" s="258"/>
      <c r="D856" s="258"/>
      <c r="E856" s="258"/>
      <c r="F856" s="258"/>
      <c r="G856" s="258"/>
      <c r="H856" s="258"/>
      <c r="I856" s="258"/>
      <c r="J856" s="258"/>
      <c r="K856" s="258"/>
      <c r="L856" s="258"/>
      <c r="M856" s="258"/>
      <c r="N856" s="258"/>
      <c r="O856" s="258"/>
      <c r="P856" s="258"/>
      <c r="Q856" s="258"/>
      <c r="R856" s="396"/>
    </row>
    <row r="857" spans="1:18" s="271" customFormat="1" ht="21.75" customHeight="1">
      <c r="A857" s="491"/>
      <c r="B857" s="258"/>
      <c r="C857" s="258"/>
      <c r="D857" s="258"/>
      <c r="E857" s="258"/>
      <c r="F857" s="258"/>
      <c r="G857" s="258"/>
      <c r="H857" s="258"/>
      <c r="I857" s="258"/>
      <c r="J857" s="258"/>
      <c r="K857" s="258"/>
      <c r="L857" s="258"/>
      <c r="M857" s="258"/>
      <c r="N857" s="258"/>
      <c r="O857" s="258"/>
      <c r="P857" s="258"/>
      <c r="Q857" s="258"/>
      <c r="R857" s="396"/>
    </row>
    <row r="858" spans="1:18" s="271" customFormat="1" ht="21.75" customHeight="1">
      <c r="A858" s="491"/>
      <c r="B858" s="258"/>
      <c r="C858" s="258"/>
      <c r="D858" s="258"/>
      <c r="E858" s="258"/>
      <c r="F858" s="258"/>
      <c r="G858" s="258"/>
      <c r="H858" s="258"/>
      <c r="I858" s="258"/>
      <c r="J858" s="258"/>
      <c r="K858" s="258"/>
      <c r="L858" s="258"/>
      <c r="M858" s="258"/>
      <c r="N858" s="258"/>
      <c r="O858" s="258"/>
      <c r="P858" s="258"/>
      <c r="Q858" s="258"/>
      <c r="R858" s="396"/>
    </row>
    <row r="859" spans="1:18" s="271" customFormat="1" ht="21.75" customHeight="1">
      <c r="A859" s="491"/>
      <c r="B859" s="258"/>
      <c r="C859" s="258"/>
      <c r="D859" s="258"/>
      <c r="E859" s="258"/>
      <c r="F859" s="258"/>
      <c r="G859" s="258"/>
      <c r="H859" s="258"/>
      <c r="I859" s="258"/>
      <c r="J859" s="258"/>
      <c r="K859" s="258"/>
      <c r="L859" s="258"/>
      <c r="M859" s="258"/>
      <c r="N859" s="258"/>
      <c r="O859" s="258"/>
      <c r="P859" s="258"/>
      <c r="Q859" s="258"/>
      <c r="R859" s="396"/>
    </row>
    <row r="860" spans="1:18" s="271" customFormat="1" ht="21.75" customHeight="1">
      <c r="A860" s="491"/>
      <c r="B860" s="258"/>
      <c r="C860" s="258"/>
      <c r="D860" s="258"/>
      <c r="E860" s="258"/>
      <c r="F860" s="258"/>
      <c r="G860" s="258"/>
      <c r="H860" s="258"/>
      <c r="I860" s="258"/>
      <c r="J860" s="258"/>
      <c r="K860" s="258"/>
      <c r="L860" s="258"/>
      <c r="M860" s="258"/>
      <c r="N860" s="258"/>
      <c r="O860" s="258"/>
      <c r="P860" s="258"/>
      <c r="Q860" s="258"/>
      <c r="R860" s="396"/>
    </row>
    <row r="861" spans="1:18" s="271" customFormat="1" ht="21.75" customHeight="1">
      <c r="A861" s="491"/>
      <c r="B861" s="258"/>
      <c r="C861" s="258"/>
      <c r="D861" s="258"/>
      <c r="E861" s="258"/>
      <c r="F861" s="258"/>
      <c r="G861" s="258"/>
      <c r="H861" s="258"/>
      <c r="I861" s="258"/>
      <c r="J861" s="258"/>
      <c r="K861" s="258"/>
      <c r="L861" s="258"/>
      <c r="M861" s="258"/>
      <c r="N861" s="258"/>
      <c r="O861" s="258"/>
      <c r="P861" s="258"/>
      <c r="Q861" s="258"/>
      <c r="R861" s="396"/>
    </row>
    <row r="862" spans="1:18" s="271" customFormat="1" ht="21.75" customHeight="1">
      <c r="A862" s="491"/>
      <c r="B862" s="258"/>
      <c r="C862" s="258"/>
      <c r="D862" s="258"/>
      <c r="E862" s="258"/>
      <c r="F862" s="258"/>
      <c r="G862" s="258"/>
      <c r="H862" s="258"/>
      <c r="I862" s="258"/>
      <c r="J862" s="258"/>
      <c r="K862" s="258"/>
      <c r="L862" s="258"/>
      <c r="M862" s="258"/>
      <c r="N862" s="258"/>
      <c r="O862" s="258"/>
      <c r="P862" s="258"/>
      <c r="Q862" s="258"/>
      <c r="R862" s="396"/>
    </row>
    <row r="863" spans="1:18" s="271" customFormat="1" ht="21.75" customHeight="1">
      <c r="A863" s="491"/>
      <c r="B863" s="258"/>
      <c r="C863" s="258"/>
      <c r="D863" s="258"/>
      <c r="E863" s="258"/>
      <c r="F863" s="258"/>
      <c r="G863" s="258"/>
      <c r="H863" s="258"/>
      <c r="I863" s="258"/>
      <c r="J863" s="258"/>
      <c r="K863" s="258"/>
      <c r="L863" s="258"/>
      <c r="M863" s="258"/>
      <c r="N863" s="258"/>
      <c r="O863" s="258"/>
      <c r="P863" s="258"/>
      <c r="Q863" s="258"/>
      <c r="R863" s="396"/>
    </row>
    <row r="864" spans="1:18" s="271" customFormat="1" ht="21.75" customHeight="1">
      <c r="A864" s="491"/>
      <c r="B864" s="258"/>
      <c r="C864" s="258"/>
      <c r="D864" s="258"/>
      <c r="E864" s="258"/>
      <c r="F864" s="258"/>
      <c r="G864" s="258"/>
      <c r="H864" s="258"/>
      <c r="I864" s="258"/>
      <c r="J864" s="258"/>
      <c r="K864" s="258"/>
      <c r="L864" s="258"/>
      <c r="M864" s="258"/>
      <c r="N864" s="258"/>
      <c r="O864" s="258"/>
      <c r="P864" s="258"/>
      <c r="Q864" s="258"/>
      <c r="R864" s="396"/>
    </row>
    <row r="865" spans="1:18" s="271" customFormat="1" ht="21.75" customHeight="1">
      <c r="A865" s="491"/>
      <c r="B865" s="258"/>
      <c r="C865" s="258"/>
      <c r="D865" s="258"/>
      <c r="E865" s="258"/>
      <c r="F865" s="258"/>
      <c r="G865" s="258"/>
      <c r="H865" s="258"/>
      <c r="I865" s="258"/>
      <c r="J865" s="258"/>
      <c r="K865" s="258"/>
      <c r="L865" s="258"/>
      <c r="M865" s="258"/>
      <c r="N865" s="258"/>
      <c r="O865" s="258"/>
      <c r="P865" s="258"/>
      <c r="Q865" s="258"/>
      <c r="R865" s="396"/>
    </row>
    <row r="866" spans="1:18" s="271" customFormat="1" ht="21.75" customHeight="1">
      <c r="A866" s="491"/>
      <c r="B866" s="258"/>
      <c r="C866" s="258"/>
      <c r="D866" s="258"/>
      <c r="E866" s="258"/>
      <c r="F866" s="258"/>
      <c r="G866" s="258"/>
      <c r="H866" s="258"/>
      <c r="I866" s="258"/>
      <c r="J866" s="258"/>
      <c r="K866" s="258"/>
      <c r="L866" s="258"/>
      <c r="M866" s="258"/>
      <c r="N866" s="258"/>
      <c r="O866" s="258"/>
      <c r="P866" s="258"/>
      <c r="Q866" s="258"/>
      <c r="R866" s="396"/>
    </row>
    <row r="867" spans="1:18" s="271" customFormat="1" ht="21.75" customHeight="1">
      <c r="A867" s="491"/>
      <c r="B867" s="258"/>
      <c r="C867" s="258"/>
      <c r="D867" s="258"/>
      <c r="E867" s="258"/>
      <c r="F867" s="258"/>
      <c r="G867" s="258"/>
      <c r="H867" s="258"/>
      <c r="I867" s="258"/>
      <c r="J867" s="258"/>
      <c r="K867" s="258"/>
      <c r="L867" s="258"/>
      <c r="M867" s="258"/>
      <c r="N867" s="258"/>
      <c r="O867" s="258"/>
      <c r="P867" s="258"/>
      <c r="Q867" s="258"/>
      <c r="R867" s="396"/>
    </row>
    <row r="868" spans="1:18" s="271" customFormat="1" ht="21.75" customHeight="1">
      <c r="A868" s="491"/>
      <c r="B868" s="258"/>
      <c r="C868" s="258"/>
      <c r="D868" s="258"/>
      <c r="E868" s="258"/>
      <c r="F868" s="258"/>
      <c r="G868" s="258"/>
      <c r="H868" s="258"/>
      <c r="I868" s="258"/>
      <c r="J868" s="258"/>
      <c r="K868" s="258"/>
      <c r="L868" s="258"/>
      <c r="M868" s="258"/>
      <c r="N868" s="258"/>
      <c r="O868" s="258"/>
      <c r="P868" s="258"/>
      <c r="Q868" s="258"/>
      <c r="R868" s="396"/>
    </row>
    <row r="869" spans="1:18" s="271" customFormat="1" ht="21.75" customHeight="1">
      <c r="A869" s="491"/>
      <c r="B869" s="258"/>
      <c r="C869" s="258"/>
      <c r="D869" s="258"/>
      <c r="E869" s="258"/>
      <c r="F869" s="258"/>
      <c r="G869" s="258"/>
      <c r="H869" s="258"/>
      <c r="I869" s="258"/>
      <c r="J869" s="258"/>
      <c r="K869" s="258"/>
      <c r="L869" s="258"/>
      <c r="M869" s="258"/>
      <c r="N869" s="258"/>
      <c r="O869" s="258"/>
      <c r="P869" s="258"/>
      <c r="Q869" s="258"/>
      <c r="R869" s="396"/>
    </row>
    <row r="870" spans="1:18" s="271" customFormat="1" ht="21.75" customHeight="1">
      <c r="A870" s="491"/>
      <c r="B870" s="258"/>
      <c r="C870" s="258"/>
      <c r="D870" s="258"/>
      <c r="E870" s="258"/>
      <c r="F870" s="258"/>
      <c r="G870" s="258"/>
      <c r="H870" s="258"/>
      <c r="I870" s="258"/>
      <c r="J870" s="258"/>
      <c r="K870" s="258"/>
      <c r="L870" s="258"/>
      <c r="M870" s="258"/>
      <c r="N870" s="258"/>
      <c r="O870" s="258"/>
      <c r="P870" s="258"/>
      <c r="Q870" s="258"/>
      <c r="R870" s="396"/>
    </row>
    <row r="871" spans="1:18" s="271" customFormat="1" ht="21.75" customHeight="1">
      <c r="A871" s="491"/>
      <c r="B871" s="258"/>
      <c r="C871" s="258"/>
      <c r="D871" s="258"/>
      <c r="E871" s="258"/>
      <c r="F871" s="258"/>
      <c r="G871" s="258"/>
      <c r="H871" s="258"/>
      <c r="I871" s="258"/>
      <c r="J871" s="258"/>
      <c r="K871" s="258"/>
      <c r="L871" s="258"/>
      <c r="M871" s="258"/>
      <c r="N871" s="258"/>
      <c r="O871" s="258"/>
      <c r="P871" s="258"/>
      <c r="Q871" s="258"/>
      <c r="R871" s="396"/>
    </row>
    <row r="872" spans="1:18" s="271" customFormat="1" ht="21.75" customHeight="1">
      <c r="A872" s="491"/>
      <c r="B872" s="258"/>
      <c r="C872" s="258"/>
      <c r="D872" s="258"/>
      <c r="E872" s="258"/>
      <c r="F872" s="258"/>
      <c r="G872" s="258"/>
      <c r="H872" s="258"/>
      <c r="I872" s="258"/>
      <c r="J872" s="258"/>
      <c r="K872" s="258"/>
      <c r="L872" s="258"/>
      <c r="M872" s="258"/>
      <c r="N872" s="258"/>
      <c r="O872" s="258"/>
      <c r="P872" s="258"/>
      <c r="Q872" s="258"/>
      <c r="R872" s="396"/>
    </row>
    <row r="873" spans="1:18" s="271" customFormat="1" ht="21.75" customHeight="1">
      <c r="A873" s="491"/>
      <c r="B873" s="258"/>
      <c r="C873" s="258"/>
      <c r="D873" s="258"/>
      <c r="E873" s="258"/>
      <c r="F873" s="258"/>
      <c r="G873" s="258"/>
      <c r="H873" s="258"/>
      <c r="I873" s="258"/>
      <c r="J873" s="258"/>
      <c r="K873" s="258"/>
      <c r="L873" s="258"/>
      <c r="M873" s="258"/>
      <c r="N873" s="258"/>
      <c r="O873" s="258"/>
      <c r="P873" s="258"/>
      <c r="Q873" s="258"/>
      <c r="R873" s="396"/>
    </row>
    <row r="874" spans="1:18" s="271" customFormat="1" ht="21.75" customHeight="1">
      <c r="A874" s="491"/>
      <c r="B874" s="258"/>
      <c r="C874" s="258"/>
      <c r="D874" s="258"/>
      <c r="E874" s="258"/>
      <c r="F874" s="258"/>
      <c r="G874" s="258"/>
      <c r="H874" s="258"/>
      <c r="I874" s="258"/>
      <c r="J874" s="258"/>
      <c r="K874" s="258"/>
      <c r="L874" s="258"/>
      <c r="M874" s="258"/>
      <c r="N874" s="258"/>
      <c r="O874" s="258"/>
      <c r="P874" s="258"/>
      <c r="Q874" s="258"/>
      <c r="R874" s="396"/>
    </row>
    <row r="875" spans="1:18" s="271" customFormat="1" ht="21.75" customHeight="1">
      <c r="A875" s="491"/>
      <c r="B875" s="258"/>
      <c r="C875" s="258"/>
      <c r="D875" s="258"/>
      <c r="E875" s="258"/>
      <c r="F875" s="258"/>
      <c r="G875" s="258"/>
      <c r="H875" s="258"/>
      <c r="I875" s="258"/>
      <c r="J875" s="258"/>
      <c r="K875" s="258"/>
      <c r="L875" s="258"/>
      <c r="M875" s="258"/>
      <c r="N875" s="258"/>
      <c r="O875" s="258"/>
      <c r="P875" s="258"/>
      <c r="Q875" s="258"/>
      <c r="R875" s="396"/>
    </row>
    <row r="876" spans="1:18" s="271" customFormat="1" ht="21.75" customHeight="1">
      <c r="A876" s="491"/>
      <c r="B876" s="258"/>
      <c r="C876" s="258"/>
      <c r="D876" s="258"/>
      <c r="E876" s="258"/>
      <c r="F876" s="258"/>
      <c r="G876" s="258"/>
      <c r="H876" s="258"/>
      <c r="I876" s="258"/>
      <c r="J876" s="258"/>
      <c r="K876" s="258"/>
      <c r="L876" s="258"/>
      <c r="M876" s="258"/>
      <c r="N876" s="258"/>
      <c r="O876" s="258"/>
      <c r="P876" s="258"/>
      <c r="Q876" s="258"/>
      <c r="R876" s="396"/>
    </row>
    <row r="877" spans="1:18" s="271" customFormat="1" ht="21.75" customHeight="1">
      <c r="A877" s="491"/>
      <c r="B877" s="258"/>
      <c r="C877" s="258"/>
      <c r="D877" s="258"/>
      <c r="E877" s="258"/>
      <c r="F877" s="258"/>
      <c r="G877" s="258"/>
      <c r="H877" s="258"/>
      <c r="I877" s="258"/>
      <c r="J877" s="258"/>
      <c r="K877" s="258"/>
      <c r="L877" s="258"/>
      <c r="M877" s="258"/>
      <c r="N877" s="258"/>
      <c r="O877" s="258"/>
      <c r="P877" s="258"/>
      <c r="Q877" s="258"/>
      <c r="R877" s="396"/>
    </row>
    <row r="878" spans="1:18" s="271" customFormat="1" ht="21.75" customHeight="1">
      <c r="A878" s="491"/>
      <c r="B878" s="258"/>
      <c r="C878" s="258"/>
      <c r="D878" s="258"/>
      <c r="E878" s="258"/>
      <c r="F878" s="258"/>
      <c r="G878" s="258"/>
      <c r="H878" s="258"/>
      <c r="I878" s="258"/>
      <c r="J878" s="258"/>
      <c r="K878" s="258"/>
      <c r="L878" s="258"/>
      <c r="M878" s="258"/>
      <c r="N878" s="258"/>
      <c r="O878" s="258"/>
      <c r="P878" s="258"/>
      <c r="Q878" s="258"/>
      <c r="R878" s="396"/>
    </row>
    <row r="879" spans="1:18" s="271" customFormat="1" ht="21.75" customHeight="1">
      <c r="A879" s="491"/>
      <c r="B879" s="258"/>
      <c r="C879" s="258"/>
      <c r="D879" s="258"/>
      <c r="E879" s="258"/>
      <c r="F879" s="258"/>
      <c r="G879" s="258"/>
      <c r="H879" s="258"/>
      <c r="I879" s="258"/>
      <c r="J879" s="258"/>
      <c r="K879" s="258"/>
      <c r="L879" s="258"/>
      <c r="M879" s="258"/>
      <c r="N879" s="258"/>
      <c r="O879" s="258"/>
      <c r="P879" s="258"/>
      <c r="Q879" s="258"/>
      <c r="R879" s="396"/>
    </row>
    <row r="880" spans="1:18" s="271" customFormat="1" ht="21.75" customHeight="1">
      <c r="A880" s="491"/>
      <c r="B880" s="258"/>
      <c r="C880" s="258"/>
      <c r="D880" s="258"/>
      <c r="E880" s="258"/>
      <c r="F880" s="258"/>
      <c r="G880" s="258"/>
      <c r="H880" s="258"/>
      <c r="I880" s="258"/>
      <c r="J880" s="258"/>
      <c r="K880" s="258"/>
      <c r="L880" s="258"/>
      <c r="M880" s="258"/>
      <c r="N880" s="258"/>
      <c r="O880" s="258"/>
      <c r="P880" s="258"/>
      <c r="Q880" s="258"/>
      <c r="R880" s="396"/>
    </row>
    <row r="881" spans="1:18" s="271" customFormat="1" ht="21.75" customHeight="1">
      <c r="A881" s="491"/>
      <c r="B881" s="258"/>
      <c r="C881" s="258"/>
      <c r="D881" s="258"/>
      <c r="E881" s="258"/>
      <c r="F881" s="258"/>
      <c r="G881" s="258"/>
      <c r="H881" s="258"/>
      <c r="I881" s="258"/>
      <c r="J881" s="258"/>
      <c r="K881" s="258"/>
      <c r="L881" s="258"/>
      <c r="M881" s="258"/>
      <c r="N881" s="258"/>
      <c r="O881" s="258"/>
      <c r="P881" s="258"/>
      <c r="Q881" s="258"/>
      <c r="R881" s="396"/>
    </row>
    <row r="882" spans="1:18" s="271" customFormat="1" ht="21.75" customHeight="1">
      <c r="A882" s="491"/>
      <c r="B882" s="258"/>
      <c r="C882" s="258"/>
      <c r="D882" s="258"/>
      <c r="E882" s="258"/>
      <c r="F882" s="258"/>
      <c r="G882" s="258"/>
      <c r="H882" s="258"/>
      <c r="I882" s="258"/>
      <c r="J882" s="258"/>
      <c r="K882" s="258"/>
      <c r="L882" s="258"/>
      <c r="M882" s="258"/>
      <c r="N882" s="258"/>
      <c r="O882" s="258"/>
      <c r="P882" s="258"/>
      <c r="Q882" s="258"/>
      <c r="R882" s="396"/>
    </row>
    <row r="883" spans="1:18" s="271" customFormat="1" ht="21.75" customHeight="1">
      <c r="A883" s="491"/>
      <c r="B883" s="258"/>
      <c r="C883" s="258"/>
      <c r="D883" s="258"/>
      <c r="E883" s="258"/>
      <c r="F883" s="258"/>
      <c r="G883" s="258"/>
      <c r="H883" s="258"/>
      <c r="I883" s="258"/>
      <c r="J883" s="258"/>
      <c r="K883" s="258"/>
      <c r="L883" s="258"/>
      <c r="M883" s="258"/>
      <c r="N883" s="258"/>
      <c r="O883" s="258"/>
      <c r="P883" s="258"/>
      <c r="Q883" s="258"/>
      <c r="R883" s="396"/>
    </row>
    <row r="884" spans="1:18" s="271" customFormat="1" ht="21.75" customHeight="1">
      <c r="A884" s="491"/>
      <c r="B884" s="258"/>
      <c r="C884" s="258"/>
      <c r="D884" s="258"/>
      <c r="E884" s="258"/>
      <c r="F884" s="258"/>
      <c r="G884" s="258"/>
      <c r="H884" s="258"/>
      <c r="I884" s="258"/>
      <c r="J884" s="258"/>
      <c r="K884" s="258"/>
      <c r="L884" s="258"/>
      <c r="M884" s="258"/>
      <c r="N884" s="258"/>
      <c r="O884" s="258"/>
      <c r="P884" s="258"/>
      <c r="Q884" s="258"/>
      <c r="R884" s="396"/>
    </row>
    <row r="885" spans="1:18" s="271" customFormat="1" ht="21.75" customHeight="1">
      <c r="A885" s="491"/>
      <c r="B885" s="258"/>
      <c r="C885" s="258"/>
      <c r="D885" s="258"/>
      <c r="E885" s="258"/>
      <c r="F885" s="258"/>
      <c r="G885" s="258"/>
      <c r="H885" s="258"/>
      <c r="I885" s="258"/>
      <c r="J885" s="258"/>
      <c r="K885" s="258"/>
      <c r="L885" s="258"/>
      <c r="M885" s="258"/>
      <c r="N885" s="258"/>
      <c r="O885" s="258"/>
      <c r="P885" s="258"/>
      <c r="Q885" s="258"/>
      <c r="R885" s="396"/>
    </row>
    <row r="886" spans="1:18" s="271" customFormat="1" ht="21.75" customHeight="1">
      <c r="A886" s="491"/>
      <c r="B886" s="258"/>
      <c r="C886" s="258"/>
      <c r="D886" s="258"/>
      <c r="E886" s="258"/>
      <c r="F886" s="258"/>
      <c r="G886" s="258"/>
      <c r="H886" s="258"/>
      <c r="I886" s="258"/>
      <c r="J886" s="258"/>
      <c r="K886" s="258"/>
      <c r="L886" s="258"/>
      <c r="M886" s="258"/>
      <c r="N886" s="258"/>
      <c r="O886" s="258"/>
      <c r="P886" s="258"/>
      <c r="Q886" s="258"/>
      <c r="R886" s="396"/>
    </row>
    <row r="887" spans="1:18" s="271" customFormat="1" ht="21.75" customHeight="1">
      <c r="A887" s="491"/>
      <c r="B887" s="258"/>
      <c r="C887" s="258"/>
      <c r="D887" s="258"/>
      <c r="E887" s="258"/>
      <c r="F887" s="258"/>
      <c r="G887" s="258"/>
      <c r="H887" s="258"/>
      <c r="I887" s="258"/>
      <c r="J887" s="258"/>
      <c r="K887" s="258"/>
      <c r="L887" s="258"/>
      <c r="M887" s="258"/>
      <c r="N887" s="258"/>
      <c r="O887" s="258"/>
      <c r="P887" s="258"/>
      <c r="Q887" s="258"/>
      <c r="R887" s="396"/>
    </row>
    <row r="888" spans="1:18" s="271" customFormat="1" ht="21.75" customHeight="1">
      <c r="A888" s="491"/>
      <c r="B888" s="258"/>
      <c r="C888" s="258"/>
      <c r="D888" s="258"/>
      <c r="E888" s="258"/>
      <c r="F888" s="258"/>
      <c r="G888" s="258"/>
      <c r="H888" s="258"/>
      <c r="I888" s="258"/>
      <c r="J888" s="258"/>
      <c r="K888" s="258"/>
      <c r="L888" s="258"/>
      <c r="M888" s="258"/>
      <c r="N888" s="258"/>
      <c r="O888" s="258"/>
      <c r="P888" s="258"/>
      <c r="Q888" s="258"/>
      <c r="R888" s="396"/>
    </row>
    <row r="889" spans="1:18" s="271" customFormat="1" ht="21.75" customHeight="1">
      <c r="A889" s="491"/>
      <c r="B889" s="258"/>
      <c r="C889" s="258"/>
      <c r="D889" s="258"/>
      <c r="E889" s="258"/>
      <c r="F889" s="258"/>
      <c r="G889" s="258"/>
      <c r="H889" s="258"/>
      <c r="I889" s="258"/>
      <c r="J889" s="258"/>
      <c r="K889" s="258"/>
      <c r="L889" s="258"/>
      <c r="M889" s="258"/>
      <c r="N889" s="258"/>
      <c r="O889" s="258"/>
      <c r="P889" s="258"/>
      <c r="Q889" s="258"/>
      <c r="R889" s="396"/>
    </row>
    <row r="890" spans="1:18" s="271" customFormat="1" ht="21.75" customHeight="1">
      <c r="A890" s="491"/>
      <c r="B890" s="258"/>
      <c r="C890" s="258"/>
      <c r="D890" s="258"/>
      <c r="E890" s="258"/>
      <c r="F890" s="258"/>
      <c r="G890" s="258"/>
      <c r="H890" s="258"/>
      <c r="I890" s="258"/>
      <c r="J890" s="258"/>
      <c r="K890" s="258"/>
      <c r="L890" s="258"/>
      <c r="M890" s="258"/>
      <c r="N890" s="258"/>
      <c r="O890" s="258"/>
      <c r="P890" s="258"/>
      <c r="Q890" s="258"/>
      <c r="R890" s="396"/>
    </row>
    <row r="891" spans="1:18" s="271" customFormat="1" ht="21.75" customHeight="1">
      <c r="A891" s="491"/>
      <c r="B891" s="258"/>
      <c r="C891" s="258"/>
      <c r="D891" s="258"/>
      <c r="E891" s="258"/>
      <c r="F891" s="258"/>
      <c r="G891" s="258"/>
      <c r="H891" s="258"/>
      <c r="I891" s="258"/>
      <c r="J891" s="258"/>
      <c r="K891" s="258"/>
      <c r="L891" s="258"/>
      <c r="M891" s="258"/>
      <c r="N891" s="258"/>
      <c r="O891" s="258"/>
      <c r="P891" s="258"/>
      <c r="Q891" s="258"/>
      <c r="R891" s="396"/>
    </row>
    <row r="892" spans="1:18" s="271" customFormat="1" ht="21.75" customHeight="1">
      <c r="A892" s="491"/>
      <c r="B892" s="258"/>
      <c r="C892" s="258"/>
      <c r="D892" s="258"/>
      <c r="E892" s="258"/>
      <c r="F892" s="258"/>
      <c r="G892" s="258"/>
      <c r="H892" s="258"/>
      <c r="I892" s="258"/>
      <c r="J892" s="258"/>
      <c r="K892" s="258"/>
      <c r="L892" s="258"/>
      <c r="M892" s="258"/>
      <c r="N892" s="258"/>
      <c r="O892" s="258"/>
      <c r="P892" s="258"/>
      <c r="Q892" s="258"/>
      <c r="R892" s="396"/>
    </row>
    <row r="893" spans="1:18" s="271" customFormat="1" ht="21.75" customHeight="1">
      <c r="A893" s="491"/>
      <c r="B893" s="258"/>
      <c r="C893" s="258"/>
      <c r="D893" s="258"/>
      <c r="E893" s="258"/>
      <c r="F893" s="258"/>
      <c r="G893" s="258"/>
      <c r="H893" s="258"/>
      <c r="I893" s="258"/>
      <c r="J893" s="258"/>
      <c r="K893" s="258"/>
      <c r="L893" s="258"/>
      <c r="M893" s="258"/>
      <c r="N893" s="258"/>
      <c r="O893" s="258"/>
      <c r="P893" s="258"/>
      <c r="Q893" s="258"/>
      <c r="R893" s="396"/>
    </row>
    <row r="894" spans="1:18" s="271" customFormat="1" ht="21.75" customHeight="1">
      <c r="A894" s="491"/>
      <c r="B894" s="258"/>
      <c r="C894" s="258"/>
      <c r="D894" s="258"/>
      <c r="E894" s="258"/>
      <c r="F894" s="258"/>
      <c r="G894" s="258"/>
      <c r="H894" s="258"/>
      <c r="I894" s="258"/>
      <c r="J894" s="258"/>
      <c r="K894" s="258"/>
      <c r="L894" s="258"/>
      <c r="M894" s="258"/>
      <c r="N894" s="258"/>
      <c r="O894" s="258"/>
      <c r="P894" s="258"/>
      <c r="Q894" s="258"/>
      <c r="R894" s="396"/>
    </row>
    <row r="895" spans="1:18" s="271" customFormat="1" ht="21.75" customHeight="1">
      <c r="A895" s="491"/>
      <c r="B895" s="258"/>
      <c r="C895" s="258"/>
      <c r="D895" s="258"/>
      <c r="E895" s="258"/>
      <c r="F895" s="258"/>
      <c r="G895" s="258"/>
      <c r="H895" s="258"/>
      <c r="I895" s="258"/>
      <c r="J895" s="258"/>
      <c r="K895" s="258"/>
      <c r="L895" s="258"/>
      <c r="M895" s="258"/>
      <c r="N895" s="258"/>
      <c r="O895" s="258"/>
      <c r="P895" s="258"/>
      <c r="Q895" s="258"/>
      <c r="R895" s="396"/>
    </row>
    <row r="896" spans="1:18" s="271" customFormat="1" ht="21.75" customHeight="1">
      <c r="A896" s="491"/>
      <c r="B896" s="258"/>
      <c r="C896" s="258"/>
      <c r="D896" s="258"/>
      <c r="E896" s="258"/>
      <c r="F896" s="258"/>
      <c r="G896" s="258"/>
      <c r="H896" s="258"/>
      <c r="I896" s="258"/>
      <c r="J896" s="258"/>
      <c r="K896" s="258"/>
      <c r="L896" s="258"/>
      <c r="M896" s="258"/>
      <c r="N896" s="258"/>
      <c r="O896" s="258"/>
      <c r="P896" s="258"/>
      <c r="Q896" s="258"/>
      <c r="R896" s="396"/>
    </row>
    <row r="897" spans="1:18" s="271" customFormat="1" ht="21.75" customHeight="1">
      <c r="A897" s="491"/>
      <c r="B897" s="258"/>
      <c r="C897" s="258"/>
      <c r="D897" s="258"/>
      <c r="E897" s="258"/>
      <c r="F897" s="258"/>
      <c r="G897" s="258"/>
      <c r="H897" s="258"/>
      <c r="I897" s="258"/>
      <c r="J897" s="258"/>
      <c r="K897" s="258"/>
      <c r="L897" s="258"/>
      <c r="M897" s="258"/>
      <c r="N897" s="258"/>
      <c r="O897" s="258"/>
      <c r="P897" s="258"/>
      <c r="Q897" s="258"/>
      <c r="R897" s="396"/>
    </row>
    <row r="898" spans="1:18" s="271" customFormat="1" ht="21.75" customHeight="1">
      <c r="A898" s="491"/>
      <c r="B898" s="258"/>
      <c r="C898" s="258"/>
      <c r="D898" s="258"/>
      <c r="E898" s="258"/>
      <c r="F898" s="258"/>
      <c r="G898" s="258"/>
      <c r="H898" s="258"/>
      <c r="I898" s="258"/>
      <c r="J898" s="258"/>
      <c r="K898" s="258"/>
      <c r="L898" s="258"/>
      <c r="M898" s="258"/>
      <c r="N898" s="258"/>
      <c r="O898" s="258"/>
      <c r="P898" s="258"/>
      <c r="Q898" s="258"/>
      <c r="R898" s="396"/>
    </row>
    <row r="899" spans="1:18" s="271" customFormat="1" ht="21.75" customHeight="1">
      <c r="A899" s="491"/>
      <c r="B899" s="258"/>
      <c r="C899" s="258"/>
      <c r="D899" s="258"/>
      <c r="E899" s="258"/>
      <c r="F899" s="258"/>
      <c r="G899" s="258"/>
      <c r="H899" s="258"/>
      <c r="I899" s="258"/>
      <c r="J899" s="258"/>
      <c r="K899" s="258"/>
      <c r="L899" s="258"/>
      <c r="M899" s="258"/>
      <c r="N899" s="258"/>
      <c r="O899" s="258"/>
      <c r="P899" s="258"/>
      <c r="Q899" s="258"/>
      <c r="R899" s="396"/>
    </row>
    <row r="900" spans="1:18" s="271" customFormat="1" ht="21.75" customHeight="1">
      <c r="A900" s="491"/>
      <c r="B900" s="258"/>
      <c r="C900" s="258"/>
      <c r="D900" s="258"/>
      <c r="E900" s="258"/>
      <c r="F900" s="258"/>
      <c r="G900" s="258"/>
      <c r="H900" s="258"/>
      <c r="I900" s="258"/>
      <c r="J900" s="258"/>
      <c r="K900" s="258"/>
      <c r="L900" s="258"/>
      <c r="M900" s="258"/>
      <c r="N900" s="258"/>
      <c r="O900" s="258"/>
      <c r="P900" s="258"/>
      <c r="Q900" s="258"/>
      <c r="R900" s="396"/>
    </row>
    <row r="901" spans="1:18" s="271" customFormat="1" ht="21.75" customHeight="1">
      <c r="A901" s="491"/>
      <c r="B901" s="258"/>
      <c r="C901" s="258"/>
      <c r="D901" s="258"/>
      <c r="E901" s="258"/>
      <c r="F901" s="258"/>
      <c r="G901" s="258"/>
      <c r="H901" s="258"/>
      <c r="I901" s="258"/>
      <c r="J901" s="258"/>
      <c r="K901" s="258"/>
      <c r="L901" s="258"/>
      <c r="M901" s="258"/>
      <c r="N901" s="258"/>
      <c r="O901" s="258"/>
      <c r="P901" s="258"/>
      <c r="Q901" s="258"/>
      <c r="R901" s="396"/>
    </row>
    <row r="902" spans="1:18" s="271" customFormat="1" ht="21.75" customHeight="1">
      <c r="A902" s="491"/>
      <c r="B902" s="258"/>
      <c r="C902" s="258"/>
      <c r="D902" s="258"/>
      <c r="E902" s="258"/>
      <c r="F902" s="258"/>
      <c r="G902" s="258"/>
      <c r="H902" s="258"/>
      <c r="I902" s="258"/>
      <c r="J902" s="258"/>
      <c r="K902" s="258"/>
      <c r="L902" s="258"/>
      <c r="M902" s="258"/>
      <c r="N902" s="258"/>
      <c r="O902" s="258"/>
      <c r="P902" s="258"/>
      <c r="Q902" s="258"/>
      <c r="R902" s="396"/>
    </row>
    <row r="903" spans="1:18" s="271" customFormat="1" ht="21.75" customHeight="1">
      <c r="A903" s="491"/>
      <c r="B903" s="258"/>
      <c r="C903" s="258"/>
      <c r="D903" s="258"/>
      <c r="E903" s="258"/>
      <c r="F903" s="258"/>
      <c r="G903" s="258"/>
      <c r="H903" s="258"/>
      <c r="I903" s="258"/>
      <c r="J903" s="258"/>
      <c r="K903" s="258"/>
      <c r="L903" s="258"/>
      <c r="M903" s="258"/>
      <c r="N903" s="258"/>
      <c r="O903" s="258"/>
      <c r="P903" s="258"/>
      <c r="Q903" s="258"/>
      <c r="R903" s="396"/>
    </row>
    <row r="904" spans="1:18" s="271" customFormat="1" ht="21.75" customHeight="1">
      <c r="A904" s="491"/>
      <c r="B904" s="258"/>
      <c r="C904" s="258"/>
      <c r="D904" s="258"/>
      <c r="E904" s="258"/>
      <c r="F904" s="258"/>
      <c r="G904" s="258"/>
      <c r="H904" s="258"/>
      <c r="I904" s="258"/>
      <c r="J904" s="258"/>
      <c r="K904" s="258"/>
      <c r="L904" s="258"/>
      <c r="M904" s="258"/>
      <c r="N904" s="258"/>
      <c r="O904" s="258"/>
      <c r="P904" s="258"/>
      <c r="Q904" s="258"/>
      <c r="R904" s="396"/>
    </row>
    <row r="905" spans="1:18" s="271" customFormat="1" ht="21.75" customHeight="1">
      <c r="A905" s="491"/>
      <c r="B905" s="258"/>
      <c r="C905" s="258"/>
      <c r="D905" s="258"/>
      <c r="E905" s="258"/>
      <c r="F905" s="258"/>
      <c r="G905" s="258"/>
      <c r="H905" s="258"/>
      <c r="I905" s="258"/>
      <c r="J905" s="258"/>
      <c r="K905" s="258"/>
      <c r="L905" s="258"/>
      <c r="M905" s="258"/>
      <c r="N905" s="258"/>
      <c r="O905" s="258"/>
      <c r="P905" s="258"/>
      <c r="Q905" s="258"/>
      <c r="R905" s="396"/>
    </row>
    <row r="906" spans="1:18" s="271" customFormat="1" ht="21.75" customHeight="1">
      <c r="A906" s="491"/>
      <c r="B906" s="258"/>
      <c r="C906" s="258"/>
      <c r="D906" s="258"/>
      <c r="E906" s="258"/>
      <c r="F906" s="258"/>
      <c r="G906" s="258"/>
      <c r="H906" s="258"/>
      <c r="I906" s="258"/>
      <c r="J906" s="258"/>
      <c r="K906" s="258"/>
      <c r="L906" s="258"/>
      <c r="M906" s="258"/>
      <c r="N906" s="258"/>
      <c r="O906" s="258"/>
      <c r="P906" s="258"/>
      <c r="Q906" s="258"/>
      <c r="R906" s="396"/>
    </row>
    <row r="907" spans="1:18" s="271" customFormat="1" ht="21.75" customHeight="1">
      <c r="A907" s="491"/>
      <c r="B907" s="258"/>
      <c r="C907" s="258"/>
      <c r="D907" s="258"/>
      <c r="E907" s="258"/>
      <c r="F907" s="258"/>
      <c r="G907" s="258"/>
      <c r="H907" s="258"/>
      <c r="I907" s="258"/>
      <c r="J907" s="258"/>
      <c r="K907" s="258"/>
      <c r="L907" s="258"/>
      <c r="M907" s="258"/>
      <c r="N907" s="258"/>
      <c r="O907" s="258"/>
      <c r="P907" s="258"/>
      <c r="Q907" s="258"/>
      <c r="R907" s="396"/>
    </row>
    <row r="908" spans="1:18" s="271" customFormat="1" ht="21.75" customHeight="1">
      <c r="A908" s="491"/>
      <c r="B908" s="258"/>
      <c r="C908" s="258"/>
      <c r="D908" s="258"/>
      <c r="E908" s="258"/>
      <c r="F908" s="258"/>
      <c r="G908" s="258"/>
      <c r="H908" s="258"/>
      <c r="I908" s="258"/>
      <c r="J908" s="258"/>
      <c r="K908" s="258"/>
      <c r="L908" s="258"/>
      <c r="M908" s="258"/>
      <c r="N908" s="258"/>
      <c r="O908" s="258"/>
      <c r="P908" s="258"/>
      <c r="Q908" s="258"/>
      <c r="R908" s="396"/>
    </row>
    <row r="909" spans="1:18" s="271" customFormat="1" ht="21.75" customHeight="1">
      <c r="A909" s="491"/>
      <c r="B909" s="258"/>
      <c r="C909" s="258"/>
      <c r="D909" s="258"/>
      <c r="E909" s="258"/>
      <c r="F909" s="258"/>
      <c r="G909" s="258"/>
      <c r="H909" s="258"/>
      <c r="I909" s="258"/>
      <c r="J909" s="258"/>
      <c r="K909" s="258"/>
      <c r="L909" s="258"/>
      <c r="M909" s="258"/>
      <c r="N909" s="258"/>
      <c r="O909" s="258"/>
      <c r="P909" s="258"/>
      <c r="Q909" s="258"/>
      <c r="R909" s="396"/>
    </row>
    <row r="910" spans="1:18" s="271" customFormat="1" ht="21.75" customHeight="1">
      <c r="A910" s="491"/>
      <c r="B910" s="258"/>
      <c r="C910" s="258"/>
      <c r="D910" s="258"/>
      <c r="E910" s="258"/>
      <c r="F910" s="258"/>
      <c r="G910" s="258"/>
      <c r="H910" s="258"/>
      <c r="I910" s="258"/>
      <c r="J910" s="258"/>
      <c r="K910" s="258"/>
      <c r="L910" s="258"/>
      <c r="M910" s="258"/>
      <c r="N910" s="258"/>
      <c r="O910" s="258"/>
      <c r="P910" s="258"/>
      <c r="Q910" s="258"/>
      <c r="R910" s="396"/>
    </row>
    <row r="911" spans="1:18" s="271" customFormat="1" ht="21.75" customHeight="1">
      <c r="A911" s="491"/>
      <c r="B911" s="258"/>
      <c r="C911" s="258"/>
      <c r="D911" s="258"/>
      <c r="E911" s="258"/>
      <c r="F911" s="258"/>
      <c r="G911" s="258"/>
      <c r="H911" s="258"/>
      <c r="I911" s="258"/>
      <c r="J911" s="258"/>
      <c r="K911" s="258"/>
      <c r="L911" s="258"/>
      <c r="M911" s="258"/>
      <c r="N911" s="258"/>
      <c r="O911" s="258"/>
      <c r="P911" s="258"/>
      <c r="Q911" s="258"/>
      <c r="R911" s="396"/>
    </row>
    <row r="912" spans="1:18" s="271" customFormat="1" ht="21.75" customHeight="1">
      <c r="A912" s="491"/>
      <c r="B912" s="258"/>
      <c r="C912" s="258"/>
      <c r="D912" s="258"/>
      <c r="E912" s="258"/>
      <c r="F912" s="258"/>
      <c r="G912" s="258"/>
      <c r="H912" s="258"/>
      <c r="I912" s="258"/>
      <c r="J912" s="258"/>
      <c r="K912" s="258"/>
      <c r="L912" s="258"/>
      <c r="M912" s="258"/>
      <c r="N912" s="258"/>
      <c r="O912" s="258"/>
      <c r="P912" s="258"/>
      <c r="Q912" s="258"/>
      <c r="R912" s="396"/>
    </row>
    <row r="913" spans="1:18" s="271" customFormat="1" ht="21.75" customHeight="1">
      <c r="A913" s="491"/>
      <c r="B913" s="258"/>
      <c r="C913" s="258"/>
      <c r="D913" s="258"/>
      <c r="E913" s="258"/>
      <c r="F913" s="258"/>
      <c r="G913" s="258"/>
      <c r="H913" s="258"/>
      <c r="I913" s="258"/>
      <c r="J913" s="258"/>
      <c r="K913" s="258"/>
      <c r="L913" s="258"/>
      <c r="M913" s="258"/>
      <c r="N913" s="258"/>
      <c r="O913" s="258"/>
      <c r="P913" s="258"/>
      <c r="Q913" s="258"/>
      <c r="R913" s="396"/>
    </row>
    <row r="914" spans="1:18" s="271" customFormat="1" ht="21.75" customHeight="1">
      <c r="A914" s="491"/>
      <c r="B914" s="258"/>
      <c r="C914" s="258"/>
      <c r="D914" s="258"/>
      <c r="E914" s="258"/>
      <c r="F914" s="258"/>
      <c r="G914" s="258"/>
      <c r="H914" s="258"/>
      <c r="I914" s="258"/>
      <c r="J914" s="258"/>
      <c r="K914" s="258"/>
      <c r="L914" s="258"/>
      <c r="M914" s="258"/>
      <c r="N914" s="258"/>
      <c r="O914" s="258"/>
      <c r="P914" s="258"/>
      <c r="Q914" s="258"/>
      <c r="R914" s="396"/>
    </row>
    <row r="915" spans="1:18" s="271" customFormat="1" ht="21.75" customHeight="1">
      <c r="A915" s="491"/>
      <c r="B915" s="258"/>
      <c r="C915" s="258"/>
      <c r="D915" s="258"/>
      <c r="E915" s="258"/>
      <c r="F915" s="258"/>
      <c r="G915" s="258"/>
      <c r="H915" s="258"/>
      <c r="I915" s="258"/>
      <c r="J915" s="258"/>
      <c r="K915" s="258"/>
      <c r="L915" s="258"/>
      <c r="M915" s="258"/>
      <c r="N915" s="258"/>
      <c r="O915" s="258"/>
      <c r="P915" s="258"/>
      <c r="Q915" s="258"/>
      <c r="R915" s="396"/>
    </row>
    <row r="916" spans="1:18" s="271" customFormat="1" ht="21.75" customHeight="1">
      <c r="A916" s="491"/>
      <c r="B916" s="258"/>
      <c r="C916" s="258"/>
      <c r="D916" s="258"/>
      <c r="E916" s="258"/>
      <c r="F916" s="258"/>
      <c r="G916" s="258"/>
      <c r="H916" s="258"/>
      <c r="I916" s="258"/>
      <c r="J916" s="258"/>
      <c r="K916" s="258"/>
      <c r="L916" s="258"/>
      <c r="M916" s="258"/>
      <c r="N916" s="258"/>
      <c r="O916" s="258"/>
      <c r="P916" s="258"/>
      <c r="Q916" s="258"/>
      <c r="R916" s="396"/>
    </row>
    <row r="917" spans="1:18" s="271" customFormat="1" ht="21.75" customHeight="1">
      <c r="A917" s="491"/>
      <c r="B917" s="258"/>
      <c r="C917" s="258"/>
      <c r="D917" s="258"/>
      <c r="E917" s="258"/>
      <c r="F917" s="258"/>
      <c r="G917" s="258"/>
      <c r="H917" s="258"/>
      <c r="I917" s="258"/>
      <c r="J917" s="258"/>
      <c r="K917" s="258"/>
      <c r="L917" s="258"/>
      <c r="M917" s="258"/>
      <c r="N917" s="258"/>
      <c r="O917" s="258"/>
      <c r="P917" s="258"/>
      <c r="Q917" s="258"/>
      <c r="R917" s="396"/>
    </row>
    <row r="918" spans="1:18" s="271" customFormat="1" ht="21.75" customHeight="1">
      <c r="A918" s="491"/>
      <c r="B918" s="258"/>
      <c r="C918" s="258"/>
      <c r="D918" s="258"/>
      <c r="E918" s="258"/>
      <c r="F918" s="258"/>
      <c r="G918" s="258"/>
      <c r="H918" s="258"/>
      <c r="I918" s="258"/>
      <c r="J918" s="258"/>
      <c r="K918" s="258"/>
      <c r="L918" s="258"/>
      <c r="M918" s="258"/>
      <c r="N918" s="258"/>
      <c r="O918" s="258"/>
      <c r="P918" s="258"/>
      <c r="Q918" s="258"/>
      <c r="R918" s="396"/>
    </row>
    <row r="919" spans="1:18" s="271" customFormat="1" ht="21.75" customHeight="1">
      <c r="A919" s="491"/>
      <c r="B919" s="258"/>
      <c r="C919" s="258"/>
      <c r="D919" s="258"/>
      <c r="E919" s="258"/>
      <c r="F919" s="258"/>
      <c r="G919" s="258"/>
      <c r="H919" s="258"/>
      <c r="I919" s="258"/>
      <c r="J919" s="258"/>
      <c r="K919" s="258"/>
      <c r="L919" s="258"/>
      <c r="M919" s="258"/>
      <c r="N919" s="258"/>
      <c r="O919" s="258"/>
      <c r="P919" s="258"/>
      <c r="Q919" s="258"/>
      <c r="R919" s="396"/>
    </row>
    <row r="920" spans="1:18" s="271" customFormat="1" ht="21.75" customHeight="1">
      <c r="A920" s="491"/>
      <c r="B920" s="258"/>
      <c r="C920" s="258"/>
      <c r="D920" s="258"/>
      <c r="E920" s="258"/>
      <c r="F920" s="258"/>
      <c r="G920" s="258"/>
      <c r="H920" s="258"/>
      <c r="I920" s="258"/>
      <c r="J920" s="258"/>
      <c r="K920" s="258"/>
      <c r="L920" s="258"/>
      <c r="M920" s="258"/>
      <c r="N920" s="258"/>
      <c r="O920" s="258"/>
      <c r="P920" s="258"/>
      <c r="Q920" s="258"/>
      <c r="R920" s="396"/>
    </row>
    <row r="921" spans="1:18" s="271" customFormat="1" ht="21.75" customHeight="1">
      <c r="A921" s="491"/>
      <c r="B921" s="258"/>
      <c r="C921" s="258"/>
      <c r="D921" s="258"/>
      <c r="E921" s="258"/>
      <c r="F921" s="258"/>
      <c r="G921" s="258"/>
      <c r="H921" s="258"/>
      <c r="I921" s="258"/>
      <c r="J921" s="258"/>
      <c r="K921" s="258"/>
      <c r="L921" s="258"/>
      <c r="M921" s="258"/>
      <c r="N921" s="258"/>
      <c r="O921" s="258"/>
      <c r="P921" s="258"/>
      <c r="Q921" s="258"/>
      <c r="R921" s="396"/>
    </row>
    <row r="922" spans="1:18" s="271" customFormat="1" ht="21.75" customHeight="1">
      <c r="A922" s="491"/>
      <c r="B922" s="258"/>
      <c r="C922" s="258"/>
      <c r="D922" s="258"/>
      <c r="E922" s="258"/>
      <c r="F922" s="258"/>
      <c r="G922" s="258"/>
      <c r="H922" s="258"/>
      <c r="I922" s="258"/>
      <c r="J922" s="258"/>
      <c r="K922" s="258"/>
      <c r="L922" s="258"/>
      <c r="M922" s="258"/>
      <c r="N922" s="258"/>
      <c r="O922" s="258"/>
      <c r="P922" s="258"/>
      <c r="Q922" s="258"/>
      <c r="R922" s="396"/>
    </row>
    <row r="923" spans="1:18" s="271" customFormat="1" ht="21.75" customHeight="1">
      <c r="A923" s="491"/>
      <c r="B923" s="258"/>
      <c r="C923" s="258"/>
      <c r="D923" s="258"/>
      <c r="E923" s="258"/>
      <c r="F923" s="258"/>
      <c r="G923" s="258"/>
      <c r="H923" s="258"/>
      <c r="I923" s="258"/>
      <c r="J923" s="258"/>
      <c r="K923" s="258"/>
      <c r="L923" s="258"/>
      <c r="M923" s="258"/>
      <c r="N923" s="258"/>
      <c r="O923" s="258"/>
      <c r="P923" s="258"/>
      <c r="Q923" s="258"/>
      <c r="R923" s="396"/>
    </row>
    <row r="924" spans="1:18" s="271" customFormat="1" ht="21.75" customHeight="1">
      <c r="A924" s="491"/>
      <c r="B924" s="258"/>
      <c r="C924" s="258"/>
      <c r="D924" s="258"/>
      <c r="E924" s="258"/>
      <c r="F924" s="258"/>
      <c r="G924" s="258"/>
      <c r="H924" s="258"/>
      <c r="I924" s="258"/>
      <c r="J924" s="258"/>
      <c r="K924" s="258"/>
      <c r="L924" s="258"/>
      <c r="M924" s="258"/>
      <c r="N924" s="258"/>
      <c r="O924" s="258"/>
      <c r="P924" s="258"/>
      <c r="Q924" s="258"/>
      <c r="R924" s="396"/>
    </row>
    <row r="925" spans="1:18" s="271" customFormat="1" ht="21.75" customHeight="1">
      <c r="A925" s="491"/>
      <c r="B925" s="258"/>
      <c r="C925" s="258"/>
      <c r="D925" s="258"/>
      <c r="E925" s="258"/>
      <c r="F925" s="258"/>
      <c r="G925" s="258"/>
      <c r="H925" s="258"/>
      <c r="I925" s="258"/>
      <c r="J925" s="258"/>
      <c r="K925" s="258"/>
      <c r="L925" s="258"/>
      <c r="M925" s="258"/>
      <c r="N925" s="258"/>
      <c r="O925" s="258"/>
      <c r="P925" s="258"/>
      <c r="Q925" s="258"/>
      <c r="R925" s="396"/>
    </row>
    <row r="926" spans="1:18" s="271" customFormat="1" ht="21.75" customHeight="1">
      <c r="A926" s="491"/>
      <c r="B926" s="258"/>
      <c r="C926" s="258"/>
      <c r="D926" s="258"/>
      <c r="E926" s="258"/>
      <c r="F926" s="258"/>
      <c r="G926" s="258"/>
      <c r="H926" s="258"/>
      <c r="I926" s="258"/>
      <c r="J926" s="258"/>
      <c r="K926" s="258"/>
      <c r="L926" s="258"/>
      <c r="M926" s="258"/>
      <c r="N926" s="258"/>
      <c r="O926" s="258"/>
      <c r="P926" s="258"/>
      <c r="Q926" s="258"/>
      <c r="R926" s="396"/>
    </row>
    <row r="927" spans="1:18" s="271" customFormat="1" ht="21.75" customHeight="1">
      <c r="A927" s="491"/>
      <c r="B927" s="258"/>
      <c r="C927" s="258"/>
      <c r="D927" s="258"/>
      <c r="E927" s="258"/>
      <c r="F927" s="258"/>
      <c r="G927" s="258"/>
      <c r="H927" s="258"/>
      <c r="I927" s="258"/>
      <c r="J927" s="258"/>
      <c r="K927" s="258"/>
      <c r="L927" s="258"/>
      <c r="M927" s="258"/>
      <c r="N927" s="258"/>
      <c r="O927" s="258"/>
      <c r="P927" s="258"/>
      <c r="Q927" s="258"/>
      <c r="R927" s="396"/>
    </row>
    <row r="928" spans="1:18" s="271" customFormat="1" ht="21.75" customHeight="1">
      <c r="A928" s="491"/>
      <c r="B928" s="258"/>
      <c r="C928" s="258"/>
      <c r="D928" s="258"/>
      <c r="E928" s="258"/>
      <c r="F928" s="258"/>
      <c r="G928" s="258"/>
      <c r="H928" s="258"/>
      <c r="I928" s="258"/>
      <c r="J928" s="258"/>
      <c r="K928" s="258"/>
      <c r="L928" s="258"/>
      <c r="M928" s="258"/>
      <c r="N928" s="258"/>
      <c r="O928" s="258"/>
      <c r="P928" s="258"/>
      <c r="Q928" s="258"/>
      <c r="R928" s="396"/>
    </row>
    <row r="929" spans="1:18" s="271" customFormat="1" ht="21.75" customHeight="1">
      <c r="A929" s="491"/>
      <c r="B929" s="258"/>
      <c r="C929" s="258"/>
      <c r="D929" s="258"/>
      <c r="E929" s="258"/>
      <c r="F929" s="258"/>
      <c r="G929" s="258"/>
      <c r="H929" s="258"/>
      <c r="I929" s="258"/>
      <c r="J929" s="258"/>
      <c r="K929" s="258"/>
      <c r="L929" s="258"/>
      <c r="M929" s="258"/>
      <c r="N929" s="258"/>
      <c r="O929" s="258"/>
      <c r="P929" s="258"/>
      <c r="Q929" s="258"/>
      <c r="R929" s="396"/>
    </row>
    <row r="930" spans="1:18" s="271" customFormat="1" ht="21.75" customHeight="1">
      <c r="A930" s="491"/>
      <c r="B930" s="258"/>
      <c r="C930" s="258"/>
      <c r="D930" s="258"/>
      <c r="E930" s="258"/>
      <c r="F930" s="258"/>
      <c r="G930" s="258"/>
      <c r="H930" s="258"/>
      <c r="I930" s="258"/>
      <c r="J930" s="258"/>
      <c r="K930" s="258"/>
      <c r="L930" s="258"/>
      <c r="M930" s="258"/>
      <c r="N930" s="258"/>
      <c r="O930" s="258"/>
      <c r="P930" s="258"/>
      <c r="Q930" s="258"/>
      <c r="R930" s="396"/>
    </row>
    <row r="931" spans="1:18" s="271" customFormat="1" ht="21.75" customHeight="1">
      <c r="A931" s="491"/>
      <c r="B931" s="258"/>
      <c r="C931" s="258"/>
      <c r="D931" s="258"/>
      <c r="E931" s="258"/>
      <c r="F931" s="258"/>
      <c r="G931" s="258"/>
      <c r="H931" s="258"/>
      <c r="I931" s="258"/>
      <c r="J931" s="258"/>
      <c r="K931" s="258"/>
      <c r="L931" s="258"/>
      <c r="M931" s="258"/>
      <c r="N931" s="258"/>
      <c r="O931" s="258"/>
      <c r="P931" s="258"/>
      <c r="Q931" s="258"/>
      <c r="R931" s="396"/>
    </row>
    <row r="932" spans="1:18" s="271" customFormat="1" ht="21.75" customHeight="1">
      <c r="A932" s="491"/>
      <c r="B932" s="258"/>
      <c r="C932" s="258"/>
      <c r="D932" s="258"/>
      <c r="E932" s="258"/>
      <c r="F932" s="258"/>
      <c r="G932" s="258"/>
      <c r="H932" s="258"/>
      <c r="I932" s="258"/>
      <c r="J932" s="258"/>
      <c r="K932" s="258"/>
      <c r="L932" s="258"/>
      <c r="M932" s="258"/>
      <c r="N932" s="258"/>
      <c r="O932" s="258"/>
      <c r="P932" s="258"/>
      <c r="Q932" s="258"/>
      <c r="R932" s="396"/>
    </row>
    <row r="933" spans="1:18" s="271" customFormat="1" ht="21.75" customHeight="1">
      <c r="A933" s="491"/>
      <c r="B933" s="258"/>
      <c r="C933" s="258"/>
      <c r="D933" s="258"/>
      <c r="E933" s="258"/>
      <c r="F933" s="258"/>
      <c r="G933" s="258"/>
      <c r="H933" s="258"/>
      <c r="I933" s="258"/>
      <c r="J933" s="258"/>
      <c r="K933" s="258"/>
      <c r="L933" s="258"/>
      <c r="M933" s="258"/>
      <c r="N933" s="258"/>
      <c r="O933" s="258"/>
      <c r="P933" s="258"/>
      <c r="Q933" s="258"/>
      <c r="R933" s="396"/>
    </row>
    <row r="934" spans="1:18" s="271" customFormat="1" ht="21.75" customHeight="1">
      <c r="A934" s="491"/>
      <c r="B934" s="258"/>
      <c r="C934" s="258"/>
      <c r="D934" s="258"/>
      <c r="E934" s="258"/>
      <c r="F934" s="258"/>
      <c r="G934" s="258"/>
      <c r="H934" s="258"/>
      <c r="I934" s="258"/>
      <c r="J934" s="258"/>
      <c r="K934" s="258"/>
      <c r="L934" s="258"/>
      <c r="M934" s="258"/>
      <c r="N934" s="258"/>
      <c r="O934" s="258"/>
      <c r="P934" s="258"/>
      <c r="Q934" s="258"/>
      <c r="R934" s="396"/>
    </row>
    <row r="935" spans="1:18" s="271" customFormat="1" ht="21.75" customHeight="1">
      <c r="A935" s="491"/>
      <c r="B935" s="258"/>
      <c r="C935" s="258"/>
      <c r="D935" s="258"/>
      <c r="E935" s="258"/>
      <c r="F935" s="258"/>
      <c r="G935" s="258"/>
      <c r="H935" s="258"/>
      <c r="I935" s="258"/>
      <c r="J935" s="258"/>
      <c r="K935" s="258"/>
      <c r="L935" s="258"/>
      <c r="M935" s="258"/>
      <c r="N935" s="258"/>
      <c r="O935" s="258"/>
      <c r="P935" s="258"/>
      <c r="Q935" s="258"/>
      <c r="R935" s="396"/>
    </row>
    <row r="936" spans="1:18" s="271" customFormat="1" ht="21.75" customHeight="1">
      <c r="A936" s="491"/>
      <c r="B936" s="258"/>
      <c r="C936" s="258"/>
      <c r="D936" s="258"/>
      <c r="E936" s="258"/>
      <c r="F936" s="258"/>
      <c r="G936" s="258"/>
      <c r="H936" s="258"/>
      <c r="I936" s="258"/>
      <c r="J936" s="258"/>
      <c r="K936" s="258"/>
      <c r="L936" s="258"/>
      <c r="M936" s="258"/>
      <c r="N936" s="258"/>
      <c r="O936" s="258"/>
      <c r="P936" s="258"/>
      <c r="Q936" s="258"/>
      <c r="R936" s="396"/>
    </row>
    <row r="937" spans="1:18" s="271" customFormat="1" ht="21.75" customHeight="1">
      <c r="A937" s="491"/>
      <c r="B937" s="258"/>
      <c r="C937" s="258"/>
      <c r="D937" s="258"/>
      <c r="E937" s="258"/>
      <c r="F937" s="258"/>
      <c r="G937" s="258"/>
      <c r="H937" s="258"/>
      <c r="I937" s="258"/>
      <c r="J937" s="258"/>
      <c r="K937" s="258"/>
      <c r="L937" s="258"/>
      <c r="M937" s="258"/>
      <c r="N937" s="258"/>
      <c r="O937" s="258"/>
      <c r="P937" s="258"/>
      <c r="Q937" s="258"/>
      <c r="R937" s="396"/>
    </row>
    <row r="938" spans="1:18" s="271" customFormat="1" ht="21.75" customHeight="1">
      <c r="A938" s="491"/>
      <c r="B938" s="258"/>
      <c r="C938" s="258"/>
      <c r="D938" s="258"/>
      <c r="E938" s="258"/>
      <c r="F938" s="258"/>
      <c r="G938" s="258"/>
      <c r="H938" s="258"/>
      <c r="I938" s="258"/>
      <c r="J938" s="258"/>
      <c r="K938" s="258"/>
      <c r="L938" s="258"/>
      <c r="M938" s="258"/>
      <c r="N938" s="258"/>
      <c r="O938" s="258"/>
      <c r="P938" s="258"/>
      <c r="Q938" s="258"/>
      <c r="R938" s="396"/>
    </row>
    <row r="939" spans="1:18" s="271" customFormat="1" ht="21.75" customHeight="1">
      <c r="A939" s="491"/>
      <c r="B939" s="258"/>
      <c r="C939" s="258"/>
      <c r="D939" s="258"/>
      <c r="E939" s="258"/>
      <c r="F939" s="258"/>
      <c r="G939" s="258"/>
      <c r="H939" s="258"/>
      <c r="I939" s="258"/>
      <c r="J939" s="258"/>
      <c r="K939" s="258"/>
      <c r="L939" s="258"/>
      <c r="M939" s="258"/>
      <c r="N939" s="258"/>
      <c r="O939" s="258"/>
      <c r="P939" s="258"/>
      <c r="Q939" s="258"/>
      <c r="R939" s="396"/>
    </row>
    <row r="940" spans="1:18" s="271" customFormat="1" ht="21.75" customHeight="1">
      <c r="A940" s="491"/>
      <c r="B940" s="258"/>
      <c r="C940" s="258"/>
      <c r="D940" s="258"/>
      <c r="E940" s="258"/>
      <c r="F940" s="258"/>
      <c r="G940" s="258"/>
      <c r="H940" s="258"/>
      <c r="I940" s="258"/>
      <c r="J940" s="258"/>
      <c r="K940" s="258"/>
      <c r="L940" s="258"/>
      <c r="M940" s="258"/>
      <c r="N940" s="258"/>
      <c r="O940" s="258"/>
      <c r="P940" s="258"/>
      <c r="Q940" s="258"/>
      <c r="R940" s="396"/>
    </row>
    <row r="941" spans="1:18" s="271" customFormat="1" ht="21.75" customHeight="1">
      <c r="A941" s="491"/>
      <c r="B941" s="258"/>
      <c r="C941" s="258"/>
      <c r="D941" s="258"/>
      <c r="E941" s="258"/>
      <c r="F941" s="258"/>
      <c r="G941" s="258"/>
      <c r="H941" s="258"/>
      <c r="I941" s="258"/>
      <c r="J941" s="258"/>
      <c r="K941" s="258"/>
      <c r="L941" s="258"/>
      <c r="M941" s="258"/>
      <c r="N941" s="258"/>
      <c r="O941" s="258"/>
      <c r="P941" s="258"/>
      <c r="Q941" s="258"/>
      <c r="R941" s="396"/>
    </row>
    <row r="942" spans="1:18" s="271" customFormat="1" ht="21.75" customHeight="1">
      <c r="A942" s="491"/>
      <c r="B942" s="258"/>
      <c r="C942" s="258"/>
      <c r="D942" s="258"/>
      <c r="E942" s="258"/>
      <c r="F942" s="258"/>
      <c r="G942" s="258"/>
      <c r="H942" s="258"/>
      <c r="I942" s="258"/>
      <c r="J942" s="258"/>
      <c r="K942" s="258"/>
      <c r="L942" s="258"/>
      <c r="M942" s="258"/>
      <c r="N942" s="258"/>
      <c r="O942" s="258"/>
      <c r="P942" s="258"/>
      <c r="Q942" s="258"/>
      <c r="R942" s="396"/>
    </row>
    <row r="943" spans="1:18" s="271" customFormat="1" ht="21.75" customHeight="1">
      <c r="A943" s="491"/>
      <c r="B943" s="258"/>
      <c r="C943" s="258"/>
      <c r="D943" s="258"/>
      <c r="E943" s="258"/>
      <c r="F943" s="258"/>
      <c r="G943" s="258"/>
      <c r="H943" s="258"/>
      <c r="I943" s="258"/>
      <c r="J943" s="258"/>
      <c r="K943" s="258"/>
      <c r="L943" s="258"/>
      <c r="M943" s="258"/>
      <c r="N943" s="258"/>
      <c r="O943" s="258"/>
      <c r="P943" s="258"/>
      <c r="Q943" s="258"/>
      <c r="R943" s="396"/>
    </row>
    <row r="944" spans="1:18" s="271" customFormat="1" ht="21.75" customHeight="1">
      <c r="A944" s="491"/>
      <c r="B944" s="258"/>
      <c r="C944" s="258"/>
      <c r="D944" s="258"/>
      <c r="E944" s="258"/>
      <c r="F944" s="258"/>
      <c r="G944" s="258"/>
      <c r="H944" s="258"/>
      <c r="I944" s="258"/>
      <c r="J944" s="258"/>
      <c r="K944" s="258"/>
      <c r="L944" s="258"/>
      <c r="M944" s="258"/>
      <c r="N944" s="258"/>
      <c r="O944" s="258"/>
      <c r="P944" s="258"/>
      <c r="Q944" s="258"/>
      <c r="R944" s="396"/>
    </row>
    <row r="945" spans="1:18" s="271" customFormat="1" ht="21.75" customHeight="1">
      <c r="A945" s="491"/>
      <c r="B945" s="258"/>
      <c r="C945" s="258"/>
      <c r="D945" s="258"/>
      <c r="E945" s="258"/>
      <c r="F945" s="258"/>
      <c r="G945" s="258"/>
      <c r="H945" s="258"/>
      <c r="I945" s="258"/>
      <c r="J945" s="258"/>
      <c r="K945" s="258"/>
      <c r="L945" s="258"/>
      <c r="M945" s="258"/>
      <c r="N945" s="258"/>
      <c r="O945" s="258"/>
      <c r="P945" s="258"/>
      <c r="Q945" s="258"/>
      <c r="R945" s="396"/>
    </row>
    <row r="946" spans="1:18" s="271" customFormat="1" ht="21.75" customHeight="1">
      <c r="A946" s="491"/>
      <c r="B946" s="258"/>
      <c r="C946" s="258"/>
      <c r="D946" s="258"/>
      <c r="E946" s="258"/>
      <c r="F946" s="258"/>
      <c r="G946" s="258"/>
      <c r="H946" s="258"/>
      <c r="I946" s="258"/>
      <c r="J946" s="258"/>
      <c r="K946" s="258"/>
      <c r="L946" s="258"/>
      <c r="M946" s="258"/>
      <c r="N946" s="258"/>
      <c r="O946" s="258"/>
      <c r="P946" s="258"/>
      <c r="Q946" s="258"/>
      <c r="R946" s="396"/>
    </row>
    <row r="947" spans="1:18" s="271" customFormat="1" ht="21.75" customHeight="1">
      <c r="A947" s="491"/>
      <c r="B947" s="258"/>
      <c r="C947" s="258"/>
      <c r="D947" s="258"/>
      <c r="E947" s="258"/>
      <c r="F947" s="258"/>
      <c r="G947" s="258"/>
      <c r="H947" s="258"/>
      <c r="I947" s="258"/>
      <c r="J947" s="258"/>
      <c r="K947" s="258"/>
      <c r="L947" s="258"/>
      <c r="M947" s="258"/>
      <c r="N947" s="258"/>
      <c r="O947" s="258"/>
      <c r="P947" s="258"/>
      <c r="Q947" s="258"/>
      <c r="R947" s="396"/>
    </row>
    <row r="948" spans="1:18" s="271" customFormat="1" ht="21.75" customHeight="1">
      <c r="A948" s="491"/>
      <c r="B948" s="258"/>
      <c r="C948" s="258"/>
      <c r="D948" s="258"/>
      <c r="E948" s="258"/>
      <c r="F948" s="258"/>
      <c r="G948" s="258"/>
      <c r="H948" s="258"/>
      <c r="I948" s="258"/>
      <c r="J948" s="258"/>
      <c r="K948" s="258"/>
      <c r="L948" s="258"/>
      <c r="M948" s="258"/>
      <c r="N948" s="258"/>
      <c r="O948" s="258"/>
      <c r="P948" s="258"/>
      <c r="Q948" s="258"/>
      <c r="R948" s="396"/>
    </row>
    <row r="949" spans="1:18" s="271" customFormat="1" ht="21.75" customHeight="1">
      <c r="A949" s="491"/>
      <c r="B949" s="258"/>
      <c r="C949" s="258"/>
      <c r="D949" s="258"/>
      <c r="E949" s="258"/>
      <c r="F949" s="258"/>
      <c r="G949" s="258"/>
      <c r="H949" s="258"/>
      <c r="I949" s="258"/>
      <c r="J949" s="258"/>
      <c r="K949" s="258"/>
      <c r="L949" s="258"/>
      <c r="M949" s="258"/>
      <c r="N949" s="258"/>
      <c r="O949" s="258"/>
      <c r="P949" s="258"/>
      <c r="Q949" s="258"/>
      <c r="R949" s="396"/>
    </row>
    <row r="950" spans="1:18" s="271" customFormat="1" ht="21.75" customHeight="1">
      <c r="A950" s="491"/>
      <c r="B950" s="258"/>
      <c r="C950" s="258"/>
      <c r="D950" s="258"/>
      <c r="E950" s="258"/>
      <c r="F950" s="258"/>
      <c r="G950" s="258"/>
      <c r="H950" s="258"/>
      <c r="I950" s="258"/>
      <c r="J950" s="258"/>
      <c r="K950" s="258"/>
      <c r="L950" s="258"/>
      <c r="M950" s="258"/>
      <c r="N950" s="258"/>
      <c r="O950" s="258"/>
      <c r="P950" s="258"/>
      <c r="Q950" s="258"/>
      <c r="R950" s="396"/>
    </row>
    <row r="951" spans="1:18" s="271" customFormat="1" ht="21.75" customHeight="1">
      <c r="A951" s="491"/>
      <c r="B951" s="258"/>
      <c r="C951" s="258"/>
      <c r="D951" s="258"/>
      <c r="E951" s="258"/>
      <c r="F951" s="258"/>
      <c r="G951" s="258"/>
      <c r="H951" s="258"/>
      <c r="I951" s="258"/>
      <c r="J951" s="258"/>
      <c r="K951" s="258"/>
      <c r="L951" s="258"/>
      <c r="M951" s="258"/>
      <c r="N951" s="258"/>
      <c r="O951" s="258"/>
      <c r="P951" s="258"/>
      <c r="Q951" s="258"/>
      <c r="R951" s="396"/>
    </row>
    <row r="952" spans="1:18" s="271" customFormat="1" ht="21.75" customHeight="1">
      <c r="A952" s="491"/>
      <c r="B952" s="258"/>
      <c r="C952" s="258"/>
      <c r="D952" s="258"/>
      <c r="E952" s="258"/>
      <c r="F952" s="258"/>
      <c r="G952" s="258"/>
      <c r="H952" s="258"/>
      <c r="I952" s="258"/>
      <c r="J952" s="258"/>
      <c r="K952" s="258"/>
      <c r="L952" s="258"/>
      <c r="M952" s="258"/>
      <c r="N952" s="258"/>
      <c r="O952" s="258"/>
      <c r="P952" s="258"/>
      <c r="Q952" s="258"/>
      <c r="R952" s="396"/>
    </row>
    <row r="953" spans="1:18" s="271" customFormat="1" ht="21.75" customHeight="1">
      <c r="A953" s="491"/>
      <c r="B953" s="258"/>
      <c r="C953" s="258"/>
      <c r="D953" s="258"/>
      <c r="E953" s="258"/>
      <c r="F953" s="258"/>
      <c r="G953" s="258"/>
      <c r="H953" s="258"/>
      <c r="I953" s="258"/>
      <c r="J953" s="258"/>
      <c r="K953" s="258"/>
      <c r="L953" s="258"/>
      <c r="M953" s="258"/>
      <c r="N953" s="258"/>
      <c r="O953" s="258"/>
      <c r="P953" s="258"/>
      <c r="Q953" s="258"/>
      <c r="R953" s="396"/>
    </row>
    <row r="954" spans="1:18" s="271" customFormat="1" ht="21.75" customHeight="1">
      <c r="A954" s="491"/>
      <c r="B954" s="258"/>
      <c r="C954" s="258"/>
      <c r="D954" s="258"/>
      <c r="E954" s="258"/>
      <c r="F954" s="258"/>
      <c r="G954" s="258"/>
      <c r="H954" s="258"/>
      <c r="I954" s="258"/>
      <c r="J954" s="258"/>
      <c r="K954" s="258"/>
      <c r="L954" s="258"/>
      <c r="M954" s="258"/>
      <c r="N954" s="258"/>
      <c r="O954" s="258"/>
      <c r="P954" s="258"/>
      <c r="Q954" s="258"/>
      <c r="R954" s="396"/>
    </row>
    <row r="955" spans="1:18" s="271" customFormat="1" ht="21.75" customHeight="1">
      <c r="A955" s="491"/>
      <c r="B955" s="258"/>
      <c r="C955" s="258"/>
      <c r="D955" s="258"/>
      <c r="E955" s="258"/>
      <c r="F955" s="258"/>
      <c r="G955" s="258"/>
      <c r="H955" s="258"/>
      <c r="I955" s="258"/>
      <c r="J955" s="258"/>
      <c r="K955" s="258"/>
      <c r="L955" s="258"/>
      <c r="M955" s="258"/>
      <c r="N955" s="258"/>
      <c r="O955" s="258"/>
      <c r="P955" s="258"/>
      <c r="Q955" s="258"/>
      <c r="R955" s="396"/>
    </row>
    <row r="956" spans="1:18" s="271" customFormat="1" ht="21.75" customHeight="1">
      <c r="A956" s="491"/>
      <c r="B956" s="258"/>
      <c r="C956" s="258"/>
      <c r="D956" s="258"/>
      <c r="E956" s="258"/>
      <c r="F956" s="258"/>
      <c r="G956" s="258"/>
      <c r="H956" s="258"/>
      <c r="I956" s="258"/>
      <c r="J956" s="258"/>
      <c r="K956" s="258"/>
      <c r="L956" s="258"/>
      <c r="M956" s="258"/>
      <c r="N956" s="258"/>
      <c r="O956" s="258"/>
      <c r="P956" s="258"/>
      <c r="Q956" s="258"/>
      <c r="R956" s="396"/>
    </row>
    <row r="957" spans="1:18" s="271" customFormat="1" ht="21.75" customHeight="1">
      <c r="A957" s="491"/>
      <c r="B957" s="258"/>
      <c r="C957" s="258"/>
      <c r="D957" s="258"/>
      <c r="E957" s="258"/>
      <c r="F957" s="258"/>
      <c r="G957" s="258"/>
      <c r="H957" s="258"/>
      <c r="I957" s="258"/>
      <c r="J957" s="258"/>
      <c r="K957" s="258"/>
      <c r="L957" s="258"/>
      <c r="M957" s="258"/>
      <c r="N957" s="258"/>
      <c r="O957" s="258"/>
      <c r="P957" s="258"/>
      <c r="Q957" s="258"/>
      <c r="R957" s="396"/>
    </row>
    <row r="958" spans="1:18" s="271" customFormat="1" ht="21.75" customHeight="1">
      <c r="A958" s="491"/>
      <c r="B958" s="258"/>
      <c r="C958" s="258"/>
      <c r="D958" s="258"/>
      <c r="E958" s="258"/>
      <c r="F958" s="258"/>
      <c r="G958" s="258"/>
      <c r="H958" s="258"/>
      <c r="I958" s="258"/>
      <c r="J958" s="258"/>
      <c r="K958" s="258"/>
      <c r="L958" s="258"/>
      <c r="M958" s="258"/>
      <c r="N958" s="258"/>
      <c r="O958" s="258"/>
      <c r="P958" s="258"/>
      <c r="Q958" s="258"/>
      <c r="R958" s="396"/>
    </row>
    <row r="959" spans="1:18" s="271" customFormat="1" ht="21.75" customHeight="1">
      <c r="A959" s="491"/>
      <c r="B959" s="258"/>
      <c r="C959" s="258"/>
      <c r="D959" s="258"/>
      <c r="E959" s="258"/>
      <c r="F959" s="258"/>
      <c r="G959" s="258"/>
      <c r="H959" s="258"/>
      <c r="I959" s="258"/>
      <c r="J959" s="258"/>
      <c r="K959" s="258"/>
      <c r="L959" s="258"/>
      <c r="M959" s="258"/>
      <c r="N959" s="258"/>
      <c r="O959" s="258"/>
      <c r="P959" s="258"/>
      <c r="Q959" s="258"/>
      <c r="R959" s="396"/>
    </row>
    <row r="960" spans="1:18" s="271" customFormat="1" ht="21.75" customHeight="1">
      <c r="A960" s="491"/>
      <c r="B960" s="258"/>
      <c r="C960" s="258"/>
      <c r="D960" s="258"/>
      <c r="E960" s="258"/>
      <c r="F960" s="258"/>
      <c r="G960" s="258"/>
      <c r="H960" s="258"/>
      <c r="I960" s="258"/>
      <c r="J960" s="258"/>
      <c r="K960" s="258"/>
      <c r="L960" s="258"/>
      <c r="M960" s="258"/>
      <c r="N960" s="258"/>
      <c r="O960" s="258"/>
      <c r="P960" s="258"/>
      <c r="Q960" s="258"/>
      <c r="R960" s="396"/>
    </row>
    <row r="961" spans="1:18" s="271" customFormat="1" ht="21.75" customHeight="1">
      <c r="A961" s="491"/>
      <c r="B961" s="258"/>
      <c r="C961" s="258"/>
      <c r="D961" s="258"/>
      <c r="E961" s="258"/>
      <c r="F961" s="258"/>
      <c r="G961" s="258"/>
      <c r="H961" s="258"/>
      <c r="I961" s="258"/>
      <c r="J961" s="258"/>
      <c r="K961" s="258"/>
      <c r="L961" s="258"/>
      <c r="M961" s="258"/>
      <c r="N961" s="258"/>
      <c r="O961" s="258"/>
      <c r="P961" s="258"/>
      <c r="Q961" s="258"/>
      <c r="R961" s="396"/>
    </row>
    <row r="962" spans="1:18" s="271" customFormat="1" ht="21.75" customHeight="1">
      <c r="A962" s="491"/>
      <c r="B962" s="258"/>
      <c r="C962" s="258"/>
      <c r="D962" s="258"/>
      <c r="E962" s="258"/>
      <c r="F962" s="258"/>
      <c r="G962" s="258"/>
      <c r="H962" s="258"/>
      <c r="I962" s="258"/>
      <c r="J962" s="258"/>
      <c r="K962" s="258"/>
      <c r="L962" s="258"/>
      <c r="M962" s="258"/>
      <c r="N962" s="258"/>
      <c r="O962" s="258"/>
      <c r="P962" s="258"/>
      <c r="Q962" s="258"/>
      <c r="R962" s="396"/>
    </row>
    <row r="963" spans="1:18" s="271" customFormat="1" ht="21.75" customHeight="1">
      <c r="A963" s="491"/>
      <c r="B963" s="258"/>
      <c r="C963" s="258"/>
      <c r="D963" s="258"/>
      <c r="E963" s="258"/>
      <c r="F963" s="258"/>
      <c r="G963" s="258"/>
      <c r="H963" s="258"/>
      <c r="I963" s="258"/>
      <c r="J963" s="258"/>
      <c r="K963" s="258"/>
      <c r="L963" s="258"/>
      <c r="M963" s="258"/>
      <c r="N963" s="258"/>
      <c r="O963" s="258"/>
      <c r="P963" s="258"/>
      <c r="Q963" s="258"/>
      <c r="R963" s="396"/>
    </row>
    <row r="964" spans="1:18" s="271" customFormat="1" ht="21.75" customHeight="1">
      <c r="A964" s="491"/>
      <c r="B964" s="258"/>
      <c r="C964" s="258"/>
      <c r="D964" s="258"/>
      <c r="E964" s="258"/>
      <c r="F964" s="258"/>
      <c r="G964" s="258"/>
      <c r="H964" s="258"/>
      <c r="I964" s="258"/>
      <c r="J964" s="258"/>
      <c r="K964" s="258"/>
      <c r="L964" s="258"/>
      <c r="M964" s="258"/>
      <c r="N964" s="258"/>
      <c r="O964" s="258"/>
      <c r="P964" s="258"/>
      <c r="Q964" s="258"/>
      <c r="R964" s="396"/>
    </row>
    <row r="965" spans="1:18" s="271" customFormat="1" ht="21.75" customHeight="1">
      <c r="A965" s="491"/>
      <c r="B965" s="258"/>
      <c r="C965" s="258"/>
      <c r="D965" s="258"/>
      <c r="E965" s="258"/>
      <c r="F965" s="258"/>
      <c r="G965" s="258"/>
      <c r="H965" s="258"/>
      <c r="I965" s="258"/>
      <c r="J965" s="258"/>
      <c r="K965" s="258"/>
      <c r="L965" s="258"/>
      <c r="M965" s="258"/>
      <c r="N965" s="258"/>
      <c r="O965" s="258"/>
      <c r="P965" s="258"/>
      <c r="Q965" s="258"/>
      <c r="R965" s="396"/>
    </row>
    <row r="966" spans="1:18" s="271" customFormat="1" ht="21.75" customHeight="1">
      <c r="A966" s="491"/>
      <c r="B966" s="258"/>
      <c r="C966" s="258"/>
      <c r="D966" s="258"/>
      <c r="E966" s="258"/>
      <c r="F966" s="258"/>
      <c r="G966" s="258"/>
      <c r="H966" s="258"/>
      <c r="I966" s="258"/>
      <c r="J966" s="258"/>
      <c r="K966" s="258"/>
      <c r="L966" s="258"/>
      <c r="M966" s="258"/>
      <c r="N966" s="258"/>
      <c r="O966" s="258"/>
      <c r="P966" s="258"/>
      <c r="Q966" s="258"/>
      <c r="R966" s="396"/>
    </row>
    <row r="967" spans="1:18" s="271" customFormat="1" ht="21.75" customHeight="1">
      <c r="A967" s="491"/>
      <c r="B967" s="258"/>
      <c r="C967" s="258"/>
      <c r="D967" s="258"/>
      <c r="E967" s="258"/>
      <c r="F967" s="258"/>
      <c r="G967" s="258"/>
      <c r="H967" s="258"/>
      <c r="I967" s="258"/>
      <c r="J967" s="258"/>
      <c r="K967" s="258"/>
      <c r="L967" s="258"/>
      <c r="M967" s="258"/>
      <c r="N967" s="258"/>
      <c r="O967" s="258"/>
      <c r="P967" s="258"/>
      <c r="Q967" s="258"/>
      <c r="R967" s="396"/>
    </row>
    <row r="968" spans="1:18" s="271" customFormat="1" ht="21.75" customHeight="1">
      <c r="A968" s="491"/>
      <c r="B968" s="258"/>
      <c r="C968" s="258"/>
      <c r="D968" s="258"/>
      <c r="E968" s="258"/>
      <c r="F968" s="258"/>
      <c r="G968" s="258"/>
      <c r="H968" s="258"/>
      <c r="I968" s="258"/>
      <c r="J968" s="258"/>
      <c r="K968" s="258"/>
      <c r="L968" s="258"/>
      <c r="M968" s="258"/>
      <c r="N968" s="258"/>
      <c r="O968" s="258"/>
      <c r="P968" s="258"/>
      <c r="Q968" s="258"/>
      <c r="R968" s="396"/>
    </row>
    <row r="969" spans="1:18" s="271" customFormat="1" ht="21.75" customHeight="1">
      <c r="A969" s="491"/>
      <c r="B969" s="258"/>
      <c r="C969" s="258"/>
      <c r="D969" s="258"/>
      <c r="E969" s="258"/>
      <c r="F969" s="258"/>
      <c r="G969" s="258"/>
      <c r="H969" s="258"/>
      <c r="I969" s="258"/>
      <c r="J969" s="258"/>
      <c r="K969" s="258"/>
      <c r="L969" s="258"/>
      <c r="M969" s="258"/>
      <c r="N969" s="258"/>
      <c r="O969" s="258"/>
      <c r="P969" s="258"/>
      <c r="Q969" s="258"/>
      <c r="R969" s="396"/>
    </row>
    <row r="970" spans="1:18" s="271" customFormat="1" ht="21.75" customHeight="1">
      <c r="A970" s="491"/>
      <c r="B970" s="258"/>
      <c r="C970" s="258"/>
      <c r="D970" s="258"/>
      <c r="E970" s="258"/>
      <c r="F970" s="258"/>
      <c r="G970" s="258"/>
      <c r="H970" s="258"/>
      <c r="I970" s="258"/>
      <c r="J970" s="258"/>
      <c r="K970" s="258"/>
      <c r="L970" s="258"/>
      <c r="M970" s="258"/>
      <c r="N970" s="258"/>
      <c r="O970" s="258"/>
      <c r="P970" s="258"/>
      <c r="Q970" s="258"/>
      <c r="R970" s="396"/>
    </row>
    <row r="971" spans="1:18" s="271" customFormat="1" ht="21.75" customHeight="1">
      <c r="A971" s="491"/>
      <c r="B971" s="258"/>
      <c r="C971" s="258"/>
      <c r="D971" s="258"/>
      <c r="E971" s="258"/>
      <c r="F971" s="258"/>
      <c r="G971" s="258"/>
      <c r="H971" s="258"/>
      <c r="I971" s="258"/>
      <c r="J971" s="258"/>
      <c r="K971" s="258"/>
      <c r="L971" s="258"/>
      <c r="M971" s="258"/>
      <c r="N971" s="258"/>
      <c r="O971" s="258"/>
      <c r="P971" s="258"/>
      <c r="Q971" s="258"/>
      <c r="R971" s="396"/>
    </row>
    <row r="972" spans="1:18" s="271" customFormat="1" ht="21.75" customHeight="1">
      <c r="A972" s="491"/>
      <c r="B972" s="258"/>
      <c r="C972" s="258"/>
      <c r="D972" s="258"/>
      <c r="E972" s="258"/>
      <c r="F972" s="258"/>
      <c r="G972" s="258"/>
      <c r="H972" s="258"/>
      <c r="I972" s="258"/>
      <c r="J972" s="258"/>
      <c r="K972" s="258"/>
      <c r="L972" s="258"/>
      <c r="M972" s="258"/>
      <c r="N972" s="258"/>
      <c r="O972" s="258"/>
      <c r="P972" s="258"/>
      <c r="Q972" s="258"/>
      <c r="R972" s="396"/>
    </row>
    <row r="973" spans="1:18" s="271" customFormat="1" ht="21.75" customHeight="1">
      <c r="A973" s="491"/>
      <c r="B973" s="258"/>
      <c r="C973" s="258"/>
      <c r="D973" s="258"/>
      <c r="E973" s="258"/>
      <c r="F973" s="258"/>
      <c r="G973" s="258"/>
      <c r="H973" s="258"/>
      <c r="I973" s="258"/>
      <c r="J973" s="258"/>
      <c r="K973" s="258"/>
      <c r="L973" s="258"/>
      <c r="M973" s="258"/>
      <c r="N973" s="258"/>
      <c r="O973" s="258"/>
      <c r="P973" s="258"/>
      <c r="Q973" s="258"/>
      <c r="R973" s="396"/>
    </row>
    <row r="974" spans="1:18" s="271" customFormat="1" ht="21.75" customHeight="1">
      <c r="A974" s="491"/>
      <c r="B974" s="258"/>
      <c r="C974" s="258"/>
      <c r="D974" s="258"/>
      <c r="E974" s="258"/>
      <c r="F974" s="258"/>
      <c r="G974" s="258"/>
      <c r="H974" s="258"/>
      <c r="I974" s="258"/>
      <c r="J974" s="258"/>
      <c r="K974" s="258"/>
      <c r="L974" s="258"/>
      <c r="M974" s="258"/>
      <c r="N974" s="258"/>
      <c r="O974" s="258"/>
      <c r="P974" s="258"/>
      <c r="Q974" s="258"/>
      <c r="R974" s="396"/>
    </row>
    <row r="975" spans="1:18" s="271" customFormat="1" ht="21.75" customHeight="1">
      <c r="A975" s="491"/>
      <c r="B975" s="258"/>
      <c r="C975" s="258"/>
      <c r="D975" s="258"/>
      <c r="E975" s="258"/>
      <c r="F975" s="258"/>
      <c r="G975" s="258"/>
      <c r="H975" s="258"/>
      <c r="I975" s="258"/>
      <c r="J975" s="258"/>
      <c r="K975" s="258"/>
      <c r="L975" s="258"/>
      <c r="M975" s="258"/>
      <c r="N975" s="258"/>
      <c r="O975" s="258"/>
      <c r="P975" s="258"/>
      <c r="Q975" s="258"/>
      <c r="R975" s="396"/>
    </row>
    <row r="976" spans="1:18" s="271" customFormat="1" ht="21.75" customHeight="1">
      <c r="A976" s="491"/>
      <c r="B976" s="258"/>
      <c r="C976" s="258"/>
      <c r="D976" s="258"/>
      <c r="E976" s="258"/>
      <c r="F976" s="258"/>
      <c r="G976" s="258"/>
      <c r="H976" s="258"/>
      <c r="I976" s="258"/>
      <c r="J976" s="258"/>
      <c r="K976" s="258"/>
      <c r="L976" s="258"/>
      <c r="M976" s="258"/>
      <c r="N976" s="258"/>
      <c r="O976" s="258"/>
      <c r="P976" s="258"/>
      <c r="Q976" s="258"/>
      <c r="R976" s="396"/>
    </row>
    <row r="977" spans="1:18" s="271" customFormat="1" ht="21.75" customHeight="1">
      <c r="A977" s="491"/>
      <c r="B977" s="258"/>
      <c r="C977" s="258"/>
      <c r="D977" s="258"/>
      <c r="E977" s="258"/>
      <c r="F977" s="258"/>
      <c r="G977" s="258"/>
      <c r="H977" s="258"/>
      <c r="I977" s="258"/>
      <c r="J977" s="258"/>
      <c r="K977" s="258"/>
      <c r="L977" s="258"/>
      <c r="M977" s="258"/>
      <c r="N977" s="258"/>
      <c r="O977" s="258"/>
      <c r="P977" s="258"/>
      <c r="Q977" s="258"/>
      <c r="R977" s="396"/>
    </row>
    <row r="978" spans="1:18" s="271" customFormat="1" ht="21.75" customHeight="1">
      <c r="A978" s="491"/>
      <c r="B978" s="258"/>
      <c r="C978" s="258"/>
      <c r="D978" s="258"/>
      <c r="E978" s="258"/>
      <c r="F978" s="258"/>
      <c r="G978" s="258"/>
      <c r="H978" s="258"/>
      <c r="I978" s="258"/>
      <c r="J978" s="258"/>
      <c r="K978" s="258"/>
      <c r="L978" s="258"/>
      <c r="M978" s="258"/>
      <c r="N978" s="258"/>
      <c r="O978" s="258"/>
      <c r="P978" s="258"/>
      <c r="Q978" s="258"/>
      <c r="R978" s="396"/>
    </row>
    <row r="979" spans="1:18" s="271" customFormat="1" ht="21.75" customHeight="1">
      <c r="A979" s="491"/>
      <c r="B979" s="258"/>
      <c r="C979" s="258"/>
      <c r="D979" s="258"/>
      <c r="E979" s="258"/>
      <c r="F979" s="258"/>
      <c r="G979" s="258"/>
      <c r="H979" s="258"/>
      <c r="I979" s="258"/>
      <c r="J979" s="258"/>
      <c r="K979" s="258"/>
      <c r="L979" s="258"/>
      <c r="M979" s="258"/>
      <c r="N979" s="258"/>
      <c r="O979" s="258"/>
      <c r="P979" s="258"/>
      <c r="Q979" s="258"/>
      <c r="R979" s="396"/>
    </row>
    <row r="980" spans="1:18" s="271" customFormat="1" ht="21.75" customHeight="1">
      <c r="A980" s="491"/>
      <c r="B980" s="258"/>
      <c r="C980" s="258"/>
      <c r="D980" s="258"/>
      <c r="E980" s="258"/>
      <c r="F980" s="258"/>
      <c r="G980" s="258"/>
      <c r="H980" s="258"/>
      <c r="I980" s="258"/>
      <c r="J980" s="258"/>
      <c r="K980" s="258"/>
      <c r="L980" s="258"/>
      <c r="M980" s="258"/>
      <c r="N980" s="258"/>
      <c r="O980" s="258"/>
      <c r="P980" s="258"/>
      <c r="Q980" s="258"/>
      <c r="R980" s="396"/>
    </row>
    <row r="981" spans="1:18" s="271" customFormat="1" ht="21.75" customHeight="1">
      <c r="A981" s="491"/>
      <c r="B981" s="258"/>
      <c r="C981" s="258"/>
      <c r="D981" s="258"/>
      <c r="E981" s="258"/>
      <c r="F981" s="258"/>
      <c r="G981" s="258"/>
      <c r="H981" s="258"/>
      <c r="I981" s="258"/>
      <c r="J981" s="258"/>
      <c r="K981" s="258"/>
      <c r="L981" s="258"/>
      <c r="M981" s="258"/>
      <c r="N981" s="258"/>
      <c r="O981" s="258"/>
      <c r="P981" s="258"/>
      <c r="Q981" s="258"/>
      <c r="R981" s="396"/>
    </row>
    <row r="982" spans="1:18" s="271" customFormat="1" ht="21.75" customHeight="1">
      <c r="A982" s="491"/>
      <c r="B982" s="258"/>
      <c r="C982" s="258"/>
      <c r="D982" s="258"/>
      <c r="E982" s="258"/>
      <c r="F982" s="258"/>
      <c r="G982" s="258"/>
      <c r="H982" s="258"/>
      <c r="I982" s="258"/>
      <c r="J982" s="258"/>
      <c r="K982" s="258"/>
      <c r="L982" s="258"/>
      <c r="M982" s="258"/>
      <c r="N982" s="258"/>
      <c r="O982" s="258"/>
      <c r="P982" s="258"/>
      <c r="Q982" s="258"/>
      <c r="R982" s="396"/>
    </row>
    <row r="983" spans="1:18" s="271" customFormat="1" ht="21.75" customHeight="1">
      <c r="A983" s="491"/>
      <c r="B983" s="258"/>
      <c r="C983" s="258"/>
      <c r="D983" s="258"/>
      <c r="E983" s="258"/>
      <c r="F983" s="258"/>
      <c r="G983" s="258"/>
      <c r="H983" s="258"/>
      <c r="I983" s="258"/>
      <c r="J983" s="258"/>
      <c r="K983" s="258"/>
      <c r="L983" s="258"/>
      <c r="M983" s="258"/>
      <c r="N983" s="258"/>
      <c r="O983" s="258"/>
      <c r="P983" s="258"/>
      <c r="Q983" s="258"/>
      <c r="R983" s="396"/>
    </row>
    <row r="984" spans="1:18" s="271" customFormat="1" ht="21.75" customHeight="1">
      <c r="A984" s="491"/>
      <c r="B984" s="258"/>
      <c r="C984" s="258"/>
      <c r="D984" s="258"/>
      <c r="E984" s="258"/>
      <c r="F984" s="258"/>
      <c r="G984" s="258"/>
      <c r="H984" s="258"/>
      <c r="I984" s="258"/>
      <c r="J984" s="258"/>
      <c r="K984" s="258"/>
      <c r="L984" s="258"/>
      <c r="M984" s="258"/>
      <c r="N984" s="258"/>
      <c r="O984" s="258"/>
      <c r="P984" s="258"/>
      <c r="Q984" s="258"/>
      <c r="R984" s="396"/>
    </row>
    <row r="985" spans="1:18" s="271" customFormat="1" ht="21.75" customHeight="1">
      <c r="A985" s="491"/>
      <c r="B985" s="258"/>
      <c r="C985" s="258"/>
      <c r="D985" s="258"/>
      <c r="E985" s="258"/>
      <c r="F985" s="258"/>
      <c r="G985" s="258"/>
      <c r="H985" s="258"/>
      <c r="I985" s="258"/>
      <c r="J985" s="258"/>
      <c r="K985" s="258"/>
      <c r="L985" s="258"/>
      <c r="M985" s="258"/>
      <c r="N985" s="258"/>
      <c r="O985" s="258"/>
      <c r="P985" s="258"/>
      <c r="Q985" s="258"/>
      <c r="R985" s="396"/>
    </row>
    <row r="986" spans="1:18" s="271" customFormat="1" ht="21.75" customHeight="1">
      <c r="A986" s="491"/>
      <c r="B986" s="258"/>
      <c r="C986" s="258"/>
      <c r="D986" s="258"/>
      <c r="E986" s="258"/>
      <c r="F986" s="258"/>
      <c r="G986" s="258"/>
      <c r="H986" s="258"/>
      <c r="I986" s="258"/>
      <c r="J986" s="258"/>
      <c r="K986" s="258"/>
      <c r="L986" s="258"/>
      <c r="M986" s="258"/>
      <c r="N986" s="258"/>
      <c r="O986" s="258"/>
      <c r="P986" s="258"/>
      <c r="Q986" s="258"/>
      <c r="R986" s="396"/>
    </row>
    <row r="987" spans="1:18" s="271" customFormat="1" ht="21.75" customHeight="1">
      <c r="A987" s="491"/>
      <c r="B987" s="258"/>
      <c r="C987" s="258"/>
      <c r="D987" s="258"/>
      <c r="E987" s="258"/>
      <c r="F987" s="258"/>
      <c r="G987" s="258"/>
      <c r="H987" s="258"/>
      <c r="I987" s="258"/>
      <c r="J987" s="258"/>
      <c r="K987" s="258"/>
      <c r="L987" s="258"/>
      <c r="M987" s="258"/>
      <c r="N987" s="258"/>
      <c r="O987" s="258"/>
      <c r="P987" s="258"/>
      <c r="Q987" s="258"/>
      <c r="R987" s="396"/>
    </row>
    <row r="988" spans="1:18" s="271" customFormat="1" ht="21.75" customHeight="1">
      <c r="A988" s="491"/>
      <c r="B988" s="258"/>
      <c r="C988" s="258"/>
      <c r="D988" s="258"/>
      <c r="E988" s="258"/>
      <c r="F988" s="258"/>
      <c r="G988" s="258"/>
      <c r="H988" s="258"/>
      <c r="I988" s="258"/>
      <c r="J988" s="258"/>
      <c r="K988" s="258"/>
      <c r="L988" s="258"/>
      <c r="M988" s="258"/>
      <c r="N988" s="258"/>
      <c r="O988" s="258"/>
      <c r="P988" s="258"/>
      <c r="Q988" s="258"/>
      <c r="R988" s="396"/>
    </row>
    <row r="989" spans="1:18" s="271" customFormat="1" ht="21.75" customHeight="1">
      <c r="A989" s="491"/>
      <c r="B989" s="258"/>
      <c r="C989" s="258"/>
      <c r="D989" s="258"/>
      <c r="E989" s="258"/>
      <c r="F989" s="258"/>
      <c r="G989" s="258"/>
      <c r="H989" s="258"/>
      <c r="I989" s="258"/>
      <c r="J989" s="258"/>
      <c r="K989" s="258"/>
      <c r="L989" s="258"/>
      <c r="M989" s="258"/>
      <c r="N989" s="258"/>
      <c r="O989" s="258"/>
      <c r="P989" s="258"/>
      <c r="Q989" s="258"/>
      <c r="R989" s="396"/>
    </row>
    <row r="990" spans="1:18" s="271" customFormat="1" ht="21.75" customHeight="1">
      <c r="A990" s="491"/>
      <c r="B990" s="258"/>
      <c r="C990" s="258"/>
      <c r="D990" s="258"/>
      <c r="E990" s="258"/>
      <c r="F990" s="258"/>
      <c r="G990" s="258"/>
      <c r="H990" s="258"/>
      <c r="I990" s="258"/>
      <c r="J990" s="258"/>
      <c r="K990" s="258"/>
      <c r="L990" s="258"/>
      <c r="M990" s="258"/>
      <c r="N990" s="258"/>
      <c r="O990" s="258"/>
      <c r="P990" s="258"/>
      <c r="Q990" s="258"/>
      <c r="R990" s="396"/>
    </row>
    <row r="991" spans="1:18" s="271" customFormat="1" ht="21.75" customHeight="1">
      <c r="A991" s="491"/>
      <c r="B991" s="258"/>
      <c r="C991" s="258"/>
      <c r="D991" s="258"/>
      <c r="E991" s="258"/>
      <c r="F991" s="258"/>
      <c r="G991" s="258"/>
      <c r="H991" s="258"/>
      <c r="I991" s="258"/>
      <c r="J991" s="258"/>
      <c r="K991" s="258"/>
      <c r="L991" s="258"/>
      <c r="M991" s="258"/>
      <c r="N991" s="258"/>
      <c r="O991" s="258"/>
      <c r="P991" s="258"/>
      <c r="Q991" s="258"/>
      <c r="R991" s="396"/>
    </row>
    <row r="992" spans="1:18" s="271" customFormat="1" ht="21.75" customHeight="1">
      <c r="A992" s="491"/>
      <c r="B992" s="258"/>
      <c r="C992" s="258"/>
      <c r="D992" s="258"/>
      <c r="E992" s="258"/>
      <c r="F992" s="258"/>
      <c r="G992" s="258"/>
      <c r="H992" s="258"/>
      <c r="I992" s="258"/>
      <c r="J992" s="258"/>
      <c r="K992" s="258"/>
      <c r="L992" s="258"/>
      <c r="M992" s="258"/>
      <c r="N992" s="258"/>
      <c r="O992" s="258"/>
      <c r="P992" s="258"/>
      <c r="Q992" s="258"/>
      <c r="R992" s="396"/>
    </row>
    <row r="993" spans="1:18" s="271" customFormat="1" ht="21.75" customHeight="1">
      <c r="A993" s="491"/>
      <c r="B993" s="258"/>
      <c r="C993" s="258"/>
      <c r="D993" s="258"/>
      <c r="E993" s="258"/>
      <c r="F993" s="258"/>
      <c r="G993" s="258"/>
      <c r="H993" s="258"/>
      <c r="I993" s="258"/>
      <c r="J993" s="258"/>
      <c r="K993" s="258"/>
      <c r="L993" s="258"/>
      <c r="M993" s="258"/>
      <c r="N993" s="258"/>
      <c r="O993" s="258"/>
      <c r="P993" s="258"/>
      <c r="Q993" s="258"/>
      <c r="R993" s="396"/>
    </row>
    <row r="994" spans="1:18" s="271" customFormat="1" ht="21.75" customHeight="1">
      <c r="A994" s="491"/>
      <c r="B994" s="258"/>
      <c r="C994" s="258"/>
      <c r="D994" s="258"/>
      <c r="E994" s="258"/>
      <c r="F994" s="258"/>
      <c r="G994" s="258"/>
      <c r="H994" s="258"/>
      <c r="I994" s="258"/>
      <c r="J994" s="258"/>
      <c r="K994" s="258"/>
      <c r="L994" s="258"/>
      <c r="M994" s="258"/>
      <c r="N994" s="258"/>
      <c r="O994" s="258"/>
      <c r="P994" s="258"/>
      <c r="Q994" s="258"/>
      <c r="R994" s="396"/>
    </row>
    <row r="995" spans="1:18" s="271" customFormat="1" ht="21.75" customHeight="1">
      <c r="A995" s="491"/>
      <c r="B995" s="258"/>
      <c r="C995" s="258"/>
      <c r="D995" s="258"/>
      <c r="E995" s="258"/>
      <c r="F995" s="258"/>
      <c r="G995" s="258"/>
      <c r="H995" s="258"/>
      <c r="I995" s="258"/>
      <c r="J995" s="258"/>
      <c r="K995" s="258"/>
      <c r="L995" s="258"/>
      <c r="M995" s="258"/>
      <c r="N995" s="258"/>
      <c r="O995" s="258"/>
      <c r="P995" s="258"/>
      <c r="Q995" s="258"/>
      <c r="R995" s="396"/>
    </row>
    <row r="996" spans="1:18" s="271" customFormat="1" ht="21.75" customHeight="1">
      <c r="A996" s="491"/>
      <c r="B996" s="258"/>
      <c r="C996" s="258"/>
      <c r="D996" s="258"/>
      <c r="E996" s="258"/>
      <c r="F996" s="258"/>
      <c r="G996" s="258"/>
      <c r="H996" s="258"/>
      <c r="I996" s="258"/>
      <c r="J996" s="258"/>
      <c r="K996" s="258"/>
      <c r="L996" s="258"/>
      <c r="M996" s="258"/>
      <c r="N996" s="258"/>
      <c r="O996" s="258"/>
      <c r="P996" s="258"/>
      <c r="Q996" s="258"/>
      <c r="R996" s="396"/>
    </row>
    <row r="997" spans="1:18" s="271" customFormat="1" ht="21.75" customHeight="1">
      <c r="A997" s="491"/>
      <c r="B997" s="258"/>
      <c r="C997" s="258"/>
      <c r="D997" s="258"/>
      <c r="E997" s="258"/>
      <c r="F997" s="258"/>
      <c r="G997" s="258"/>
      <c r="H997" s="258"/>
      <c r="I997" s="258"/>
      <c r="J997" s="258"/>
      <c r="K997" s="258"/>
      <c r="L997" s="258"/>
      <c r="M997" s="258"/>
      <c r="N997" s="258"/>
      <c r="O997" s="258"/>
      <c r="P997" s="258"/>
      <c r="Q997" s="258"/>
      <c r="R997" s="396"/>
    </row>
    <row r="998" spans="1:18" s="271" customFormat="1" ht="21.75" customHeight="1">
      <c r="A998" s="491"/>
      <c r="B998" s="258"/>
      <c r="C998" s="258"/>
      <c r="D998" s="258"/>
      <c r="E998" s="258"/>
      <c r="F998" s="258"/>
      <c r="G998" s="258"/>
      <c r="H998" s="258"/>
      <c r="I998" s="258"/>
      <c r="J998" s="258"/>
      <c r="K998" s="258"/>
      <c r="L998" s="258"/>
      <c r="M998" s="258"/>
      <c r="N998" s="258"/>
      <c r="O998" s="258"/>
      <c r="P998" s="258"/>
      <c r="Q998" s="258"/>
      <c r="R998" s="396"/>
    </row>
    <row r="999" spans="1:18" s="271" customFormat="1" ht="21.75" customHeight="1">
      <c r="A999" s="491"/>
      <c r="B999" s="258"/>
      <c r="C999" s="258"/>
      <c r="D999" s="258"/>
      <c r="E999" s="258"/>
      <c r="F999" s="258"/>
      <c r="G999" s="258"/>
      <c r="H999" s="258"/>
      <c r="I999" s="258"/>
      <c r="J999" s="258"/>
      <c r="K999" s="258"/>
      <c r="L999" s="258"/>
      <c r="M999" s="258"/>
      <c r="N999" s="258"/>
      <c r="O999" s="258"/>
      <c r="P999" s="258"/>
      <c r="Q999" s="258"/>
      <c r="R999" s="396"/>
    </row>
    <row r="1000" spans="1:18" s="271" customFormat="1" ht="21.75" customHeight="1">
      <c r="A1000" s="491"/>
      <c r="B1000" s="258"/>
      <c r="C1000" s="258"/>
      <c r="D1000" s="258"/>
      <c r="E1000" s="258"/>
      <c r="F1000" s="258"/>
      <c r="G1000" s="258"/>
      <c r="H1000" s="258"/>
      <c r="I1000" s="258"/>
      <c r="J1000" s="258"/>
      <c r="K1000" s="258"/>
      <c r="L1000" s="258"/>
      <c r="M1000" s="258"/>
      <c r="N1000" s="258"/>
      <c r="O1000" s="258"/>
      <c r="P1000" s="258"/>
      <c r="Q1000" s="258"/>
      <c r="R1000" s="396"/>
    </row>
    <row r="1001" spans="1:18" s="271" customFormat="1" ht="21.75" customHeight="1">
      <c r="A1001" s="491"/>
      <c r="B1001" s="258"/>
      <c r="C1001" s="258"/>
      <c r="D1001" s="258"/>
      <c r="E1001" s="258"/>
      <c r="F1001" s="258"/>
      <c r="G1001" s="258"/>
      <c r="H1001" s="258"/>
      <c r="I1001" s="258"/>
      <c r="J1001" s="258"/>
      <c r="K1001" s="258"/>
      <c r="L1001" s="258"/>
      <c r="M1001" s="258"/>
      <c r="N1001" s="258"/>
      <c r="O1001" s="258"/>
      <c r="P1001" s="258"/>
      <c r="Q1001" s="258"/>
      <c r="R1001" s="396"/>
    </row>
    <row r="1002" spans="1:18" s="271" customFormat="1" ht="21.75" customHeight="1">
      <c r="A1002" s="491"/>
      <c r="B1002" s="258"/>
      <c r="C1002" s="258"/>
      <c r="D1002" s="258"/>
      <c r="E1002" s="258"/>
      <c r="F1002" s="258"/>
      <c r="G1002" s="258"/>
      <c r="H1002" s="258"/>
      <c r="I1002" s="258"/>
      <c r="J1002" s="258"/>
      <c r="K1002" s="258"/>
      <c r="L1002" s="258"/>
      <c r="M1002" s="258"/>
      <c r="N1002" s="258"/>
      <c r="O1002" s="258"/>
      <c r="P1002" s="258"/>
      <c r="Q1002" s="258"/>
      <c r="R1002" s="396"/>
    </row>
    <row r="1003" spans="1:18" s="271" customFormat="1" ht="21.75" customHeight="1">
      <c r="A1003" s="491"/>
      <c r="B1003" s="258"/>
      <c r="C1003" s="258"/>
      <c r="D1003" s="258"/>
      <c r="E1003" s="258"/>
      <c r="F1003" s="258"/>
      <c r="G1003" s="258"/>
      <c r="H1003" s="258"/>
      <c r="I1003" s="258"/>
      <c r="J1003" s="258"/>
      <c r="K1003" s="258"/>
      <c r="L1003" s="258"/>
      <c r="M1003" s="258"/>
      <c r="N1003" s="258"/>
      <c r="O1003" s="258"/>
      <c r="P1003" s="258"/>
      <c r="Q1003" s="258"/>
      <c r="R1003" s="396"/>
    </row>
    <row r="1004" spans="1:18" s="271" customFormat="1" ht="21.75" customHeight="1">
      <c r="A1004" s="491"/>
      <c r="B1004" s="258"/>
      <c r="C1004" s="258"/>
      <c r="D1004" s="258"/>
      <c r="E1004" s="258"/>
      <c r="F1004" s="258"/>
      <c r="G1004" s="258"/>
      <c r="H1004" s="258"/>
      <c r="I1004" s="258"/>
      <c r="J1004" s="258"/>
      <c r="K1004" s="258"/>
      <c r="L1004" s="258"/>
      <c r="M1004" s="258"/>
      <c r="N1004" s="258"/>
      <c r="O1004" s="258"/>
      <c r="P1004" s="258"/>
      <c r="Q1004" s="258"/>
      <c r="R1004" s="396"/>
    </row>
    <row r="1005" spans="1:18" s="271" customFormat="1" ht="21.75" customHeight="1">
      <c r="A1005" s="491"/>
      <c r="B1005" s="258"/>
      <c r="C1005" s="258"/>
      <c r="D1005" s="258"/>
      <c r="E1005" s="258"/>
      <c r="F1005" s="258"/>
      <c r="G1005" s="258"/>
      <c r="H1005" s="258"/>
      <c r="I1005" s="258"/>
      <c r="J1005" s="258"/>
      <c r="K1005" s="258"/>
      <c r="L1005" s="258"/>
      <c r="M1005" s="258"/>
      <c r="N1005" s="258"/>
      <c r="O1005" s="258"/>
      <c r="P1005" s="258"/>
      <c r="Q1005" s="258"/>
      <c r="R1005" s="396"/>
    </row>
    <row r="1006" spans="1:18" s="271" customFormat="1" ht="21.75" customHeight="1">
      <c r="A1006" s="491"/>
      <c r="B1006" s="258"/>
      <c r="C1006" s="258"/>
      <c r="D1006" s="258"/>
      <c r="E1006" s="258"/>
      <c r="F1006" s="258"/>
      <c r="G1006" s="258"/>
      <c r="H1006" s="258"/>
      <c r="I1006" s="258"/>
      <c r="J1006" s="258"/>
      <c r="K1006" s="258"/>
      <c r="L1006" s="258"/>
      <c r="M1006" s="258"/>
      <c r="N1006" s="258"/>
      <c r="O1006" s="258"/>
      <c r="P1006" s="258"/>
      <c r="Q1006" s="258"/>
      <c r="R1006" s="396"/>
    </row>
    <row r="1007" spans="1:18" s="271" customFormat="1" ht="21.75" customHeight="1">
      <c r="A1007" s="491"/>
      <c r="B1007" s="258"/>
      <c r="C1007" s="258"/>
      <c r="D1007" s="258"/>
      <c r="E1007" s="258"/>
      <c r="F1007" s="258"/>
      <c r="G1007" s="258"/>
      <c r="H1007" s="258"/>
      <c r="I1007" s="258"/>
      <c r="J1007" s="258"/>
      <c r="K1007" s="258"/>
      <c r="L1007" s="258"/>
      <c r="M1007" s="258"/>
      <c r="N1007" s="258"/>
      <c r="O1007" s="258"/>
      <c r="P1007" s="258"/>
      <c r="Q1007" s="258"/>
      <c r="R1007" s="396"/>
    </row>
    <row r="1008" spans="1:18" s="271" customFormat="1" ht="21.75" customHeight="1">
      <c r="A1008" s="491"/>
      <c r="B1008" s="258"/>
      <c r="C1008" s="258"/>
      <c r="D1008" s="258"/>
      <c r="E1008" s="258"/>
      <c r="F1008" s="258"/>
      <c r="G1008" s="258"/>
      <c r="H1008" s="258"/>
      <c r="I1008" s="258"/>
      <c r="J1008" s="258"/>
      <c r="K1008" s="258"/>
      <c r="L1008" s="258"/>
      <c r="M1008" s="258"/>
      <c r="N1008" s="258"/>
      <c r="O1008" s="258"/>
      <c r="P1008" s="258"/>
      <c r="Q1008" s="258"/>
      <c r="R1008" s="396"/>
    </row>
    <row r="1009" spans="1:18" s="271" customFormat="1" ht="21.75" customHeight="1">
      <c r="A1009" s="491"/>
      <c r="B1009" s="258"/>
      <c r="C1009" s="258"/>
      <c r="D1009" s="258"/>
      <c r="E1009" s="258"/>
      <c r="F1009" s="258"/>
      <c r="G1009" s="258"/>
      <c r="H1009" s="258"/>
      <c r="I1009" s="258"/>
      <c r="J1009" s="258"/>
      <c r="K1009" s="258"/>
      <c r="L1009" s="258"/>
      <c r="M1009" s="258"/>
      <c r="N1009" s="258"/>
      <c r="O1009" s="258"/>
      <c r="P1009" s="258"/>
      <c r="Q1009" s="258"/>
      <c r="R1009" s="396"/>
    </row>
    <row r="1010" spans="1:18" s="271" customFormat="1" ht="21.75" customHeight="1">
      <c r="A1010" s="491"/>
      <c r="B1010" s="258"/>
      <c r="C1010" s="258"/>
      <c r="D1010" s="258"/>
      <c r="E1010" s="258"/>
      <c r="F1010" s="258"/>
      <c r="G1010" s="258"/>
      <c r="H1010" s="258"/>
      <c r="I1010" s="258"/>
      <c r="J1010" s="258"/>
      <c r="K1010" s="258"/>
      <c r="L1010" s="258"/>
      <c r="M1010" s="258"/>
      <c r="N1010" s="258"/>
      <c r="O1010" s="258"/>
      <c r="P1010" s="258"/>
      <c r="Q1010" s="258"/>
      <c r="R1010" s="396"/>
    </row>
    <row r="1011" spans="1:18" s="271" customFormat="1" ht="21.75" customHeight="1">
      <c r="A1011" s="491"/>
      <c r="B1011" s="258"/>
      <c r="C1011" s="258"/>
      <c r="D1011" s="258"/>
      <c r="E1011" s="258"/>
      <c r="F1011" s="258"/>
      <c r="G1011" s="258"/>
      <c r="H1011" s="258"/>
      <c r="I1011" s="258"/>
      <c r="J1011" s="258"/>
      <c r="K1011" s="258"/>
      <c r="L1011" s="258"/>
      <c r="M1011" s="258"/>
      <c r="N1011" s="258"/>
      <c r="O1011" s="258"/>
      <c r="P1011" s="258"/>
      <c r="Q1011" s="258"/>
      <c r="R1011" s="396"/>
    </row>
    <row r="1012" spans="1:18" s="271" customFormat="1" ht="21.75" customHeight="1">
      <c r="A1012" s="491"/>
      <c r="B1012" s="258"/>
      <c r="C1012" s="258"/>
      <c r="D1012" s="258"/>
      <c r="E1012" s="258"/>
      <c r="F1012" s="258"/>
      <c r="G1012" s="258"/>
      <c r="H1012" s="258"/>
      <c r="I1012" s="258"/>
      <c r="J1012" s="258"/>
      <c r="K1012" s="258"/>
      <c r="L1012" s="258"/>
      <c r="M1012" s="258"/>
      <c r="N1012" s="258"/>
      <c r="O1012" s="258"/>
      <c r="P1012" s="258"/>
      <c r="Q1012" s="258"/>
      <c r="R1012" s="396"/>
    </row>
    <row r="1013" spans="1:18" s="271" customFormat="1" ht="21.75" customHeight="1">
      <c r="A1013" s="491"/>
      <c r="B1013" s="258"/>
      <c r="C1013" s="258"/>
      <c r="D1013" s="258"/>
      <c r="E1013" s="258"/>
      <c r="F1013" s="258"/>
      <c r="G1013" s="258"/>
      <c r="H1013" s="258"/>
      <c r="I1013" s="258"/>
      <c r="J1013" s="258"/>
      <c r="K1013" s="258"/>
      <c r="L1013" s="258"/>
      <c r="M1013" s="258"/>
      <c r="N1013" s="258"/>
      <c r="O1013" s="258"/>
      <c r="P1013" s="258"/>
      <c r="Q1013" s="258"/>
      <c r="R1013" s="396"/>
    </row>
    <row r="1014" spans="1:18" s="271" customFormat="1" ht="21.75" customHeight="1">
      <c r="A1014" s="491"/>
      <c r="B1014" s="258"/>
      <c r="C1014" s="258"/>
      <c r="D1014" s="258"/>
      <c r="E1014" s="258"/>
      <c r="F1014" s="258"/>
      <c r="G1014" s="258"/>
      <c r="H1014" s="258"/>
      <c r="I1014" s="258"/>
      <c r="J1014" s="258"/>
      <c r="K1014" s="258"/>
      <c r="L1014" s="258"/>
      <c r="M1014" s="258"/>
      <c r="N1014" s="258"/>
      <c r="O1014" s="258"/>
      <c r="P1014" s="258"/>
      <c r="Q1014" s="258"/>
      <c r="R1014" s="396"/>
    </row>
    <row r="1015" spans="1:18" s="271" customFormat="1" ht="21.75" customHeight="1">
      <c r="A1015" s="491"/>
      <c r="B1015" s="258"/>
      <c r="C1015" s="258"/>
      <c r="D1015" s="258"/>
      <c r="E1015" s="258"/>
      <c r="F1015" s="258"/>
      <c r="G1015" s="258"/>
      <c r="H1015" s="258"/>
      <c r="I1015" s="258"/>
      <c r="J1015" s="258"/>
      <c r="K1015" s="258"/>
      <c r="L1015" s="258"/>
      <c r="M1015" s="258"/>
      <c r="N1015" s="258"/>
      <c r="O1015" s="258"/>
      <c r="P1015" s="258"/>
      <c r="Q1015" s="258"/>
      <c r="R1015" s="396"/>
    </row>
    <row r="1016" spans="1:18" s="271" customFormat="1" ht="21.75" customHeight="1">
      <c r="A1016" s="491"/>
      <c r="B1016" s="258"/>
      <c r="C1016" s="258"/>
      <c r="D1016" s="258"/>
      <c r="E1016" s="258"/>
      <c r="F1016" s="258"/>
      <c r="G1016" s="258"/>
      <c r="H1016" s="258"/>
      <c r="I1016" s="258"/>
      <c r="J1016" s="258"/>
      <c r="K1016" s="258"/>
      <c r="L1016" s="258"/>
      <c r="M1016" s="258"/>
      <c r="N1016" s="258"/>
      <c r="O1016" s="258"/>
      <c r="P1016" s="258"/>
      <c r="Q1016" s="258"/>
      <c r="R1016" s="396"/>
    </row>
    <row r="1017" spans="1:18" s="271" customFormat="1" ht="21.75" customHeight="1">
      <c r="A1017" s="491"/>
      <c r="B1017" s="258"/>
      <c r="C1017" s="258"/>
      <c r="D1017" s="258"/>
      <c r="E1017" s="258"/>
      <c r="F1017" s="258"/>
      <c r="G1017" s="258"/>
      <c r="H1017" s="258"/>
      <c r="I1017" s="258"/>
      <c r="J1017" s="258"/>
      <c r="K1017" s="258"/>
      <c r="L1017" s="258"/>
      <c r="M1017" s="258"/>
      <c r="N1017" s="258"/>
      <c r="O1017" s="258"/>
      <c r="P1017" s="258"/>
      <c r="Q1017" s="258"/>
      <c r="R1017" s="396"/>
    </row>
    <row r="1018" spans="1:18" s="271" customFormat="1" ht="21.75" customHeight="1">
      <c r="A1018" s="491"/>
      <c r="B1018" s="258"/>
      <c r="C1018" s="258"/>
      <c r="D1018" s="258"/>
      <c r="E1018" s="258"/>
      <c r="F1018" s="258"/>
      <c r="G1018" s="258"/>
      <c r="H1018" s="258"/>
      <c r="I1018" s="258"/>
      <c r="J1018" s="258"/>
      <c r="K1018" s="258"/>
      <c r="L1018" s="258"/>
      <c r="M1018" s="258"/>
      <c r="N1018" s="258"/>
      <c r="O1018" s="258"/>
      <c r="P1018" s="258"/>
      <c r="Q1018" s="258"/>
      <c r="R1018" s="396"/>
    </row>
    <row r="1019" spans="1:18" s="271" customFormat="1" ht="21.75" customHeight="1">
      <c r="A1019" s="491"/>
      <c r="B1019" s="258"/>
      <c r="C1019" s="258"/>
      <c r="D1019" s="258"/>
      <c r="E1019" s="258"/>
      <c r="F1019" s="258"/>
      <c r="G1019" s="258"/>
      <c r="H1019" s="258"/>
      <c r="I1019" s="258"/>
      <c r="J1019" s="258"/>
      <c r="K1019" s="258"/>
      <c r="L1019" s="258"/>
      <c r="M1019" s="258"/>
      <c r="N1019" s="258"/>
      <c r="O1019" s="258"/>
      <c r="P1019" s="258"/>
      <c r="Q1019" s="258"/>
      <c r="R1019" s="396"/>
    </row>
    <row r="1020" spans="1:18" s="271" customFormat="1" ht="21.75" customHeight="1">
      <c r="A1020" s="491"/>
      <c r="B1020" s="258"/>
      <c r="C1020" s="258"/>
      <c r="D1020" s="258"/>
      <c r="E1020" s="258"/>
      <c r="F1020" s="258"/>
      <c r="G1020" s="258"/>
      <c r="H1020" s="258"/>
      <c r="I1020" s="258"/>
      <c r="J1020" s="258"/>
      <c r="K1020" s="258"/>
      <c r="L1020" s="258"/>
      <c r="M1020" s="258"/>
      <c r="N1020" s="258"/>
      <c r="O1020" s="258"/>
      <c r="P1020" s="258"/>
      <c r="Q1020" s="258"/>
      <c r="R1020" s="396"/>
    </row>
    <row r="1021" spans="1:18" s="271" customFormat="1" ht="21.75" customHeight="1">
      <c r="A1021" s="491"/>
      <c r="B1021" s="258"/>
      <c r="C1021" s="258"/>
      <c r="D1021" s="258"/>
      <c r="E1021" s="258"/>
      <c r="F1021" s="258"/>
      <c r="G1021" s="258"/>
      <c r="H1021" s="258"/>
      <c r="I1021" s="258"/>
      <c r="J1021" s="258"/>
      <c r="K1021" s="258"/>
      <c r="L1021" s="258"/>
      <c r="M1021" s="258"/>
      <c r="N1021" s="258"/>
      <c r="O1021" s="258"/>
      <c r="P1021" s="258"/>
      <c r="Q1021" s="258"/>
      <c r="R1021" s="396"/>
    </row>
    <row r="1022" spans="1:18" s="271" customFormat="1" ht="21.75" customHeight="1">
      <c r="A1022" s="491"/>
      <c r="B1022" s="258"/>
      <c r="C1022" s="258"/>
      <c r="D1022" s="258"/>
      <c r="E1022" s="258"/>
      <c r="F1022" s="258"/>
      <c r="G1022" s="258"/>
      <c r="H1022" s="258"/>
      <c r="I1022" s="258"/>
      <c r="J1022" s="258"/>
      <c r="K1022" s="258"/>
      <c r="L1022" s="258"/>
      <c r="M1022" s="258"/>
      <c r="N1022" s="258"/>
      <c r="O1022" s="258"/>
      <c r="P1022" s="258"/>
      <c r="Q1022" s="258"/>
      <c r="R1022" s="396"/>
    </row>
    <row r="1023" spans="1:18" s="271" customFormat="1" ht="21.75" customHeight="1">
      <c r="A1023" s="491"/>
      <c r="B1023" s="258"/>
      <c r="C1023" s="258"/>
      <c r="D1023" s="258"/>
      <c r="E1023" s="258"/>
      <c r="F1023" s="258"/>
      <c r="G1023" s="258"/>
      <c r="H1023" s="258"/>
      <c r="I1023" s="258"/>
      <c r="J1023" s="258"/>
      <c r="K1023" s="258"/>
      <c r="L1023" s="258"/>
      <c r="M1023" s="258"/>
      <c r="N1023" s="258"/>
      <c r="O1023" s="258"/>
      <c r="P1023" s="258"/>
      <c r="Q1023" s="258"/>
      <c r="R1023" s="396"/>
    </row>
    <row r="1024" spans="1:18" s="271" customFormat="1" ht="21.75" customHeight="1">
      <c r="A1024" s="491"/>
      <c r="B1024" s="258"/>
      <c r="C1024" s="258"/>
      <c r="D1024" s="258"/>
      <c r="E1024" s="258"/>
      <c r="F1024" s="258"/>
      <c r="G1024" s="258"/>
      <c r="H1024" s="258"/>
      <c r="I1024" s="258"/>
      <c r="J1024" s="258"/>
      <c r="K1024" s="258"/>
      <c r="L1024" s="258"/>
      <c r="M1024" s="258"/>
      <c r="N1024" s="258"/>
      <c r="O1024" s="258"/>
      <c r="P1024" s="258"/>
      <c r="Q1024" s="258"/>
      <c r="R1024" s="396"/>
    </row>
    <row r="1025" spans="1:18" s="271" customFormat="1" ht="21.75" customHeight="1">
      <c r="A1025" s="491"/>
      <c r="B1025" s="258"/>
      <c r="C1025" s="258"/>
      <c r="D1025" s="258"/>
      <c r="E1025" s="258"/>
      <c r="F1025" s="258"/>
      <c r="G1025" s="258"/>
      <c r="H1025" s="258"/>
      <c r="I1025" s="258"/>
      <c r="J1025" s="258"/>
      <c r="K1025" s="258"/>
      <c r="L1025" s="258"/>
      <c r="M1025" s="258"/>
      <c r="N1025" s="258"/>
      <c r="O1025" s="258"/>
      <c r="P1025" s="258"/>
      <c r="Q1025" s="258"/>
      <c r="R1025" s="396"/>
    </row>
    <row r="1026" spans="1:18" s="271" customFormat="1" ht="21.75" customHeight="1">
      <c r="A1026" s="491"/>
      <c r="B1026" s="258"/>
      <c r="C1026" s="258"/>
      <c r="D1026" s="258"/>
      <c r="E1026" s="258"/>
      <c r="F1026" s="258"/>
      <c r="G1026" s="258"/>
      <c r="H1026" s="258"/>
      <c r="I1026" s="258"/>
      <c r="J1026" s="258"/>
      <c r="K1026" s="258"/>
      <c r="L1026" s="258"/>
      <c r="M1026" s="258"/>
      <c r="N1026" s="258"/>
      <c r="O1026" s="258"/>
      <c r="P1026" s="258"/>
      <c r="Q1026" s="258"/>
      <c r="R1026" s="396"/>
    </row>
    <row r="1027" spans="1:18" s="271" customFormat="1" ht="21.75" customHeight="1">
      <c r="A1027" s="491"/>
      <c r="B1027" s="258"/>
      <c r="C1027" s="258"/>
      <c r="D1027" s="258"/>
      <c r="E1027" s="258"/>
      <c r="F1027" s="258"/>
      <c r="G1027" s="258"/>
      <c r="H1027" s="258"/>
      <c r="I1027" s="258"/>
      <c r="J1027" s="258"/>
      <c r="K1027" s="258"/>
      <c r="L1027" s="258"/>
      <c r="M1027" s="258"/>
      <c r="N1027" s="258"/>
      <c r="O1027" s="258"/>
      <c r="P1027" s="258"/>
      <c r="Q1027" s="258"/>
      <c r="R1027" s="396"/>
    </row>
    <row r="1028" spans="1:18" s="271" customFormat="1" ht="21.75" customHeight="1">
      <c r="A1028" s="491"/>
      <c r="B1028" s="258"/>
      <c r="C1028" s="258"/>
      <c r="D1028" s="258"/>
      <c r="E1028" s="258"/>
      <c r="F1028" s="258"/>
      <c r="G1028" s="258"/>
      <c r="H1028" s="258"/>
      <c r="I1028" s="258"/>
      <c r="J1028" s="258"/>
      <c r="K1028" s="258"/>
      <c r="L1028" s="258"/>
      <c r="M1028" s="258"/>
      <c r="N1028" s="258"/>
      <c r="O1028" s="258"/>
      <c r="P1028" s="258"/>
      <c r="Q1028" s="258"/>
      <c r="R1028" s="396"/>
    </row>
    <row r="1029" spans="1:18" s="271" customFormat="1" ht="21.75" customHeight="1">
      <c r="A1029" s="491"/>
      <c r="B1029" s="258"/>
      <c r="C1029" s="258"/>
      <c r="D1029" s="258"/>
      <c r="E1029" s="258"/>
      <c r="F1029" s="258"/>
      <c r="G1029" s="258"/>
      <c r="H1029" s="258"/>
      <c r="I1029" s="258"/>
      <c r="J1029" s="258"/>
      <c r="K1029" s="258"/>
      <c r="L1029" s="258"/>
      <c r="M1029" s="258"/>
      <c r="N1029" s="258"/>
      <c r="O1029" s="258"/>
      <c r="P1029" s="258"/>
      <c r="Q1029" s="258"/>
      <c r="R1029" s="396"/>
    </row>
    <row r="1030" spans="1:18" s="271" customFormat="1" ht="21.75" customHeight="1">
      <c r="A1030" s="491"/>
      <c r="B1030" s="258"/>
      <c r="C1030" s="258"/>
      <c r="D1030" s="258"/>
      <c r="E1030" s="258"/>
      <c r="F1030" s="258"/>
      <c r="G1030" s="258"/>
      <c r="H1030" s="258"/>
      <c r="I1030" s="258"/>
      <c r="J1030" s="258"/>
      <c r="K1030" s="258"/>
      <c r="L1030" s="258"/>
      <c r="M1030" s="258"/>
      <c r="N1030" s="258"/>
      <c r="O1030" s="258"/>
      <c r="P1030" s="258"/>
      <c r="Q1030" s="258"/>
      <c r="R1030" s="396"/>
    </row>
    <row r="1031" spans="1:18" s="271" customFormat="1" ht="21.75" customHeight="1">
      <c r="A1031" s="491"/>
      <c r="B1031" s="258"/>
      <c r="C1031" s="258"/>
      <c r="D1031" s="258"/>
      <c r="E1031" s="258"/>
      <c r="F1031" s="258"/>
      <c r="G1031" s="258"/>
      <c r="H1031" s="258"/>
      <c r="I1031" s="258"/>
      <c r="J1031" s="258"/>
      <c r="K1031" s="258"/>
      <c r="L1031" s="258"/>
      <c r="M1031" s="258"/>
      <c r="N1031" s="258"/>
      <c r="O1031" s="258"/>
      <c r="P1031" s="258"/>
      <c r="Q1031" s="258"/>
      <c r="R1031" s="396"/>
    </row>
    <row r="1032" spans="1:18" s="271" customFormat="1" ht="21.75" customHeight="1">
      <c r="A1032" s="491"/>
      <c r="B1032" s="258"/>
      <c r="C1032" s="258"/>
      <c r="D1032" s="258"/>
      <c r="E1032" s="258"/>
      <c r="F1032" s="258"/>
      <c r="G1032" s="258"/>
      <c r="H1032" s="258"/>
      <c r="I1032" s="258"/>
      <c r="J1032" s="258"/>
      <c r="K1032" s="258"/>
      <c r="L1032" s="258"/>
      <c r="M1032" s="258"/>
      <c r="N1032" s="258"/>
      <c r="O1032" s="258"/>
      <c r="P1032" s="258"/>
      <c r="Q1032" s="258"/>
      <c r="R1032" s="396"/>
    </row>
    <row r="1033" spans="1:18" s="271" customFormat="1" ht="21.75" customHeight="1">
      <c r="A1033" s="491"/>
      <c r="B1033" s="258"/>
      <c r="C1033" s="258"/>
      <c r="D1033" s="258"/>
      <c r="E1033" s="258"/>
      <c r="F1033" s="258"/>
      <c r="G1033" s="258"/>
      <c r="H1033" s="258"/>
      <c r="I1033" s="258"/>
      <c r="J1033" s="258"/>
      <c r="K1033" s="258"/>
      <c r="L1033" s="258"/>
      <c r="M1033" s="258"/>
      <c r="N1033" s="258"/>
      <c r="O1033" s="258"/>
      <c r="P1033" s="258"/>
      <c r="Q1033" s="258"/>
      <c r="R1033" s="396"/>
    </row>
    <row r="1034" spans="1:18" s="271" customFormat="1" ht="21.75" customHeight="1">
      <c r="A1034" s="491"/>
      <c r="B1034" s="258"/>
      <c r="C1034" s="258"/>
      <c r="D1034" s="258"/>
      <c r="E1034" s="258"/>
      <c r="F1034" s="258"/>
      <c r="G1034" s="258"/>
      <c r="H1034" s="258"/>
      <c r="I1034" s="258"/>
      <c r="J1034" s="258"/>
      <c r="K1034" s="258"/>
      <c r="L1034" s="258"/>
      <c r="M1034" s="258"/>
      <c r="N1034" s="258"/>
      <c r="O1034" s="258"/>
      <c r="P1034" s="258"/>
      <c r="Q1034" s="258"/>
      <c r="R1034" s="396"/>
    </row>
    <row r="1035" spans="1:18" s="271" customFormat="1" ht="21.75" customHeight="1">
      <c r="A1035" s="491"/>
      <c r="B1035" s="258"/>
      <c r="C1035" s="258"/>
      <c r="D1035" s="258"/>
      <c r="E1035" s="258"/>
      <c r="F1035" s="258"/>
      <c r="G1035" s="258"/>
      <c r="H1035" s="258"/>
      <c r="I1035" s="258"/>
      <c r="J1035" s="258"/>
      <c r="K1035" s="258"/>
      <c r="L1035" s="258"/>
      <c r="M1035" s="258"/>
      <c r="N1035" s="258"/>
      <c r="O1035" s="258"/>
      <c r="P1035" s="258"/>
      <c r="Q1035" s="258"/>
      <c r="R1035" s="396"/>
    </row>
    <row r="1036" spans="1:18" s="271" customFormat="1" ht="21.75" customHeight="1">
      <c r="A1036" s="491"/>
      <c r="B1036" s="258"/>
      <c r="C1036" s="258"/>
      <c r="D1036" s="258"/>
      <c r="E1036" s="258"/>
      <c r="F1036" s="258"/>
      <c r="G1036" s="258"/>
      <c r="H1036" s="258"/>
      <c r="I1036" s="258"/>
      <c r="J1036" s="258"/>
      <c r="K1036" s="258"/>
      <c r="L1036" s="258"/>
      <c r="M1036" s="258"/>
      <c r="N1036" s="258"/>
      <c r="O1036" s="258"/>
      <c r="P1036" s="258"/>
      <c r="Q1036" s="258"/>
      <c r="R1036" s="396"/>
    </row>
    <row r="1037" spans="1:18" s="271" customFormat="1" ht="21.75" customHeight="1">
      <c r="A1037" s="491"/>
      <c r="B1037" s="258"/>
      <c r="C1037" s="258"/>
      <c r="D1037" s="258"/>
      <c r="E1037" s="258"/>
      <c r="F1037" s="258"/>
      <c r="G1037" s="258"/>
      <c r="H1037" s="258"/>
      <c r="I1037" s="258"/>
      <c r="J1037" s="258"/>
      <c r="K1037" s="258"/>
      <c r="L1037" s="258"/>
      <c r="M1037" s="258"/>
      <c r="N1037" s="258"/>
      <c r="O1037" s="258"/>
      <c r="P1037" s="258"/>
      <c r="Q1037" s="258"/>
      <c r="R1037" s="396"/>
    </row>
    <row r="1038" spans="1:18" s="271" customFormat="1" ht="21.75" customHeight="1">
      <c r="A1038" s="491"/>
      <c r="B1038" s="258"/>
      <c r="C1038" s="258"/>
      <c r="D1038" s="258"/>
      <c r="E1038" s="258"/>
      <c r="F1038" s="258"/>
      <c r="G1038" s="258"/>
      <c r="H1038" s="258"/>
      <c r="I1038" s="258"/>
      <c r="J1038" s="258"/>
      <c r="K1038" s="258"/>
      <c r="L1038" s="258"/>
      <c r="M1038" s="258"/>
      <c r="N1038" s="258"/>
      <c r="O1038" s="258"/>
      <c r="P1038" s="258"/>
      <c r="Q1038" s="258"/>
      <c r="R1038" s="396"/>
    </row>
    <row r="1039" spans="1:18" s="271" customFormat="1" ht="21.75" customHeight="1">
      <c r="A1039" s="491"/>
      <c r="B1039" s="258"/>
      <c r="C1039" s="258"/>
      <c r="D1039" s="258"/>
      <c r="E1039" s="258"/>
      <c r="F1039" s="258"/>
      <c r="G1039" s="258"/>
      <c r="H1039" s="258"/>
      <c r="I1039" s="258"/>
      <c r="J1039" s="258"/>
      <c r="K1039" s="258"/>
      <c r="L1039" s="258"/>
      <c r="M1039" s="258"/>
      <c r="N1039" s="258"/>
      <c r="O1039" s="258"/>
      <c r="P1039" s="258"/>
      <c r="Q1039" s="258"/>
      <c r="R1039" s="396"/>
    </row>
    <row r="1040" spans="1:18" s="271" customFormat="1" ht="21.75" customHeight="1">
      <c r="A1040" s="491"/>
      <c r="B1040" s="258"/>
      <c r="C1040" s="258"/>
      <c r="D1040" s="258"/>
      <c r="E1040" s="258"/>
      <c r="F1040" s="258"/>
      <c r="G1040" s="258"/>
      <c r="H1040" s="258"/>
      <c r="I1040" s="258"/>
      <c r="J1040" s="258"/>
      <c r="K1040" s="258"/>
      <c r="L1040" s="258"/>
      <c r="M1040" s="258"/>
      <c r="N1040" s="258"/>
      <c r="O1040" s="258"/>
      <c r="P1040" s="258"/>
      <c r="Q1040" s="258"/>
      <c r="R1040" s="396"/>
    </row>
    <row r="1041" spans="1:18" s="271" customFormat="1" ht="21.75" customHeight="1">
      <c r="A1041" s="491"/>
      <c r="B1041" s="258"/>
      <c r="C1041" s="258"/>
      <c r="D1041" s="258"/>
      <c r="E1041" s="258"/>
      <c r="F1041" s="258"/>
      <c r="G1041" s="258"/>
      <c r="H1041" s="258"/>
      <c r="I1041" s="258"/>
      <c r="J1041" s="258"/>
      <c r="K1041" s="258"/>
      <c r="L1041" s="258"/>
      <c r="M1041" s="258"/>
      <c r="N1041" s="258"/>
      <c r="O1041" s="258"/>
      <c r="P1041" s="258"/>
      <c r="Q1041" s="258"/>
      <c r="R1041" s="396"/>
    </row>
    <row r="1042" spans="1:18" s="271" customFormat="1" ht="21.75" customHeight="1">
      <c r="A1042" s="491"/>
      <c r="B1042" s="258"/>
      <c r="C1042" s="258"/>
      <c r="D1042" s="258"/>
      <c r="E1042" s="258"/>
      <c r="F1042" s="258"/>
      <c r="G1042" s="258"/>
      <c r="H1042" s="258"/>
      <c r="I1042" s="258"/>
      <c r="J1042" s="258"/>
      <c r="K1042" s="258"/>
      <c r="L1042" s="258"/>
      <c r="M1042" s="258"/>
      <c r="N1042" s="258"/>
      <c r="O1042" s="258"/>
      <c r="P1042" s="258"/>
      <c r="Q1042" s="258"/>
      <c r="R1042" s="396"/>
    </row>
    <row r="1043" spans="1:18" s="271" customFormat="1" ht="21.75" customHeight="1">
      <c r="A1043" s="491"/>
      <c r="B1043" s="258"/>
      <c r="C1043" s="258"/>
      <c r="D1043" s="258"/>
      <c r="E1043" s="258"/>
      <c r="F1043" s="258"/>
      <c r="G1043" s="258"/>
      <c r="H1043" s="258"/>
      <c r="I1043" s="258"/>
      <c r="J1043" s="258"/>
      <c r="K1043" s="258"/>
      <c r="L1043" s="258"/>
      <c r="M1043" s="258"/>
      <c r="N1043" s="258"/>
      <c r="O1043" s="258"/>
      <c r="P1043" s="258"/>
      <c r="Q1043" s="258"/>
      <c r="R1043" s="396"/>
    </row>
    <row r="1044" spans="1:18" s="271" customFormat="1" ht="21.75" customHeight="1">
      <c r="A1044" s="491"/>
      <c r="B1044" s="258"/>
      <c r="C1044" s="258"/>
      <c r="D1044" s="258"/>
      <c r="E1044" s="258"/>
      <c r="F1044" s="258"/>
      <c r="G1044" s="258"/>
      <c r="H1044" s="258"/>
      <c r="I1044" s="258"/>
      <c r="J1044" s="258"/>
      <c r="K1044" s="258"/>
      <c r="L1044" s="258"/>
      <c r="M1044" s="258"/>
      <c r="N1044" s="258"/>
      <c r="O1044" s="258"/>
      <c r="P1044" s="258"/>
      <c r="Q1044" s="258"/>
      <c r="R1044" s="396"/>
    </row>
    <row r="1045" spans="1:18" s="271" customFormat="1" ht="21.75" customHeight="1">
      <c r="A1045" s="491"/>
      <c r="B1045" s="258"/>
      <c r="C1045" s="258"/>
      <c r="D1045" s="258"/>
      <c r="E1045" s="258"/>
      <c r="F1045" s="258"/>
      <c r="G1045" s="258"/>
      <c r="H1045" s="258"/>
      <c r="I1045" s="258"/>
      <c r="J1045" s="258"/>
      <c r="K1045" s="258"/>
      <c r="L1045" s="258"/>
      <c r="M1045" s="258"/>
      <c r="N1045" s="258"/>
      <c r="O1045" s="258"/>
      <c r="P1045" s="258"/>
      <c r="Q1045" s="258"/>
      <c r="R1045" s="396"/>
    </row>
    <row r="1046" spans="1:18" s="271" customFormat="1" ht="21.75" customHeight="1">
      <c r="A1046" s="491"/>
      <c r="B1046" s="258"/>
      <c r="C1046" s="258"/>
      <c r="D1046" s="258"/>
      <c r="E1046" s="258"/>
      <c r="F1046" s="258"/>
      <c r="G1046" s="258"/>
      <c r="H1046" s="258"/>
      <c r="I1046" s="258"/>
      <c r="J1046" s="258"/>
      <c r="K1046" s="258"/>
      <c r="L1046" s="258"/>
      <c r="M1046" s="258"/>
      <c r="N1046" s="258"/>
      <c r="O1046" s="258"/>
      <c r="P1046" s="258"/>
      <c r="Q1046" s="258"/>
      <c r="R1046" s="396"/>
    </row>
    <row r="1047" spans="1:18" s="271" customFormat="1" ht="21.75" customHeight="1">
      <c r="A1047" s="491"/>
      <c r="B1047" s="258"/>
      <c r="C1047" s="258"/>
      <c r="D1047" s="258"/>
      <c r="E1047" s="258"/>
      <c r="F1047" s="258"/>
      <c r="G1047" s="258"/>
      <c r="H1047" s="258"/>
      <c r="I1047" s="258"/>
      <c r="J1047" s="258"/>
      <c r="K1047" s="258"/>
      <c r="L1047" s="258"/>
      <c r="M1047" s="258"/>
      <c r="N1047" s="258"/>
      <c r="O1047" s="258"/>
      <c r="P1047" s="258"/>
      <c r="Q1047" s="258"/>
      <c r="R1047" s="396"/>
    </row>
    <row r="1048" spans="1:18" s="271" customFormat="1" ht="21.75" customHeight="1">
      <c r="A1048" s="491"/>
      <c r="B1048" s="258"/>
      <c r="C1048" s="258"/>
      <c r="D1048" s="258"/>
      <c r="E1048" s="258"/>
      <c r="F1048" s="258"/>
      <c r="G1048" s="258"/>
      <c r="H1048" s="258"/>
      <c r="I1048" s="258"/>
      <c r="J1048" s="258"/>
      <c r="K1048" s="258"/>
      <c r="L1048" s="258"/>
      <c r="M1048" s="258"/>
      <c r="N1048" s="258"/>
      <c r="O1048" s="258"/>
      <c r="P1048" s="258"/>
      <c r="Q1048" s="258"/>
      <c r="R1048" s="396"/>
    </row>
    <row r="1049" spans="1:18" s="271" customFormat="1" ht="21.75" customHeight="1">
      <c r="A1049" s="491"/>
      <c r="B1049" s="258"/>
      <c r="C1049" s="258"/>
      <c r="D1049" s="258"/>
      <c r="E1049" s="258"/>
      <c r="F1049" s="258"/>
      <c r="G1049" s="258"/>
      <c r="H1049" s="258"/>
      <c r="I1049" s="258"/>
      <c r="J1049" s="258"/>
      <c r="K1049" s="258"/>
      <c r="L1049" s="258"/>
      <c r="M1049" s="258"/>
      <c r="N1049" s="258"/>
      <c r="O1049" s="258"/>
      <c r="P1049" s="258"/>
      <c r="Q1049" s="258"/>
      <c r="R1049" s="396"/>
    </row>
    <row r="1050" spans="1:18" s="271" customFormat="1" ht="21.75" customHeight="1">
      <c r="A1050" s="491"/>
      <c r="B1050" s="258"/>
      <c r="C1050" s="258"/>
      <c r="D1050" s="258"/>
      <c r="E1050" s="258"/>
      <c r="F1050" s="258"/>
      <c r="G1050" s="258"/>
      <c r="H1050" s="258"/>
      <c r="I1050" s="258"/>
      <c r="J1050" s="258"/>
      <c r="K1050" s="258"/>
      <c r="L1050" s="258"/>
      <c r="M1050" s="258"/>
      <c r="N1050" s="258"/>
      <c r="O1050" s="258"/>
      <c r="P1050" s="258"/>
      <c r="Q1050" s="258"/>
      <c r="R1050" s="396"/>
    </row>
    <row r="1051" spans="1:18" s="271" customFormat="1" ht="21.75" customHeight="1">
      <c r="A1051" s="491"/>
      <c r="B1051" s="258"/>
      <c r="C1051" s="258"/>
      <c r="D1051" s="258"/>
      <c r="E1051" s="258"/>
      <c r="F1051" s="258"/>
      <c r="G1051" s="258"/>
      <c r="H1051" s="258"/>
      <c r="I1051" s="258"/>
      <c r="J1051" s="258"/>
      <c r="K1051" s="258"/>
      <c r="L1051" s="258"/>
      <c r="M1051" s="258"/>
      <c r="N1051" s="258"/>
      <c r="O1051" s="258"/>
      <c r="P1051" s="258"/>
      <c r="Q1051" s="258"/>
      <c r="R1051" s="396"/>
    </row>
    <row r="1052" spans="1:18" s="271" customFormat="1" ht="21.75" customHeight="1">
      <c r="A1052" s="491"/>
      <c r="B1052" s="258"/>
      <c r="C1052" s="258"/>
      <c r="D1052" s="258"/>
      <c r="E1052" s="258"/>
      <c r="F1052" s="258"/>
      <c r="G1052" s="258"/>
      <c r="H1052" s="258"/>
      <c r="I1052" s="258"/>
      <c r="J1052" s="258"/>
      <c r="K1052" s="258"/>
      <c r="L1052" s="258"/>
      <c r="M1052" s="258"/>
      <c r="N1052" s="258"/>
      <c r="O1052" s="258"/>
      <c r="P1052" s="258"/>
      <c r="Q1052" s="258"/>
      <c r="R1052" s="396"/>
    </row>
    <row r="1053" spans="1:18" s="271" customFormat="1" ht="21.75" customHeight="1">
      <c r="A1053" s="491"/>
      <c r="B1053" s="258"/>
      <c r="C1053" s="258"/>
      <c r="D1053" s="258"/>
      <c r="E1053" s="258"/>
      <c r="F1053" s="258"/>
      <c r="G1053" s="258"/>
      <c r="H1053" s="258"/>
      <c r="I1053" s="258"/>
      <c r="J1053" s="258"/>
      <c r="K1053" s="258"/>
      <c r="L1053" s="258"/>
      <c r="M1053" s="258"/>
      <c r="N1053" s="258"/>
      <c r="O1053" s="258"/>
      <c r="P1053" s="258"/>
      <c r="Q1053" s="258"/>
      <c r="R1053" s="396"/>
    </row>
    <row r="1054" spans="1:18" s="271" customFormat="1" ht="21.75" customHeight="1">
      <c r="A1054" s="491"/>
      <c r="B1054" s="258"/>
      <c r="C1054" s="258"/>
      <c r="D1054" s="258"/>
      <c r="E1054" s="258"/>
      <c r="F1054" s="258"/>
      <c r="G1054" s="258"/>
      <c r="H1054" s="258"/>
      <c r="I1054" s="258"/>
      <c r="J1054" s="258"/>
      <c r="K1054" s="258"/>
      <c r="L1054" s="258"/>
      <c r="M1054" s="258"/>
      <c r="N1054" s="258"/>
      <c r="O1054" s="258"/>
      <c r="P1054" s="258"/>
      <c r="Q1054" s="258"/>
      <c r="R1054" s="396"/>
    </row>
    <row r="1055" spans="1:18" s="271" customFormat="1" ht="21.75" customHeight="1">
      <c r="A1055" s="491"/>
      <c r="B1055" s="258"/>
      <c r="C1055" s="258"/>
      <c r="D1055" s="258"/>
      <c r="E1055" s="258"/>
      <c r="F1055" s="258"/>
      <c r="G1055" s="258"/>
      <c r="H1055" s="258"/>
      <c r="I1055" s="258"/>
      <c r="J1055" s="258"/>
      <c r="K1055" s="258"/>
      <c r="L1055" s="258"/>
      <c r="M1055" s="258"/>
      <c r="N1055" s="258"/>
      <c r="O1055" s="258"/>
      <c r="P1055" s="258"/>
      <c r="Q1055" s="258"/>
      <c r="R1055" s="396"/>
    </row>
    <row r="1056" spans="1:18" s="271" customFormat="1" ht="21.75" customHeight="1">
      <c r="A1056" s="491"/>
      <c r="B1056" s="258"/>
      <c r="C1056" s="258"/>
      <c r="D1056" s="258"/>
      <c r="E1056" s="258"/>
      <c r="F1056" s="258"/>
      <c r="G1056" s="258"/>
      <c r="H1056" s="258"/>
      <c r="I1056" s="258"/>
      <c r="J1056" s="258"/>
      <c r="K1056" s="258"/>
      <c r="L1056" s="258"/>
      <c r="M1056" s="258"/>
      <c r="N1056" s="258"/>
      <c r="O1056" s="258"/>
      <c r="P1056" s="258"/>
      <c r="Q1056" s="258"/>
      <c r="R1056" s="396"/>
    </row>
    <row r="1057" spans="1:18" s="271" customFormat="1" ht="21.75" customHeight="1">
      <c r="A1057" s="491"/>
      <c r="B1057" s="258"/>
      <c r="C1057" s="258"/>
      <c r="D1057" s="258"/>
      <c r="E1057" s="258"/>
      <c r="F1057" s="258"/>
      <c r="G1057" s="258"/>
      <c r="H1057" s="258"/>
      <c r="I1057" s="258"/>
      <c r="J1057" s="258"/>
      <c r="K1057" s="258"/>
      <c r="L1057" s="258"/>
      <c r="M1057" s="258"/>
      <c r="N1057" s="258"/>
      <c r="O1057" s="258"/>
      <c r="P1057" s="258"/>
      <c r="Q1057" s="258"/>
      <c r="R1057" s="396"/>
    </row>
    <row r="1058" spans="1:18" s="271" customFormat="1" ht="21.75" customHeight="1">
      <c r="A1058" s="491"/>
      <c r="B1058" s="258"/>
      <c r="C1058" s="258"/>
      <c r="D1058" s="258"/>
      <c r="E1058" s="258"/>
      <c r="F1058" s="258"/>
      <c r="G1058" s="258"/>
      <c r="H1058" s="258"/>
      <c r="I1058" s="258"/>
      <c r="J1058" s="258"/>
      <c r="K1058" s="258"/>
      <c r="L1058" s="258"/>
      <c r="M1058" s="258"/>
      <c r="N1058" s="258"/>
      <c r="O1058" s="258"/>
      <c r="P1058" s="258"/>
      <c r="Q1058" s="258"/>
      <c r="R1058" s="396"/>
    </row>
    <row r="1059" spans="1:18" s="271" customFormat="1" ht="21.75" customHeight="1">
      <c r="A1059" s="491"/>
      <c r="B1059" s="258"/>
      <c r="C1059" s="258"/>
      <c r="D1059" s="258"/>
      <c r="E1059" s="258"/>
      <c r="F1059" s="258"/>
      <c r="G1059" s="258"/>
      <c r="H1059" s="258"/>
      <c r="I1059" s="258"/>
      <c r="J1059" s="258"/>
      <c r="K1059" s="258"/>
      <c r="L1059" s="258"/>
      <c r="M1059" s="258"/>
      <c r="N1059" s="258"/>
      <c r="O1059" s="258"/>
      <c r="P1059" s="258"/>
      <c r="Q1059" s="258"/>
      <c r="R1059" s="396"/>
    </row>
    <row r="1060" spans="1:18" s="271" customFormat="1" ht="21.75" customHeight="1">
      <c r="A1060" s="491"/>
      <c r="B1060" s="258"/>
      <c r="C1060" s="258"/>
      <c r="D1060" s="258"/>
      <c r="E1060" s="258"/>
      <c r="F1060" s="258"/>
      <c r="G1060" s="258"/>
      <c r="H1060" s="258"/>
      <c r="I1060" s="258"/>
      <c r="J1060" s="258"/>
      <c r="K1060" s="258"/>
      <c r="L1060" s="258"/>
      <c r="M1060" s="258"/>
      <c r="N1060" s="258"/>
      <c r="O1060" s="258"/>
      <c r="P1060" s="258"/>
      <c r="Q1060" s="258"/>
      <c r="R1060" s="396"/>
    </row>
    <row r="1061" spans="1:18" s="271" customFormat="1" ht="21.75" customHeight="1">
      <c r="A1061" s="491"/>
      <c r="B1061" s="258"/>
      <c r="C1061" s="258"/>
      <c r="D1061" s="258"/>
      <c r="E1061" s="258"/>
      <c r="F1061" s="258"/>
      <c r="G1061" s="258"/>
      <c r="H1061" s="258"/>
      <c r="I1061" s="258"/>
      <c r="J1061" s="258"/>
      <c r="K1061" s="258"/>
      <c r="L1061" s="258"/>
      <c r="M1061" s="258"/>
      <c r="N1061" s="258"/>
      <c r="O1061" s="258"/>
      <c r="P1061" s="258"/>
      <c r="Q1061" s="258"/>
      <c r="R1061" s="396"/>
    </row>
    <row r="1062" spans="1:18" s="271" customFormat="1" ht="21.75" customHeight="1">
      <c r="A1062" s="491"/>
      <c r="B1062" s="258"/>
      <c r="C1062" s="258"/>
      <c r="D1062" s="258"/>
      <c r="E1062" s="258"/>
      <c r="F1062" s="258"/>
      <c r="G1062" s="258"/>
      <c r="H1062" s="258"/>
      <c r="I1062" s="258"/>
      <c r="J1062" s="258"/>
      <c r="K1062" s="258"/>
      <c r="L1062" s="258"/>
      <c r="M1062" s="258"/>
      <c r="N1062" s="258"/>
      <c r="O1062" s="258"/>
      <c r="P1062" s="258"/>
      <c r="Q1062" s="258"/>
      <c r="R1062" s="396"/>
    </row>
    <row r="1063" spans="1:18" s="271" customFormat="1" ht="21.75" customHeight="1">
      <c r="A1063" s="491"/>
      <c r="B1063" s="258"/>
      <c r="C1063" s="258"/>
      <c r="D1063" s="258"/>
      <c r="E1063" s="258"/>
      <c r="F1063" s="258"/>
      <c r="G1063" s="258"/>
      <c r="H1063" s="258"/>
      <c r="I1063" s="258"/>
      <c r="J1063" s="258"/>
      <c r="K1063" s="258"/>
      <c r="L1063" s="258"/>
      <c r="M1063" s="258"/>
      <c r="N1063" s="258"/>
      <c r="O1063" s="258"/>
      <c r="P1063" s="258"/>
      <c r="Q1063" s="258"/>
      <c r="R1063" s="396"/>
    </row>
    <row r="1064" spans="1:18" s="271" customFormat="1" ht="21.75" customHeight="1">
      <c r="A1064" s="491"/>
      <c r="B1064" s="258"/>
      <c r="C1064" s="258"/>
      <c r="D1064" s="258"/>
      <c r="E1064" s="258"/>
      <c r="F1064" s="258"/>
      <c r="G1064" s="258"/>
      <c r="H1064" s="258"/>
      <c r="I1064" s="258"/>
      <c r="J1064" s="258"/>
      <c r="K1064" s="258"/>
      <c r="L1064" s="258"/>
      <c r="M1064" s="258"/>
      <c r="N1064" s="258"/>
      <c r="O1064" s="258"/>
      <c r="P1064" s="258"/>
      <c r="Q1064" s="258"/>
      <c r="R1064" s="396"/>
    </row>
    <row r="1065" spans="1:18" s="271" customFormat="1" ht="21.75" customHeight="1">
      <c r="A1065" s="491"/>
      <c r="B1065" s="258"/>
      <c r="C1065" s="258"/>
      <c r="D1065" s="258"/>
      <c r="E1065" s="258"/>
      <c r="F1065" s="258"/>
      <c r="G1065" s="258"/>
      <c r="H1065" s="258"/>
      <c r="I1065" s="258"/>
      <c r="J1065" s="258"/>
      <c r="K1065" s="258"/>
      <c r="L1065" s="258"/>
      <c r="M1065" s="258"/>
      <c r="N1065" s="258"/>
      <c r="O1065" s="258"/>
      <c r="P1065" s="258"/>
      <c r="Q1065" s="258"/>
      <c r="R1065" s="396"/>
    </row>
    <row r="1066" spans="1:18" s="271" customFormat="1" ht="21.75" customHeight="1">
      <c r="A1066" s="491"/>
      <c r="B1066" s="258"/>
      <c r="C1066" s="258"/>
      <c r="D1066" s="258"/>
      <c r="E1066" s="258"/>
      <c r="F1066" s="258"/>
      <c r="G1066" s="258"/>
      <c r="H1066" s="258"/>
      <c r="I1066" s="258"/>
      <c r="J1066" s="258"/>
      <c r="K1066" s="258"/>
      <c r="L1066" s="258"/>
      <c r="M1066" s="258"/>
      <c r="N1066" s="258"/>
      <c r="O1066" s="258"/>
      <c r="P1066" s="258"/>
      <c r="Q1066" s="258"/>
      <c r="R1066" s="396"/>
    </row>
    <row r="1067" spans="1:18" s="271" customFormat="1" ht="21.75" customHeight="1">
      <c r="A1067" s="491"/>
      <c r="B1067" s="258"/>
      <c r="C1067" s="258"/>
      <c r="D1067" s="258"/>
      <c r="E1067" s="258"/>
      <c r="F1067" s="258"/>
      <c r="G1067" s="258"/>
      <c r="H1067" s="258"/>
      <c r="I1067" s="258"/>
      <c r="J1067" s="258"/>
      <c r="K1067" s="258"/>
      <c r="L1067" s="258"/>
      <c r="M1067" s="258"/>
      <c r="N1067" s="258"/>
      <c r="O1067" s="258"/>
      <c r="P1067" s="258"/>
      <c r="Q1067" s="258"/>
      <c r="R1067" s="396"/>
    </row>
    <row r="1068" spans="1:18" s="271" customFormat="1" ht="21.75" customHeight="1">
      <c r="A1068" s="491"/>
      <c r="B1068" s="258"/>
      <c r="C1068" s="258"/>
      <c r="D1068" s="258"/>
      <c r="E1068" s="258"/>
      <c r="F1068" s="258"/>
      <c r="G1068" s="258"/>
      <c r="H1068" s="258"/>
      <c r="I1068" s="258"/>
      <c r="J1068" s="258"/>
      <c r="K1068" s="258"/>
      <c r="L1068" s="258"/>
      <c r="M1068" s="258"/>
      <c r="N1068" s="258"/>
      <c r="O1068" s="258"/>
      <c r="P1068" s="258"/>
      <c r="Q1068" s="258"/>
      <c r="R1068" s="396"/>
    </row>
    <row r="1069" spans="1:18" s="271" customFormat="1" ht="21.75" customHeight="1">
      <c r="A1069" s="491"/>
      <c r="B1069" s="258"/>
      <c r="C1069" s="258"/>
      <c r="D1069" s="258"/>
      <c r="E1069" s="258"/>
      <c r="F1069" s="258"/>
      <c r="G1069" s="258"/>
      <c r="H1069" s="258"/>
      <c r="I1069" s="258"/>
      <c r="J1069" s="258"/>
      <c r="K1069" s="258"/>
      <c r="L1069" s="258"/>
      <c r="M1069" s="258"/>
      <c r="N1069" s="258"/>
      <c r="O1069" s="258"/>
      <c r="P1069" s="258"/>
      <c r="Q1069" s="258"/>
      <c r="R1069" s="396"/>
    </row>
    <row r="1070" spans="1:18" s="271" customFormat="1" ht="21.75" customHeight="1">
      <c r="A1070" s="491"/>
      <c r="B1070" s="258"/>
      <c r="C1070" s="258"/>
      <c r="D1070" s="258"/>
      <c r="E1070" s="258"/>
      <c r="F1070" s="258"/>
      <c r="G1070" s="258"/>
      <c r="H1070" s="258"/>
      <c r="I1070" s="258"/>
      <c r="J1070" s="258"/>
      <c r="K1070" s="258"/>
      <c r="L1070" s="258"/>
      <c r="M1070" s="258"/>
      <c r="N1070" s="258"/>
      <c r="O1070" s="258"/>
      <c r="P1070" s="258"/>
      <c r="Q1070" s="258"/>
      <c r="R1070" s="396"/>
    </row>
    <row r="1071" spans="1:18" s="271" customFormat="1" ht="21.75" customHeight="1">
      <c r="A1071" s="491"/>
      <c r="B1071" s="258"/>
      <c r="C1071" s="258"/>
      <c r="D1071" s="258"/>
      <c r="E1071" s="258"/>
      <c r="F1071" s="258"/>
      <c r="G1071" s="258"/>
      <c r="H1071" s="258"/>
      <c r="I1071" s="258"/>
      <c r="J1071" s="258"/>
      <c r="K1071" s="258"/>
      <c r="L1071" s="258"/>
      <c r="M1071" s="258"/>
      <c r="N1071" s="258"/>
      <c r="O1071" s="258"/>
      <c r="P1071" s="258"/>
      <c r="Q1071" s="258"/>
      <c r="R1071" s="396"/>
    </row>
    <row r="1072" spans="1:18" s="271" customFormat="1" ht="21.75" customHeight="1">
      <c r="A1072" s="491"/>
      <c r="B1072" s="258"/>
      <c r="C1072" s="258"/>
      <c r="D1072" s="258"/>
      <c r="E1072" s="258"/>
      <c r="F1072" s="258"/>
      <c r="G1072" s="258"/>
      <c r="H1072" s="258"/>
      <c r="I1072" s="258"/>
      <c r="J1072" s="258"/>
      <c r="K1072" s="258"/>
      <c r="L1072" s="258"/>
      <c r="M1072" s="258"/>
      <c r="N1072" s="258"/>
      <c r="O1072" s="258"/>
      <c r="P1072" s="258"/>
      <c r="Q1072" s="258"/>
      <c r="R1072" s="396"/>
    </row>
    <row r="1073" spans="1:18" s="271" customFormat="1" ht="21.75" customHeight="1">
      <c r="A1073" s="491"/>
      <c r="B1073" s="258"/>
      <c r="C1073" s="258"/>
      <c r="D1073" s="258"/>
      <c r="E1073" s="258"/>
      <c r="F1073" s="258"/>
      <c r="G1073" s="258"/>
      <c r="H1073" s="258"/>
      <c r="I1073" s="258"/>
      <c r="J1073" s="258"/>
      <c r="K1073" s="258"/>
      <c r="L1073" s="258"/>
      <c r="M1073" s="258"/>
      <c r="N1073" s="258"/>
      <c r="O1073" s="258"/>
      <c r="P1073" s="258"/>
      <c r="Q1073" s="258"/>
      <c r="R1073" s="396"/>
    </row>
    <row r="1074" spans="1:18" s="271" customFormat="1" ht="21.75" customHeight="1">
      <c r="A1074" s="491"/>
      <c r="B1074" s="258"/>
      <c r="C1074" s="258"/>
      <c r="D1074" s="258"/>
      <c r="E1074" s="258"/>
      <c r="F1074" s="258"/>
      <c r="G1074" s="258"/>
      <c r="H1074" s="258"/>
      <c r="I1074" s="258"/>
      <c r="J1074" s="258"/>
      <c r="K1074" s="258"/>
      <c r="L1074" s="258"/>
      <c r="M1074" s="258"/>
      <c r="N1074" s="258"/>
      <c r="O1074" s="258"/>
      <c r="P1074" s="258"/>
      <c r="Q1074" s="258"/>
      <c r="R1074" s="396"/>
    </row>
    <row r="1075" spans="1:18" s="271" customFormat="1" ht="21.75" customHeight="1">
      <c r="A1075" s="491"/>
      <c r="B1075" s="258"/>
      <c r="C1075" s="258"/>
      <c r="D1075" s="258"/>
      <c r="E1075" s="258"/>
      <c r="F1075" s="258"/>
      <c r="G1075" s="258"/>
      <c r="H1075" s="258"/>
      <c r="I1075" s="258"/>
      <c r="J1075" s="258"/>
      <c r="K1075" s="258"/>
      <c r="L1075" s="258"/>
      <c r="M1075" s="258"/>
      <c r="N1075" s="258"/>
      <c r="O1075" s="258"/>
      <c r="P1075" s="258"/>
      <c r="Q1075" s="258"/>
      <c r="R1075" s="396"/>
    </row>
    <row r="1076" spans="1:18" s="271" customFormat="1" ht="21.75" customHeight="1">
      <c r="A1076" s="491"/>
      <c r="B1076" s="258"/>
      <c r="C1076" s="258"/>
      <c r="D1076" s="258"/>
      <c r="E1076" s="258"/>
      <c r="F1076" s="258"/>
      <c r="G1076" s="258"/>
      <c r="H1076" s="258"/>
      <c r="I1076" s="258"/>
      <c r="J1076" s="258"/>
      <c r="K1076" s="258"/>
      <c r="L1076" s="258"/>
      <c r="M1076" s="258"/>
      <c r="N1076" s="258"/>
      <c r="O1076" s="258"/>
      <c r="P1076" s="258"/>
      <c r="Q1076" s="258"/>
      <c r="R1076" s="396"/>
    </row>
    <row r="1077" spans="1:18" s="271" customFormat="1" ht="21.75" customHeight="1">
      <c r="A1077" s="491"/>
      <c r="B1077" s="258"/>
      <c r="C1077" s="258"/>
      <c r="D1077" s="258"/>
      <c r="E1077" s="258"/>
      <c r="F1077" s="258"/>
      <c r="G1077" s="258"/>
      <c r="H1077" s="258"/>
      <c r="I1077" s="258"/>
      <c r="J1077" s="258"/>
      <c r="K1077" s="258"/>
      <c r="L1077" s="258"/>
      <c r="M1077" s="258"/>
      <c r="N1077" s="258"/>
      <c r="O1077" s="258"/>
      <c r="P1077" s="258"/>
      <c r="Q1077" s="258"/>
      <c r="R1077" s="396"/>
    </row>
    <row r="1078" spans="1:18" s="271" customFormat="1" ht="21.75" customHeight="1">
      <c r="A1078" s="491"/>
      <c r="B1078" s="258"/>
      <c r="C1078" s="258"/>
      <c r="D1078" s="258"/>
      <c r="E1078" s="258"/>
      <c r="F1078" s="258"/>
      <c r="G1078" s="258"/>
      <c r="H1078" s="258"/>
      <c r="I1078" s="258"/>
      <c r="J1078" s="258"/>
      <c r="K1078" s="258"/>
      <c r="L1078" s="258"/>
      <c r="M1078" s="258"/>
      <c r="N1078" s="258"/>
      <c r="O1078" s="258"/>
      <c r="P1078" s="258"/>
      <c r="Q1078" s="258"/>
      <c r="R1078" s="396"/>
    </row>
    <row r="1079" spans="1:18" s="271" customFormat="1" ht="21.75" customHeight="1">
      <c r="A1079" s="491"/>
      <c r="B1079" s="258"/>
      <c r="C1079" s="258"/>
      <c r="D1079" s="258"/>
      <c r="E1079" s="258"/>
      <c r="F1079" s="258"/>
      <c r="G1079" s="258"/>
      <c r="H1079" s="258"/>
      <c r="I1079" s="258"/>
      <c r="J1079" s="258"/>
      <c r="K1079" s="258"/>
      <c r="L1079" s="258"/>
      <c r="M1079" s="258"/>
      <c r="N1079" s="258"/>
      <c r="O1079" s="258"/>
      <c r="P1079" s="258"/>
      <c r="Q1079" s="258"/>
      <c r="R1079" s="396"/>
    </row>
    <row r="1080" spans="1:18" s="271" customFormat="1" ht="21.75" customHeight="1">
      <c r="A1080" s="491"/>
      <c r="B1080" s="258"/>
      <c r="C1080" s="258"/>
      <c r="D1080" s="258"/>
      <c r="E1080" s="258"/>
      <c r="F1080" s="258"/>
      <c r="G1080" s="258"/>
      <c r="H1080" s="258"/>
      <c r="I1080" s="258"/>
      <c r="J1080" s="258"/>
      <c r="K1080" s="258"/>
      <c r="L1080" s="258"/>
      <c r="M1080" s="258"/>
      <c r="N1080" s="258"/>
      <c r="O1080" s="258"/>
      <c r="P1080" s="258"/>
      <c r="Q1080" s="258"/>
      <c r="R1080" s="396"/>
    </row>
    <row r="1081" spans="1:18" s="271" customFormat="1" ht="21.75" customHeight="1">
      <c r="A1081" s="491"/>
      <c r="B1081" s="258"/>
      <c r="C1081" s="258"/>
      <c r="D1081" s="258"/>
      <c r="E1081" s="258"/>
      <c r="F1081" s="258"/>
      <c r="G1081" s="258"/>
      <c r="H1081" s="258"/>
      <c r="I1081" s="258"/>
      <c r="J1081" s="258"/>
      <c r="K1081" s="258"/>
      <c r="L1081" s="258"/>
      <c r="M1081" s="258"/>
      <c r="N1081" s="258"/>
      <c r="O1081" s="258"/>
      <c r="P1081" s="258"/>
      <c r="Q1081" s="258"/>
      <c r="R1081" s="396"/>
    </row>
    <row r="1082" spans="1:18" s="271" customFormat="1" ht="21.75" customHeight="1">
      <c r="A1082" s="491"/>
      <c r="B1082" s="258"/>
      <c r="C1082" s="258"/>
      <c r="D1082" s="258"/>
      <c r="E1082" s="258"/>
      <c r="F1082" s="258"/>
      <c r="G1082" s="258"/>
      <c r="H1082" s="258"/>
      <c r="I1082" s="258"/>
      <c r="J1082" s="258"/>
      <c r="K1082" s="258"/>
      <c r="L1082" s="258"/>
      <c r="M1082" s="258"/>
      <c r="N1082" s="258"/>
      <c r="O1082" s="258"/>
      <c r="P1082" s="258"/>
      <c r="Q1082" s="258"/>
      <c r="R1082" s="396"/>
    </row>
    <row r="1083" spans="1:18" s="271" customFormat="1" ht="21.75" customHeight="1">
      <c r="A1083" s="491"/>
      <c r="B1083" s="258"/>
      <c r="C1083" s="258"/>
      <c r="D1083" s="258"/>
      <c r="E1083" s="258"/>
      <c r="F1083" s="258"/>
      <c r="G1083" s="258"/>
      <c r="H1083" s="258"/>
      <c r="I1083" s="258"/>
      <c r="J1083" s="258"/>
      <c r="K1083" s="258"/>
      <c r="L1083" s="258"/>
      <c r="M1083" s="258"/>
      <c r="N1083" s="258"/>
      <c r="O1083" s="258"/>
      <c r="P1083" s="258"/>
      <c r="Q1083" s="258"/>
      <c r="R1083" s="396"/>
    </row>
    <row r="1084" spans="1:18" s="271" customFormat="1" ht="21.75" customHeight="1">
      <c r="A1084" s="491"/>
      <c r="B1084" s="258"/>
      <c r="C1084" s="258"/>
      <c r="D1084" s="258"/>
      <c r="E1084" s="258"/>
      <c r="F1084" s="258"/>
      <c r="G1084" s="258"/>
      <c r="H1084" s="258"/>
      <c r="I1084" s="258"/>
      <c r="J1084" s="258"/>
      <c r="K1084" s="258"/>
      <c r="L1084" s="258"/>
      <c r="M1084" s="258"/>
      <c r="N1084" s="258"/>
      <c r="O1084" s="258"/>
      <c r="P1084" s="258"/>
      <c r="Q1084" s="258"/>
      <c r="R1084" s="396"/>
    </row>
    <row r="1085" spans="1:18" s="271" customFormat="1" ht="21.75" customHeight="1">
      <c r="A1085" s="491"/>
      <c r="B1085" s="258"/>
      <c r="C1085" s="258"/>
      <c r="D1085" s="258"/>
      <c r="E1085" s="258"/>
      <c r="F1085" s="258"/>
      <c r="G1085" s="258"/>
      <c r="H1085" s="258"/>
      <c r="I1085" s="258"/>
      <c r="J1085" s="258"/>
      <c r="K1085" s="258"/>
      <c r="L1085" s="258"/>
      <c r="M1085" s="258"/>
      <c r="N1085" s="258"/>
      <c r="O1085" s="258"/>
      <c r="P1085" s="258"/>
      <c r="Q1085" s="258"/>
      <c r="R1085" s="396"/>
    </row>
    <row r="1086" spans="1:18" s="271" customFormat="1" ht="21.75" customHeight="1">
      <c r="A1086" s="491"/>
      <c r="B1086" s="258"/>
      <c r="C1086" s="258"/>
      <c r="D1086" s="258"/>
      <c r="E1086" s="258"/>
      <c r="F1086" s="258"/>
      <c r="G1086" s="258"/>
      <c r="H1086" s="258"/>
      <c r="I1086" s="258"/>
      <c r="J1086" s="258"/>
      <c r="K1086" s="258"/>
      <c r="L1086" s="258"/>
      <c r="M1086" s="258"/>
      <c r="N1086" s="258"/>
      <c r="O1086" s="258"/>
      <c r="P1086" s="258"/>
      <c r="Q1086" s="258"/>
      <c r="R1086" s="396"/>
    </row>
    <row r="1087" spans="1:18" s="271" customFormat="1" ht="21.75" customHeight="1">
      <c r="A1087" s="491"/>
      <c r="B1087" s="258"/>
      <c r="C1087" s="258"/>
      <c r="D1087" s="258"/>
      <c r="E1087" s="258"/>
      <c r="F1087" s="258"/>
      <c r="G1087" s="258"/>
      <c r="H1087" s="258"/>
      <c r="I1087" s="258"/>
      <c r="J1087" s="258"/>
      <c r="K1087" s="258"/>
      <c r="L1087" s="258"/>
      <c r="M1087" s="258"/>
      <c r="N1087" s="258"/>
      <c r="O1087" s="258"/>
      <c r="P1087" s="258"/>
      <c r="Q1087" s="258"/>
      <c r="R1087" s="396"/>
    </row>
    <row r="1088" spans="1:18" s="271" customFormat="1" ht="21.75" customHeight="1">
      <c r="A1088" s="491"/>
      <c r="B1088" s="258"/>
      <c r="C1088" s="258"/>
      <c r="D1088" s="258"/>
      <c r="E1088" s="258"/>
      <c r="F1088" s="258"/>
      <c r="G1088" s="258"/>
      <c r="H1088" s="258"/>
      <c r="I1088" s="258"/>
      <c r="J1088" s="258"/>
      <c r="K1088" s="258"/>
      <c r="L1088" s="258"/>
      <c r="M1088" s="258"/>
      <c r="N1088" s="258"/>
      <c r="O1088" s="258"/>
      <c r="P1088" s="258"/>
      <c r="Q1088" s="258"/>
      <c r="R1088" s="396"/>
    </row>
    <row r="1089" spans="1:18" s="271" customFormat="1" ht="21.75" customHeight="1">
      <c r="A1089" s="491"/>
      <c r="B1089" s="258"/>
      <c r="C1089" s="258"/>
      <c r="D1089" s="258"/>
      <c r="E1089" s="258"/>
      <c r="F1089" s="258"/>
      <c r="G1089" s="258"/>
      <c r="H1089" s="258"/>
      <c r="I1089" s="258"/>
      <c r="J1089" s="258"/>
      <c r="K1089" s="258"/>
      <c r="L1089" s="258"/>
      <c r="M1089" s="258"/>
      <c r="N1089" s="258"/>
      <c r="O1089" s="258"/>
      <c r="P1089" s="258"/>
      <c r="Q1089" s="258"/>
      <c r="R1089" s="396"/>
    </row>
    <row r="1090" spans="1:18" s="271" customFormat="1" ht="21.75" customHeight="1">
      <c r="A1090" s="491"/>
      <c r="B1090" s="258"/>
      <c r="C1090" s="258"/>
      <c r="D1090" s="258"/>
      <c r="E1090" s="258"/>
      <c r="F1090" s="258"/>
      <c r="G1090" s="258"/>
      <c r="H1090" s="258"/>
      <c r="I1090" s="258"/>
      <c r="J1090" s="258"/>
      <c r="K1090" s="258"/>
      <c r="L1090" s="258"/>
      <c r="M1090" s="258"/>
      <c r="N1090" s="258"/>
      <c r="O1090" s="258"/>
      <c r="P1090" s="258"/>
      <c r="Q1090" s="258"/>
      <c r="R1090" s="396"/>
    </row>
    <row r="1091" spans="1:18" s="271" customFormat="1" ht="21.75" customHeight="1">
      <c r="A1091" s="491"/>
      <c r="B1091" s="258"/>
      <c r="C1091" s="258"/>
      <c r="D1091" s="258"/>
      <c r="E1091" s="258"/>
      <c r="F1091" s="258"/>
      <c r="G1091" s="258"/>
      <c r="H1091" s="258"/>
      <c r="I1091" s="258"/>
      <c r="J1091" s="258"/>
      <c r="K1091" s="258"/>
      <c r="L1091" s="258"/>
      <c r="M1091" s="258"/>
      <c r="N1091" s="258"/>
      <c r="O1091" s="258"/>
      <c r="P1091" s="258"/>
      <c r="Q1091" s="258"/>
      <c r="R1091" s="396"/>
    </row>
    <row r="1092" spans="1:18" s="271" customFormat="1" ht="21.75" customHeight="1">
      <c r="A1092" s="491"/>
      <c r="B1092" s="258"/>
      <c r="C1092" s="258"/>
      <c r="D1092" s="258"/>
      <c r="E1092" s="258"/>
      <c r="F1092" s="258"/>
      <c r="G1092" s="258"/>
      <c r="H1092" s="258"/>
      <c r="I1092" s="258"/>
      <c r="J1092" s="258"/>
      <c r="K1092" s="258"/>
      <c r="L1092" s="258"/>
      <c r="M1092" s="258"/>
      <c r="N1092" s="258"/>
      <c r="O1092" s="258"/>
      <c r="P1092" s="258"/>
      <c r="Q1092" s="258"/>
      <c r="R1092" s="396"/>
    </row>
    <row r="1093" spans="1:18" s="271" customFormat="1" ht="21.75" customHeight="1">
      <c r="A1093" s="491"/>
      <c r="B1093" s="258"/>
      <c r="C1093" s="258"/>
      <c r="D1093" s="258"/>
      <c r="E1093" s="258"/>
      <c r="F1093" s="258"/>
      <c r="G1093" s="258"/>
      <c r="H1093" s="258"/>
      <c r="I1093" s="258"/>
      <c r="J1093" s="258"/>
      <c r="K1093" s="258"/>
      <c r="L1093" s="258"/>
      <c r="M1093" s="258"/>
      <c r="N1093" s="258"/>
      <c r="O1093" s="258"/>
      <c r="P1093" s="258"/>
      <c r="Q1093" s="258"/>
      <c r="R1093" s="396"/>
    </row>
    <row r="1094" spans="1:18" s="271" customFormat="1" ht="21.75" customHeight="1">
      <c r="A1094" s="491"/>
      <c r="B1094" s="258"/>
      <c r="C1094" s="258"/>
      <c r="D1094" s="258"/>
      <c r="E1094" s="258"/>
      <c r="F1094" s="258"/>
      <c r="G1094" s="258"/>
      <c r="H1094" s="258"/>
      <c r="I1094" s="258"/>
      <c r="J1094" s="258"/>
      <c r="K1094" s="258"/>
      <c r="L1094" s="258"/>
      <c r="M1094" s="258"/>
      <c r="N1094" s="258"/>
      <c r="O1094" s="258"/>
      <c r="P1094" s="258"/>
      <c r="Q1094" s="258"/>
      <c r="R1094" s="396"/>
    </row>
    <row r="1095" spans="1:18" s="271" customFormat="1" ht="21.75" customHeight="1">
      <c r="A1095" s="491"/>
      <c r="B1095" s="258"/>
      <c r="C1095" s="258"/>
      <c r="D1095" s="258"/>
      <c r="E1095" s="258"/>
      <c r="F1095" s="258"/>
      <c r="G1095" s="258"/>
      <c r="H1095" s="258"/>
      <c r="I1095" s="258"/>
      <c r="J1095" s="258"/>
      <c r="K1095" s="258"/>
      <c r="L1095" s="258"/>
      <c r="M1095" s="258"/>
      <c r="N1095" s="258"/>
      <c r="O1095" s="258"/>
      <c r="P1095" s="258"/>
      <c r="Q1095" s="258"/>
      <c r="R1095" s="396"/>
    </row>
    <row r="1096" spans="1:18" s="271" customFormat="1" ht="21.75" customHeight="1">
      <c r="A1096" s="491"/>
      <c r="B1096" s="258"/>
      <c r="C1096" s="258"/>
      <c r="D1096" s="258"/>
      <c r="E1096" s="258"/>
      <c r="F1096" s="258"/>
      <c r="G1096" s="258"/>
      <c r="H1096" s="258"/>
      <c r="I1096" s="258"/>
      <c r="J1096" s="258"/>
      <c r="K1096" s="258"/>
      <c r="L1096" s="258"/>
      <c r="M1096" s="258"/>
      <c r="N1096" s="258"/>
      <c r="O1096" s="258"/>
      <c r="P1096" s="258"/>
      <c r="Q1096" s="258"/>
      <c r="R1096" s="396"/>
    </row>
    <row r="1097" spans="1:18" s="271" customFormat="1" ht="21.75" customHeight="1">
      <c r="A1097" s="491"/>
      <c r="B1097" s="258"/>
      <c r="C1097" s="258"/>
      <c r="D1097" s="258"/>
      <c r="E1097" s="258"/>
      <c r="F1097" s="258"/>
      <c r="G1097" s="258"/>
      <c r="H1097" s="258"/>
      <c r="I1097" s="258"/>
      <c r="J1097" s="258"/>
      <c r="K1097" s="258"/>
      <c r="L1097" s="258"/>
      <c r="M1097" s="258"/>
      <c r="N1097" s="258"/>
      <c r="O1097" s="258"/>
      <c r="P1097" s="258"/>
      <c r="Q1097" s="258"/>
      <c r="R1097" s="396"/>
    </row>
    <row r="1098" spans="1:18" s="271" customFormat="1" ht="21.75" customHeight="1">
      <c r="A1098" s="491"/>
      <c r="B1098" s="258"/>
      <c r="C1098" s="258"/>
      <c r="D1098" s="258"/>
      <c r="E1098" s="258"/>
      <c r="F1098" s="258"/>
      <c r="G1098" s="258"/>
      <c r="H1098" s="258"/>
      <c r="I1098" s="258"/>
      <c r="J1098" s="258"/>
      <c r="K1098" s="258"/>
      <c r="L1098" s="258"/>
      <c r="M1098" s="258"/>
      <c r="N1098" s="258"/>
      <c r="O1098" s="258"/>
      <c r="P1098" s="258"/>
      <c r="Q1098" s="258"/>
      <c r="R1098" s="396"/>
    </row>
    <row r="1099" spans="1:18" s="271" customFormat="1" ht="21.75" customHeight="1">
      <c r="A1099" s="491"/>
      <c r="B1099" s="258"/>
      <c r="C1099" s="258"/>
      <c r="D1099" s="258"/>
      <c r="E1099" s="258"/>
      <c r="F1099" s="258"/>
      <c r="G1099" s="258"/>
      <c r="H1099" s="258"/>
      <c r="I1099" s="258"/>
      <c r="J1099" s="258"/>
      <c r="K1099" s="258"/>
      <c r="L1099" s="258"/>
      <c r="M1099" s="258"/>
      <c r="N1099" s="258"/>
      <c r="O1099" s="258"/>
      <c r="P1099" s="258"/>
      <c r="Q1099" s="258"/>
      <c r="R1099" s="396"/>
    </row>
    <row r="1100" spans="1:18" s="271" customFormat="1" ht="21.75" customHeight="1">
      <c r="A1100" s="491"/>
      <c r="B1100" s="258"/>
      <c r="C1100" s="258"/>
      <c r="D1100" s="258"/>
      <c r="E1100" s="258"/>
      <c r="F1100" s="258"/>
      <c r="G1100" s="258"/>
      <c r="H1100" s="258"/>
      <c r="I1100" s="258"/>
      <c r="J1100" s="258"/>
      <c r="K1100" s="258"/>
      <c r="L1100" s="258"/>
      <c r="M1100" s="258"/>
      <c r="N1100" s="258"/>
      <c r="O1100" s="258"/>
      <c r="P1100" s="258"/>
      <c r="Q1100" s="258"/>
      <c r="R1100" s="396"/>
    </row>
    <row r="1101" spans="1:18" s="271" customFormat="1" ht="21.75" customHeight="1">
      <c r="A1101" s="491"/>
      <c r="B1101" s="258"/>
      <c r="C1101" s="258"/>
      <c r="D1101" s="258"/>
      <c r="E1101" s="258"/>
      <c r="F1101" s="258"/>
      <c r="G1101" s="258"/>
      <c r="H1101" s="258"/>
      <c r="I1101" s="258"/>
      <c r="J1101" s="258"/>
      <c r="K1101" s="258"/>
      <c r="L1101" s="258"/>
      <c r="M1101" s="258"/>
      <c r="N1101" s="258"/>
      <c r="O1101" s="258"/>
      <c r="P1101" s="258"/>
      <c r="Q1101" s="258"/>
      <c r="R1101" s="396"/>
    </row>
    <row r="1102" spans="1:18" s="271" customFormat="1" ht="21.75" customHeight="1">
      <c r="A1102" s="491"/>
      <c r="B1102" s="258"/>
      <c r="C1102" s="258"/>
      <c r="D1102" s="258"/>
      <c r="E1102" s="258"/>
      <c r="F1102" s="258"/>
      <c r="G1102" s="258"/>
      <c r="H1102" s="258"/>
      <c r="I1102" s="258"/>
      <c r="J1102" s="258"/>
      <c r="K1102" s="258"/>
      <c r="L1102" s="258"/>
      <c r="M1102" s="258"/>
      <c r="N1102" s="258"/>
      <c r="O1102" s="258"/>
      <c r="P1102" s="258"/>
      <c r="Q1102" s="258"/>
      <c r="R1102" s="396"/>
    </row>
    <row r="1103" spans="1:18" s="271" customFormat="1" ht="21.75" customHeight="1">
      <c r="A1103" s="491"/>
      <c r="B1103" s="258"/>
      <c r="C1103" s="258"/>
      <c r="D1103" s="258"/>
      <c r="E1103" s="258"/>
      <c r="F1103" s="258"/>
      <c r="G1103" s="258"/>
      <c r="H1103" s="258"/>
      <c r="I1103" s="258"/>
      <c r="J1103" s="258"/>
      <c r="K1103" s="258"/>
      <c r="L1103" s="258"/>
      <c r="M1103" s="258"/>
      <c r="N1103" s="258"/>
      <c r="O1103" s="258"/>
      <c r="P1103" s="258"/>
      <c r="Q1103" s="258"/>
      <c r="R1103" s="396"/>
    </row>
    <row r="1104" spans="1:18" s="271" customFormat="1" ht="21.75" customHeight="1">
      <c r="A1104" s="491"/>
      <c r="B1104" s="258"/>
      <c r="C1104" s="258"/>
      <c r="D1104" s="258"/>
      <c r="E1104" s="258"/>
      <c r="F1104" s="258"/>
      <c r="G1104" s="258"/>
      <c r="H1104" s="258"/>
      <c r="I1104" s="258"/>
      <c r="J1104" s="258"/>
      <c r="K1104" s="258"/>
      <c r="L1104" s="258"/>
      <c r="M1104" s="258"/>
      <c r="N1104" s="258"/>
      <c r="O1104" s="258"/>
      <c r="P1104" s="258"/>
      <c r="Q1104" s="258"/>
      <c r="R1104" s="396"/>
    </row>
    <row r="1105" spans="1:18" s="271" customFormat="1" ht="21.75" customHeight="1">
      <c r="A1105" s="491"/>
      <c r="B1105" s="258"/>
      <c r="C1105" s="258"/>
      <c r="D1105" s="258"/>
      <c r="E1105" s="258"/>
      <c r="F1105" s="258"/>
      <c r="G1105" s="258"/>
      <c r="H1105" s="258"/>
      <c r="I1105" s="258"/>
      <c r="J1105" s="258"/>
      <c r="K1105" s="258"/>
      <c r="L1105" s="258"/>
      <c r="M1105" s="258"/>
      <c r="N1105" s="258"/>
      <c r="O1105" s="258"/>
      <c r="P1105" s="258"/>
      <c r="Q1105" s="258"/>
      <c r="R1105" s="396"/>
    </row>
    <row r="1106" spans="1:18" s="271" customFormat="1" ht="21.75" customHeight="1">
      <c r="A1106" s="491"/>
      <c r="B1106" s="258"/>
      <c r="C1106" s="258"/>
      <c r="D1106" s="258"/>
      <c r="E1106" s="258"/>
      <c r="F1106" s="258"/>
      <c r="G1106" s="258"/>
      <c r="H1106" s="258"/>
      <c r="I1106" s="258"/>
      <c r="J1106" s="258"/>
      <c r="K1106" s="258"/>
      <c r="L1106" s="258"/>
      <c r="M1106" s="258"/>
      <c r="N1106" s="258"/>
      <c r="O1106" s="258"/>
      <c r="P1106" s="258"/>
      <c r="Q1106" s="258"/>
      <c r="R1106" s="396"/>
    </row>
    <row r="1107" spans="1:18" s="271" customFormat="1" ht="21.75" customHeight="1">
      <c r="A1107" s="491"/>
      <c r="B1107" s="258"/>
      <c r="C1107" s="258"/>
      <c r="D1107" s="258"/>
      <c r="E1107" s="258"/>
      <c r="F1107" s="258"/>
      <c r="G1107" s="258"/>
      <c r="H1107" s="258"/>
      <c r="I1107" s="258"/>
      <c r="J1107" s="258"/>
      <c r="K1107" s="258"/>
      <c r="L1107" s="258"/>
      <c r="M1107" s="258"/>
      <c r="N1107" s="258"/>
      <c r="O1107" s="258"/>
      <c r="P1107" s="258"/>
      <c r="Q1107" s="258"/>
      <c r="R1107" s="396"/>
    </row>
    <row r="1108" spans="1:18" s="271" customFormat="1" ht="21.75" customHeight="1">
      <c r="A1108" s="491"/>
      <c r="B1108" s="258"/>
      <c r="C1108" s="258"/>
      <c r="D1108" s="258"/>
      <c r="E1108" s="258"/>
      <c r="F1108" s="258"/>
      <c r="G1108" s="258"/>
      <c r="H1108" s="258"/>
      <c r="I1108" s="258"/>
      <c r="J1108" s="258"/>
      <c r="K1108" s="258"/>
      <c r="L1108" s="258"/>
      <c r="M1108" s="258"/>
      <c r="N1108" s="258"/>
      <c r="O1108" s="258"/>
      <c r="P1108" s="258"/>
      <c r="Q1108" s="258"/>
      <c r="R1108" s="396"/>
    </row>
    <row r="1109" spans="1:18" s="271" customFormat="1" ht="21.75" customHeight="1">
      <c r="A1109" s="491"/>
      <c r="B1109" s="258"/>
      <c r="C1109" s="258"/>
      <c r="D1109" s="258"/>
      <c r="E1109" s="258"/>
      <c r="F1109" s="258"/>
      <c r="G1109" s="258"/>
      <c r="H1109" s="258"/>
      <c r="I1109" s="258"/>
      <c r="J1109" s="258"/>
      <c r="K1109" s="258"/>
      <c r="L1109" s="258"/>
      <c r="M1109" s="258"/>
      <c r="N1109" s="258"/>
      <c r="O1109" s="258"/>
      <c r="P1109" s="258"/>
      <c r="Q1109" s="258"/>
      <c r="R1109" s="396"/>
    </row>
    <row r="1110" spans="1:18" s="271" customFormat="1" ht="21.75" customHeight="1">
      <c r="A1110" s="491"/>
      <c r="B1110" s="258"/>
      <c r="C1110" s="258"/>
      <c r="D1110" s="258"/>
      <c r="E1110" s="258"/>
      <c r="F1110" s="258"/>
      <c r="G1110" s="258"/>
      <c r="H1110" s="258"/>
      <c r="I1110" s="258"/>
      <c r="J1110" s="258"/>
      <c r="K1110" s="258"/>
      <c r="L1110" s="258"/>
      <c r="M1110" s="258"/>
      <c r="N1110" s="258"/>
      <c r="O1110" s="258"/>
      <c r="P1110" s="258"/>
      <c r="Q1110" s="258"/>
      <c r="R1110" s="396"/>
    </row>
    <row r="1111" spans="1:18" s="271" customFormat="1" ht="21.75" customHeight="1">
      <c r="A1111" s="491"/>
      <c r="B1111" s="258"/>
      <c r="C1111" s="258"/>
      <c r="D1111" s="258"/>
      <c r="E1111" s="258"/>
      <c r="F1111" s="258"/>
      <c r="G1111" s="258"/>
      <c r="H1111" s="258"/>
      <c r="I1111" s="258"/>
      <c r="J1111" s="258"/>
      <c r="K1111" s="258"/>
      <c r="L1111" s="258"/>
      <c r="M1111" s="258"/>
      <c r="N1111" s="258"/>
      <c r="O1111" s="258"/>
      <c r="P1111" s="258"/>
      <c r="Q1111" s="258"/>
      <c r="R1111" s="396"/>
    </row>
    <row r="1112" spans="1:18" s="271" customFormat="1" ht="21.75" customHeight="1">
      <c r="A1112" s="491"/>
      <c r="B1112" s="258"/>
      <c r="C1112" s="258"/>
      <c r="D1112" s="258"/>
      <c r="E1112" s="258"/>
      <c r="F1112" s="258"/>
      <c r="G1112" s="258"/>
      <c r="H1112" s="258"/>
      <c r="I1112" s="258"/>
      <c r="J1112" s="258"/>
      <c r="K1112" s="258"/>
      <c r="L1112" s="258"/>
      <c r="M1112" s="258"/>
      <c r="N1112" s="258"/>
      <c r="O1112" s="258"/>
      <c r="P1112" s="258"/>
      <c r="Q1112" s="258"/>
      <c r="R1112" s="396"/>
    </row>
    <row r="1113" spans="1:18" s="271" customFormat="1" ht="21.75" customHeight="1">
      <c r="A1113" s="491"/>
      <c r="B1113" s="258"/>
      <c r="C1113" s="258"/>
      <c r="D1113" s="258"/>
      <c r="E1113" s="258"/>
      <c r="F1113" s="258"/>
      <c r="G1113" s="258"/>
      <c r="H1113" s="258"/>
      <c r="I1113" s="258"/>
      <c r="J1113" s="258"/>
      <c r="K1113" s="258"/>
      <c r="L1113" s="258"/>
      <c r="M1113" s="258"/>
      <c r="N1113" s="258"/>
      <c r="O1113" s="258"/>
      <c r="P1113" s="258"/>
      <c r="Q1113" s="258"/>
      <c r="R1113" s="396"/>
    </row>
    <row r="1114" spans="1:18" s="271" customFormat="1" ht="21.75" customHeight="1">
      <c r="A1114" s="491"/>
      <c r="B1114" s="258"/>
      <c r="C1114" s="258"/>
      <c r="D1114" s="258"/>
      <c r="E1114" s="258"/>
      <c r="F1114" s="258"/>
      <c r="G1114" s="258"/>
      <c r="H1114" s="258"/>
      <c r="I1114" s="258"/>
      <c r="J1114" s="258"/>
      <c r="K1114" s="258"/>
      <c r="L1114" s="258"/>
      <c r="M1114" s="258"/>
      <c r="N1114" s="258"/>
      <c r="O1114" s="258"/>
      <c r="P1114" s="258"/>
      <c r="Q1114" s="258"/>
      <c r="R1114" s="396"/>
    </row>
    <row r="1115" spans="1:18" s="271" customFormat="1" ht="21.75" customHeight="1">
      <c r="A1115" s="491"/>
      <c r="B1115" s="258"/>
      <c r="C1115" s="258"/>
      <c r="D1115" s="258"/>
      <c r="E1115" s="258"/>
      <c r="F1115" s="258"/>
      <c r="G1115" s="258"/>
      <c r="H1115" s="258"/>
      <c r="I1115" s="258"/>
      <c r="J1115" s="258"/>
      <c r="K1115" s="258"/>
      <c r="L1115" s="258"/>
      <c r="M1115" s="258"/>
      <c r="N1115" s="258"/>
      <c r="O1115" s="258"/>
      <c r="P1115" s="258"/>
      <c r="Q1115" s="258"/>
      <c r="R1115" s="396"/>
    </row>
    <row r="1116" spans="1:18" s="271" customFormat="1" ht="21.75" customHeight="1">
      <c r="A1116" s="491"/>
      <c r="B1116" s="258"/>
      <c r="C1116" s="258"/>
      <c r="D1116" s="258"/>
      <c r="E1116" s="258"/>
      <c r="F1116" s="258"/>
      <c r="G1116" s="258"/>
      <c r="H1116" s="258"/>
      <c r="I1116" s="258"/>
      <c r="J1116" s="258"/>
      <c r="K1116" s="258"/>
      <c r="L1116" s="258"/>
      <c r="M1116" s="258"/>
      <c r="N1116" s="258"/>
      <c r="O1116" s="258"/>
      <c r="P1116" s="258"/>
      <c r="Q1116" s="258"/>
      <c r="R1116" s="396"/>
    </row>
    <row r="1117" spans="1:18" s="271" customFormat="1" ht="21.75" customHeight="1">
      <c r="A1117" s="491"/>
      <c r="B1117" s="258"/>
      <c r="C1117" s="258"/>
      <c r="D1117" s="258"/>
      <c r="E1117" s="258"/>
      <c r="F1117" s="258"/>
      <c r="G1117" s="258"/>
      <c r="H1117" s="258"/>
      <c r="I1117" s="258"/>
      <c r="J1117" s="258"/>
      <c r="K1117" s="258"/>
      <c r="L1117" s="258"/>
      <c r="M1117" s="258"/>
      <c r="N1117" s="258"/>
      <c r="O1117" s="258"/>
      <c r="P1117" s="258"/>
      <c r="Q1117" s="258"/>
      <c r="R1117" s="396"/>
    </row>
    <row r="1118" spans="1:18" s="271" customFormat="1" ht="21.75" customHeight="1">
      <c r="A1118" s="491"/>
      <c r="B1118" s="258"/>
      <c r="C1118" s="258"/>
      <c r="D1118" s="258"/>
      <c r="E1118" s="258"/>
      <c r="F1118" s="258"/>
      <c r="G1118" s="258"/>
      <c r="H1118" s="258"/>
      <c r="I1118" s="258"/>
      <c r="J1118" s="258"/>
      <c r="K1118" s="258"/>
      <c r="L1118" s="258"/>
      <c r="M1118" s="258"/>
      <c r="N1118" s="258"/>
      <c r="O1118" s="258"/>
      <c r="P1118" s="258"/>
      <c r="Q1118" s="258"/>
      <c r="R1118" s="396"/>
    </row>
    <row r="1119" spans="1:18" s="271" customFormat="1" ht="21.75" customHeight="1">
      <c r="A1119" s="491"/>
      <c r="B1119" s="258"/>
      <c r="C1119" s="258"/>
      <c r="D1119" s="258"/>
      <c r="E1119" s="258"/>
      <c r="F1119" s="258"/>
      <c r="G1119" s="258"/>
      <c r="H1119" s="258"/>
      <c r="I1119" s="258"/>
      <c r="J1119" s="258"/>
      <c r="K1119" s="258"/>
      <c r="L1119" s="258"/>
      <c r="M1119" s="258"/>
      <c r="N1119" s="258"/>
      <c r="O1119" s="258"/>
      <c r="P1119" s="258"/>
      <c r="Q1119" s="258"/>
      <c r="R1119" s="396"/>
    </row>
    <row r="1120" spans="1:18" s="271" customFormat="1" ht="21.75" customHeight="1">
      <c r="A1120" s="491"/>
      <c r="B1120" s="258"/>
      <c r="C1120" s="258"/>
      <c r="D1120" s="258"/>
      <c r="E1120" s="258"/>
      <c r="F1120" s="258"/>
      <c r="G1120" s="258"/>
      <c r="H1120" s="258"/>
      <c r="I1120" s="258"/>
      <c r="J1120" s="258"/>
      <c r="K1120" s="258"/>
      <c r="L1120" s="258"/>
      <c r="M1120" s="258"/>
      <c r="N1120" s="258"/>
      <c r="O1120" s="258"/>
      <c r="P1120" s="258"/>
      <c r="Q1120" s="258"/>
      <c r="R1120" s="396"/>
    </row>
    <row r="1121" spans="1:18" s="271" customFormat="1" ht="21.75" customHeight="1">
      <c r="A1121" s="491"/>
      <c r="B1121" s="258"/>
      <c r="C1121" s="258"/>
      <c r="D1121" s="258"/>
      <c r="E1121" s="258"/>
      <c r="F1121" s="258"/>
      <c r="G1121" s="258"/>
      <c r="H1121" s="258"/>
      <c r="I1121" s="258"/>
      <c r="J1121" s="258"/>
      <c r="K1121" s="258"/>
      <c r="L1121" s="258"/>
      <c r="M1121" s="258"/>
      <c r="N1121" s="258"/>
      <c r="O1121" s="258"/>
      <c r="P1121" s="258"/>
      <c r="Q1121" s="258"/>
      <c r="R1121" s="396"/>
    </row>
    <row r="1122" spans="1:18" s="271" customFormat="1" ht="21.75" customHeight="1">
      <c r="A1122" s="491"/>
      <c r="B1122" s="258"/>
      <c r="C1122" s="258"/>
      <c r="D1122" s="258"/>
      <c r="E1122" s="258"/>
      <c r="F1122" s="258"/>
      <c r="G1122" s="258"/>
      <c r="H1122" s="258"/>
      <c r="I1122" s="258"/>
      <c r="J1122" s="258"/>
      <c r="K1122" s="258"/>
      <c r="L1122" s="258"/>
      <c r="M1122" s="258"/>
      <c r="N1122" s="258"/>
      <c r="O1122" s="258"/>
      <c r="P1122" s="258"/>
      <c r="Q1122" s="258"/>
      <c r="R1122" s="396"/>
    </row>
    <row r="1123" spans="1:18" s="271" customFormat="1" ht="21.75" customHeight="1">
      <c r="A1123" s="491"/>
      <c r="B1123" s="258"/>
      <c r="C1123" s="258"/>
      <c r="D1123" s="258"/>
      <c r="E1123" s="258"/>
      <c r="F1123" s="258"/>
      <c r="G1123" s="258"/>
      <c r="H1123" s="258"/>
      <c r="I1123" s="258"/>
      <c r="J1123" s="258"/>
      <c r="K1123" s="258"/>
      <c r="L1123" s="258"/>
      <c r="M1123" s="258"/>
      <c r="N1123" s="258"/>
      <c r="O1123" s="258"/>
      <c r="P1123" s="258"/>
      <c r="Q1123" s="258"/>
      <c r="R1123" s="396"/>
    </row>
    <row r="1124" spans="1:18" s="271" customFormat="1" ht="21.75" customHeight="1">
      <c r="A1124" s="491"/>
      <c r="B1124" s="258"/>
      <c r="C1124" s="258"/>
      <c r="D1124" s="258"/>
      <c r="E1124" s="258"/>
      <c r="F1124" s="258"/>
      <c r="G1124" s="258"/>
      <c r="H1124" s="258"/>
      <c r="I1124" s="258"/>
      <c r="J1124" s="258"/>
      <c r="K1124" s="258"/>
      <c r="L1124" s="258"/>
      <c r="M1124" s="258"/>
      <c r="N1124" s="258"/>
      <c r="O1124" s="258"/>
      <c r="P1124" s="258"/>
      <c r="Q1124" s="258"/>
      <c r="R1124" s="396"/>
    </row>
    <row r="1125" spans="1:18" s="271" customFormat="1" ht="21.75" customHeight="1">
      <c r="A1125" s="491"/>
      <c r="B1125" s="258"/>
      <c r="C1125" s="258"/>
      <c r="D1125" s="258"/>
      <c r="E1125" s="258"/>
      <c r="F1125" s="258"/>
      <c r="G1125" s="258"/>
      <c r="H1125" s="258"/>
      <c r="I1125" s="258"/>
      <c r="J1125" s="258"/>
      <c r="K1125" s="258"/>
      <c r="L1125" s="258"/>
      <c r="M1125" s="258"/>
      <c r="N1125" s="258"/>
      <c r="O1125" s="258"/>
      <c r="P1125" s="258"/>
      <c r="Q1125" s="258"/>
      <c r="R1125" s="396"/>
    </row>
    <row r="1126" spans="1:18" s="271" customFormat="1" ht="21.75" customHeight="1">
      <c r="A1126" s="491"/>
      <c r="B1126" s="258"/>
      <c r="C1126" s="258"/>
      <c r="D1126" s="258"/>
      <c r="E1126" s="258"/>
      <c r="F1126" s="258"/>
      <c r="G1126" s="258"/>
      <c r="H1126" s="258"/>
      <c r="I1126" s="258"/>
      <c r="J1126" s="258"/>
      <c r="K1126" s="258"/>
      <c r="L1126" s="258"/>
      <c r="M1126" s="258"/>
      <c r="N1126" s="258"/>
      <c r="O1126" s="258"/>
      <c r="P1126" s="258"/>
      <c r="Q1126" s="258"/>
      <c r="R1126" s="396"/>
    </row>
    <row r="1127" spans="1:18" s="271" customFormat="1" ht="21.75" customHeight="1">
      <c r="A1127" s="491"/>
      <c r="B1127" s="258"/>
      <c r="C1127" s="258"/>
      <c r="D1127" s="258"/>
      <c r="E1127" s="258"/>
      <c r="F1127" s="258"/>
      <c r="G1127" s="258"/>
      <c r="H1127" s="258"/>
      <c r="I1127" s="258"/>
      <c r="J1127" s="258"/>
      <c r="K1127" s="258"/>
      <c r="L1127" s="258"/>
      <c r="M1127" s="258"/>
      <c r="N1127" s="258"/>
      <c r="O1127" s="258"/>
      <c r="P1127" s="258"/>
      <c r="Q1127" s="258"/>
      <c r="R1127" s="396"/>
    </row>
    <row r="1128" spans="1:18" s="271" customFormat="1" ht="21.75" customHeight="1">
      <c r="A1128" s="491"/>
      <c r="B1128" s="258"/>
      <c r="C1128" s="258"/>
      <c r="D1128" s="258"/>
      <c r="E1128" s="258"/>
      <c r="F1128" s="258"/>
      <c r="G1128" s="258"/>
      <c r="H1128" s="258"/>
      <c r="I1128" s="258"/>
      <c r="J1128" s="258"/>
      <c r="K1128" s="258"/>
      <c r="L1128" s="258"/>
      <c r="M1128" s="258"/>
      <c r="N1128" s="258"/>
      <c r="O1128" s="258"/>
      <c r="P1128" s="258"/>
      <c r="Q1128" s="258"/>
      <c r="R1128" s="396"/>
    </row>
    <row r="1129" spans="1:18" s="271" customFormat="1" ht="21.75" customHeight="1">
      <c r="A1129" s="491"/>
      <c r="B1129" s="258"/>
      <c r="C1129" s="258"/>
      <c r="D1129" s="258"/>
      <c r="E1129" s="258"/>
      <c r="F1129" s="258"/>
      <c r="G1129" s="258"/>
      <c r="H1129" s="258"/>
      <c r="I1129" s="258"/>
      <c r="J1129" s="258"/>
      <c r="K1129" s="258"/>
      <c r="L1129" s="258"/>
      <c r="M1129" s="258"/>
      <c r="N1129" s="258"/>
      <c r="O1129" s="258"/>
      <c r="P1129" s="258"/>
      <c r="Q1129" s="258"/>
      <c r="R1129" s="396"/>
    </row>
    <row r="1130" spans="1:18" s="271" customFormat="1" ht="21.75" customHeight="1">
      <c r="A1130" s="491"/>
      <c r="B1130" s="258"/>
      <c r="C1130" s="258"/>
      <c r="D1130" s="258"/>
      <c r="E1130" s="258"/>
      <c r="F1130" s="258"/>
      <c r="G1130" s="258"/>
      <c r="H1130" s="258"/>
      <c r="I1130" s="258"/>
      <c r="J1130" s="258"/>
      <c r="K1130" s="258"/>
      <c r="L1130" s="258"/>
      <c r="M1130" s="258"/>
      <c r="N1130" s="258"/>
      <c r="O1130" s="258"/>
      <c r="P1130" s="258"/>
      <c r="Q1130" s="258"/>
      <c r="R1130" s="396"/>
    </row>
    <row r="1131" spans="1:18" s="271" customFormat="1" ht="21.75" customHeight="1">
      <c r="A1131" s="491"/>
      <c r="B1131" s="258"/>
      <c r="C1131" s="258"/>
      <c r="D1131" s="258"/>
      <c r="E1131" s="258"/>
      <c r="F1131" s="258"/>
      <c r="G1131" s="258"/>
      <c r="H1131" s="258"/>
      <c r="I1131" s="258"/>
      <c r="J1131" s="258"/>
      <c r="K1131" s="258"/>
      <c r="L1131" s="258"/>
      <c r="M1131" s="258"/>
      <c r="N1131" s="258"/>
      <c r="O1131" s="258"/>
      <c r="P1131" s="258"/>
      <c r="Q1131" s="258"/>
      <c r="R1131" s="396"/>
    </row>
    <row r="1132" spans="1:18" s="271" customFormat="1" ht="21.75" customHeight="1">
      <c r="A1132" s="491"/>
      <c r="B1132" s="258"/>
      <c r="C1132" s="258"/>
      <c r="D1132" s="258"/>
      <c r="E1132" s="258"/>
      <c r="F1132" s="258"/>
      <c r="G1132" s="258"/>
      <c r="H1132" s="258"/>
      <c r="I1132" s="258"/>
      <c r="J1132" s="258"/>
      <c r="K1132" s="258"/>
      <c r="L1132" s="258"/>
      <c r="M1132" s="258"/>
      <c r="N1132" s="258"/>
      <c r="O1132" s="258"/>
      <c r="P1132" s="258"/>
      <c r="Q1132" s="258"/>
      <c r="R1132" s="396"/>
    </row>
    <row r="1133" spans="1:18" s="271" customFormat="1" ht="21.75" customHeight="1">
      <c r="A1133" s="491"/>
      <c r="B1133" s="258"/>
      <c r="C1133" s="258"/>
      <c r="D1133" s="258"/>
      <c r="E1133" s="258"/>
      <c r="F1133" s="258"/>
      <c r="G1133" s="258"/>
      <c r="H1133" s="258"/>
      <c r="I1133" s="258"/>
      <c r="J1133" s="258"/>
      <c r="K1133" s="258"/>
      <c r="L1133" s="258"/>
      <c r="M1133" s="258"/>
      <c r="N1133" s="258"/>
      <c r="O1133" s="258"/>
      <c r="P1133" s="258"/>
      <c r="Q1133" s="258"/>
      <c r="R1133" s="396"/>
    </row>
    <row r="1134" spans="1:18" s="271" customFormat="1" ht="21.75" customHeight="1">
      <c r="A1134" s="491"/>
      <c r="B1134" s="258"/>
      <c r="C1134" s="258"/>
      <c r="D1134" s="258"/>
      <c r="E1134" s="258"/>
      <c r="F1134" s="258"/>
      <c r="G1134" s="258"/>
      <c r="H1134" s="258"/>
      <c r="I1134" s="258"/>
      <c r="J1134" s="258"/>
      <c r="K1134" s="258"/>
      <c r="L1134" s="258"/>
      <c r="M1134" s="258"/>
      <c r="N1134" s="258"/>
      <c r="O1134" s="258"/>
      <c r="P1134" s="258"/>
      <c r="Q1134" s="258"/>
      <c r="R1134" s="396"/>
    </row>
    <row r="1135" spans="1:18" s="271" customFormat="1" ht="21.75" customHeight="1">
      <c r="A1135" s="491"/>
      <c r="B1135" s="258"/>
      <c r="C1135" s="258"/>
      <c r="D1135" s="258"/>
      <c r="E1135" s="258"/>
      <c r="F1135" s="258"/>
      <c r="G1135" s="258"/>
      <c r="H1135" s="258"/>
      <c r="I1135" s="258"/>
      <c r="J1135" s="258"/>
      <c r="K1135" s="258"/>
      <c r="L1135" s="258"/>
      <c r="M1135" s="258"/>
      <c r="N1135" s="258"/>
      <c r="O1135" s="258"/>
      <c r="P1135" s="258"/>
      <c r="Q1135" s="258"/>
      <c r="R1135" s="396"/>
    </row>
    <row r="1136" spans="1:18" s="271" customFormat="1" ht="21.75" customHeight="1">
      <c r="A1136" s="491"/>
      <c r="B1136" s="258"/>
      <c r="C1136" s="258"/>
      <c r="D1136" s="258"/>
      <c r="E1136" s="258"/>
      <c r="F1136" s="258"/>
      <c r="G1136" s="258"/>
      <c r="H1136" s="258"/>
      <c r="I1136" s="258"/>
      <c r="J1136" s="258"/>
      <c r="K1136" s="258"/>
      <c r="L1136" s="258"/>
      <c r="M1136" s="258"/>
      <c r="N1136" s="258"/>
      <c r="O1136" s="258"/>
      <c r="P1136" s="258"/>
      <c r="Q1136" s="258"/>
      <c r="R1136" s="396"/>
    </row>
    <row r="1137" spans="1:18" s="271" customFormat="1" ht="21.75" customHeight="1">
      <c r="A1137" s="491"/>
      <c r="B1137" s="258"/>
      <c r="C1137" s="258"/>
      <c r="D1137" s="258"/>
      <c r="E1137" s="258"/>
      <c r="F1137" s="258"/>
      <c r="G1137" s="258"/>
      <c r="H1137" s="258"/>
      <c r="I1137" s="258"/>
      <c r="J1137" s="258"/>
      <c r="K1137" s="258"/>
      <c r="L1137" s="258"/>
      <c r="M1137" s="258"/>
      <c r="N1137" s="258"/>
      <c r="O1137" s="258"/>
      <c r="P1137" s="258"/>
      <c r="Q1137" s="258"/>
      <c r="R1137" s="396"/>
    </row>
    <row r="1138" spans="1:18" s="271" customFormat="1" ht="21.75" customHeight="1">
      <c r="A1138" s="491"/>
      <c r="B1138" s="258"/>
      <c r="C1138" s="258"/>
      <c r="D1138" s="258"/>
      <c r="E1138" s="258"/>
      <c r="F1138" s="258"/>
      <c r="G1138" s="258"/>
      <c r="H1138" s="258"/>
      <c r="I1138" s="258"/>
      <c r="J1138" s="258"/>
      <c r="K1138" s="258"/>
      <c r="L1138" s="258"/>
      <c r="M1138" s="258"/>
      <c r="N1138" s="258"/>
      <c r="O1138" s="258"/>
      <c r="P1138" s="258"/>
      <c r="Q1138" s="258"/>
      <c r="R1138" s="396"/>
    </row>
    <row r="1139" spans="1:18" s="271" customFormat="1" ht="21.75" customHeight="1">
      <c r="A1139" s="491"/>
      <c r="B1139" s="258"/>
      <c r="C1139" s="258"/>
      <c r="D1139" s="258"/>
      <c r="E1139" s="258"/>
      <c r="F1139" s="258"/>
      <c r="G1139" s="258"/>
      <c r="H1139" s="258"/>
      <c r="I1139" s="258"/>
      <c r="J1139" s="258"/>
      <c r="K1139" s="258"/>
      <c r="L1139" s="258"/>
      <c r="M1139" s="258"/>
      <c r="N1139" s="258"/>
      <c r="O1139" s="258"/>
      <c r="P1139" s="258"/>
      <c r="Q1139" s="258"/>
      <c r="R1139" s="396"/>
    </row>
    <row r="1140" spans="1:18" s="271" customFormat="1" ht="21.75" customHeight="1">
      <c r="A1140" s="491"/>
      <c r="B1140" s="258"/>
      <c r="C1140" s="258"/>
      <c r="D1140" s="258"/>
      <c r="E1140" s="258"/>
      <c r="F1140" s="258"/>
      <c r="G1140" s="258"/>
      <c r="H1140" s="258"/>
      <c r="I1140" s="258"/>
      <c r="J1140" s="258"/>
      <c r="K1140" s="258"/>
      <c r="L1140" s="258"/>
      <c r="M1140" s="258"/>
      <c r="N1140" s="258"/>
      <c r="O1140" s="258"/>
      <c r="P1140" s="258"/>
      <c r="Q1140" s="258"/>
      <c r="R1140" s="396"/>
    </row>
    <row r="1141" spans="1:18" s="271" customFormat="1" ht="21.75" customHeight="1">
      <c r="A1141" s="491"/>
      <c r="B1141" s="258"/>
      <c r="C1141" s="258"/>
      <c r="D1141" s="258"/>
      <c r="E1141" s="258"/>
      <c r="F1141" s="258"/>
      <c r="G1141" s="258"/>
      <c r="H1141" s="258"/>
      <c r="I1141" s="258"/>
      <c r="J1141" s="258"/>
      <c r="K1141" s="258"/>
      <c r="L1141" s="258"/>
      <c r="M1141" s="258"/>
      <c r="N1141" s="258"/>
      <c r="O1141" s="258"/>
      <c r="P1141" s="258"/>
      <c r="Q1141" s="258"/>
      <c r="R1141" s="396"/>
    </row>
    <row r="1142" spans="1:18" s="271" customFormat="1" ht="21.75" customHeight="1">
      <c r="A1142" s="491"/>
      <c r="B1142" s="258"/>
      <c r="C1142" s="258"/>
      <c r="D1142" s="258"/>
      <c r="E1142" s="258"/>
      <c r="F1142" s="258"/>
      <c r="G1142" s="258"/>
      <c r="H1142" s="258"/>
      <c r="I1142" s="258"/>
      <c r="J1142" s="258"/>
      <c r="K1142" s="258"/>
      <c r="L1142" s="258"/>
      <c r="M1142" s="258"/>
      <c r="N1142" s="258"/>
      <c r="O1142" s="258"/>
      <c r="P1142" s="258"/>
      <c r="Q1142" s="258"/>
      <c r="R1142" s="396"/>
    </row>
    <row r="1143" spans="1:18" s="271" customFormat="1" ht="21.75" customHeight="1">
      <c r="A1143" s="491"/>
      <c r="B1143" s="258"/>
      <c r="C1143" s="258"/>
      <c r="D1143" s="258"/>
      <c r="E1143" s="258"/>
      <c r="F1143" s="258"/>
      <c r="G1143" s="258"/>
      <c r="H1143" s="258"/>
      <c r="I1143" s="258"/>
      <c r="J1143" s="258"/>
      <c r="K1143" s="258"/>
      <c r="L1143" s="258"/>
      <c r="M1143" s="258"/>
      <c r="N1143" s="258"/>
      <c r="O1143" s="258"/>
      <c r="P1143" s="258"/>
      <c r="Q1143" s="258"/>
      <c r="R1143" s="396"/>
    </row>
    <row r="1144" spans="1:18" s="271" customFormat="1" ht="21.75" customHeight="1">
      <c r="A1144" s="491"/>
      <c r="B1144" s="258"/>
      <c r="C1144" s="258"/>
      <c r="D1144" s="258"/>
      <c r="E1144" s="258"/>
      <c r="F1144" s="258"/>
      <c r="G1144" s="258"/>
      <c r="H1144" s="258"/>
      <c r="I1144" s="258"/>
      <c r="J1144" s="258"/>
      <c r="K1144" s="258"/>
      <c r="L1144" s="258"/>
      <c r="M1144" s="258"/>
      <c r="N1144" s="258"/>
      <c r="O1144" s="258"/>
      <c r="P1144" s="258"/>
      <c r="Q1144" s="258"/>
      <c r="R1144" s="396"/>
    </row>
    <row r="1145" spans="1:18" s="271" customFormat="1" ht="21.75" customHeight="1">
      <c r="A1145" s="491"/>
      <c r="B1145" s="258"/>
      <c r="C1145" s="258"/>
      <c r="D1145" s="258"/>
      <c r="E1145" s="258"/>
      <c r="F1145" s="258"/>
      <c r="G1145" s="258"/>
      <c r="H1145" s="258"/>
      <c r="I1145" s="258"/>
      <c r="J1145" s="258"/>
      <c r="K1145" s="258"/>
      <c r="L1145" s="258"/>
      <c r="M1145" s="258"/>
      <c r="N1145" s="258"/>
      <c r="O1145" s="258"/>
      <c r="P1145" s="258"/>
      <c r="Q1145" s="258"/>
      <c r="R1145" s="396"/>
    </row>
    <row r="1146" spans="1:18" s="271" customFormat="1" ht="21.75" customHeight="1">
      <c r="A1146" s="491"/>
      <c r="B1146" s="258"/>
      <c r="C1146" s="258"/>
      <c r="D1146" s="258"/>
      <c r="E1146" s="258"/>
      <c r="F1146" s="258"/>
      <c r="G1146" s="258"/>
      <c r="H1146" s="258"/>
      <c r="I1146" s="258"/>
      <c r="J1146" s="258"/>
      <c r="K1146" s="258"/>
      <c r="L1146" s="258"/>
      <c r="M1146" s="258"/>
      <c r="N1146" s="258"/>
      <c r="O1146" s="258"/>
      <c r="P1146" s="258"/>
      <c r="Q1146" s="258"/>
      <c r="R1146" s="396"/>
    </row>
    <row r="1147" spans="1:18" s="271" customFormat="1" ht="21.75" customHeight="1">
      <c r="A1147" s="491"/>
      <c r="B1147" s="258"/>
      <c r="C1147" s="258"/>
      <c r="D1147" s="258"/>
      <c r="E1147" s="258"/>
      <c r="F1147" s="258"/>
      <c r="G1147" s="258"/>
      <c r="H1147" s="258"/>
      <c r="I1147" s="258"/>
      <c r="J1147" s="258"/>
      <c r="K1147" s="258"/>
      <c r="L1147" s="258"/>
      <c r="M1147" s="258"/>
      <c r="N1147" s="258"/>
      <c r="O1147" s="258"/>
      <c r="P1147" s="258"/>
      <c r="Q1147" s="258"/>
      <c r="R1147" s="396"/>
    </row>
    <row r="1148" spans="1:18" s="271" customFormat="1" ht="21.75" customHeight="1">
      <c r="A1148" s="491"/>
      <c r="B1148" s="258"/>
      <c r="C1148" s="258"/>
      <c r="D1148" s="258"/>
      <c r="E1148" s="258"/>
      <c r="F1148" s="258"/>
      <c r="G1148" s="258"/>
      <c r="H1148" s="258"/>
      <c r="I1148" s="258"/>
      <c r="J1148" s="258"/>
      <c r="K1148" s="258"/>
      <c r="L1148" s="258"/>
      <c r="M1148" s="258"/>
      <c r="N1148" s="258"/>
      <c r="O1148" s="258"/>
      <c r="P1148" s="258"/>
      <c r="Q1148" s="258"/>
      <c r="R1148" s="396"/>
    </row>
    <row r="1149" spans="1:18" s="271" customFormat="1" ht="21.75" customHeight="1">
      <c r="A1149" s="491"/>
      <c r="B1149" s="258"/>
      <c r="C1149" s="258"/>
      <c r="D1149" s="258"/>
      <c r="E1149" s="258"/>
      <c r="F1149" s="258"/>
      <c r="G1149" s="258"/>
      <c r="H1149" s="258"/>
      <c r="I1149" s="258"/>
      <c r="J1149" s="258"/>
      <c r="K1149" s="258"/>
      <c r="L1149" s="258"/>
      <c r="M1149" s="258"/>
      <c r="N1149" s="258"/>
      <c r="O1149" s="258"/>
      <c r="P1149" s="258"/>
      <c r="Q1149" s="258"/>
      <c r="R1149" s="396"/>
    </row>
    <row r="1150" spans="1:18" s="271" customFormat="1" ht="21.75" customHeight="1">
      <c r="A1150" s="491"/>
      <c r="B1150" s="258"/>
      <c r="C1150" s="258"/>
      <c r="D1150" s="258"/>
      <c r="E1150" s="258"/>
      <c r="F1150" s="258"/>
      <c r="G1150" s="258"/>
      <c r="H1150" s="258"/>
      <c r="I1150" s="258"/>
      <c r="J1150" s="258"/>
      <c r="K1150" s="258"/>
      <c r="L1150" s="258"/>
      <c r="M1150" s="258"/>
      <c r="N1150" s="258"/>
      <c r="O1150" s="258"/>
      <c r="P1150" s="258"/>
      <c r="Q1150" s="258"/>
      <c r="R1150" s="396"/>
    </row>
    <row r="1151" spans="1:18" s="271" customFormat="1" ht="21.75" customHeight="1">
      <c r="A1151" s="491"/>
      <c r="B1151" s="258"/>
      <c r="C1151" s="258"/>
      <c r="D1151" s="258"/>
      <c r="E1151" s="258"/>
      <c r="F1151" s="258"/>
      <c r="G1151" s="258"/>
      <c r="H1151" s="258"/>
      <c r="I1151" s="258"/>
      <c r="J1151" s="258"/>
      <c r="K1151" s="258"/>
      <c r="L1151" s="258"/>
      <c r="M1151" s="258"/>
      <c r="N1151" s="258"/>
      <c r="O1151" s="258"/>
      <c r="P1151" s="258"/>
      <c r="Q1151" s="258"/>
      <c r="R1151" s="396"/>
    </row>
    <row r="1152" spans="1:18" s="271" customFormat="1" ht="21.75" customHeight="1">
      <c r="A1152" s="491"/>
      <c r="B1152" s="258"/>
      <c r="C1152" s="258"/>
      <c r="D1152" s="258"/>
      <c r="E1152" s="258"/>
      <c r="F1152" s="258"/>
      <c r="G1152" s="258"/>
      <c r="H1152" s="258"/>
      <c r="I1152" s="258"/>
      <c r="J1152" s="258"/>
      <c r="K1152" s="258"/>
      <c r="L1152" s="258"/>
      <c r="M1152" s="258"/>
      <c r="N1152" s="258"/>
      <c r="O1152" s="258"/>
      <c r="P1152" s="258"/>
      <c r="Q1152" s="258"/>
      <c r="R1152" s="396"/>
    </row>
    <row r="1153" spans="1:18" s="271" customFormat="1" ht="21.75" customHeight="1">
      <c r="A1153" s="491"/>
      <c r="B1153" s="258"/>
      <c r="C1153" s="258"/>
      <c r="D1153" s="258"/>
      <c r="E1153" s="258"/>
      <c r="F1153" s="258"/>
      <c r="G1153" s="258"/>
      <c r="H1153" s="258"/>
      <c r="I1153" s="258"/>
      <c r="J1153" s="258"/>
      <c r="K1153" s="258"/>
      <c r="L1153" s="258"/>
      <c r="M1153" s="258"/>
      <c r="N1153" s="258"/>
      <c r="O1153" s="258"/>
      <c r="P1153" s="258"/>
      <c r="Q1153" s="258"/>
      <c r="R1153" s="396"/>
    </row>
    <row r="1154" spans="1:18" s="271" customFormat="1" ht="21.75" customHeight="1">
      <c r="A1154" s="491"/>
      <c r="B1154" s="258"/>
      <c r="C1154" s="258"/>
      <c r="D1154" s="258"/>
      <c r="E1154" s="258"/>
      <c r="F1154" s="258"/>
      <c r="G1154" s="258"/>
      <c r="H1154" s="258"/>
      <c r="I1154" s="258"/>
      <c r="J1154" s="258"/>
      <c r="K1154" s="258"/>
      <c r="L1154" s="258"/>
      <c r="M1154" s="258"/>
      <c r="N1154" s="258"/>
      <c r="O1154" s="258"/>
      <c r="P1154" s="258"/>
      <c r="Q1154" s="258"/>
      <c r="R1154" s="396"/>
    </row>
    <row r="1155" spans="1:18" s="271" customFormat="1" ht="21.75" customHeight="1">
      <c r="A1155" s="491"/>
      <c r="B1155" s="258"/>
      <c r="C1155" s="258"/>
      <c r="D1155" s="258"/>
      <c r="E1155" s="258"/>
      <c r="F1155" s="258"/>
      <c r="G1155" s="258"/>
      <c r="H1155" s="258"/>
      <c r="I1155" s="258"/>
      <c r="J1155" s="258"/>
      <c r="K1155" s="258"/>
      <c r="L1155" s="258"/>
      <c r="M1155" s="258"/>
      <c r="N1155" s="258"/>
      <c r="O1155" s="258"/>
      <c r="P1155" s="258"/>
      <c r="Q1155" s="258"/>
      <c r="R1155" s="396"/>
    </row>
    <row r="1156" spans="1:18" s="271" customFormat="1" ht="21.75" customHeight="1">
      <c r="A1156" s="491"/>
      <c r="B1156" s="258"/>
      <c r="C1156" s="258"/>
      <c r="D1156" s="258"/>
      <c r="E1156" s="258"/>
      <c r="F1156" s="258"/>
      <c r="G1156" s="258"/>
      <c r="H1156" s="258"/>
      <c r="I1156" s="258"/>
      <c r="J1156" s="258"/>
      <c r="K1156" s="258"/>
      <c r="L1156" s="258"/>
      <c r="M1156" s="258"/>
      <c r="N1156" s="258"/>
      <c r="O1156" s="258"/>
      <c r="P1156" s="258"/>
      <c r="Q1156" s="258"/>
      <c r="R1156" s="396"/>
    </row>
    <row r="1157" spans="1:18" s="271" customFormat="1" ht="21.75" customHeight="1">
      <c r="A1157" s="491"/>
      <c r="B1157" s="258"/>
      <c r="C1157" s="258"/>
      <c r="D1157" s="258"/>
      <c r="E1157" s="258"/>
      <c r="F1157" s="258"/>
      <c r="G1157" s="258"/>
      <c r="H1157" s="258"/>
      <c r="I1157" s="258"/>
      <c r="J1157" s="258"/>
      <c r="K1157" s="258"/>
      <c r="L1157" s="258"/>
      <c r="M1157" s="258"/>
      <c r="N1157" s="258"/>
      <c r="O1157" s="258"/>
      <c r="P1157" s="258"/>
      <c r="Q1157" s="258"/>
      <c r="R1157" s="396"/>
    </row>
    <row r="1158" spans="1:18" s="271" customFormat="1" ht="21.75" customHeight="1">
      <c r="A1158" s="491"/>
      <c r="B1158" s="258"/>
      <c r="C1158" s="258"/>
      <c r="D1158" s="258"/>
      <c r="E1158" s="258"/>
      <c r="F1158" s="258"/>
      <c r="G1158" s="258"/>
      <c r="H1158" s="258"/>
      <c r="I1158" s="258"/>
      <c r="J1158" s="258"/>
      <c r="K1158" s="258"/>
      <c r="L1158" s="258"/>
      <c r="M1158" s="258"/>
      <c r="N1158" s="258"/>
      <c r="O1158" s="258"/>
      <c r="P1158" s="258"/>
      <c r="Q1158" s="258"/>
      <c r="R1158" s="396"/>
    </row>
    <row r="1159" spans="1:18" s="271" customFormat="1" ht="21.75" customHeight="1">
      <c r="A1159" s="491"/>
      <c r="B1159" s="258"/>
      <c r="C1159" s="258"/>
      <c r="D1159" s="258"/>
      <c r="E1159" s="258"/>
      <c r="F1159" s="258"/>
      <c r="G1159" s="258"/>
      <c r="H1159" s="258"/>
      <c r="I1159" s="258"/>
      <c r="J1159" s="258"/>
      <c r="K1159" s="258"/>
      <c r="L1159" s="258"/>
      <c r="M1159" s="258"/>
      <c r="N1159" s="258"/>
      <c r="O1159" s="258"/>
      <c r="P1159" s="258"/>
      <c r="Q1159" s="258"/>
      <c r="R1159" s="396"/>
    </row>
    <row r="1160" spans="1:18" s="271" customFormat="1" ht="21.75" customHeight="1">
      <c r="A1160" s="491"/>
      <c r="B1160" s="258"/>
      <c r="C1160" s="258"/>
      <c r="D1160" s="258"/>
      <c r="E1160" s="258"/>
      <c r="F1160" s="258"/>
      <c r="G1160" s="258"/>
      <c r="H1160" s="258"/>
      <c r="I1160" s="258"/>
      <c r="J1160" s="258"/>
      <c r="K1160" s="258"/>
      <c r="L1160" s="258"/>
      <c r="M1160" s="258"/>
      <c r="N1160" s="258"/>
      <c r="O1160" s="258"/>
      <c r="P1160" s="258"/>
      <c r="Q1160" s="258"/>
      <c r="R1160" s="396"/>
    </row>
    <row r="1161" spans="1:18" s="271" customFormat="1" ht="21.75" customHeight="1">
      <c r="A1161" s="491"/>
      <c r="B1161" s="258"/>
      <c r="C1161" s="258"/>
      <c r="D1161" s="258"/>
      <c r="E1161" s="258"/>
      <c r="F1161" s="258"/>
      <c r="G1161" s="258"/>
      <c r="H1161" s="258"/>
      <c r="I1161" s="258"/>
      <c r="J1161" s="258"/>
      <c r="K1161" s="258"/>
      <c r="L1161" s="258"/>
      <c r="M1161" s="258"/>
      <c r="N1161" s="258"/>
      <c r="O1161" s="258"/>
      <c r="P1161" s="258"/>
      <c r="Q1161" s="258"/>
      <c r="R1161" s="396"/>
    </row>
    <row r="1162" spans="1:18" s="271" customFormat="1" ht="21.75" customHeight="1">
      <c r="A1162" s="491"/>
      <c r="B1162" s="258"/>
      <c r="C1162" s="258"/>
      <c r="D1162" s="258"/>
      <c r="E1162" s="258"/>
      <c r="F1162" s="258"/>
      <c r="G1162" s="258"/>
      <c r="H1162" s="258"/>
      <c r="I1162" s="258"/>
      <c r="J1162" s="258"/>
      <c r="K1162" s="258"/>
      <c r="L1162" s="258"/>
      <c r="M1162" s="258"/>
      <c r="N1162" s="258"/>
      <c r="O1162" s="258"/>
      <c r="P1162" s="258"/>
      <c r="Q1162" s="258"/>
      <c r="R1162" s="396"/>
    </row>
    <row r="1163" spans="1:18" s="271" customFormat="1" ht="21.75" customHeight="1">
      <c r="A1163" s="491"/>
      <c r="B1163" s="258"/>
      <c r="C1163" s="258"/>
      <c r="D1163" s="258"/>
      <c r="E1163" s="258"/>
      <c r="F1163" s="258"/>
      <c r="G1163" s="258"/>
      <c r="H1163" s="258"/>
      <c r="I1163" s="258"/>
      <c r="J1163" s="258"/>
      <c r="K1163" s="258"/>
      <c r="L1163" s="258"/>
      <c r="M1163" s="258"/>
      <c r="N1163" s="258"/>
      <c r="O1163" s="258"/>
      <c r="P1163" s="258"/>
      <c r="Q1163" s="258"/>
      <c r="R1163" s="396"/>
    </row>
    <row r="1164" spans="1:18" s="271" customFormat="1" ht="21.75" customHeight="1">
      <c r="A1164" s="491"/>
      <c r="B1164" s="258"/>
      <c r="C1164" s="258"/>
      <c r="D1164" s="258"/>
      <c r="E1164" s="258"/>
      <c r="F1164" s="258"/>
      <c r="G1164" s="258"/>
      <c r="H1164" s="258"/>
      <c r="I1164" s="258"/>
      <c r="J1164" s="258"/>
      <c r="K1164" s="258"/>
      <c r="L1164" s="258"/>
      <c r="M1164" s="258"/>
      <c r="N1164" s="258"/>
      <c r="O1164" s="258"/>
      <c r="P1164" s="258"/>
      <c r="Q1164" s="258"/>
      <c r="R1164" s="396"/>
    </row>
    <row r="1165" spans="1:18" s="271" customFormat="1" ht="21.75" customHeight="1">
      <c r="A1165" s="491"/>
      <c r="B1165" s="258"/>
      <c r="C1165" s="258"/>
      <c r="D1165" s="258"/>
      <c r="E1165" s="258"/>
      <c r="F1165" s="258"/>
      <c r="G1165" s="258"/>
      <c r="H1165" s="258"/>
      <c r="I1165" s="258"/>
      <c r="J1165" s="258"/>
      <c r="K1165" s="258"/>
      <c r="L1165" s="258"/>
      <c r="M1165" s="258"/>
      <c r="N1165" s="258"/>
      <c r="O1165" s="258"/>
      <c r="P1165" s="258"/>
      <c r="Q1165" s="258"/>
      <c r="R1165" s="396"/>
    </row>
    <row r="1166" spans="1:18" s="271" customFormat="1" ht="21.75" customHeight="1">
      <c r="A1166" s="491"/>
      <c r="B1166" s="258"/>
      <c r="C1166" s="258"/>
      <c r="D1166" s="258"/>
      <c r="E1166" s="258"/>
      <c r="F1166" s="258"/>
      <c r="G1166" s="258"/>
      <c r="H1166" s="258"/>
      <c r="I1166" s="258"/>
      <c r="J1166" s="258"/>
      <c r="K1166" s="258"/>
      <c r="L1166" s="258"/>
      <c r="M1166" s="258"/>
      <c r="N1166" s="258"/>
      <c r="O1166" s="258"/>
      <c r="P1166" s="258"/>
      <c r="Q1166" s="258"/>
      <c r="R1166" s="396"/>
    </row>
    <row r="1167" spans="1:18" s="271" customFormat="1" ht="21.75" customHeight="1">
      <c r="A1167" s="491"/>
      <c r="B1167" s="258"/>
      <c r="C1167" s="258"/>
      <c r="D1167" s="258"/>
      <c r="E1167" s="258"/>
      <c r="F1167" s="258"/>
      <c r="G1167" s="258"/>
      <c r="H1167" s="258"/>
      <c r="I1167" s="258"/>
      <c r="J1167" s="258"/>
      <c r="K1167" s="258"/>
      <c r="L1167" s="258"/>
      <c r="M1167" s="258"/>
      <c r="N1167" s="258"/>
      <c r="O1167" s="258"/>
      <c r="P1167" s="258"/>
      <c r="Q1167" s="258"/>
      <c r="R1167" s="396"/>
    </row>
    <row r="1168" spans="1:18" s="271" customFormat="1" ht="21.75" customHeight="1">
      <c r="A1168" s="491"/>
      <c r="B1168" s="258"/>
      <c r="C1168" s="258"/>
      <c r="D1168" s="258"/>
      <c r="E1168" s="258"/>
      <c r="F1168" s="258"/>
      <c r="G1168" s="258"/>
      <c r="H1168" s="258"/>
      <c r="I1168" s="258"/>
      <c r="J1168" s="258"/>
      <c r="K1168" s="258"/>
      <c r="L1168" s="258"/>
      <c r="M1168" s="258"/>
      <c r="N1168" s="258"/>
      <c r="O1168" s="258"/>
      <c r="P1168" s="258"/>
      <c r="Q1168" s="258"/>
      <c r="R1168" s="396"/>
    </row>
    <row r="1169" spans="1:18" s="271" customFormat="1" ht="21.75" customHeight="1">
      <c r="A1169" s="491"/>
      <c r="B1169" s="258"/>
      <c r="C1169" s="258"/>
      <c r="D1169" s="258"/>
      <c r="E1169" s="258"/>
      <c r="F1169" s="258"/>
      <c r="G1169" s="258"/>
      <c r="H1169" s="258"/>
      <c r="I1169" s="258"/>
      <c r="J1169" s="258"/>
      <c r="K1169" s="258"/>
      <c r="L1169" s="258"/>
      <c r="M1169" s="258"/>
      <c r="N1169" s="258"/>
      <c r="O1169" s="258"/>
      <c r="P1169" s="258"/>
      <c r="Q1169" s="258"/>
      <c r="R1169" s="396"/>
    </row>
    <row r="1170" spans="1:18" s="271" customFormat="1" ht="21.75" customHeight="1">
      <c r="A1170" s="491"/>
      <c r="B1170" s="258"/>
      <c r="C1170" s="258"/>
      <c r="D1170" s="258"/>
      <c r="E1170" s="258"/>
      <c r="F1170" s="258"/>
      <c r="G1170" s="258"/>
      <c r="H1170" s="258"/>
      <c r="I1170" s="258"/>
      <c r="J1170" s="258"/>
      <c r="K1170" s="258"/>
      <c r="L1170" s="258"/>
      <c r="M1170" s="258"/>
      <c r="N1170" s="258"/>
      <c r="O1170" s="258"/>
      <c r="P1170" s="258"/>
      <c r="Q1170" s="258"/>
      <c r="R1170" s="396"/>
    </row>
    <row r="1171" spans="1:18" s="271" customFormat="1" ht="21.75" customHeight="1">
      <c r="A1171" s="491"/>
      <c r="B1171" s="258"/>
      <c r="C1171" s="258"/>
      <c r="D1171" s="258"/>
      <c r="E1171" s="258"/>
      <c r="F1171" s="258"/>
      <c r="G1171" s="258"/>
      <c r="H1171" s="258"/>
      <c r="I1171" s="258"/>
      <c r="J1171" s="258"/>
      <c r="K1171" s="258"/>
      <c r="L1171" s="258"/>
      <c r="M1171" s="258"/>
      <c r="N1171" s="258"/>
      <c r="O1171" s="258"/>
      <c r="P1171" s="258"/>
      <c r="Q1171" s="258"/>
      <c r="R1171" s="396"/>
    </row>
    <row r="1172" spans="1:18" s="271" customFormat="1" ht="21.75" customHeight="1">
      <c r="A1172" s="491"/>
      <c r="B1172" s="258"/>
      <c r="C1172" s="258"/>
      <c r="D1172" s="258"/>
      <c r="E1172" s="258"/>
      <c r="F1172" s="258"/>
      <c r="G1172" s="258"/>
      <c r="H1172" s="258"/>
      <c r="I1172" s="258"/>
      <c r="J1172" s="258"/>
      <c r="K1172" s="258"/>
      <c r="L1172" s="258"/>
      <c r="M1172" s="258"/>
      <c r="N1172" s="258"/>
      <c r="O1172" s="258"/>
      <c r="P1172" s="258"/>
      <c r="Q1172" s="258"/>
      <c r="R1172" s="396"/>
    </row>
    <row r="1173" spans="1:18" s="271" customFormat="1" ht="21.75" customHeight="1">
      <c r="A1173" s="491"/>
      <c r="B1173" s="258"/>
      <c r="C1173" s="258"/>
      <c r="D1173" s="258"/>
      <c r="E1173" s="258"/>
      <c r="F1173" s="258"/>
      <c r="G1173" s="258"/>
      <c r="H1173" s="258"/>
      <c r="I1173" s="258"/>
      <c r="J1173" s="258"/>
      <c r="K1173" s="258"/>
      <c r="L1173" s="258"/>
      <c r="M1173" s="258"/>
      <c r="N1173" s="258"/>
      <c r="O1173" s="258"/>
      <c r="P1173" s="258"/>
      <c r="Q1173" s="258"/>
      <c r="R1173" s="396"/>
    </row>
    <row r="1174" spans="1:18" s="271" customFormat="1" ht="21.75" customHeight="1">
      <c r="A1174" s="491"/>
      <c r="B1174" s="258"/>
      <c r="C1174" s="258"/>
      <c r="D1174" s="258"/>
      <c r="E1174" s="258"/>
      <c r="F1174" s="258"/>
      <c r="G1174" s="258"/>
      <c r="H1174" s="258"/>
      <c r="I1174" s="258"/>
      <c r="J1174" s="258"/>
      <c r="K1174" s="258"/>
      <c r="L1174" s="258"/>
      <c r="M1174" s="258"/>
      <c r="N1174" s="258"/>
      <c r="O1174" s="258"/>
      <c r="P1174" s="258"/>
      <c r="Q1174" s="258"/>
      <c r="R1174" s="396"/>
    </row>
    <row r="1175" spans="1:18" s="271" customFormat="1" ht="21.75" customHeight="1">
      <c r="A1175" s="491"/>
      <c r="B1175" s="258"/>
      <c r="C1175" s="258"/>
      <c r="D1175" s="258"/>
      <c r="E1175" s="258"/>
      <c r="F1175" s="258"/>
      <c r="G1175" s="258"/>
      <c r="H1175" s="258"/>
      <c r="I1175" s="258"/>
      <c r="J1175" s="258"/>
      <c r="K1175" s="258"/>
      <c r="L1175" s="258"/>
      <c r="M1175" s="258"/>
      <c r="N1175" s="258"/>
      <c r="O1175" s="258"/>
      <c r="P1175" s="258"/>
      <c r="Q1175" s="258"/>
      <c r="R1175" s="396"/>
    </row>
    <row r="1176" spans="1:18" s="271" customFormat="1" ht="21.75" customHeight="1">
      <c r="A1176" s="491"/>
      <c r="B1176" s="258"/>
      <c r="C1176" s="258"/>
      <c r="D1176" s="258"/>
      <c r="E1176" s="258"/>
      <c r="F1176" s="258"/>
      <c r="G1176" s="258"/>
      <c r="H1176" s="258"/>
      <c r="I1176" s="258"/>
      <c r="J1176" s="258"/>
      <c r="K1176" s="258"/>
      <c r="L1176" s="258"/>
      <c r="M1176" s="258"/>
      <c r="N1176" s="258"/>
      <c r="O1176" s="258"/>
      <c r="P1176" s="258"/>
      <c r="Q1176" s="258"/>
      <c r="R1176" s="396"/>
    </row>
    <row r="1177" spans="1:18" s="271" customFormat="1" ht="21.75" customHeight="1">
      <c r="A1177" s="491"/>
      <c r="B1177" s="258"/>
      <c r="C1177" s="258"/>
      <c r="D1177" s="258"/>
      <c r="E1177" s="258"/>
      <c r="F1177" s="258"/>
      <c r="G1177" s="258"/>
      <c r="H1177" s="258"/>
      <c r="I1177" s="258"/>
      <c r="J1177" s="258"/>
      <c r="K1177" s="258"/>
      <c r="L1177" s="258"/>
      <c r="M1177" s="258"/>
      <c r="N1177" s="258"/>
      <c r="O1177" s="258"/>
      <c r="P1177" s="258"/>
      <c r="Q1177" s="258"/>
      <c r="R1177" s="396"/>
    </row>
    <row r="1178" spans="1:18" s="271" customFormat="1" ht="21.75" customHeight="1">
      <c r="A1178" s="491"/>
      <c r="B1178" s="258"/>
      <c r="C1178" s="258"/>
      <c r="D1178" s="258"/>
      <c r="E1178" s="258"/>
      <c r="F1178" s="258"/>
      <c r="G1178" s="258"/>
      <c r="H1178" s="258"/>
      <c r="I1178" s="258"/>
      <c r="J1178" s="258"/>
      <c r="K1178" s="258"/>
      <c r="L1178" s="258"/>
      <c r="M1178" s="258"/>
      <c r="N1178" s="258"/>
      <c r="O1178" s="258"/>
      <c r="P1178" s="258"/>
      <c r="Q1178" s="258"/>
      <c r="R1178" s="396"/>
    </row>
    <row r="1179" spans="1:18" s="271" customFormat="1" ht="21.75" customHeight="1">
      <c r="A1179" s="491"/>
      <c r="B1179" s="258"/>
      <c r="C1179" s="258"/>
      <c r="D1179" s="258"/>
      <c r="E1179" s="258"/>
      <c r="F1179" s="258"/>
      <c r="G1179" s="258"/>
      <c r="H1179" s="258"/>
      <c r="I1179" s="258"/>
      <c r="J1179" s="258"/>
      <c r="K1179" s="258"/>
      <c r="L1179" s="258"/>
      <c r="M1179" s="258"/>
      <c r="N1179" s="258"/>
      <c r="O1179" s="258"/>
      <c r="P1179" s="258"/>
      <c r="Q1179" s="258"/>
      <c r="R1179" s="396"/>
    </row>
    <row r="1180" spans="1:18" s="271" customFormat="1" ht="21.75" customHeight="1">
      <c r="A1180" s="491"/>
      <c r="B1180" s="258"/>
      <c r="C1180" s="258"/>
      <c r="D1180" s="258"/>
      <c r="E1180" s="258"/>
      <c r="F1180" s="258"/>
      <c r="G1180" s="258"/>
      <c r="H1180" s="258"/>
      <c r="I1180" s="258"/>
      <c r="J1180" s="258"/>
      <c r="K1180" s="258"/>
      <c r="L1180" s="258"/>
      <c r="M1180" s="258"/>
      <c r="N1180" s="258"/>
      <c r="O1180" s="258"/>
      <c r="P1180" s="258"/>
      <c r="Q1180" s="258"/>
      <c r="R1180" s="396"/>
    </row>
    <row r="1181" spans="1:18" s="271" customFormat="1" ht="21.75" customHeight="1">
      <c r="A1181" s="491"/>
      <c r="B1181" s="258"/>
      <c r="C1181" s="258"/>
      <c r="D1181" s="258"/>
      <c r="E1181" s="258"/>
      <c r="F1181" s="258"/>
      <c r="G1181" s="258"/>
      <c r="H1181" s="258"/>
      <c r="I1181" s="258"/>
      <c r="J1181" s="258"/>
      <c r="K1181" s="258"/>
      <c r="L1181" s="258"/>
      <c r="M1181" s="258"/>
      <c r="N1181" s="258"/>
      <c r="O1181" s="258"/>
      <c r="P1181" s="258"/>
      <c r="Q1181" s="258"/>
      <c r="R1181" s="396"/>
    </row>
    <row r="1182" spans="1:18" s="271" customFormat="1" ht="21.75" customHeight="1">
      <c r="A1182" s="491"/>
      <c r="B1182" s="258"/>
      <c r="C1182" s="258"/>
      <c r="D1182" s="258"/>
      <c r="E1182" s="258"/>
      <c r="F1182" s="258"/>
      <c r="G1182" s="258"/>
      <c r="H1182" s="258"/>
      <c r="I1182" s="258"/>
      <c r="J1182" s="258"/>
      <c r="K1182" s="258"/>
      <c r="L1182" s="258"/>
      <c r="M1182" s="258"/>
      <c r="N1182" s="258"/>
      <c r="O1182" s="258"/>
      <c r="P1182" s="258"/>
      <c r="Q1182" s="258"/>
      <c r="R1182" s="396"/>
    </row>
    <row r="1183" spans="1:18" s="271" customFormat="1" ht="21.75" customHeight="1">
      <c r="A1183" s="491"/>
      <c r="B1183" s="258"/>
      <c r="C1183" s="258"/>
      <c r="D1183" s="258"/>
      <c r="E1183" s="258"/>
      <c r="F1183" s="258"/>
      <c r="G1183" s="258"/>
      <c r="H1183" s="258"/>
      <c r="I1183" s="258"/>
      <c r="J1183" s="258"/>
      <c r="K1183" s="258"/>
      <c r="L1183" s="258"/>
      <c r="M1183" s="258"/>
      <c r="N1183" s="258"/>
      <c r="O1183" s="258"/>
      <c r="P1183" s="258"/>
      <c r="Q1183" s="258"/>
      <c r="R1183" s="396"/>
    </row>
    <row r="1184" spans="1:18" s="271" customFormat="1" ht="21.75" customHeight="1">
      <c r="A1184" s="491"/>
      <c r="B1184" s="258"/>
      <c r="C1184" s="258"/>
      <c r="D1184" s="258"/>
      <c r="E1184" s="258"/>
      <c r="F1184" s="258"/>
      <c r="G1184" s="258"/>
      <c r="H1184" s="258"/>
      <c r="I1184" s="258"/>
      <c r="J1184" s="258"/>
      <c r="K1184" s="258"/>
      <c r="L1184" s="258"/>
      <c r="M1184" s="258"/>
      <c r="N1184" s="258"/>
      <c r="O1184" s="258"/>
      <c r="P1184" s="258"/>
      <c r="Q1184" s="258"/>
      <c r="R1184" s="396"/>
    </row>
    <row r="1185" spans="1:18" s="271" customFormat="1" ht="21.75" customHeight="1">
      <c r="A1185" s="491"/>
      <c r="B1185" s="258"/>
      <c r="C1185" s="258"/>
      <c r="D1185" s="258"/>
      <c r="E1185" s="258"/>
      <c r="F1185" s="258"/>
      <c r="G1185" s="258"/>
      <c r="H1185" s="258"/>
      <c r="I1185" s="258"/>
      <c r="J1185" s="258"/>
      <c r="K1185" s="258"/>
      <c r="L1185" s="258"/>
      <c r="M1185" s="258"/>
      <c r="N1185" s="258"/>
      <c r="O1185" s="258"/>
      <c r="P1185" s="258"/>
      <c r="Q1185" s="258"/>
      <c r="R1185" s="396"/>
    </row>
    <row r="1186" spans="1:18" s="271" customFormat="1" ht="21.75" customHeight="1">
      <c r="A1186" s="491"/>
      <c r="B1186" s="258"/>
      <c r="C1186" s="258"/>
      <c r="D1186" s="258"/>
      <c r="E1186" s="258"/>
      <c r="F1186" s="258"/>
      <c r="G1186" s="258"/>
      <c r="H1186" s="258"/>
      <c r="I1186" s="258"/>
      <c r="J1186" s="258"/>
      <c r="K1186" s="258"/>
      <c r="L1186" s="258"/>
      <c r="M1186" s="258"/>
      <c r="N1186" s="258"/>
      <c r="O1186" s="258"/>
      <c r="P1186" s="258"/>
      <c r="Q1186" s="258"/>
      <c r="R1186" s="396"/>
    </row>
    <row r="1187" spans="1:18" s="271" customFormat="1" ht="21.75" customHeight="1">
      <c r="A1187" s="491"/>
      <c r="B1187" s="258"/>
      <c r="C1187" s="258"/>
      <c r="D1187" s="258"/>
      <c r="E1187" s="258"/>
      <c r="F1187" s="258"/>
      <c r="G1187" s="258"/>
      <c r="H1187" s="258"/>
      <c r="I1187" s="258"/>
      <c r="J1187" s="258"/>
      <c r="K1187" s="258"/>
      <c r="L1187" s="258"/>
      <c r="M1187" s="258"/>
      <c r="N1187" s="258"/>
      <c r="O1187" s="258"/>
      <c r="P1187" s="258"/>
      <c r="Q1187" s="258"/>
      <c r="R1187" s="396"/>
    </row>
    <row r="1188" spans="1:18" s="271" customFormat="1" ht="21.75" customHeight="1">
      <c r="A1188" s="491"/>
      <c r="B1188" s="258"/>
      <c r="C1188" s="258"/>
      <c r="D1188" s="258"/>
      <c r="E1188" s="258"/>
      <c r="F1188" s="258"/>
      <c r="G1188" s="258"/>
      <c r="H1188" s="258"/>
      <c r="I1188" s="258"/>
      <c r="J1188" s="258"/>
      <c r="K1188" s="258"/>
      <c r="L1188" s="258"/>
      <c r="M1188" s="258"/>
      <c r="N1188" s="258"/>
      <c r="O1188" s="258"/>
      <c r="P1188" s="258"/>
      <c r="Q1188" s="258"/>
      <c r="R1188" s="396"/>
    </row>
    <row r="1189" spans="1:18" s="271" customFormat="1" ht="21.75" customHeight="1">
      <c r="A1189" s="491"/>
      <c r="B1189" s="258"/>
      <c r="C1189" s="258"/>
      <c r="D1189" s="258"/>
      <c r="E1189" s="258"/>
      <c r="F1189" s="258"/>
      <c r="G1189" s="258"/>
      <c r="H1189" s="258"/>
      <c r="I1189" s="258"/>
      <c r="J1189" s="258"/>
      <c r="K1189" s="258"/>
      <c r="L1189" s="258"/>
      <c r="M1189" s="258"/>
      <c r="N1189" s="258"/>
      <c r="O1189" s="258"/>
      <c r="P1189" s="258"/>
      <c r="Q1189" s="258"/>
      <c r="R1189" s="396"/>
    </row>
    <row r="1190" spans="1:18" s="271" customFormat="1" ht="21.75" customHeight="1">
      <c r="A1190" s="491"/>
      <c r="B1190" s="258"/>
      <c r="C1190" s="258"/>
      <c r="D1190" s="258"/>
      <c r="E1190" s="258"/>
      <c r="F1190" s="258"/>
      <c r="G1190" s="258"/>
      <c r="H1190" s="258"/>
      <c r="I1190" s="258"/>
      <c r="J1190" s="258"/>
      <c r="K1190" s="258"/>
      <c r="L1190" s="258"/>
      <c r="M1190" s="258"/>
      <c r="N1190" s="258"/>
      <c r="O1190" s="258"/>
      <c r="P1190" s="258"/>
      <c r="Q1190" s="258"/>
      <c r="R1190" s="396"/>
    </row>
    <row r="1191" spans="1:18" s="271" customFormat="1" ht="21.75" customHeight="1">
      <c r="A1191" s="491"/>
      <c r="B1191" s="258"/>
      <c r="C1191" s="258"/>
      <c r="D1191" s="258"/>
      <c r="E1191" s="258"/>
      <c r="F1191" s="258"/>
      <c r="G1191" s="258"/>
      <c r="H1191" s="258"/>
      <c r="I1191" s="258"/>
      <c r="J1191" s="258"/>
      <c r="K1191" s="258"/>
      <c r="L1191" s="258"/>
      <c r="M1191" s="258"/>
      <c r="N1191" s="258"/>
      <c r="O1191" s="258"/>
      <c r="P1191" s="258"/>
      <c r="Q1191" s="258"/>
      <c r="R1191" s="396"/>
    </row>
    <row r="1192" spans="1:18" s="271" customFormat="1" ht="21.75" customHeight="1">
      <c r="A1192" s="491"/>
      <c r="B1192" s="258"/>
      <c r="C1192" s="258"/>
      <c r="D1192" s="258"/>
      <c r="E1192" s="258"/>
      <c r="F1192" s="258"/>
      <c r="G1192" s="258"/>
      <c r="H1192" s="258"/>
      <c r="I1192" s="258"/>
      <c r="J1192" s="258"/>
      <c r="K1192" s="258"/>
      <c r="L1192" s="258"/>
      <c r="M1192" s="258"/>
      <c r="N1192" s="258"/>
      <c r="O1192" s="258"/>
      <c r="P1192" s="258"/>
      <c r="Q1192" s="258"/>
      <c r="R1192" s="396"/>
    </row>
    <row r="1193" spans="1:18" s="271" customFormat="1" ht="21.75" customHeight="1">
      <c r="A1193" s="491"/>
      <c r="B1193" s="258"/>
      <c r="C1193" s="258"/>
      <c r="D1193" s="258"/>
      <c r="E1193" s="258"/>
      <c r="F1193" s="258"/>
      <c r="G1193" s="258"/>
      <c r="H1193" s="258"/>
      <c r="I1193" s="258"/>
      <c r="J1193" s="258"/>
      <c r="K1193" s="258"/>
      <c r="L1193" s="258"/>
      <c r="M1193" s="258"/>
      <c r="N1193" s="258"/>
      <c r="O1193" s="258"/>
      <c r="P1193" s="258"/>
      <c r="Q1193" s="258"/>
      <c r="R1193" s="396"/>
    </row>
    <row r="1194" spans="1:18" s="271" customFormat="1" ht="21.75" customHeight="1">
      <c r="A1194" s="491"/>
      <c r="B1194" s="258"/>
      <c r="C1194" s="258"/>
      <c r="D1194" s="258"/>
      <c r="E1194" s="258"/>
      <c r="F1194" s="258"/>
      <c r="G1194" s="258"/>
      <c r="H1194" s="258"/>
      <c r="I1194" s="258"/>
      <c r="J1194" s="258"/>
      <c r="K1194" s="258"/>
      <c r="L1194" s="258"/>
      <c r="M1194" s="258"/>
      <c r="N1194" s="258"/>
      <c r="O1194" s="258"/>
      <c r="P1194" s="258"/>
      <c r="Q1194" s="258"/>
      <c r="R1194" s="396"/>
    </row>
    <row r="1195" spans="1:18" s="271" customFormat="1" ht="21.75" customHeight="1">
      <c r="A1195" s="491"/>
      <c r="B1195" s="258"/>
      <c r="C1195" s="258"/>
      <c r="D1195" s="258"/>
      <c r="E1195" s="258"/>
      <c r="F1195" s="258"/>
      <c r="G1195" s="258"/>
      <c r="H1195" s="258"/>
      <c r="I1195" s="258"/>
      <c r="J1195" s="258"/>
      <c r="K1195" s="258"/>
      <c r="L1195" s="258"/>
      <c r="M1195" s="258"/>
      <c r="N1195" s="258"/>
      <c r="O1195" s="258"/>
      <c r="P1195" s="258"/>
      <c r="Q1195" s="258"/>
      <c r="R1195" s="396"/>
    </row>
    <row r="1196" spans="1:18" s="271" customFormat="1" ht="21.75" customHeight="1">
      <c r="A1196" s="491"/>
      <c r="B1196" s="258"/>
      <c r="C1196" s="258"/>
      <c r="D1196" s="258"/>
      <c r="E1196" s="258"/>
      <c r="F1196" s="258"/>
      <c r="G1196" s="258"/>
      <c r="H1196" s="258"/>
      <c r="I1196" s="258"/>
      <c r="J1196" s="258"/>
      <c r="K1196" s="258"/>
      <c r="L1196" s="258"/>
      <c r="M1196" s="258"/>
      <c r="N1196" s="258"/>
      <c r="O1196" s="258"/>
      <c r="P1196" s="258"/>
      <c r="Q1196" s="258"/>
      <c r="R1196" s="396"/>
    </row>
    <row r="1197" spans="1:18" s="271" customFormat="1" ht="21.75" customHeight="1">
      <c r="A1197" s="491"/>
      <c r="B1197" s="258"/>
      <c r="C1197" s="258"/>
      <c r="D1197" s="258"/>
      <c r="E1197" s="258"/>
      <c r="F1197" s="258"/>
      <c r="G1197" s="258"/>
      <c r="H1197" s="258"/>
      <c r="I1197" s="258"/>
      <c r="J1197" s="258"/>
      <c r="K1197" s="258"/>
      <c r="L1197" s="258"/>
      <c r="M1197" s="258"/>
      <c r="N1197" s="258"/>
      <c r="O1197" s="258"/>
      <c r="P1197" s="258"/>
      <c r="Q1197" s="258"/>
      <c r="R1197" s="396"/>
    </row>
    <row r="1198" spans="1:18" s="271" customFormat="1" ht="21.75" customHeight="1">
      <c r="A1198" s="491"/>
      <c r="B1198" s="258"/>
      <c r="C1198" s="258"/>
      <c r="D1198" s="258"/>
      <c r="E1198" s="258"/>
      <c r="F1198" s="258"/>
      <c r="G1198" s="258"/>
      <c r="H1198" s="258"/>
      <c r="I1198" s="258"/>
      <c r="J1198" s="258"/>
      <c r="K1198" s="258"/>
      <c r="L1198" s="258"/>
      <c r="M1198" s="258"/>
      <c r="N1198" s="258"/>
      <c r="O1198" s="258"/>
      <c r="P1198" s="258"/>
      <c r="Q1198" s="258"/>
      <c r="R1198" s="396"/>
    </row>
    <row r="1199" spans="1:18" s="271" customFormat="1" ht="21.75" customHeight="1">
      <c r="A1199" s="491"/>
      <c r="B1199" s="258"/>
      <c r="C1199" s="258"/>
      <c r="D1199" s="258"/>
      <c r="E1199" s="258"/>
      <c r="F1199" s="258"/>
      <c r="G1199" s="258"/>
      <c r="H1199" s="258"/>
      <c r="I1199" s="258"/>
      <c r="J1199" s="258"/>
      <c r="K1199" s="258"/>
      <c r="L1199" s="258"/>
      <c r="M1199" s="258"/>
      <c r="N1199" s="258"/>
      <c r="O1199" s="258"/>
      <c r="P1199" s="258"/>
      <c r="Q1199" s="258"/>
      <c r="R1199" s="396"/>
    </row>
    <row r="1200" spans="1:18" s="271" customFormat="1" ht="21.75" customHeight="1">
      <c r="A1200" s="491"/>
      <c r="B1200" s="258"/>
      <c r="C1200" s="258"/>
      <c r="D1200" s="258"/>
      <c r="E1200" s="258"/>
      <c r="F1200" s="258"/>
      <c r="G1200" s="258"/>
      <c r="H1200" s="258"/>
      <c r="I1200" s="258"/>
      <c r="J1200" s="258"/>
      <c r="K1200" s="258"/>
      <c r="L1200" s="258"/>
      <c r="M1200" s="258"/>
      <c r="N1200" s="258"/>
      <c r="O1200" s="258"/>
      <c r="P1200" s="258"/>
      <c r="Q1200" s="258"/>
      <c r="R1200" s="396"/>
    </row>
    <row r="1201" spans="1:18" s="271" customFormat="1" ht="21.75" customHeight="1">
      <c r="A1201" s="491"/>
      <c r="B1201" s="258"/>
      <c r="C1201" s="258"/>
      <c r="D1201" s="258"/>
      <c r="E1201" s="258"/>
      <c r="F1201" s="258"/>
      <c r="G1201" s="258"/>
      <c r="H1201" s="258"/>
      <c r="I1201" s="258"/>
      <c r="J1201" s="258"/>
      <c r="K1201" s="258"/>
      <c r="L1201" s="258"/>
      <c r="M1201" s="258"/>
      <c r="N1201" s="258"/>
      <c r="O1201" s="258"/>
      <c r="P1201" s="258"/>
      <c r="Q1201" s="258"/>
      <c r="R1201" s="396"/>
    </row>
    <row r="1202" spans="1:18" s="271" customFormat="1" ht="21.75" customHeight="1">
      <c r="A1202" s="491"/>
      <c r="B1202" s="258"/>
      <c r="C1202" s="258"/>
      <c r="D1202" s="258"/>
      <c r="E1202" s="258"/>
      <c r="F1202" s="258"/>
      <c r="G1202" s="258"/>
      <c r="H1202" s="258"/>
      <c r="I1202" s="258"/>
      <c r="J1202" s="258"/>
      <c r="K1202" s="258"/>
      <c r="L1202" s="258"/>
      <c r="M1202" s="258"/>
      <c r="N1202" s="258"/>
      <c r="O1202" s="258"/>
      <c r="P1202" s="258"/>
      <c r="Q1202" s="258"/>
      <c r="R1202" s="396"/>
    </row>
    <row r="1203" spans="1:18" s="271" customFormat="1" ht="21.75" customHeight="1">
      <c r="A1203" s="491"/>
      <c r="B1203" s="258"/>
      <c r="C1203" s="258"/>
      <c r="D1203" s="258"/>
      <c r="E1203" s="258"/>
      <c r="F1203" s="258"/>
      <c r="G1203" s="258"/>
      <c r="H1203" s="258"/>
      <c r="I1203" s="258"/>
      <c r="J1203" s="258"/>
      <c r="K1203" s="258"/>
      <c r="L1203" s="258"/>
      <c r="M1203" s="258"/>
      <c r="N1203" s="258"/>
      <c r="O1203" s="258"/>
      <c r="P1203" s="258"/>
      <c r="Q1203" s="258"/>
      <c r="R1203" s="396"/>
    </row>
    <row r="1204" spans="1:18" s="271" customFormat="1" ht="21.75" customHeight="1">
      <c r="A1204" s="491"/>
      <c r="B1204" s="258"/>
      <c r="C1204" s="258"/>
      <c r="D1204" s="258"/>
      <c r="E1204" s="258"/>
      <c r="F1204" s="258"/>
      <c r="G1204" s="258"/>
      <c r="H1204" s="258"/>
      <c r="I1204" s="258"/>
      <c r="J1204" s="258"/>
      <c r="K1204" s="258"/>
      <c r="L1204" s="258"/>
      <c r="M1204" s="258"/>
      <c r="N1204" s="258"/>
      <c r="O1204" s="258"/>
      <c r="P1204" s="258"/>
      <c r="Q1204" s="258"/>
      <c r="R1204" s="396"/>
    </row>
    <row r="1205" spans="1:18" s="271" customFormat="1" ht="21.75" customHeight="1">
      <c r="A1205" s="491"/>
      <c r="B1205" s="258"/>
      <c r="C1205" s="258"/>
      <c r="D1205" s="258"/>
      <c r="E1205" s="258"/>
      <c r="F1205" s="258"/>
      <c r="G1205" s="258"/>
      <c r="H1205" s="258"/>
      <c r="I1205" s="258"/>
      <c r="J1205" s="258"/>
      <c r="K1205" s="258"/>
      <c r="L1205" s="258"/>
      <c r="M1205" s="258"/>
      <c r="N1205" s="258"/>
      <c r="O1205" s="258"/>
      <c r="P1205" s="258"/>
      <c r="Q1205" s="258"/>
      <c r="R1205" s="396"/>
    </row>
    <row r="1206" spans="1:18" s="271" customFormat="1" ht="21.75" customHeight="1">
      <c r="A1206" s="491"/>
      <c r="B1206" s="258"/>
      <c r="C1206" s="258"/>
      <c r="D1206" s="258"/>
      <c r="E1206" s="258"/>
      <c r="F1206" s="258"/>
      <c r="G1206" s="258"/>
      <c r="H1206" s="258"/>
      <c r="I1206" s="258"/>
      <c r="J1206" s="258"/>
      <c r="K1206" s="258"/>
      <c r="L1206" s="258"/>
      <c r="M1206" s="258"/>
      <c r="N1206" s="258"/>
      <c r="O1206" s="258"/>
      <c r="P1206" s="258"/>
      <c r="Q1206" s="258"/>
      <c r="R1206" s="396"/>
    </row>
    <row r="1207" spans="1:18" s="271" customFormat="1" ht="21.75" customHeight="1">
      <c r="A1207" s="491"/>
      <c r="B1207" s="258"/>
      <c r="C1207" s="258"/>
      <c r="D1207" s="258"/>
      <c r="E1207" s="258"/>
      <c r="F1207" s="258"/>
      <c r="G1207" s="258"/>
      <c r="H1207" s="258"/>
      <c r="I1207" s="258"/>
      <c r="J1207" s="258"/>
      <c r="K1207" s="258"/>
      <c r="L1207" s="258"/>
      <c r="M1207" s="258"/>
      <c r="N1207" s="258"/>
      <c r="O1207" s="258"/>
      <c r="P1207" s="258"/>
      <c r="Q1207" s="258"/>
      <c r="R1207" s="396"/>
    </row>
    <row r="1208" spans="1:18" s="271" customFormat="1" ht="21.75" customHeight="1">
      <c r="A1208" s="491"/>
      <c r="B1208" s="258"/>
      <c r="C1208" s="258"/>
      <c r="D1208" s="258"/>
      <c r="E1208" s="258"/>
      <c r="F1208" s="258"/>
      <c r="G1208" s="258"/>
      <c r="H1208" s="258"/>
      <c r="I1208" s="258"/>
      <c r="J1208" s="258"/>
      <c r="K1208" s="258"/>
      <c r="L1208" s="258"/>
      <c r="M1208" s="258"/>
      <c r="N1208" s="258"/>
      <c r="O1208" s="258"/>
      <c r="P1208" s="258"/>
      <c r="Q1208" s="258"/>
      <c r="R1208" s="396"/>
    </row>
    <row r="1209" spans="1:18" s="271" customFormat="1" ht="21.75" customHeight="1">
      <c r="A1209" s="491"/>
      <c r="B1209" s="258"/>
      <c r="C1209" s="258"/>
      <c r="D1209" s="258"/>
      <c r="E1209" s="258"/>
      <c r="F1209" s="258"/>
      <c r="G1209" s="258"/>
      <c r="H1209" s="258"/>
      <c r="I1209" s="258"/>
      <c r="J1209" s="258"/>
      <c r="K1209" s="258"/>
      <c r="L1209" s="258"/>
      <c r="M1209" s="258"/>
      <c r="N1209" s="258"/>
      <c r="O1209" s="258"/>
      <c r="P1209" s="258"/>
      <c r="Q1209" s="258"/>
      <c r="R1209" s="396"/>
    </row>
    <row r="1210" spans="1:18" s="271" customFormat="1" ht="21.75" customHeight="1">
      <c r="A1210" s="491"/>
      <c r="B1210" s="258"/>
      <c r="C1210" s="258"/>
      <c r="D1210" s="258"/>
      <c r="E1210" s="258"/>
      <c r="F1210" s="258"/>
      <c r="G1210" s="258"/>
      <c r="H1210" s="258"/>
      <c r="I1210" s="258"/>
      <c r="J1210" s="258"/>
      <c r="K1210" s="258"/>
      <c r="L1210" s="258"/>
      <c r="M1210" s="258"/>
      <c r="N1210" s="258"/>
      <c r="O1210" s="258"/>
      <c r="P1210" s="258"/>
      <c r="Q1210" s="258"/>
      <c r="R1210" s="396"/>
    </row>
    <row r="1211" spans="1:18" s="271" customFormat="1" ht="21.75" customHeight="1">
      <c r="A1211" s="491"/>
      <c r="B1211" s="258"/>
      <c r="C1211" s="258"/>
      <c r="D1211" s="258"/>
      <c r="E1211" s="258"/>
      <c r="F1211" s="258"/>
      <c r="G1211" s="258"/>
      <c r="H1211" s="258"/>
      <c r="I1211" s="258"/>
      <c r="J1211" s="258"/>
      <c r="K1211" s="258"/>
      <c r="L1211" s="258"/>
      <c r="M1211" s="258"/>
      <c r="N1211" s="258"/>
      <c r="O1211" s="258"/>
      <c r="P1211" s="258"/>
      <c r="Q1211" s="258"/>
      <c r="R1211" s="396"/>
    </row>
    <row r="1212" spans="1:18" s="271" customFormat="1" ht="21.75" customHeight="1">
      <c r="A1212" s="491"/>
      <c r="B1212" s="258"/>
      <c r="C1212" s="258"/>
      <c r="D1212" s="258"/>
      <c r="E1212" s="258"/>
      <c r="F1212" s="258"/>
      <c r="G1212" s="258"/>
      <c r="H1212" s="258"/>
      <c r="I1212" s="258"/>
      <c r="J1212" s="258"/>
      <c r="K1212" s="258"/>
      <c r="L1212" s="258"/>
      <c r="M1212" s="258"/>
      <c r="N1212" s="258"/>
      <c r="O1212" s="258"/>
      <c r="P1212" s="258"/>
      <c r="Q1212" s="258"/>
      <c r="R1212" s="396"/>
    </row>
    <row r="1213" spans="1:18" s="271" customFormat="1" ht="21.75" customHeight="1">
      <c r="A1213" s="491"/>
      <c r="B1213" s="258"/>
      <c r="C1213" s="258"/>
      <c r="D1213" s="258"/>
      <c r="E1213" s="258"/>
      <c r="F1213" s="258"/>
      <c r="G1213" s="258"/>
      <c r="H1213" s="258"/>
      <c r="I1213" s="258"/>
      <c r="J1213" s="258"/>
      <c r="K1213" s="258"/>
      <c r="L1213" s="258"/>
      <c r="M1213" s="258"/>
      <c r="N1213" s="258"/>
      <c r="O1213" s="258"/>
      <c r="P1213" s="258"/>
      <c r="Q1213" s="258"/>
      <c r="R1213" s="396"/>
    </row>
    <row r="1214" spans="1:18" s="271" customFormat="1" ht="21.75" customHeight="1">
      <c r="A1214" s="491"/>
      <c r="B1214" s="258"/>
      <c r="C1214" s="258"/>
      <c r="D1214" s="258"/>
      <c r="E1214" s="258"/>
      <c r="F1214" s="258"/>
      <c r="G1214" s="258"/>
      <c r="H1214" s="258"/>
      <c r="I1214" s="258"/>
      <c r="J1214" s="258"/>
      <c r="K1214" s="258"/>
      <c r="L1214" s="258"/>
      <c r="M1214" s="258"/>
      <c r="N1214" s="258"/>
      <c r="O1214" s="258"/>
      <c r="P1214" s="258"/>
      <c r="Q1214" s="258"/>
      <c r="R1214" s="396"/>
    </row>
    <row r="1215" spans="1:18" s="271" customFormat="1" ht="21.75" customHeight="1">
      <c r="A1215" s="491"/>
      <c r="B1215" s="258"/>
      <c r="C1215" s="258"/>
      <c r="D1215" s="258"/>
      <c r="E1215" s="258"/>
      <c r="F1215" s="258"/>
      <c r="G1215" s="258"/>
      <c r="H1215" s="258"/>
      <c r="I1215" s="258"/>
      <c r="J1215" s="258"/>
      <c r="K1215" s="258"/>
      <c r="L1215" s="258"/>
      <c r="M1215" s="258"/>
      <c r="N1215" s="258"/>
      <c r="O1215" s="258"/>
      <c r="P1215" s="258"/>
      <c r="Q1215" s="258"/>
      <c r="R1215" s="396"/>
    </row>
    <row r="1216" spans="1:18" s="271" customFormat="1" ht="21.75" customHeight="1">
      <c r="A1216" s="491"/>
      <c r="B1216" s="258"/>
      <c r="C1216" s="258"/>
      <c r="D1216" s="258"/>
      <c r="E1216" s="258"/>
      <c r="F1216" s="258"/>
      <c r="G1216" s="258"/>
      <c r="H1216" s="258"/>
      <c r="I1216" s="258"/>
      <c r="J1216" s="258"/>
      <c r="K1216" s="258"/>
      <c r="L1216" s="258"/>
      <c r="M1216" s="258"/>
      <c r="N1216" s="258"/>
      <c r="O1216" s="258"/>
      <c r="P1216" s="258"/>
      <c r="Q1216" s="258"/>
      <c r="R1216" s="396"/>
    </row>
    <row r="1217" spans="1:18" s="271" customFormat="1" ht="21.75" customHeight="1">
      <c r="A1217" s="491"/>
      <c r="B1217" s="258"/>
      <c r="C1217" s="258"/>
      <c r="D1217" s="258"/>
      <c r="E1217" s="258"/>
      <c r="F1217" s="258"/>
      <c r="G1217" s="258"/>
      <c r="H1217" s="258"/>
      <c r="I1217" s="258"/>
      <c r="J1217" s="258"/>
      <c r="K1217" s="258"/>
      <c r="L1217" s="258"/>
      <c r="M1217" s="258"/>
      <c r="N1217" s="258"/>
      <c r="O1217" s="258"/>
      <c r="P1217" s="258"/>
      <c r="Q1217" s="258"/>
      <c r="R1217" s="396"/>
    </row>
    <row r="1218" spans="1:18" s="271" customFormat="1" ht="21.75" customHeight="1">
      <c r="A1218" s="491"/>
      <c r="B1218" s="258"/>
      <c r="C1218" s="258"/>
      <c r="D1218" s="258"/>
      <c r="E1218" s="258"/>
      <c r="F1218" s="258"/>
      <c r="G1218" s="258"/>
      <c r="H1218" s="258"/>
      <c r="I1218" s="258"/>
      <c r="J1218" s="258"/>
      <c r="K1218" s="258"/>
      <c r="L1218" s="258"/>
      <c r="M1218" s="258"/>
      <c r="N1218" s="258"/>
      <c r="O1218" s="258"/>
      <c r="P1218" s="258"/>
      <c r="Q1218" s="258"/>
      <c r="R1218" s="396"/>
    </row>
    <row r="1219" spans="1:18" s="271" customFormat="1" ht="21.75" customHeight="1">
      <c r="A1219" s="491"/>
      <c r="B1219" s="258"/>
      <c r="C1219" s="258"/>
      <c r="D1219" s="258"/>
      <c r="E1219" s="258"/>
      <c r="F1219" s="258"/>
      <c r="G1219" s="258"/>
      <c r="H1219" s="258"/>
      <c r="I1219" s="258"/>
      <c r="J1219" s="258"/>
      <c r="K1219" s="258"/>
      <c r="L1219" s="258"/>
      <c r="M1219" s="258"/>
      <c r="N1219" s="258"/>
      <c r="O1219" s="258"/>
      <c r="P1219" s="258"/>
      <c r="Q1219" s="258"/>
      <c r="R1219" s="396"/>
    </row>
    <row r="1220" spans="1:18" s="271" customFormat="1" ht="21.75" customHeight="1">
      <c r="A1220" s="491"/>
      <c r="B1220" s="258"/>
      <c r="C1220" s="258"/>
      <c r="D1220" s="258"/>
      <c r="E1220" s="258"/>
      <c r="F1220" s="258"/>
      <c r="G1220" s="258"/>
      <c r="H1220" s="258"/>
      <c r="I1220" s="258"/>
      <c r="J1220" s="258"/>
      <c r="K1220" s="258"/>
      <c r="L1220" s="258"/>
      <c r="M1220" s="258"/>
      <c r="N1220" s="258"/>
      <c r="O1220" s="258"/>
      <c r="P1220" s="258"/>
      <c r="Q1220" s="258"/>
      <c r="R1220" s="396"/>
    </row>
    <row r="1221" spans="1:18" s="271" customFormat="1" ht="21.75" customHeight="1">
      <c r="A1221" s="491"/>
      <c r="B1221" s="258"/>
      <c r="C1221" s="258"/>
      <c r="D1221" s="258"/>
      <c r="E1221" s="258"/>
      <c r="F1221" s="258"/>
      <c r="G1221" s="258"/>
      <c r="H1221" s="258"/>
      <c r="I1221" s="258"/>
      <c r="J1221" s="258"/>
      <c r="K1221" s="258"/>
      <c r="L1221" s="258"/>
      <c r="M1221" s="258"/>
      <c r="N1221" s="258"/>
      <c r="O1221" s="258"/>
      <c r="P1221" s="258"/>
      <c r="Q1221" s="258"/>
      <c r="R1221" s="396"/>
    </row>
    <row r="1222" spans="1:18" s="271" customFormat="1" ht="21.75" customHeight="1">
      <c r="A1222" s="491"/>
      <c r="B1222" s="258"/>
      <c r="C1222" s="258"/>
      <c r="D1222" s="258"/>
      <c r="E1222" s="258"/>
      <c r="F1222" s="258"/>
      <c r="G1222" s="258"/>
      <c r="H1222" s="258"/>
      <c r="I1222" s="258"/>
      <c r="J1222" s="258"/>
      <c r="K1222" s="258"/>
      <c r="L1222" s="258"/>
      <c r="M1222" s="258"/>
      <c r="N1222" s="258"/>
      <c r="O1222" s="258"/>
      <c r="P1222" s="258"/>
      <c r="Q1222" s="258"/>
      <c r="R1222" s="396"/>
    </row>
    <row r="1223" spans="1:18" s="271" customFormat="1" ht="21.75" customHeight="1">
      <c r="A1223" s="491"/>
      <c r="B1223" s="258"/>
      <c r="C1223" s="258"/>
      <c r="D1223" s="258"/>
      <c r="E1223" s="258"/>
      <c r="F1223" s="258"/>
      <c r="G1223" s="258"/>
      <c r="H1223" s="258"/>
      <c r="I1223" s="258"/>
      <c r="J1223" s="258"/>
      <c r="K1223" s="258"/>
      <c r="L1223" s="258"/>
      <c r="M1223" s="258"/>
      <c r="N1223" s="258"/>
      <c r="O1223" s="258"/>
      <c r="P1223" s="258"/>
      <c r="Q1223" s="258"/>
      <c r="R1223" s="396"/>
    </row>
    <row r="1224" spans="1:18" s="271" customFormat="1" ht="21.75" customHeight="1">
      <c r="A1224" s="491"/>
      <c r="B1224" s="258"/>
      <c r="C1224" s="258"/>
      <c r="D1224" s="258"/>
      <c r="E1224" s="258"/>
      <c r="F1224" s="258"/>
      <c r="G1224" s="258"/>
      <c r="H1224" s="258"/>
      <c r="I1224" s="258"/>
      <c r="J1224" s="258"/>
      <c r="K1224" s="258"/>
      <c r="L1224" s="258"/>
      <c r="M1224" s="258"/>
      <c r="N1224" s="258"/>
      <c r="O1224" s="258"/>
      <c r="P1224" s="258"/>
      <c r="Q1224" s="258"/>
      <c r="R1224" s="396"/>
    </row>
    <row r="1225" spans="1:18" s="271" customFormat="1" ht="21.75" customHeight="1">
      <c r="A1225" s="491"/>
      <c r="B1225" s="258"/>
      <c r="C1225" s="258"/>
      <c r="D1225" s="258"/>
      <c r="E1225" s="258"/>
      <c r="F1225" s="258"/>
      <c r="G1225" s="258"/>
      <c r="H1225" s="258"/>
      <c r="I1225" s="258"/>
      <c r="J1225" s="258"/>
      <c r="K1225" s="258"/>
      <c r="L1225" s="258"/>
      <c r="M1225" s="258"/>
      <c r="N1225" s="258"/>
      <c r="O1225" s="258"/>
      <c r="P1225" s="258"/>
      <c r="Q1225" s="258"/>
      <c r="R1225" s="396"/>
    </row>
    <row r="1226" spans="1:18" s="271" customFormat="1" ht="21.75" customHeight="1">
      <c r="A1226" s="491"/>
      <c r="B1226" s="258"/>
      <c r="C1226" s="258"/>
      <c r="D1226" s="258"/>
      <c r="E1226" s="258"/>
      <c r="F1226" s="258"/>
      <c r="G1226" s="258"/>
      <c r="H1226" s="258"/>
      <c r="I1226" s="258"/>
      <c r="J1226" s="258"/>
      <c r="K1226" s="258"/>
      <c r="L1226" s="258"/>
      <c r="M1226" s="258"/>
      <c r="N1226" s="258"/>
      <c r="O1226" s="258"/>
      <c r="P1226" s="258"/>
      <c r="Q1226" s="258"/>
      <c r="R1226" s="396"/>
    </row>
    <row r="1227" spans="1:18" s="271" customFormat="1" ht="21.75" customHeight="1">
      <c r="A1227" s="491"/>
      <c r="B1227" s="258"/>
      <c r="C1227" s="258"/>
      <c r="D1227" s="258"/>
      <c r="E1227" s="258"/>
      <c r="F1227" s="258"/>
      <c r="G1227" s="258"/>
      <c r="H1227" s="258"/>
      <c r="I1227" s="258"/>
      <c r="J1227" s="258"/>
      <c r="K1227" s="258"/>
      <c r="L1227" s="258"/>
      <c r="M1227" s="258"/>
      <c r="N1227" s="258"/>
      <c r="O1227" s="258"/>
      <c r="P1227" s="258"/>
      <c r="Q1227" s="258"/>
      <c r="R1227" s="396"/>
    </row>
    <row r="1228" spans="1:18" s="271" customFormat="1" ht="21.75" customHeight="1">
      <c r="A1228" s="491"/>
      <c r="B1228" s="258"/>
      <c r="C1228" s="258"/>
      <c r="D1228" s="258"/>
      <c r="E1228" s="258"/>
      <c r="F1228" s="258"/>
      <c r="G1228" s="258"/>
      <c r="H1228" s="258"/>
      <c r="I1228" s="258"/>
      <c r="J1228" s="258"/>
      <c r="K1228" s="258"/>
      <c r="L1228" s="258"/>
      <c r="M1228" s="258"/>
      <c r="N1228" s="258"/>
      <c r="O1228" s="258"/>
      <c r="P1228" s="258"/>
      <c r="Q1228" s="258"/>
      <c r="R1228" s="396"/>
    </row>
    <row r="1229" spans="1:18" s="271" customFormat="1" ht="21.75" customHeight="1">
      <c r="A1229" s="491"/>
      <c r="B1229" s="258"/>
      <c r="C1229" s="258"/>
      <c r="D1229" s="258"/>
      <c r="E1229" s="258"/>
      <c r="F1229" s="258"/>
      <c r="G1229" s="258"/>
      <c r="H1229" s="258"/>
      <c r="I1229" s="258"/>
      <c r="J1229" s="258"/>
      <c r="K1229" s="258"/>
      <c r="L1229" s="258"/>
      <c r="M1229" s="258"/>
      <c r="N1229" s="258"/>
      <c r="O1229" s="258"/>
      <c r="P1229" s="258"/>
      <c r="Q1229" s="258"/>
      <c r="R1229" s="396"/>
    </row>
    <row r="1230" spans="1:18" s="271" customFormat="1" ht="21.75" customHeight="1">
      <c r="A1230" s="491"/>
      <c r="B1230" s="258"/>
      <c r="C1230" s="258"/>
      <c r="D1230" s="258"/>
      <c r="E1230" s="258"/>
      <c r="F1230" s="258"/>
      <c r="G1230" s="258"/>
      <c r="H1230" s="258"/>
      <c r="I1230" s="258"/>
      <c r="J1230" s="258"/>
      <c r="K1230" s="258"/>
      <c r="L1230" s="258"/>
      <c r="M1230" s="258"/>
      <c r="N1230" s="258"/>
      <c r="O1230" s="258"/>
      <c r="P1230" s="258"/>
      <c r="Q1230" s="258"/>
      <c r="R1230" s="396"/>
    </row>
    <row r="1231" spans="1:18" s="271" customFormat="1" ht="21.75" customHeight="1">
      <c r="A1231" s="491"/>
      <c r="B1231" s="258"/>
      <c r="C1231" s="258"/>
      <c r="D1231" s="258"/>
      <c r="E1231" s="258"/>
      <c r="F1231" s="258"/>
      <c r="G1231" s="258"/>
      <c r="H1231" s="258"/>
      <c r="I1231" s="258"/>
      <c r="J1231" s="258"/>
      <c r="K1231" s="258"/>
      <c r="L1231" s="258"/>
      <c r="M1231" s="258"/>
      <c r="N1231" s="258"/>
      <c r="O1231" s="258"/>
      <c r="P1231" s="258"/>
      <c r="Q1231" s="258"/>
      <c r="R1231" s="396"/>
    </row>
    <row r="1232" spans="1:18" s="271" customFormat="1" ht="21.75" customHeight="1">
      <c r="A1232" s="491"/>
      <c r="B1232" s="258"/>
      <c r="C1232" s="258"/>
      <c r="D1232" s="258"/>
      <c r="E1232" s="258"/>
      <c r="F1232" s="258"/>
      <c r="G1232" s="258"/>
      <c r="H1232" s="258"/>
      <c r="I1232" s="258"/>
      <c r="J1232" s="258"/>
      <c r="K1232" s="258"/>
      <c r="L1232" s="258"/>
      <c r="M1232" s="258"/>
      <c r="N1232" s="258"/>
      <c r="O1232" s="258"/>
      <c r="P1232" s="258"/>
      <c r="Q1232" s="258"/>
      <c r="R1232" s="396"/>
    </row>
    <row r="1233" spans="1:18" s="271" customFormat="1" ht="21.75" customHeight="1">
      <c r="A1233" s="491"/>
      <c r="B1233" s="258"/>
      <c r="C1233" s="258"/>
      <c r="D1233" s="258"/>
      <c r="E1233" s="258"/>
      <c r="F1233" s="258"/>
      <c r="G1233" s="258"/>
      <c r="H1233" s="258"/>
      <c r="I1233" s="258"/>
      <c r="J1233" s="258"/>
      <c r="K1233" s="258"/>
      <c r="L1233" s="258"/>
      <c r="M1233" s="258"/>
      <c r="N1233" s="258"/>
      <c r="O1233" s="258"/>
      <c r="P1233" s="258"/>
      <c r="Q1233" s="258"/>
      <c r="R1233" s="396"/>
    </row>
    <row r="1234" spans="1:18" s="271" customFormat="1" ht="21.75" customHeight="1">
      <c r="A1234" s="491"/>
      <c r="B1234" s="258"/>
      <c r="C1234" s="258"/>
      <c r="D1234" s="258"/>
      <c r="E1234" s="258"/>
      <c r="F1234" s="258"/>
      <c r="G1234" s="258"/>
      <c r="H1234" s="258"/>
      <c r="I1234" s="258"/>
      <c r="J1234" s="258"/>
      <c r="K1234" s="258"/>
      <c r="L1234" s="258"/>
      <c r="M1234" s="258"/>
      <c r="N1234" s="258"/>
      <c r="O1234" s="258"/>
      <c r="P1234" s="258"/>
      <c r="Q1234" s="258"/>
      <c r="R1234" s="396"/>
    </row>
    <row r="1235" spans="1:18" s="271" customFormat="1" ht="21.75" customHeight="1">
      <c r="A1235" s="491"/>
      <c r="B1235" s="258"/>
      <c r="C1235" s="258"/>
      <c r="D1235" s="258"/>
      <c r="E1235" s="258"/>
      <c r="F1235" s="258"/>
      <c r="G1235" s="258"/>
      <c r="H1235" s="258"/>
      <c r="I1235" s="258"/>
      <c r="J1235" s="258"/>
      <c r="K1235" s="258"/>
      <c r="L1235" s="258"/>
      <c r="M1235" s="258"/>
      <c r="N1235" s="258"/>
      <c r="O1235" s="258"/>
      <c r="P1235" s="258"/>
      <c r="Q1235" s="258"/>
      <c r="R1235" s="396"/>
    </row>
    <row r="1236" spans="1:18" s="271" customFormat="1" ht="21.75" customHeight="1">
      <c r="A1236" s="491"/>
      <c r="B1236" s="258"/>
      <c r="C1236" s="258"/>
      <c r="D1236" s="258"/>
      <c r="E1236" s="258"/>
      <c r="F1236" s="258"/>
      <c r="G1236" s="258"/>
      <c r="H1236" s="258"/>
      <c r="I1236" s="258"/>
      <c r="J1236" s="258"/>
      <c r="K1236" s="258"/>
      <c r="L1236" s="258"/>
      <c r="M1236" s="258"/>
      <c r="N1236" s="258"/>
      <c r="O1236" s="258"/>
      <c r="P1236" s="258"/>
      <c r="Q1236" s="258"/>
      <c r="R1236" s="396"/>
    </row>
    <row r="1237" spans="1:18" s="271" customFormat="1" ht="21.75" customHeight="1">
      <c r="A1237" s="491"/>
      <c r="B1237" s="258"/>
      <c r="C1237" s="258"/>
      <c r="D1237" s="258"/>
      <c r="E1237" s="258"/>
      <c r="F1237" s="258"/>
      <c r="G1237" s="258"/>
      <c r="H1237" s="258"/>
      <c r="I1237" s="258"/>
      <c r="J1237" s="258"/>
      <c r="K1237" s="258"/>
      <c r="L1237" s="258"/>
      <c r="M1237" s="258"/>
      <c r="N1237" s="258"/>
      <c r="O1237" s="258"/>
      <c r="P1237" s="258"/>
      <c r="Q1237" s="258"/>
      <c r="R1237" s="396"/>
    </row>
    <row r="1238" spans="1:18" s="271" customFormat="1" ht="21.75" customHeight="1">
      <c r="A1238" s="491"/>
      <c r="B1238" s="258"/>
      <c r="C1238" s="258"/>
      <c r="D1238" s="258"/>
      <c r="E1238" s="258"/>
      <c r="F1238" s="258"/>
      <c r="G1238" s="258"/>
      <c r="H1238" s="258"/>
      <c r="I1238" s="258"/>
      <c r="J1238" s="258"/>
      <c r="K1238" s="258"/>
      <c r="L1238" s="258"/>
      <c r="M1238" s="258"/>
      <c r="N1238" s="258"/>
      <c r="O1238" s="258"/>
      <c r="P1238" s="258"/>
      <c r="Q1238" s="258"/>
      <c r="R1238" s="396"/>
    </row>
    <row r="1239" spans="1:18" s="271" customFormat="1" ht="21.75" customHeight="1">
      <c r="A1239" s="491"/>
      <c r="B1239" s="258"/>
      <c r="C1239" s="258"/>
      <c r="D1239" s="258"/>
      <c r="E1239" s="258"/>
      <c r="F1239" s="258"/>
      <c r="G1239" s="258"/>
      <c r="H1239" s="258"/>
      <c r="I1239" s="258"/>
      <c r="J1239" s="258"/>
      <c r="K1239" s="258"/>
      <c r="L1239" s="258"/>
      <c r="M1239" s="258"/>
      <c r="N1239" s="258"/>
      <c r="O1239" s="258"/>
      <c r="P1239" s="258"/>
      <c r="Q1239" s="258"/>
      <c r="R1239" s="396"/>
    </row>
    <row r="1240" spans="1:18" s="271" customFormat="1" ht="21.75" customHeight="1">
      <c r="A1240" s="491"/>
      <c r="B1240" s="258"/>
      <c r="C1240" s="258"/>
      <c r="D1240" s="258"/>
      <c r="E1240" s="258"/>
      <c r="F1240" s="258"/>
      <c r="G1240" s="258"/>
      <c r="H1240" s="258"/>
      <c r="I1240" s="258"/>
      <c r="J1240" s="258"/>
      <c r="K1240" s="258"/>
      <c r="L1240" s="258"/>
      <c r="M1240" s="258"/>
      <c r="N1240" s="258"/>
      <c r="O1240" s="258"/>
      <c r="P1240" s="258"/>
      <c r="Q1240" s="258"/>
      <c r="R1240" s="396"/>
    </row>
    <row r="1241" spans="1:18" s="271" customFormat="1" ht="21.75" customHeight="1">
      <c r="A1241" s="491"/>
      <c r="B1241" s="258"/>
      <c r="C1241" s="258"/>
      <c r="D1241" s="258"/>
      <c r="E1241" s="258"/>
      <c r="F1241" s="258"/>
      <c r="G1241" s="258"/>
      <c r="H1241" s="258"/>
      <c r="I1241" s="258"/>
      <c r="J1241" s="258"/>
      <c r="K1241" s="258"/>
      <c r="L1241" s="258"/>
      <c r="M1241" s="258"/>
      <c r="N1241" s="258"/>
      <c r="O1241" s="258"/>
      <c r="P1241" s="258"/>
      <c r="Q1241" s="258"/>
      <c r="R1241" s="396"/>
    </row>
    <row r="1242" spans="1:18" s="271" customFormat="1" ht="21.75" customHeight="1">
      <c r="A1242" s="491"/>
      <c r="B1242" s="258"/>
      <c r="C1242" s="258"/>
      <c r="D1242" s="258"/>
      <c r="E1242" s="258"/>
      <c r="F1242" s="258"/>
      <c r="G1242" s="258"/>
      <c r="H1242" s="258"/>
      <c r="I1242" s="258"/>
      <c r="J1242" s="258"/>
      <c r="K1242" s="258"/>
      <c r="L1242" s="258"/>
      <c r="M1242" s="258"/>
      <c r="N1242" s="258"/>
      <c r="O1242" s="258"/>
      <c r="P1242" s="258"/>
      <c r="Q1242" s="258"/>
      <c r="R1242" s="396"/>
    </row>
    <row r="1243" spans="1:18" s="271" customFormat="1" ht="21.75" customHeight="1">
      <c r="A1243" s="491"/>
      <c r="B1243" s="258"/>
      <c r="C1243" s="258"/>
      <c r="D1243" s="258"/>
      <c r="E1243" s="258"/>
      <c r="F1243" s="258"/>
      <c r="G1243" s="258"/>
      <c r="H1243" s="258"/>
      <c r="I1243" s="258"/>
      <c r="J1243" s="258"/>
      <c r="K1243" s="258"/>
      <c r="L1243" s="258"/>
      <c r="M1243" s="258"/>
      <c r="N1243" s="258"/>
      <c r="O1243" s="258"/>
      <c r="P1243" s="258"/>
      <c r="Q1243" s="258"/>
      <c r="R1243" s="396"/>
    </row>
    <row r="1244" spans="1:18" s="271" customFormat="1" ht="21.75" customHeight="1">
      <c r="A1244" s="491"/>
      <c r="B1244" s="258"/>
      <c r="C1244" s="258"/>
      <c r="D1244" s="258"/>
      <c r="E1244" s="258"/>
      <c r="F1244" s="258"/>
      <c r="G1244" s="258"/>
      <c r="H1244" s="258"/>
      <c r="I1244" s="258"/>
      <c r="J1244" s="258"/>
      <c r="K1244" s="258"/>
      <c r="L1244" s="258"/>
      <c r="M1244" s="258"/>
      <c r="N1244" s="258"/>
      <c r="O1244" s="258"/>
      <c r="P1244" s="258"/>
      <c r="Q1244" s="258"/>
      <c r="R1244" s="396"/>
    </row>
    <row r="1245" spans="1:18" s="271" customFormat="1" ht="21.75" customHeight="1">
      <c r="A1245" s="491"/>
      <c r="B1245" s="258"/>
      <c r="C1245" s="258"/>
      <c r="D1245" s="258"/>
      <c r="E1245" s="258"/>
      <c r="F1245" s="258"/>
      <c r="G1245" s="258"/>
      <c r="H1245" s="258"/>
      <c r="I1245" s="258"/>
      <c r="J1245" s="258"/>
      <c r="K1245" s="258"/>
      <c r="L1245" s="258"/>
      <c r="M1245" s="258"/>
      <c r="N1245" s="258"/>
      <c r="O1245" s="258"/>
      <c r="P1245" s="258"/>
      <c r="Q1245" s="258"/>
      <c r="R1245" s="396"/>
    </row>
    <row r="1246" spans="1:18" s="271" customFormat="1" ht="21.75" customHeight="1">
      <c r="A1246" s="491"/>
      <c r="B1246" s="258"/>
      <c r="C1246" s="258"/>
      <c r="D1246" s="258"/>
      <c r="E1246" s="258"/>
      <c r="F1246" s="258"/>
      <c r="G1246" s="258"/>
      <c r="H1246" s="258"/>
      <c r="I1246" s="258"/>
      <c r="J1246" s="258"/>
      <c r="K1246" s="258"/>
      <c r="L1246" s="258"/>
      <c r="M1246" s="258"/>
      <c r="N1246" s="258"/>
      <c r="O1246" s="258"/>
      <c r="P1246" s="258"/>
      <c r="Q1246" s="258"/>
      <c r="R1246" s="396"/>
    </row>
    <row r="1247" spans="1:18" s="271" customFormat="1" ht="21.75" customHeight="1">
      <c r="A1247" s="491"/>
      <c r="B1247" s="258"/>
      <c r="C1247" s="258"/>
      <c r="D1247" s="258"/>
      <c r="E1247" s="258"/>
      <c r="F1247" s="258"/>
      <c r="G1247" s="258"/>
      <c r="H1247" s="258"/>
      <c r="I1247" s="258"/>
      <c r="J1247" s="258"/>
      <c r="K1247" s="258"/>
      <c r="L1247" s="258"/>
      <c r="M1247" s="258"/>
      <c r="N1247" s="258"/>
      <c r="O1247" s="258"/>
      <c r="P1247" s="258"/>
      <c r="Q1247" s="258"/>
      <c r="R1247" s="396"/>
    </row>
    <row r="1248" spans="1:18" s="271" customFormat="1" ht="21.75" customHeight="1">
      <c r="A1248" s="491"/>
      <c r="B1248" s="258"/>
      <c r="C1248" s="258"/>
      <c r="D1248" s="258"/>
      <c r="E1248" s="258"/>
      <c r="F1248" s="258"/>
      <c r="G1248" s="258"/>
      <c r="H1248" s="258"/>
      <c r="I1248" s="258"/>
      <c r="J1248" s="258"/>
      <c r="K1248" s="258"/>
      <c r="L1248" s="258"/>
      <c r="M1248" s="258"/>
      <c r="N1248" s="258"/>
      <c r="O1248" s="258"/>
      <c r="P1248" s="258"/>
      <c r="Q1248" s="258"/>
      <c r="R1248" s="396"/>
    </row>
    <row r="1249" spans="1:18" s="271" customFormat="1" ht="21.75" customHeight="1">
      <c r="A1249" s="491"/>
      <c r="B1249" s="258"/>
      <c r="C1249" s="258"/>
      <c r="D1249" s="258"/>
      <c r="E1249" s="258"/>
      <c r="F1249" s="258"/>
      <c r="G1249" s="258"/>
      <c r="H1249" s="258"/>
      <c r="I1249" s="258"/>
      <c r="J1249" s="258"/>
      <c r="K1249" s="258"/>
      <c r="L1249" s="258"/>
      <c r="M1249" s="258"/>
      <c r="N1249" s="258"/>
      <c r="O1249" s="258"/>
      <c r="P1249" s="258"/>
      <c r="Q1249" s="258"/>
      <c r="R1249" s="396"/>
    </row>
    <row r="1250" spans="1:18" s="271" customFormat="1" ht="21.75" customHeight="1">
      <c r="A1250" s="491"/>
      <c r="B1250" s="258"/>
      <c r="C1250" s="258"/>
      <c r="D1250" s="258"/>
      <c r="E1250" s="258"/>
      <c r="F1250" s="258"/>
      <c r="G1250" s="258"/>
      <c r="H1250" s="258"/>
      <c r="I1250" s="258"/>
      <c r="J1250" s="258"/>
      <c r="K1250" s="258"/>
      <c r="L1250" s="258"/>
      <c r="M1250" s="258"/>
      <c r="N1250" s="258"/>
      <c r="O1250" s="258"/>
      <c r="P1250" s="258"/>
      <c r="Q1250" s="258"/>
      <c r="R1250" s="396"/>
    </row>
    <row r="1251" spans="1:18" s="271" customFormat="1" ht="21.75" customHeight="1">
      <c r="A1251" s="491"/>
      <c r="B1251" s="258"/>
      <c r="C1251" s="258"/>
      <c r="D1251" s="258"/>
      <c r="E1251" s="258"/>
      <c r="F1251" s="258"/>
      <c r="G1251" s="258"/>
      <c r="H1251" s="258"/>
      <c r="I1251" s="258"/>
      <c r="J1251" s="258"/>
      <c r="K1251" s="258"/>
      <c r="L1251" s="258"/>
      <c r="M1251" s="258"/>
      <c r="N1251" s="258"/>
      <c r="O1251" s="258"/>
      <c r="P1251" s="258"/>
      <c r="Q1251" s="258"/>
      <c r="R1251" s="396"/>
    </row>
    <row r="1252" spans="1:18" s="271" customFormat="1" ht="21.75" customHeight="1">
      <c r="A1252" s="491"/>
      <c r="B1252" s="258"/>
      <c r="C1252" s="258"/>
      <c r="D1252" s="258"/>
      <c r="E1252" s="258"/>
      <c r="F1252" s="258"/>
      <c r="G1252" s="258"/>
      <c r="H1252" s="258"/>
      <c r="I1252" s="258"/>
      <c r="J1252" s="258"/>
      <c r="K1252" s="258"/>
      <c r="L1252" s="258"/>
      <c r="M1252" s="258"/>
      <c r="N1252" s="258"/>
      <c r="O1252" s="258"/>
      <c r="P1252" s="258"/>
      <c r="Q1252" s="258"/>
      <c r="R1252" s="396"/>
    </row>
    <row r="1253" spans="1:18" s="271" customFormat="1" ht="21.75" customHeight="1">
      <c r="A1253" s="491"/>
      <c r="B1253" s="258"/>
      <c r="C1253" s="258"/>
      <c r="D1253" s="258"/>
      <c r="E1253" s="258"/>
      <c r="F1253" s="258"/>
      <c r="G1253" s="258"/>
      <c r="H1253" s="258"/>
      <c r="I1253" s="258"/>
      <c r="J1253" s="258"/>
      <c r="K1253" s="258"/>
      <c r="L1253" s="258"/>
      <c r="M1253" s="258"/>
      <c r="N1253" s="258"/>
      <c r="O1253" s="258"/>
      <c r="P1253" s="258"/>
      <c r="Q1253" s="258"/>
      <c r="R1253" s="396"/>
    </row>
    <row r="1254" spans="1:18" s="271" customFormat="1" ht="21.75" customHeight="1">
      <c r="A1254" s="491"/>
      <c r="B1254" s="258"/>
      <c r="C1254" s="258"/>
      <c r="D1254" s="258"/>
      <c r="E1254" s="258"/>
      <c r="F1254" s="258"/>
      <c r="G1254" s="258"/>
      <c r="H1254" s="258"/>
      <c r="I1254" s="258"/>
      <c r="J1254" s="258"/>
      <c r="K1254" s="258"/>
      <c r="L1254" s="258"/>
      <c r="M1254" s="258"/>
      <c r="N1254" s="258"/>
      <c r="O1254" s="258"/>
      <c r="P1254" s="258"/>
      <c r="Q1254" s="258"/>
      <c r="R1254" s="396"/>
    </row>
    <row r="1255" spans="1:18" s="271" customFormat="1" ht="21.75" customHeight="1">
      <c r="A1255" s="491"/>
      <c r="B1255" s="258"/>
      <c r="C1255" s="258"/>
      <c r="D1255" s="258"/>
      <c r="E1255" s="258"/>
      <c r="F1255" s="258"/>
      <c r="G1255" s="258"/>
      <c r="H1255" s="258"/>
      <c r="I1255" s="258"/>
      <c r="J1255" s="258"/>
      <c r="K1255" s="258"/>
      <c r="L1255" s="258"/>
      <c r="M1255" s="258"/>
      <c r="N1255" s="258"/>
      <c r="O1255" s="258"/>
      <c r="P1255" s="258"/>
      <c r="Q1255" s="258"/>
      <c r="R1255" s="396"/>
    </row>
    <row r="1256" spans="1:18" s="271" customFormat="1" ht="21.75" customHeight="1">
      <c r="A1256" s="491"/>
      <c r="B1256" s="258"/>
      <c r="C1256" s="258"/>
      <c r="D1256" s="258"/>
      <c r="E1256" s="258"/>
      <c r="F1256" s="258"/>
      <c r="G1256" s="258"/>
      <c r="H1256" s="258"/>
      <c r="I1256" s="258"/>
      <c r="J1256" s="258"/>
      <c r="K1256" s="258"/>
      <c r="L1256" s="258"/>
      <c r="M1256" s="258"/>
      <c r="N1256" s="258"/>
      <c r="O1256" s="258"/>
      <c r="P1256" s="258"/>
      <c r="Q1256" s="258"/>
      <c r="R1256" s="396"/>
    </row>
    <row r="1257" spans="1:18" s="271" customFormat="1" ht="21.75" customHeight="1">
      <c r="A1257" s="491"/>
      <c r="B1257" s="258"/>
      <c r="C1257" s="258"/>
      <c r="D1257" s="258"/>
      <c r="E1257" s="258"/>
      <c r="F1257" s="258"/>
      <c r="G1257" s="258"/>
      <c r="H1257" s="258"/>
      <c r="I1257" s="258"/>
      <c r="J1257" s="258"/>
      <c r="K1257" s="258"/>
      <c r="L1257" s="258"/>
      <c r="M1257" s="258"/>
      <c r="N1257" s="258"/>
      <c r="O1257" s="258"/>
      <c r="P1257" s="258"/>
      <c r="Q1257" s="258"/>
      <c r="R1257" s="396"/>
    </row>
    <row r="1258" spans="1:18" s="271" customFormat="1" ht="21.75" customHeight="1">
      <c r="A1258" s="491"/>
      <c r="B1258" s="258"/>
      <c r="C1258" s="258"/>
      <c r="D1258" s="258"/>
      <c r="E1258" s="258"/>
      <c r="F1258" s="258"/>
      <c r="G1258" s="258"/>
      <c r="H1258" s="258"/>
      <c r="I1258" s="258"/>
      <c r="J1258" s="258"/>
      <c r="K1258" s="258"/>
      <c r="L1258" s="258"/>
      <c r="M1258" s="258"/>
      <c r="N1258" s="258"/>
      <c r="O1258" s="258"/>
      <c r="P1258" s="258"/>
      <c r="Q1258" s="258"/>
      <c r="R1258" s="396"/>
    </row>
    <row r="1259" spans="1:18" s="271" customFormat="1" ht="21.75" customHeight="1">
      <c r="A1259" s="491"/>
      <c r="B1259" s="258"/>
      <c r="C1259" s="258"/>
      <c r="D1259" s="258"/>
      <c r="E1259" s="258"/>
      <c r="F1259" s="258"/>
      <c r="G1259" s="258"/>
      <c r="H1259" s="258"/>
      <c r="I1259" s="258"/>
      <c r="J1259" s="258"/>
      <c r="K1259" s="258"/>
      <c r="L1259" s="258"/>
      <c r="M1259" s="258"/>
      <c r="N1259" s="258"/>
      <c r="O1259" s="258"/>
      <c r="P1259" s="258"/>
      <c r="Q1259" s="258"/>
      <c r="R1259" s="396"/>
    </row>
    <row r="1260" spans="1:18" s="271" customFormat="1" ht="21.75" customHeight="1">
      <c r="A1260" s="491"/>
      <c r="B1260" s="258"/>
      <c r="C1260" s="258"/>
      <c r="D1260" s="258"/>
      <c r="E1260" s="258"/>
      <c r="F1260" s="258"/>
      <c r="G1260" s="258"/>
      <c r="H1260" s="258"/>
      <c r="I1260" s="258"/>
      <c r="J1260" s="258"/>
      <c r="K1260" s="258"/>
      <c r="L1260" s="258"/>
      <c r="M1260" s="258"/>
      <c r="N1260" s="258"/>
      <c r="O1260" s="258"/>
      <c r="P1260" s="258"/>
      <c r="Q1260" s="258"/>
      <c r="R1260" s="396"/>
    </row>
    <row r="1261" spans="1:18" s="271" customFormat="1" ht="21.75" customHeight="1">
      <c r="A1261" s="491"/>
      <c r="B1261" s="258"/>
      <c r="C1261" s="258"/>
      <c r="D1261" s="258"/>
      <c r="E1261" s="258"/>
      <c r="F1261" s="258"/>
      <c r="G1261" s="258"/>
      <c r="H1261" s="258"/>
      <c r="I1261" s="258"/>
      <c r="J1261" s="258"/>
      <c r="K1261" s="258"/>
      <c r="L1261" s="258"/>
      <c r="M1261" s="258"/>
      <c r="N1261" s="258"/>
      <c r="O1261" s="258"/>
      <c r="P1261" s="258"/>
      <c r="Q1261" s="258"/>
      <c r="R1261" s="396"/>
    </row>
    <row r="1262" spans="1:18" s="271" customFormat="1" ht="21.75" customHeight="1">
      <c r="A1262" s="491"/>
      <c r="B1262" s="258"/>
      <c r="C1262" s="258"/>
      <c r="D1262" s="258"/>
      <c r="E1262" s="258"/>
      <c r="F1262" s="258"/>
      <c r="G1262" s="258"/>
      <c r="H1262" s="258"/>
      <c r="I1262" s="258"/>
      <c r="J1262" s="258"/>
      <c r="K1262" s="258"/>
      <c r="L1262" s="258"/>
      <c r="M1262" s="258"/>
      <c r="N1262" s="258"/>
      <c r="O1262" s="258"/>
      <c r="P1262" s="258"/>
      <c r="Q1262" s="258"/>
      <c r="R1262" s="396"/>
    </row>
    <row r="1263" spans="1:18" s="271" customFormat="1" ht="21.75" customHeight="1">
      <c r="A1263" s="491"/>
      <c r="B1263" s="258"/>
      <c r="C1263" s="258"/>
      <c r="D1263" s="258"/>
      <c r="E1263" s="258"/>
      <c r="F1263" s="258"/>
      <c r="G1263" s="258"/>
      <c r="H1263" s="258"/>
      <c r="I1263" s="258"/>
      <c r="J1263" s="258"/>
      <c r="K1263" s="258"/>
      <c r="L1263" s="258"/>
      <c r="M1263" s="258"/>
      <c r="N1263" s="258"/>
      <c r="O1263" s="258"/>
      <c r="P1263" s="258"/>
      <c r="Q1263" s="258"/>
      <c r="R1263" s="396"/>
    </row>
    <row r="1264" spans="1:18" s="271" customFormat="1" ht="21.75" customHeight="1">
      <c r="A1264" s="491"/>
      <c r="B1264" s="258"/>
      <c r="C1264" s="258"/>
      <c r="D1264" s="258"/>
      <c r="E1264" s="258"/>
      <c r="F1264" s="258"/>
      <c r="G1264" s="258"/>
      <c r="H1264" s="258"/>
      <c r="I1264" s="258"/>
      <c r="J1264" s="258"/>
      <c r="K1264" s="258"/>
      <c r="L1264" s="258"/>
      <c r="M1264" s="258"/>
      <c r="N1264" s="258"/>
      <c r="O1264" s="258"/>
      <c r="P1264" s="258"/>
      <c r="Q1264" s="258"/>
      <c r="R1264" s="396"/>
    </row>
    <row r="1265" spans="1:18" s="271" customFormat="1" ht="21.75" customHeight="1">
      <c r="A1265" s="491"/>
      <c r="B1265" s="258"/>
      <c r="C1265" s="258"/>
      <c r="D1265" s="258"/>
      <c r="E1265" s="258"/>
      <c r="F1265" s="258"/>
      <c r="G1265" s="258"/>
      <c r="H1265" s="258"/>
      <c r="I1265" s="258"/>
      <c r="J1265" s="258"/>
      <c r="K1265" s="258"/>
      <c r="L1265" s="258"/>
      <c r="M1265" s="258"/>
      <c r="N1265" s="258"/>
      <c r="O1265" s="258"/>
      <c r="P1265" s="258"/>
      <c r="Q1265" s="258"/>
      <c r="R1265" s="396"/>
    </row>
    <row r="1266" spans="1:18" s="271" customFormat="1" ht="21.75" customHeight="1">
      <c r="A1266" s="491"/>
      <c r="B1266" s="258"/>
      <c r="C1266" s="258"/>
      <c r="D1266" s="258"/>
      <c r="E1266" s="258"/>
      <c r="F1266" s="258"/>
      <c r="G1266" s="258"/>
      <c r="H1266" s="258"/>
      <c r="I1266" s="258"/>
      <c r="J1266" s="258"/>
      <c r="K1266" s="258"/>
      <c r="L1266" s="258"/>
      <c r="M1266" s="258"/>
      <c r="N1266" s="258"/>
      <c r="O1266" s="258"/>
      <c r="P1266" s="258"/>
      <c r="Q1266" s="258"/>
      <c r="R1266" s="396"/>
    </row>
    <row r="1267" spans="1:18" s="271" customFormat="1" ht="21.75" customHeight="1">
      <c r="A1267" s="491"/>
      <c r="B1267" s="258"/>
      <c r="C1267" s="258"/>
      <c r="D1267" s="258"/>
      <c r="E1267" s="258"/>
      <c r="F1267" s="258"/>
      <c r="G1267" s="258"/>
      <c r="H1267" s="258"/>
      <c r="I1267" s="258"/>
      <c r="J1267" s="258"/>
      <c r="K1267" s="258"/>
      <c r="L1267" s="258"/>
      <c r="M1267" s="258"/>
      <c r="N1267" s="258"/>
      <c r="O1267" s="258"/>
      <c r="P1267" s="258"/>
      <c r="Q1267" s="258"/>
      <c r="R1267" s="396"/>
    </row>
    <row r="1268" spans="1:18" s="271" customFormat="1" ht="21.75" customHeight="1">
      <c r="A1268" s="491"/>
      <c r="B1268" s="258"/>
      <c r="C1268" s="258"/>
      <c r="D1268" s="258"/>
      <c r="E1268" s="258"/>
      <c r="F1268" s="258"/>
      <c r="G1268" s="258"/>
      <c r="H1268" s="258"/>
      <c r="I1268" s="258"/>
      <c r="J1268" s="258"/>
      <c r="K1268" s="258"/>
      <c r="L1268" s="258"/>
      <c r="M1268" s="258"/>
      <c r="N1268" s="258"/>
      <c r="O1268" s="258"/>
      <c r="P1268" s="258"/>
      <c r="Q1268" s="258"/>
      <c r="R1268" s="396"/>
    </row>
    <row r="1269" spans="1:18" s="271" customFormat="1" ht="21.75" customHeight="1">
      <c r="A1269" s="491"/>
      <c r="B1269" s="258"/>
      <c r="C1269" s="258"/>
      <c r="D1269" s="258"/>
      <c r="E1269" s="258"/>
      <c r="F1269" s="258"/>
      <c r="G1269" s="258"/>
      <c r="H1269" s="258"/>
      <c r="I1269" s="258"/>
      <c r="J1269" s="258"/>
      <c r="K1269" s="258"/>
      <c r="L1269" s="258"/>
      <c r="M1269" s="258"/>
      <c r="N1269" s="258"/>
      <c r="O1269" s="258"/>
      <c r="P1269" s="258"/>
      <c r="Q1269" s="258"/>
      <c r="R1269" s="396"/>
    </row>
    <row r="1270" spans="1:18" s="271" customFormat="1" ht="21.75" customHeight="1">
      <c r="A1270" s="491"/>
      <c r="B1270" s="258"/>
      <c r="C1270" s="258"/>
      <c r="D1270" s="258"/>
      <c r="E1270" s="258"/>
      <c r="F1270" s="258"/>
      <c r="G1270" s="258"/>
      <c r="H1270" s="258"/>
      <c r="I1270" s="258"/>
      <c r="J1270" s="258"/>
      <c r="K1270" s="258"/>
      <c r="L1270" s="258"/>
      <c r="M1270" s="258"/>
      <c r="N1270" s="258"/>
      <c r="O1270" s="258"/>
      <c r="P1270" s="258"/>
      <c r="Q1270" s="258"/>
      <c r="R1270" s="396"/>
    </row>
    <row r="1271" spans="1:18" s="271" customFormat="1" ht="21.75" customHeight="1">
      <c r="A1271" s="491"/>
      <c r="B1271" s="258"/>
      <c r="C1271" s="258"/>
      <c r="D1271" s="258"/>
      <c r="E1271" s="258"/>
      <c r="F1271" s="258"/>
      <c r="G1271" s="258"/>
      <c r="H1271" s="258"/>
      <c r="I1271" s="258"/>
      <c r="J1271" s="258"/>
      <c r="K1271" s="258"/>
      <c r="L1271" s="258"/>
      <c r="M1271" s="258"/>
      <c r="N1271" s="258"/>
      <c r="O1271" s="258"/>
      <c r="P1271" s="258"/>
      <c r="Q1271" s="258"/>
      <c r="R1271" s="396"/>
    </row>
    <row r="1272" spans="1:18" s="271" customFormat="1" ht="21.75" customHeight="1">
      <c r="A1272" s="491"/>
      <c r="B1272" s="258"/>
      <c r="C1272" s="258"/>
      <c r="D1272" s="258"/>
      <c r="E1272" s="258"/>
      <c r="F1272" s="258"/>
      <c r="G1272" s="258"/>
      <c r="H1272" s="258"/>
      <c r="I1272" s="258"/>
      <c r="J1272" s="258"/>
      <c r="K1272" s="258"/>
      <c r="L1272" s="258"/>
      <c r="M1272" s="258"/>
      <c r="N1272" s="258"/>
      <c r="O1272" s="258"/>
      <c r="P1272" s="258"/>
      <c r="Q1272" s="258"/>
      <c r="R1272" s="396"/>
    </row>
    <row r="1273" spans="1:18" s="271" customFormat="1" ht="21.75" customHeight="1">
      <c r="A1273" s="491"/>
      <c r="B1273" s="258"/>
      <c r="C1273" s="258"/>
      <c r="D1273" s="258"/>
      <c r="E1273" s="258"/>
      <c r="F1273" s="258"/>
      <c r="G1273" s="258"/>
      <c r="H1273" s="258"/>
      <c r="I1273" s="258"/>
      <c r="J1273" s="258"/>
      <c r="K1273" s="258"/>
      <c r="L1273" s="258"/>
      <c r="M1273" s="258"/>
      <c r="N1273" s="258"/>
      <c r="O1273" s="258"/>
      <c r="P1273" s="258"/>
      <c r="Q1273" s="258"/>
      <c r="R1273" s="396"/>
    </row>
    <row r="1274" spans="1:18" s="271" customFormat="1" ht="21.75" customHeight="1">
      <c r="A1274" s="491"/>
      <c r="B1274" s="258"/>
      <c r="C1274" s="258"/>
      <c r="D1274" s="258"/>
      <c r="E1274" s="258"/>
      <c r="F1274" s="258"/>
      <c r="G1274" s="258"/>
      <c r="H1274" s="258"/>
      <c r="I1274" s="258"/>
      <c r="J1274" s="258"/>
      <c r="K1274" s="258"/>
      <c r="L1274" s="258"/>
      <c r="M1274" s="258"/>
      <c r="N1274" s="258"/>
      <c r="O1274" s="258"/>
      <c r="P1274" s="258"/>
      <c r="Q1274" s="258"/>
      <c r="R1274" s="396"/>
    </row>
    <row r="1275" spans="1:18" s="271" customFormat="1" ht="21.75" customHeight="1">
      <c r="A1275" s="491"/>
      <c r="B1275" s="258"/>
      <c r="C1275" s="258"/>
      <c r="D1275" s="258"/>
      <c r="E1275" s="258"/>
      <c r="F1275" s="258"/>
      <c r="G1275" s="258"/>
      <c r="H1275" s="258"/>
      <c r="I1275" s="258"/>
      <c r="J1275" s="258"/>
      <c r="K1275" s="258"/>
      <c r="L1275" s="258"/>
      <c r="M1275" s="258"/>
      <c r="N1275" s="258"/>
      <c r="O1275" s="258"/>
      <c r="P1275" s="258"/>
      <c r="Q1275" s="258"/>
      <c r="R1275" s="396"/>
    </row>
    <row r="1276" spans="1:18" s="271" customFormat="1" ht="21.75" customHeight="1">
      <c r="A1276" s="491"/>
      <c r="B1276" s="258"/>
      <c r="C1276" s="258"/>
      <c r="D1276" s="258"/>
      <c r="E1276" s="258"/>
      <c r="F1276" s="258"/>
      <c r="G1276" s="258"/>
      <c r="H1276" s="258"/>
      <c r="I1276" s="258"/>
      <c r="J1276" s="258"/>
      <c r="K1276" s="258"/>
      <c r="L1276" s="258"/>
      <c r="M1276" s="258"/>
      <c r="N1276" s="258"/>
      <c r="O1276" s="258"/>
      <c r="P1276" s="258"/>
      <c r="Q1276" s="258"/>
      <c r="R1276" s="396"/>
    </row>
    <row r="1277" spans="1:18" s="271" customFormat="1" ht="21.75" customHeight="1">
      <c r="A1277" s="491"/>
      <c r="B1277" s="258"/>
      <c r="C1277" s="258"/>
      <c r="D1277" s="258"/>
      <c r="E1277" s="258"/>
      <c r="F1277" s="258"/>
      <c r="G1277" s="258"/>
      <c r="H1277" s="258"/>
      <c r="I1277" s="258"/>
      <c r="J1277" s="258"/>
      <c r="K1277" s="258"/>
      <c r="L1277" s="258"/>
      <c r="M1277" s="258"/>
      <c r="N1277" s="258"/>
      <c r="O1277" s="258"/>
      <c r="P1277" s="258"/>
      <c r="Q1277" s="258"/>
      <c r="R1277" s="396"/>
    </row>
    <row r="1278" spans="1:18" s="271" customFormat="1" ht="21.75" customHeight="1">
      <c r="A1278" s="491"/>
      <c r="B1278" s="258"/>
      <c r="C1278" s="258"/>
      <c r="D1278" s="258"/>
      <c r="E1278" s="258"/>
      <c r="F1278" s="258"/>
      <c r="G1278" s="258"/>
      <c r="H1278" s="258"/>
      <c r="I1278" s="258"/>
      <c r="J1278" s="258"/>
      <c r="K1278" s="258"/>
      <c r="L1278" s="258"/>
      <c r="M1278" s="258"/>
      <c r="N1278" s="258"/>
      <c r="O1278" s="258"/>
      <c r="P1278" s="258"/>
      <c r="Q1278" s="258"/>
      <c r="R1278" s="396"/>
    </row>
    <row r="1279" spans="1:18" s="271" customFormat="1" ht="21.75" customHeight="1">
      <c r="A1279" s="491"/>
      <c r="B1279" s="258"/>
      <c r="C1279" s="258"/>
      <c r="D1279" s="258"/>
      <c r="E1279" s="258"/>
      <c r="F1279" s="258"/>
      <c r="G1279" s="258"/>
      <c r="H1279" s="258"/>
      <c r="I1279" s="258"/>
      <c r="J1279" s="258"/>
      <c r="K1279" s="258"/>
      <c r="L1279" s="258"/>
      <c r="M1279" s="258"/>
      <c r="N1279" s="258"/>
      <c r="O1279" s="258"/>
      <c r="P1279" s="258"/>
      <c r="Q1279" s="258"/>
      <c r="R1279" s="396"/>
    </row>
    <row r="1280" spans="1:18" s="271" customFormat="1" ht="21.75" customHeight="1">
      <c r="A1280" s="491"/>
      <c r="B1280" s="258"/>
      <c r="C1280" s="258"/>
      <c r="D1280" s="258"/>
      <c r="E1280" s="258"/>
      <c r="F1280" s="258"/>
      <c r="G1280" s="258"/>
      <c r="H1280" s="258"/>
      <c r="I1280" s="258"/>
      <c r="J1280" s="258"/>
      <c r="K1280" s="258"/>
      <c r="L1280" s="258"/>
      <c r="M1280" s="258"/>
      <c r="N1280" s="258"/>
      <c r="O1280" s="258"/>
      <c r="P1280" s="258"/>
      <c r="Q1280" s="258"/>
      <c r="R1280" s="396"/>
    </row>
    <row r="1281" spans="1:18" s="271" customFormat="1" ht="21.75" customHeight="1">
      <c r="A1281" s="491"/>
      <c r="B1281" s="258"/>
      <c r="C1281" s="258"/>
      <c r="D1281" s="258"/>
      <c r="E1281" s="258"/>
      <c r="F1281" s="258"/>
      <c r="G1281" s="258"/>
      <c r="H1281" s="258"/>
      <c r="I1281" s="258"/>
      <c r="J1281" s="258"/>
      <c r="K1281" s="258"/>
      <c r="L1281" s="258"/>
      <c r="M1281" s="258"/>
      <c r="N1281" s="258"/>
      <c r="O1281" s="258"/>
      <c r="P1281" s="258"/>
      <c r="Q1281" s="258"/>
      <c r="R1281" s="396"/>
    </row>
    <row r="1282" spans="1:18" s="271" customFormat="1" ht="21.75" customHeight="1">
      <c r="A1282" s="491"/>
      <c r="B1282" s="258"/>
      <c r="C1282" s="258"/>
      <c r="D1282" s="258"/>
      <c r="E1282" s="258"/>
      <c r="F1282" s="258"/>
      <c r="G1282" s="258"/>
      <c r="H1282" s="258"/>
      <c r="I1282" s="258"/>
      <c r="J1282" s="258"/>
      <c r="K1282" s="258"/>
      <c r="L1282" s="258"/>
      <c r="M1282" s="258"/>
      <c r="N1282" s="258"/>
      <c r="O1282" s="258"/>
      <c r="P1282" s="258"/>
      <c r="Q1282" s="258"/>
      <c r="R1282" s="396"/>
    </row>
    <row r="1283" spans="1:18" s="271" customFormat="1" ht="21.75" customHeight="1">
      <c r="A1283" s="491"/>
      <c r="B1283" s="258"/>
      <c r="C1283" s="258"/>
      <c r="D1283" s="258"/>
      <c r="E1283" s="258"/>
      <c r="F1283" s="258"/>
      <c r="G1283" s="258"/>
      <c r="H1283" s="258"/>
      <c r="I1283" s="258"/>
      <c r="J1283" s="258"/>
      <c r="K1283" s="258"/>
      <c r="L1283" s="258"/>
      <c r="M1283" s="258"/>
      <c r="N1283" s="258"/>
      <c r="O1283" s="258"/>
      <c r="P1283" s="258"/>
      <c r="Q1283" s="258"/>
      <c r="R1283" s="396"/>
    </row>
    <row r="1284" spans="1:18" s="271" customFormat="1" ht="21.75" customHeight="1">
      <c r="A1284" s="491"/>
      <c r="B1284" s="258"/>
      <c r="C1284" s="258"/>
      <c r="D1284" s="258"/>
      <c r="E1284" s="258"/>
      <c r="F1284" s="258"/>
      <c r="G1284" s="258"/>
      <c r="H1284" s="258"/>
      <c r="I1284" s="258"/>
      <c r="J1284" s="258"/>
      <c r="K1284" s="258"/>
      <c r="L1284" s="258"/>
      <c r="M1284" s="258"/>
      <c r="N1284" s="258"/>
      <c r="O1284" s="258"/>
      <c r="P1284" s="258"/>
      <c r="Q1284" s="258"/>
      <c r="R1284" s="396"/>
    </row>
    <row r="1285" spans="1:18" s="271" customFormat="1" ht="21.75" customHeight="1">
      <c r="A1285" s="491"/>
      <c r="B1285" s="258"/>
      <c r="C1285" s="258"/>
      <c r="D1285" s="258"/>
      <c r="E1285" s="258"/>
      <c r="F1285" s="258"/>
      <c r="G1285" s="258"/>
      <c r="H1285" s="258"/>
      <c r="I1285" s="258"/>
      <c r="J1285" s="258"/>
      <c r="K1285" s="258"/>
      <c r="L1285" s="258"/>
      <c r="M1285" s="258"/>
      <c r="N1285" s="258"/>
      <c r="O1285" s="258"/>
      <c r="P1285" s="258"/>
      <c r="Q1285" s="258"/>
      <c r="R1285" s="396"/>
    </row>
    <row r="1286" spans="1:18" s="271" customFormat="1" ht="21.75" customHeight="1">
      <c r="A1286" s="491"/>
      <c r="B1286" s="258"/>
      <c r="C1286" s="258"/>
      <c r="D1286" s="258"/>
      <c r="E1286" s="258"/>
      <c r="F1286" s="258"/>
      <c r="G1286" s="258"/>
      <c r="H1286" s="258"/>
      <c r="I1286" s="258"/>
      <c r="J1286" s="258"/>
      <c r="K1286" s="258"/>
      <c r="L1286" s="258"/>
      <c r="M1286" s="258"/>
      <c r="N1286" s="258"/>
      <c r="O1286" s="258"/>
      <c r="P1286" s="258"/>
      <c r="Q1286" s="258"/>
      <c r="R1286" s="396"/>
    </row>
    <row r="1287" spans="1:18" s="271" customFormat="1" ht="21.75" customHeight="1">
      <c r="A1287" s="491"/>
      <c r="B1287" s="258"/>
      <c r="C1287" s="258"/>
      <c r="D1287" s="258"/>
      <c r="E1287" s="258"/>
      <c r="F1287" s="258"/>
      <c r="G1287" s="258"/>
      <c r="H1287" s="258"/>
      <c r="I1287" s="258"/>
      <c r="J1287" s="258"/>
      <c r="K1287" s="258"/>
      <c r="L1287" s="258"/>
      <c r="M1287" s="258"/>
      <c r="N1287" s="258"/>
      <c r="O1287" s="258"/>
      <c r="P1287" s="258"/>
      <c r="Q1287" s="258"/>
      <c r="R1287" s="396"/>
    </row>
    <row r="1288" spans="1:18" s="271" customFormat="1" ht="21.75" customHeight="1">
      <c r="A1288" s="491"/>
      <c r="B1288" s="258"/>
      <c r="C1288" s="258"/>
      <c r="D1288" s="258"/>
      <c r="E1288" s="258"/>
      <c r="F1288" s="258"/>
      <c r="G1288" s="258"/>
      <c r="H1288" s="258"/>
      <c r="I1288" s="258"/>
      <c r="J1288" s="258"/>
      <c r="K1288" s="258"/>
      <c r="L1288" s="258"/>
      <c r="M1288" s="258"/>
      <c r="N1288" s="258"/>
      <c r="O1288" s="258"/>
      <c r="P1288" s="258"/>
      <c r="Q1288" s="258"/>
      <c r="R1288" s="396"/>
    </row>
    <row r="1289" spans="1:18" s="271" customFormat="1" ht="21.75" customHeight="1">
      <c r="A1289" s="491"/>
      <c r="B1289" s="258"/>
      <c r="C1289" s="258"/>
      <c r="D1289" s="258"/>
      <c r="E1289" s="258"/>
      <c r="F1289" s="258"/>
      <c r="G1289" s="258"/>
      <c r="H1289" s="258"/>
      <c r="I1289" s="258"/>
      <c r="J1289" s="258"/>
      <c r="K1289" s="258"/>
      <c r="L1289" s="258"/>
      <c r="M1289" s="258"/>
      <c r="N1289" s="258"/>
      <c r="O1289" s="258"/>
      <c r="P1289" s="258"/>
      <c r="Q1289" s="258"/>
      <c r="R1289" s="396"/>
    </row>
    <row r="1290" spans="1:18" s="271" customFormat="1" ht="21.75" customHeight="1">
      <c r="A1290" s="491"/>
      <c r="B1290" s="258"/>
      <c r="C1290" s="258"/>
      <c r="D1290" s="258"/>
      <c r="E1290" s="258"/>
      <c r="F1290" s="258"/>
      <c r="G1290" s="258"/>
      <c r="H1290" s="258"/>
      <c r="I1290" s="258"/>
      <c r="J1290" s="258"/>
      <c r="K1290" s="258"/>
      <c r="L1290" s="258"/>
      <c r="M1290" s="258"/>
      <c r="N1290" s="258"/>
      <c r="O1290" s="258"/>
      <c r="P1290" s="258"/>
      <c r="Q1290" s="258"/>
      <c r="R1290" s="396"/>
    </row>
    <row r="1291" spans="1:18" s="271" customFormat="1" ht="21.75" customHeight="1">
      <c r="A1291" s="491"/>
      <c r="B1291" s="258"/>
      <c r="C1291" s="258"/>
      <c r="D1291" s="258"/>
      <c r="E1291" s="258"/>
      <c r="F1291" s="258"/>
      <c r="G1291" s="258"/>
      <c r="H1291" s="258"/>
      <c r="I1291" s="258"/>
      <c r="J1291" s="258"/>
      <c r="K1291" s="258"/>
      <c r="L1291" s="258"/>
      <c r="M1291" s="258"/>
      <c r="N1291" s="258"/>
      <c r="O1291" s="258"/>
      <c r="P1291" s="258"/>
      <c r="Q1291" s="258"/>
      <c r="R1291" s="396"/>
    </row>
    <row r="1292" spans="1:18" s="271" customFormat="1" ht="21.75" customHeight="1">
      <c r="A1292" s="491"/>
      <c r="B1292" s="258"/>
      <c r="C1292" s="258"/>
      <c r="D1292" s="258"/>
      <c r="E1292" s="258"/>
      <c r="F1292" s="258"/>
      <c r="G1292" s="258"/>
      <c r="H1292" s="258"/>
      <c r="I1292" s="258"/>
      <c r="J1292" s="258"/>
      <c r="K1292" s="258"/>
      <c r="L1292" s="258"/>
      <c r="M1292" s="258"/>
      <c r="N1292" s="258"/>
      <c r="O1292" s="258"/>
      <c r="P1292" s="258"/>
      <c r="Q1292" s="258"/>
      <c r="R1292" s="396"/>
    </row>
    <row r="1293" spans="1:18" s="271" customFormat="1" ht="21.75" customHeight="1">
      <c r="A1293" s="491"/>
      <c r="B1293" s="258"/>
      <c r="C1293" s="258"/>
      <c r="D1293" s="258"/>
      <c r="E1293" s="258"/>
      <c r="F1293" s="258"/>
      <c r="G1293" s="258"/>
      <c r="H1293" s="258"/>
      <c r="I1293" s="258"/>
      <c r="J1293" s="258"/>
      <c r="K1293" s="258"/>
      <c r="L1293" s="258"/>
      <c r="M1293" s="258"/>
      <c r="N1293" s="258"/>
      <c r="O1293" s="258"/>
      <c r="P1293" s="258"/>
      <c r="Q1293" s="258"/>
      <c r="R1293" s="396"/>
    </row>
    <row r="1294" spans="1:18" s="271" customFormat="1" ht="21.75" customHeight="1">
      <c r="A1294" s="491"/>
      <c r="B1294" s="258"/>
      <c r="C1294" s="258"/>
      <c r="D1294" s="258"/>
      <c r="E1294" s="258"/>
      <c r="F1294" s="258"/>
      <c r="G1294" s="258"/>
      <c r="H1294" s="258"/>
      <c r="I1294" s="258"/>
      <c r="J1294" s="258"/>
      <c r="K1294" s="258"/>
      <c r="L1294" s="258"/>
      <c r="M1294" s="258"/>
      <c r="N1294" s="258"/>
      <c r="O1294" s="258"/>
      <c r="P1294" s="258"/>
      <c r="Q1294" s="258"/>
      <c r="R1294" s="396"/>
    </row>
    <row r="1295" spans="1:18" s="271" customFormat="1" ht="21.75" customHeight="1">
      <c r="A1295" s="491"/>
      <c r="B1295" s="258"/>
      <c r="C1295" s="258"/>
      <c r="D1295" s="258"/>
      <c r="E1295" s="258"/>
      <c r="F1295" s="258"/>
      <c r="G1295" s="258"/>
      <c r="H1295" s="258"/>
      <c r="I1295" s="258"/>
      <c r="J1295" s="258"/>
      <c r="K1295" s="258"/>
      <c r="L1295" s="258"/>
      <c r="M1295" s="258"/>
      <c r="N1295" s="258"/>
      <c r="O1295" s="258"/>
      <c r="P1295" s="258"/>
      <c r="Q1295" s="258"/>
      <c r="R1295" s="396"/>
    </row>
    <row r="1296" spans="1:18" s="271" customFormat="1" ht="21.75" customHeight="1">
      <c r="A1296" s="491"/>
      <c r="B1296" s="258"/>
      <c r="C1296" s="258"/>
      <c r="D1296" s="258"/>
      <c r="E1296" s="258"/>
      <c r="F1296" s="258"/>
      <c r="G1296" s="258"/>
      <c r="H1296" s="258"/>
      <c r="I1296" s="258"/>
      <c r="J1296" s="258"/>
      <c r="K1296" s="258"/>
      <c r="L1296" s="258"/>
      <c r="M1296" s="258"/>
      <c r="N1296" s="258"/>
      <c r="O1296" s="258"/>
      <c r="P1296" s="258"/>
      <c r="Q1296" s="258"/>
      <c r="R1296" s="396"/>
    </row>
    <row r="1297" spans="1:18" s="271" customFormat="1" ht="21.75" customHeight="1">
      <c r="A1297" s="491"/>
      <c r="B1297" s="258"/>
      <c r="C1297" s="258"/>
      <c r="D1297" s="258"/>
      <c r="E1297" s="258"/>
      <c r="F1297" s="258"/>
      <c r="G1297" s="258"/>
      <c r="H1297" s="258"/>
      <c r="I1297" s="258"/>
      <c r="J1297" s="258"/>
      <c r="K1297" s="258"/>
      <c r="L1297" s="258"/>
      <c r="M1297" s="258"/>
      <c r="N1297" s="258"/>
      <c r="O1297" s="258"/>
      <c r="P1297" s="258"/>
      <c r="Q1297" s="258"/>
      <c r="R1297" s="396"/>
    </row>
    <row r="1298" spans="1:18" s="271" customFormat="1" ht="21.75" customHeight="1">
      <c r="A1298" s="491"/>
      <c r="B1298" s="258"/>
      <c r="C1298" s="258"/>
      <c r="D1298" s="258"/>
      <c r="E1298" s="258"/>
      <c r="F1298" s="258"/>
      <c r="G1298" s="258"/>
      <c r="H1298" s="258"/>
      <c r="I1298" s="258"/>
      <c r="J1298" s="258"/>
      <c r="K1298" s="258"/>
      <c r="L1298" s="258"/>
      <c r="M1298" s="258"/>
      <c r="N1298" s="258"/>
      <c r="O1298" s="258"/>
      <c r="P1298" s="258"/>
      <c r="Q1298" s="258"/>
      <c r="R1298" s="396"/>
    </row>
    <row r="1299" spans="1:18" s="271" customFormat="1" ht="21.75" customHeight="1">
      <c r="A1299" s="491"/>
      <c r="B1299" s="258"/>
      <c r="C1299" s="258"/>
      <c r="D1299" s="258"/>
      <c r="E1299" s="258"/>
      <c r="F1299" s="258"/>
      <c r="G1299" s="258"/>
      <c r="H1299" s="258"/>
      <c r="I1299" s="258"/>
      <c r="J1299" s="258"/>
      <c r="K1299" s="258"/>
      <c r="L1299" s="258"/>
      <c r="M1299" s="258"/>
      <c r="N1299" s="258"/>
      <c r="O1299" s="258"/>
      <c r="P1299" s="258"/>
      <c r="Q1299" s="258"/>
      <c r="R1299" s="396"/>
    </row>
    <row r="1300" spans="1:18" s="271" customFormat="1" ht="21.75" customHeight="1">
      <c r="A1300" s="491"/>
      <c r="B1300" s="258"/>
      <c r="C1300" s="258"/>
      <c r="D1300" s="258"/>
      <c r="E1300" s="258"/>
      <c r="F1300" s="258"/>
      <c r="G1300" s="258"/>
      <c r="H1300" s="258"/>
      <c r="I1300" s="258"/>
      <c r="J1300" s="258"/>
      <c r="K1300" s="258"/>
      <c r="L1300" s="258"/>
      <c r="M1300" s="258"/>
      <c r="N1300" s="258"/>
      <c r="O1300" s="258"/>
      <c r="P1300" s="258"/>
      <c r="Q1300" s="258"/>
      <c r="R1300" s="396"/>
    </row>
    <row r="1301" spans="1:18" s="271" customFormat="1" ht="21.75" customHeight="1">
      <c r="A1301" s="491"/>
      <c r="B1301" s="258"/>
      <c r="C1301" s="258"/>
      <c r="D1301" s="258"/>
      <c r="E1301" s="258"/>
      <c r="F1301" s="258"/>
      <c r="G1301" s="258"/>
      <c r="H1301" s="258"/>
      <c r="I1301" s="258"/>
      <c r="J1301" s="258"/>
      <c r="K1301" s="258"/>
      <c r="L1301" s="258"/>
      <c r="M1301" s="258"/>
      <c r="N1301" s="258"/>
      <c r="O1301" s="258"/>
      <c r="P1301" s="258"/>
      <c r="Q1301" s="258"/>
      <c r="R1301" s="396"/>
    </row>
    <row r="1302" spans="1:18" s="271" customFormat="1" ht="21.75" customHeight="1">
      <c r="A1302" s="491"/>
      <c r="B1302" s="258"/>
      <c r="C1302" s="258"/>
      <c r="D1302" s="258"/>
      <c r="E1302" s="258"/>
      <c r="F1302" s="258"/>
      <c r="G1302" s="258"/>
      <c r="H1302" s="258"/>
      <c r="I1302" s="258"/>
      <c r="J1302" s="258"/>
      <c r="K1302" s="258"/>
      <c r="L1302" s="258"/>
      <c r="M1302" s="258"/>
      <c r="N1302" s="258"/>
      <c r="O1302" s="258"/>
      <c r="P1302" s="258"/>
      <c r="Q1302" s="258"/>
      <c r="R1302" s="396"/>
    </row>
    <row r="1303" spans="1:18" s="271" customFormat="1" ht="21.75" customHeight="1">
      <c r="A1303" s="491"/>
      <c r="B1303" s="258"/>
      <c r="C1303" s="258"/>
      <c r="D1303" s="258"/>
      <c r="E1303" s="258"/>
      <c r="F1303" s="258"/>
      <c r="G1303" s="258"/>
      <c r="H1303" s="258"/>
      <c r="I1303" s="258"/>
      <c r="J1303" s="258"/>
      <c r="K1303" s="258"/>
      <c r="L1303" s="258"/>
      <c r="M1303" s="258"/>
      <c r="N1303" s="258"/>
      <c r="O1303" s="258"/>
      <c r="P1303" s="258"/>
      <c r="Q1303" s="258"/>
      <c r="R1303" s="396"/>
    </row>
    <row r="1304" spans="1:18" s="271" customFormat="1" ht="21.75" customHeight="1">
      <c r="A1304" s="491"/>
      <c r="B1304" s="258"/>
      <c r="C1304" s="258"/>
      <c r="D1304" s="258"/>
      <c r="E1304" s="258"/>
      <c r="F1304" s="258"/>
      <c r="G1304" s="258"/>
      <c r="H1304" s="258"/>
      <c r="I1304" s="258"/>
      <c r="J1304" s="258"/>
      <c r="K1304" s="258"/>
      <c r="L1304" s="258"/>
      <c r="M1304" s="258"/>
      <c r="N1304" s="258"/>
      <c r="O1304" s="258"/>
      <c r="P1304" s="258"/>
      <c r="Q1304" s="258"/>
      <c r="R1304" s="396"/>
    </row>
    <row r="1305" spans="1:18" s="271" customFormat="1" ht="21.75" customHeight="1">
      <c r="A1305" s="491"/>
      <c r="B1305" s="258"/>
      <c r="C1305" s="258"/>
      <c r="D1305" s="258"/>
      <c r="E1305" s="258"/>
      <c r="F1305" s="258"/>
      <c r="G1305" s="258"/>
      <c r="H1305" s="258"/>
      <c r="I1305" s="258"/>
      <c r="J1305" s="258"/>
      <c r="K1305" s="258"/>
      <c r="L1305" s="258"/>
      <c r="M1305" s="258"/>
      <c r="N1305" s="258"/>
      <c r="O1305" s="258"/>
      <c r="P1305" s="258"/>
      <c r="Q1305" s="258"/>
      <c r="R1305" s="396"/>
    </row>
    <row r="1306" spans="1:18" s="271" customFormat="1" ht="21.75" customHeight="1">
      <c r="A1306" s="491"/>
      <c r="B1306" s="258"/>
      <c r="C1306" s="258"/>
      <c r="D1306" s="258"/>
      <c r="E1306" s="258"/>
      <c r="F1306" s="258"/>
      <c r="G1306" s="258"/>
      <c r="H1306" s="258"/>
      <c r="I1306" s="258"/>
      <c r="J1306" s="258"/>
      <c r="K1306" s="258"/>
      <c r="L1306" s="258"/>
      <c r="M1306" s="258"/>
      <c r="N1306" s="258"/>
      <c r="O1306" s="258"/>
      <c r="P1306" s="258"/>
      <c r="Q1306" s="258"/>
      <c r="R1306" s="396"/>
    </row>
    <row r="1307" spans="1:18" s="271" customFormat="1" ht="21.75" customHeight="1">
      <c r="A1307" s="491"/>
      <c r="B1307" s="258"/>
      <c r="C1307" s="258"/>
      <c r="D1307" s="258"/>
      <c r="E1307" s="258"/>
      <c r="F1307" s="258"/>
      <c r="G1307" s="258"/>
      <c r="H1307" s="258"/>
      <c r="I1307" s="258"/>
      <c r="J1307" s="258"/>
      <c r="K1307" s="258"/>
      <c r="L1307" s="258"/>
      <c r="M1307" s="258"/>
      <c r="N1307" s="258"/>
      <c r="O1307" s="258"/>
      <c r="P1307" s="258"/>
      <c r="Q1307" s="258"/>
      <c r="R1307" s="396"/>
    </row>
    <row r="1308" spans="1:18" s="271" customFormat="1" ht="21.75" customHeight="1">
      <c r="A1308" s="491"/>
      <c r="B1308" s="258"/>
      <c r="C1308" s="258"/>
      <c r="D1308" s="258"/>
      <c r="E1308" s="258"/>
      <c r="F1308" s="258"/>
      <c r="G1308" s="258"/>
      <c r="H1308" s="258"/>
      <c r="I1308" s="258"/>
      <c r="J1308" s="258"/>
      <c r="K1308" s="258"/>
      <c r="L1308" s="258"/>
      <c r="M1308" s="258"/>
      <c r="N1308" s="258"/>
      <c r="O1308" s="258"/>
      <c r="P1308" s="258"/>
      <c r="Q1308" s="258"/>
      <c r="R1308" s="396"/>
    </row>
    <row r="1309" spans="1:18" s="271" customFormat="1" ht="21.75" customHeight="1">
      <c r="A1309" s="491"/>
      <c r="B1309" s="258"/>
      <c r="C1309" s="258"/>
      <c r="D1309" s="258"/>
      <c r="E1309" s="258"/>
      <c r="F1309" s="258"/>
      <c r="G1309" s="258"/>
      <c r="H1309" s="258"/>
      <c r="I1309" s="258"/>
      <c r="J1309" s="258"/>
      <c r="K1309" s="258"/>
      <c r="L1309" s="258"/>
      <c r="M1309" s="258"/>
      <c r="N1309" s="258"/>
      <c r="O1309" s="258"/>
      <c r="P1309" s="258"/>
      <c r="Q1309" s="258"/>
      <c r="R1309" s="396"/>
    </row>
    <row r="1310" spans="1:18" s="271" customFormat="1" ht="21.75" customHeight="1">
      <c r="A1310" s="491"/>
      <c r="B1310" s="258"/>
      <c r="C1310" s="258"/>
      <c r="D1310" s="258"/>
      <c r="E1310" s="258"/>
      <c r="F1310" s="258"/>
      <c r="G1310" s="258"/>
      <c r="H1310" s="258"/>
      <c r="I1310" s="258"/>
      <c r="J1310" s="258"/>
      <c r="K1310" s="258"/>
      <c r="L1310" s="258"/>
      <c r="M1310" s="258"/>
      <c r="N1310" s="258"/>
      <c r="O1310" s="258"/>
      <c r="P1310" s="258"/>
      <c r="Q1310" s="258"/>
      <c r="R1310" s="396"/>
    </row>
    <row r="1311" spans="1:18" s="271" customFormat="1" ht="21.75" customHeight="1">
      <c r="A1311" s="491"/>
      <c r="B1311" s="258"/>
      <c r="C1311" s="258"/>
      <c r="D1311" s="258"/>
      <c r="E1311" s="258"/>
      <c r="F1311" s="258"/>
      <c r="G1311" s="258"/>
      <c r="H1311" s="258"/>
      <c r="I1311" s="258"/>
      <c r="J1311" s="258"/>
      <c r="K1311" s="258"/>
      <c r="L1311" s="258"/>
      <c r="M1311" s="258"/>
      <c r="N1311" s="258"/>
      <c r="O1311" s="258"/>
      <c r="P1311" s="258"/>
      <c r="Q1311" s="258"/>
      <c r="R1311" s="396"/>
    </row>
    <row r="1312" spans="1:18" s="271" customFormat="1" ht="21.75" customHeight="1">
      <c r="A1312" s="491"/>
      <c r="B1312" s="258"/>
      <c r="C1312" s="258"/>
      <c r="D1312" s="258"/>
      <c r="E1312" s="258"/>
      <c r="F1312" s="258"/>
      <c r="G1312" s="258"/>
      <c r="H1312" s="258"/>
      <c r="I1312" s="258"/>
      <c r="J1312" s="258"/>
      <c r="K1312" s="258"/>
      <c r="L1312" s="258"/>
      <c r="M1312" s="258"/>
      <c r="N1312" s="258"/>
      <c r="O1312" s="258"/>
      <c r="P1312" s="258"/>
      <c r="Q1312" s="258"/>
      <c r="R1312" s="396"/>
    </row>
    <row r="1313" spans="1:18" s="271" customFormat="1" ht="21.75" customHeight="1">
      <c r="A1313" s="491"/>
      <c r="B1313" s="258"/>
      <c r="C1313" s="258"/>
      <c r="D1313" s="258"/>
      <c r="E1313" s="258"/>
      <c r="F1313" s="258"/>
      <c r="G1313" s="258"/>
      <c r="H1313" s="258"/>
      <c r="I1313" s="258"/>
      <c r="J1313" s="258"/>
      <c r="K1313" s="258"/>
      <c r="L1313" s="258"/>
      <c r="M1313" s="258"/>
      <c r="N1313" s="258"/>
      <c r="O1313" s="258"/>
      <c r="P1313" s="258"/>
      <c r="Q1313" s="258"/>
      <c r="R1313" s="396"/>
    </row>
    <row r="1314" spans="1:18" s="271" customFormat="1" ht="21.75" customHeight="1">
      <c r="A1314" s="491"/>
      <c r="B1314" s="258"/>
      <c r="C1314" s="258"/>
      <c r="D1314" s="258"/>
      <c r="E1314" s="258"/>
      <c r="F1314" s="258"/>
      <c r="G1314" s="258"/>
      <c r="H1314" s="258"/>
      <c r="I1314" s="258"/>
      <c r="J1314" s="258"/>
      <c r="K1314" s="258"/>
      <c r="L1314" s="258"/>
      <c r="M1314" s="258"/>
      <c r="N1314" s="258"/>
      <c r="O1314" s="258"/>
      <c r="P1314" s="258"/>
      <c r="Q1314" s="258"/>
      <c r="R1314" s="396"/>
    </row>
    <row r="1315" spans="1:18" s="271" customFormat="1" ht="21.75" customHeight="1">
      <c r="A1315" s="491"/>
      <c r="B1315" s="258"/>
      <c r="C1315" s="258"/>
      <c r="D1315" s="258"/>
      <c r="E1315" s="258"/>
      <c r="F1315" s="258"/>
      <c r="G1315" s="258"/>
      <c r="H1315" s="258"/>
      <c r="I1315" s="258"/>
      <c r="J1315" s="258"/>
      <c r="K1315" s="258"/>
      <c r="L1315" s="258"/>
      <c r="M1315" s="258"/>
      <c r="N1315" s="258"/>
      <c r="O1315" s="258"/>
      <c r="P1315" s="258"/>
      <c r="Q1315" s="258"/>
      <c r="R1315" s="396"/>
    </row>
    <row r="1316" spans="1:18" s="271" customFormat="1" ht="21.75" customHeight="1">
      <c r="A1316" s="491"/>
      <c r="B1316" s="258"/>
      <c r="C1316" s="258"/>
      <c r="D1316" s="258"/>
      <c r="E1316" s="258"/>
      <c r="F1316" s="258"/>
      <c r="G1316" s="258"/>
      <c r="H1316" s="258"/>
      <c r="I1316" s="258"/>
      <c r="J1316" s="258"/>
      <c r="K1316" s="258"/>
      <c r="L1316" s="258"/>
      <c r="M1316" s="258"/>
      <c r="N1316" s="258"/>
      <c r="O1316" s="258"/>
      <c r="P1316" s="258"/>
      <c r="Q1316" s="258"/>
      <c r="R1316" s="396"/>
    </row>
    <row r="1317" spans="1:18" s="271" customFormat="1" ht="21.75" customHeight="1">
      <c r="A1317" s="491"/>
      <c r="B1317" s="258"/>
      <c r="C1317" s="258"/>
      <c r="D1317" s="258"/>
      <c r="E1317" s="258"/>
      <c r="F1317" s="258"/>
      <c r="G1317" s="258"/>
      <c r="H1317" s="258"/>
      <c r="I1317" s="258"/>
      <c r="J1317" s="258"/>
      <c r="K1317" s="258"/>
      <c r="L1317" s="258"/>
      <c r="M1317" s="258"/>
      <c r="N1317" s="258"/>
      <c r="O1317" s="258"/>
      <c r="P1317" s="258"/>
      <c r="Q1317" s="258"/>
      <c r="R1317" s="396"/>
    </row>
    <row r="1318" spans="1:18" s="271" customFormat="1" ht="21.75" customHeight="1">
      <c r="A1318" s="491"/>
      <c r="B1318" s="258"/>
      <c r="C1318" s="258"/>
      <c r="D1318" s="258"/>
      <c r="E1318" s="258"/>
      <c r="F1318" s="258"/>
      <c r="G1318" s="258"/>
      <c r="H1318" s="258"/>
      <c r="I1318" s="258"/>
      <c r="J1318" s="258"/>
      <c r="K1318" s="258"/>
      <c r="L1318" s="258"/>
      <c r="M1318" s="258"/>
      <c r="N1318" s="258"/>
      <c r="O1318" s="258"/>
      <c r="P1318" s="258"/>
      <c r="Q1318" s="258"/>
      <c r="R1318" s="396"/>
    </row>
    <row r="1319" spans="1:18" s="271" customFormat="1" ht="21.75" customHeight="1">
      <c r="A1319" s="491"/>
      <c r="B1319" s="258"/>
      <c r="C1319" s="258"/>
      <c r="D1319" s="258"/>
      <c r="E1319" s="258"/>
      <c r="F1319" s="258"/>
      <c r="G1319" s="258"/>
      <c r="H1319" s="258"/>
      <c r="I1319" s="258"/>
      <c r="J1319" s="258"/>
      <c r="K1319" s="258"/>
      <c r="L1319" s="258"/>
      <c r="M1319" s="258"/>
      <c r="N1319" s="258"/>
      <c r="O1319" s="258"/>
      <c r="P1319" s="258"/>
      <c r="Q1319" s="258"/>
      <c r="R1319" s="396"/>
    </row>
    <row r="1320" spans="1:18" s="271" customFormat="1" ht="21.75" customHeight="1">
      <c r="A1320" s="491"/>
      <c r="B1320" s="258"/>
      <c r="C1320" s="258"/>
      <c r="D1320" s="258"/>
      <c r="E1320" s="258"/>
      <c r="F1320" s="258"/>
      <c r="G1320" s="258"/>
      <c r="H1320" s="258"/>
      <c r="I1320" s="258"/>
      <c r="J1320" s="258"/>
      <c r="K1320" s="258"/>
      <c r="L1320" s="258"/>
      <c r="M1320" s="258"/>
      <c r="N1320" s="258"/>
      <c r="O1320" s="258"/>
      <c r="P1320" s="258"/>
      <c r="Q1320" s="258"/>
      <c r="R1320" s="396"/>
    </row>
    <row r="1321" spans="1:18" s="271" customFormat="1" ht="21.75" customHeight="1">
      <c r="A1321" s="491"/>
      <c r="B1321" s="258"/>
      <c r="C1321" s="258"/>
      <c r="D1321" s="258"/>
      <c r="E1321" s="258"/>
      <c r="F1321" s="258"/>
      <c r="G1321" s="258"/>
      <c r="H1321" s="258"/>
      <c r="I1321" s="258"/>
      <c r="J1321" s="258"/>
      <c r="K1321" s="258"/>
      <c r="L1321" s="258"/>
      <c r="M1321" s="258"/>
      <c r="N1321" s="258"/>
      <c r="O1321" s="258"/>
      <c r="P1321" s="258"/>
      <c r="Q1321" s="258"/>
      <c r="R1321" s="396"/>
    </row>
  </sheetData>
  <mergeCells count="493">
    <mergeCell ref="N166:N167"/>
    <mergeCell ref="N168:N169"/>
    <mergeCell ref="N170:N171"/>
    <mergeCell ref="N172:N173"/>
    <mergeCell ref="F221:I221"/>
    <mergeCell ref="H160:I161"/>
    <mergeCell ref="H162:I163"/>
    <mergeCell ref="H164:I165"/>
    <mergeCell ref="H166:I167"/>
    <mergeCell ref="H168:I169"/>
    <mergeCell ref="H170:I171"/>
    <mergeCell ref="H172:I173"/>
    <mergeCell ref="G160:G161"/>
    <mergeCell ref="G162:G163"/>
    <mergeCell ref="H202:I202"/>
    <mergeCell ref="H203:I203"/>
    <mergeCell ref="H204:I204"/>
    <mergeCell ref="H205:I205"/>
    <mergeCell ref="H188:I188"/>
    <mergeCell ref="H189:I189"/>
    <mergeCell ref="H190:I190"/>
    <mergeCell ref="H191:I191"/>
    <mergeCell ref="H192:I192"/>
    <mergeCell ref="H193:I193"/>
    <mergeCell ref="H150:I151"/>
    <mergeCell ref="H152:I153"/>
    <mergeCell ref="H154:I155"/>
    <mergeCell ref="H156:I157"/>
    <mergeCell ref="H158:I159"/>
    <mergeCell ref="G141:I141"/>
    <mergeCell ref="G143:I143"/>
    <mergeCell ref="G145:I145"/>
    <mergeCell ref="N164:N165"/>
    <mergeCell ref="H148:N148"/>
    <mergeCell ref="G150:G151"/>
    <mergeCell ref="G152:G153"/>
    <mergeCell ref="G154:G155"/>
    <mergeCell ref="G156:G157"/>
    <mergeCell ref="G158:G159"/>
    <mergeCell ref="J156:L157"/>
    <mergeCell ref="J158:L159"/>
    <mergeCell ref="J160:L161"/>
    <mergeCell ref="J162:L163"/>
    <mergeCell ref="J164:L165"/>
    <mergeCell ref="N150:N151"/>
    <mergeCell ref="N152:N153"/>
    <mergeCell ref="N154:N155"/>
    <mergeCell ref="N156:N157"/>
    <mergeCell ref="G166:G167"/>
    <mergeCell ref="G168:G169"/>
    <mergeCell ref="G170:G171"/>
    <mergeCell ref="G172:G173"/>
    <mergeCell ref="H197:I197"/>
    <mergeCell ref="H198:I198"/>
    <mergeCell ref="H199:I199"/>
    <mergeCell ref="H200:I200"/>
    <mergeCell ref="H201:I201"/>
    <mergeCell ref="H183:I183"/>
    <mergeCell ref="H184:I184"/>
    <mergeCell ref="H185:I185"/>
    <mergeCell ref="J172:L173"/>
    <mergeCell ref="M150:M151"/>
    <mergeCell ref="M152:M153"/>
    <mergeCell ref="M154:M155"/>
    <mergeCell ref="M156:M157"/>
    <mergeCell ref="M158:M159"/>
    <mergeCell ref="M160:M161"/>
    <mergeCell ref="M162:M163"/>
    <mergeCell ref="M164:M165"/>
    <mergeCell ref="M166:M167"/>
    <mergeCell ref="M168:M169"/>
    <mergeCell ref="M170:M171"/>
    <mergeCell ref="M172:M173"/>
    <mergeCell ref="N158:N159"/>
    <mergeCell ref="N160:N161"/>
    <mergeCell ref="N162:N163"/>
    <mergeCell ref="H329:I329"/>
    <mergeCell ref="H330:I330"/>
    <mergeCell ref="H327:I327"/>
    <mergeCell ref="H328:I328"/>
    <mergeCell ref="H286:I286"/>
    <mergeCell ref="H287:I287"/>
    <mergeCell ref="H288:I288"/>
    <mergeCell ref="H289:I289"/>
    <mergeCell ref="H290:I290"/>
    <mergeCell ref="H326:I326"/>
    <mergeCell ref="H291:I291"/>
    <mergeCell ref="H292:I292"/>
    <mergeCell ref="H293:I293"/>
    <mergeCell ref="H294:I294"/>
    <mergeCell ref="H285:I285"/>
    <mergeCell ref="H268:I268"/>
    <mergeCell ref="H269:I269"/>
    <mergeCell ref="H236:I237"/>
    <mergeCell ref="H238:I239"/>
    <mergeCell ref="H240:I241"/>
    <mergeCell ref="H242:I243"/>
    <mergeCell ref="M330:N330"/>
    <mergeCell ref="M331:N331"/>
    <mergeCell ref="J330:L330"/>
    <mergeCell ref="J331:L331"/>
    <mergeCell ref="J292:L292"/>
    <mergeCell ref="J71:L71"/>
    <mergeCell ref="J73:L73"/>
    <mergeCell ref="H331:I331"/>
    <mergeCell ref="H28:L28"/>
    <mergeCell ref="H33:L33"/>
    <mergeCell ref="H53:L53"/>
    <mergeCell ref="G133:J133"/>
    <mergeCell ref="H277:I277"/>
    <mergeCell ref="H278:I278"/>
    <mergeCell ref="H279:I279"/>
    <mergeCell ref="H280:I280"/>
    <mergeCell ref="H281:I281"/>
    <mergeCell ref="H282:I282"/>
    <mergeCell ref="H283:I283"/>
    <mergeCell ref="F224:G224"/>
    <mergeCell ref="F226:G226"/>
    <mergeCell ref="C331:G331"/>
    <mergeCell ref="C329:G329"/>
    <mergeCell ref="H264:I264"/>
    <mergeCell ref="C325:G325"/>
    <mergeCell ref="C326:G326"/>
    <mergeCell ref="C328:G328"/>
    <mergeCell ref="H303:M303"/>
    <mergeCell ref="J294:L294"/>
    <mergeCell ref="J290:L290"/>
    <mergeCell ref="J291:L291"/>
    <mergeCell ref="I320:J320"/>
    <mergeCell ref="M324:N324"/>
    <mergeCell ref="E310:F310"/>
    <mergeCell ref="H324:I324"/>
    <mergeCell ref="H325:I325"/>
    <mergeCell ref="J293:L293"/>
    <mergeCell ref="C339:G339"/>
    <mergeCell ref="H334:I334"/>
    <mergeCell ref="H335:I335"/>
    <mergeCell ref="H336:I336"/>
    <mergeCell ref="H337:I337"/>
    <mergeCell ref="H338:I338"/>
    <mergeCell ref="H339:I339"/>
    <mergeCell ref="C334:G334"/>
    <mergeCell ref="C335:G335"/>
    <mergeCell ref="J238:L239"/>
    <mergeCell ref="J263:L263"/>
    <mergeCell ref="J257:M257"/>
    <mergeCell ref="H267:I267"/>
    <mergeCell ref="J246:L247"/>
    <mergeCell ref="J248:L249"/>
    <mergeCell ref="J250:L251"/>
    <mergeCell ref="J252:L253"/>
    <mergeCell ref="J254:L254"/>
    <mergeCell ref="H246:I247"/>
    <mergeCell ref="H248:I249"/>
    <mergeCell ref="H250:I251"/>
    <mergeCell ref="H252:I253"/>
    <mergeCell ref="H244:I245"/>
    <mergeCell ref="H265:I265"/>
    <mergeCell ref="H266:I266"/>
    <mergeCell ref="H234:I235"/>
    <mergeCell ref="J206:L206"/>
    <mergeCell ref="J207:L207"/>
    <mergeCell ref="J208:L208"/>
    <mergeCell ref="J209:L209"/>
    <mergeCell ref="J210:L210"/>
    <mergeCell ref="J211:L211"/>
    <mergeCell ref="J212:L212"/>
    <mergeCell ref="J213:L213"/>
    <mergeCell ref="J214:L214"/>
    <mergeCell ref="H206:I206"/>
    <mergeCell ref="H207:I207"/>
    <mergeCell ref="H208:I208"/>
    <mergeCell ref="H209:I209"/>
    <mergeCell ref="H210:I210"/>
    <mergeCell ref="H211:I211"/>
    <mergeCell ref="H212:I212"/>
    <mergeCell ref="H213:I213"/>
    <mergeCell ref="H214:I214"/>
    <mergeCell ref="F223:I223"/>
    <mergeCell ref="F225:I225"/>
    <mergeCell ref="J199:L199"/>
    <mergeCell ref="J200:L200"/>
    <mergeCell ref="J201:L201"/>
    <mergeCell ref="J202:L202"/>
    <mergeCell ref="J203:L203"/>
    <mergeCell ref="J186:L186"/>
    <mergeCell ref="H229:I229"/>
    <mergeCell ref="H230:I231"/>
    <mergeCell ref="H232:I233"/>
    <mergeCell ref="H186:I186"/>
    <mergeCell ref="H187:I187"/>
    <mergeCell ref="J195:L195"/>
    <mergeCell ref="J196:L196"/>
    <mergeCell ref="J197:L197"/>
    <mergeCell ref="J198:L198"/>
    <mergeCell ref="G114:H114"/>
    <mergeCell ref="G115:H115"/>
    <mergeCell ref="G116:H116"/>
    <mergeCell ref="H124:I124"/>
    <mergeCell ref="H125:I125"/>
    <mergeCell ref="F147:G147"/>
    <mergeCell ref="J149:L149"/>
    <mergeCell ref="H149:I149"/>
    <mergeCell ref="E144:G144"/>
    <mergeCell ref="J128:L128"/>
    <mergeCell ref="J116:L116"/>
    <mergeCell ref="F132:J132"/>
    <mergeCell ref="H126:I126"/>
    <mergeCell ref="H127:I127"/>
    <mergeCell ref="H128:I128"/>
    <mergeCell ref="J281:L281"/>
    <mergeCell ref="J282:L282"/>
    <mergeCell ref="J283:L283"/>
    <mergeCell ref="F162:F163"/>
    <mergeCell ref="F164:F165"/>
    <mergeCell ref="G164:G165"/>
    <mergeCell ref="J150:L151"/>
    <mergeCell ref="J152:L153"/>
    <mergeCell ref="J154:L155"/>
    <mergeCell ref="F168:F169"/>
    <mergeCell ref="F170:F171"/>
    <mergeCell ref="F172:F173"/>
    <mergeCell ref="J187:L187"/>
    <mergeCell ref="J188:L188"/>
    <mergeCell ref="J189:L189"/>
    <mergeCell ref="J190:L190"/>
    <mergeCell ref="J191:L191"/>
    <mergeCell ref="J192:L192"/>
    <mergeCell ref="J193:L193"/>
    <mergeCell ref="J194:L194"/>
    <mergeCell ref="J166:L167"/>
    <mergeCell ref="J168:L169"/>
    <mergeCell ref="J170:L171"/>
    <mergeCell ref="J174:L174"/>
    <mergeCell ref="J177:N177"/>
    <mergeCell ref="J178:L178"/>
    <mergeCell ref="H178:I178"/>
    <mergeCell ref="G265:G270"/>
    <mergeCell ref="J230:L231"/>
    <mergeCell ref="J232:L233"/>
    <mergeCell ref="J234:L235"/>
    <mergeCell ref="J236:L237"/>
    <mergeCell ref="J179:L179"/>
    <mergeCell ref="J180:L180"/>
    <mergeCell ref="J181:L181"/>
    <mergeCell ref="J182:L182"/>
    <mergeCell ref="J183:L183"/>
    <mergeCell ref="J184:L184"/>
    <mergeCell ref="J185:L185"/>
    <mergeCell ref="J204:L204"/>
    <mergeCell ref="J205:L205"/>
    <mergeCell ref="H194:I194"/>
    <mergeCell ref="H195:I195"/>
    <mergeCell ref="H196:I196"/>
    <mergeCell ref="H179:I179"/>
    <mergeCell ref="H180:I180"/>
    <mergeCell ref="H181:I181"/>
    <mergeCell ref="H182:I182"/>
    <mergeCell ref="J284:L284"/>
    <mergeCell ref="G252:G253"/>
    <mergeCell ref="F303:G303"/>
    <mergeCell ref="F246:F247"/>
    <mergeCell ref="F248:F249"/>
    <mergeCell ref="F250:F251"/>
    <mergeCell ref="J266:L266"/>
    <mergeCell ref="H254:I254"/>
    <mergeCell ref="H259:I259"/>
    <mergeCell ref="H260:I260"/>
    <mergeCell ref="H261:I261"/>
    <mergeCell ref="H270:I270"/>
    <mergeCell ref="H271:I271"/>
    <mergeCell ref="H272:I272"/>
    <mergeCell ref="H273:I273"/>
    <mergeCell ref="H274:I274"/>
    <mergeCell ref="H275:I275"/>
    <mergeCell ref="H276:I276"/>
    <mergeCell ref="J286:L286"/>
    <mergeCell ref="J278:L278"/>
    <mergeCell ref="J279:L279"/>
    <mergeCell ref="J267:L267"/>
    <mergeCell ref="J268:L268"/>
    <mergeCell ref="J280:L280"/>
    <mergeCell ref="B383:Q383"/>
    <mergeCell ref="D385:G385"/>
    <mergeCell ref="D388:L388"/>
    <mergeCell ref="D429:F429"/>
    <mergeCell ref="I429:J429"/>
    <mergeCell ref="D430:F430"/>
    <mergeCell ref="I430:J430"/>
    <mergeCell ref="D428:F428"/>
    <mergeCell ref="D54:G54"/>
    <mergeCell ref="F150:F151"/>
    <mergeCell ref="J269:L269"/>
    <mergeCell ref="J270:L270"/>
    <mergeCell ref="F152:F153"/>
    <mergeCell ref="F154:F155"/>
    <mergeCell ref="F252:F253"/>
    <mergeCell ref="F166:F167"/>
    <mergeCell ref="G230:G231"/>
    <mergeCell ref="G232:G233"/>
    <mergeCell ref="G234:G235"/>
    <mergeCell ref="G236:G237"/>
    <mergeCell ref="G238:G239"/>
    <mergeCell ref="G240:G241"/>
    <mergeCell ref="G242:G243"/>
    <mergeCell ref="G244:G245"/>
    <mergeCell ref="B433:Q433"/>
    <mergeCell ref="D434:F434"/>
    <mergeCell ref="I434:J434"/>
    <mergeCell ref="D431:F431"/>
    <mergeCell ref="D441:F441"/>
    <mergeCell ref="I441:J441"/>
    <mergeCell ref="D438:F438"/>
    <mergeCell ref="I438:J438"/>
    <mergeCell ref="D439:F439"/>
    <mergeCell ref="I439:J439"/>
    <mergeCell ref="D435:F435"/>
    <mergeCell ref="I435:J435"/>
    <mergeCell ref="D436:F436"/>
    <mergeCell ref="I436:J436"/>
    <mergeCell ref="D437:F437"/>
    <mergeCell ref="I437:J437"/>
    <mergeCell ref="D440:F440"/>
    <mergeCell ref="I440:J440"/>
    <mergeCell ref="I432:J432"/>
    <mergeCell ref="I431:J431"/>
    <mergeCell ref="D432:F432"/>
    <mergeCell ref="J334:N334"/>
    <mergeCell ref="J335:N335"/>
    <mergeCell ref="J336:N336"/>
    <mergeCell ref="J337:N337"/>
    <mergeCell ref="J338:N338"/>
    <mergeCell ref="C336:G336"/>
    <mergeCell ref="C337:G337"/>
    <mergeCell ref="C338:G338"/>
    <mergeCell ref="D427:F427"/>
    <mergeCell ref="I427:J427"/>
    <mergeCell ref="I426:J426"/>
    <mergeCell ref="G395:L395"/>
    <mergeCell ref="G397:L397"/>
    <mergeCell ref="G399:L399"/>
    <mergeCell ref="G401:L401"/>
    <mergeCell ref="J339:N339"/>
    <mergeCell ref="G403:L403"/>
    <mergeCell ref="G406:L406"/>
    <mergeCell ref="D390:L390"/>
    <mergeCell ref="D393:L393"/>
    <mergeCell ref="I340:L340"/>
    <mergeCell ref="I351:J351"/>
    <mergeCell ref="B370:Q370"/>
    <mergeCell ref="D371:G371"/>
    <mergeCell ref="I428:J428"/>
    <mergeCell ref="B418:Q418"/>
    <mergeCell ref="J289:L289"/>
    <mergeCell ref="I318:J318"/>
    <mergeCell ref="P279:P280"/>
    <mergeCell ref="B425:Q425"/>
    <mergeCell ref="D426:F426"/>
    <mergeCell ref="O275:O276"/>
    <mergeCell ref="AA184:AA185"/>
    <mergeCell ref="AA186:AA187"/>
    <mergeCell ref="AA188:AA190"/>
    <mergeCell ref="AA191:AA192"/>
    <mergeCell ref="Q261:Q262"/>
    <mergeCell ref="M329:N329"/>
    <mergeCell ref="M327:N327"/>
    <mergeCell ref="J329:L329"/>
    <mergeCell ref="J325:L325"/>
    <mergeCell ref="J326:L326"/>
    <mergeCell ref="M325:N325"/>
    <mergeCell ref="M326:N326"/>
    <mergeCell ref="O289:O290"/>
    <mergeCell ref="P289:P290"/>
    <mergeCell ref="Q289:Q290"/>
    <mergeCell ref="J324:L324"/>
    <mergeCell ref="AA165:AA166"/>
    <mergeCell ref="AA167:AA168"/>
    <mergeCell ref="AA169:AA170"/>
    <mergeCell ref="AA171:AA172"/>
    <mergeCell ref="AA173:AA174"/>
    <mergeCell ref="O271:O272"/>
    <mergeCell ref="P271:P272"/>
    <mergeCell ref="Q271:Q272"/>
    <mergeCell ref="O267:O268"/>
    <mergeCell ref="P267:P268"/>
    <mergeCell ref="Q267:Q268"/>
    <mergeCell ref="O269:O270"/>
    <mergeCell ref="P269:P270"/>
    <mergeCell ref="Q269:Q270"/>
    <mergeCell ref="O263:O264"/>
    <mergeCell ref="P263:P264"/>
    <mergeCell ref="Q263:Q264"/>
    <mergeCell ref="P265:P266"/>
    <mergeCell ref="Q265:Q266"/>
    <mergeCell ref="AA175:AA176"/>
    <mergeCell ref="AA177:AA180"/>
    <mergeCell ref="AA181:AA182"/>
    <mergeCell ref="Q283:Q284"/>
    <mergeCell ref="J327:L327"/>
    <mergeCell ref="J328:L328"/>
    <mergeCell ref="J287:L287"/>
    <mergeCell ref="J288:L288"/>
    <mergeCell ref="O273:O274"/>
    <mergeCell ref="Q273:Q274"/>
    <mergeCell ref="Q281:Q282"/>
    <mergeCell ref="Q275:Q276"/>
    <mergeCell ref="J273:L273"/>
    <mergeCell ref="J274:L274"/>
    <mergeCell ref="J275:L275"/>
    <mergeCell ref="J276:L276"/>
    <mergeCell ref="J277:L277"/>
    <mergeCell ref="Q279:Q280"/>
    <mergeCell ref="M328:N328"/>
    <mergeCell ref="I319:J319"/>
    <mergeCell ref="I316:J316"/>
    <mergeCell ref="I317:J317"/>
    <mergeCell ref="I314:J314"/>
    <mergeCell ref="P275:P276"/>
    <mergeCell ref="Q277:Q278"/>
    <mergeCell ref="J285:L285"/>
    <mergeCell ref="O283:O284"/>
    <mergeCell ref="P283:P284"/>
    <mergeCell ref="P281:P282"/>
    <mergeCell ref="O277:O278"/>
    <mergeCell ref="P277:P278"/>
    <mergeCell ref="G271:G276"/>
    <mergeCell ref="L299:O301"/>
    <mergeCell ref="F299:G299"/>
    <mergeCell ref="G283:G288"/>
    <mergeCell ref="G259:G264"/>
    <mergeCell ref="O265:O266"/>
    <mergeCell ref="J271:L271"/>
    <mergeCell ref="J272:L272"/>
    <mergeCell ref="J260:L260"/>
    <mergeCell ref="J261:L261"/>
    <mergeCell ref="J262:L262"/>
    <mergeCell ref="O281:O282"/>
    <mergeCell ref="O279:O280"/>
    <mergeCell ref="G277:G282"/>
    <mergeCell ref="P273:P274"/>
    <mergeCell ref="J264:L264"/>
    <mergeCell ref="J265:L265"/>
    <mergeCell ref="H262:I262"/>
    <mergeCell ref="H263:I263"/>
    <mergeCell ref="H284:I284"/>
    <mergeCell ref="J9:L9"/>
    <mergeCell ref="F240:F241"/>
    <mergeCell ref="J258:L258"/>
    <mergeCell ref="J259:L259"/>
    <mergeCell ref="J64:L64"/>
    <mergeCell ref="I21:K21"/>
    <mergeCell ref="I19:K19"/>
    <mergeCell ref="I17:K17"/>
    <mergeCell ref="I15:K15"/>
    <mergeCell ref="F242:F243"/>
    <mergeCell ref="F244:F245"/>
    <mergeCell ref="G246:G247"/>
    <mergeCell ref="G191:G196"/>
    <mergeCell ref="G185:G190"/>
    <mergeCell ref="G209:G214"/>
    <mergeCell ref="G203:G208"/>
    <mergeCell ref="G197:G202"/>
    <mergeCell ref="H258:I258"/>
    <mergeCell ref="G248:G249"/>
    <mergeCell ref="G250:G251"/>
    <mergeCell ref="F156:F157"/>
    <mergeCell ref="F158:F159"/>
    <mergeCell ref="F160:F161"/>
    <mergeCell ref="H174:I174"/>
    <mergeCell ref="B2:F2"/>
    <mergeCell ref="F236:F237"/>
    <mergeCell ref="F230:F231"/>
    <mergeCell ref="F232:F233"/>
    <mergeCell ref="F234:F235"/>
    <mergeCell ref="G228:L228"/>
    <mergeCell ref="J240:L241"/>
    <mergeCell ref="J242:L243"/>
    <mergeCell ref="J244:L245"/>
    <mergeCell ref="J229:L229"/>
    <mergeCell ref="G112:H112"/>
    <mergeCell ref="G113:H113"/>
    <mergeCell ref="J69:L69"/>
    <mergeCell ref="J112:L112"/>
    <mergeCell ref="J113:L113"/>
    <mergeCell ref="J114:L114"/>
    <mergeCell ref="J124:L124"/>
    <mergeCell ref="J125:L125"/>
    <mergeCell ref="J126:L126"/>
    <mergeCell ref="J127:L127"/>
    <mergeCell ref="F238:F239"/>
    <mergeCell ref="F142:G142"/>
    <mergeCell ref="J115:L115"/>
    <mergeCell ref="B3:Q3"/>
  </mergeCells>
  <conditionalFormatting sqref="A136:Q295">
    <cfRule type="expression" dxfId="346" priority="13">
      <formula>$J$47="Y"</formula>
    </cfRule>
  </conditionalFormatting>
  <conditionalFormatting sqref="A136:R295">
    <cfRule type="expression" priority="1" stopIfTrue="1">
      <formula>AND($J$41="Y",$J$43="Y",$J$45="Y",$J$47="Y")</formula>
    </cfRule>
    <cfRule type="expression" priority="2">
      <formula>$J$50=1</formula>
    </cfRule>
  </conditionalFormatting>
  <conditionalFormatting sqref="B136:Q215">
    <cfRule type="expression" priority="16">
      <formula>$J$41="Y"</formula>
    </cfRule>
    <cfRule type="expression" dxfId="345" priority="20">
      <formula>$J$41="N"</formula>
    </cfRule>
    <cfRule type="expression" dxfId="344" priority="22">
      <formula>$J$41="&gt;&gt;เลือก&lt;&lt;"</formula>
    </cfRule>
  </conditionalFormatting>
  <conditionalFormatting sqref="B216:Q295">
    <cfRule type="expression" dxfId="343" priority="14">
      <formula>$J$45="N"</formula>
    </cfRule>
    <cfRule type="expression" priority="15">
      <formula>$J$45="Y"</formula>
    </cfRule>
    <cfRule type="expression" dxfId="342" priority="19">
      <formula>$J$45="&gt;&gt;เลือก&lt;&lt;"</formula>
    </cfRule>
  </conditionalFormatting>
  <conditionalFormatting sqref="F79:I107">
    <cfRule type="expression" dxfId="341" priority="67">
      <formula>$H$75="&gt;&gt;เลือก&lt;&lt;"</formula>
    </cfRule>
    <cfRule type="expression" dxfId="340" priority="66">
      <formula>$H$75="Y"</formula>
    </cfRule>
    <cfRule type="expression" dxfId="339" priority="65">
      <formula>$H$75="N"</formula>
    </cfRule>
  </conditionalFormatting>
  <conditionalFormatting sqref="F112:L116">
    <cfRule type="expression" dxfId="338" priority="63">
      <formula>$F$110="&gt;&gt;เลือก&lt;&lt;"</formula>
    </cfRule>
    <cfRule type="expression" dxfId="337" priority="62">
      <formula>$F$110="มีการเปลี่ยนแปลง"</formula>
    </cfRule>
    <cfRule type="expression" dxfId="336" priority="61">
      <formula>$F$110="ไม่มีการเปลี่ยนแปลง"</formula>
    </cfRule>
  </conditionalFormatting>
  <conditionalFormatting sqref="F124:M128">
    <cfRule type="expression" dxfId="335" priority="60">
      <formula>$F$121="&gt;&gt;เลือก&lt;&lt;"</formula>
    </cfRule>
    <cfRule type="expression" dxfId="334" priority="58">
      <formula>$F$121="ไม่มีการเปลี่ยนแปลง"</formula>
    </cfRule>
    <cfRule type="expression" dxfId="333" priority="59" stopIfTrue="1">
      <formula>$F$121="มีการเปลี่ยนแปลง"</formula>
    </cfRule>
  </conditionalFormatting>
  <conditionalFormatting sqref="G28:H28">
    <cfRule type="expression" dxfId="332" priority="111">
      <formula>$E$28="&gt;&gt;เลือก&lt;&lt;"</formula>
    </cfRule>
    <cfRule type="expression" dxfId="331" priority="110">
      <formula>$E$28="มีการเปลี่ยนแปลง"</formula>
    </cfRule>
    <cfRule type="expression" dxfId="330" priority="109">
      <formula>$E$28="ไม่มีการเปลี่ยนแปลง"</formula>
    </cfRule>
  </conditionalFormatting>
  <conditionalFormatting sqref="G33:H33">
    <cfRule type="expression" dxfId="329" priority="107">
      <formula>$E$33="&gt;&gt;เลือก&lt;&lt;"</formula>
    </cfRule>
    <cfRule type="expression" dxfId="328" priority="106">
      <formula>$E$33="มีการเปลี่ยนแปลง"</formula>
    </cfRule>
    <cfRule type="expression" dxfId="327" priority="105">
      <formula>$E$33="ไม่มีการเปลี่ยนแปลง"</formula>
    </cfRule>
  </conditionalFormatting>
  <conditionalFormatting sqref="G53:H53">
    <cfRule type="expression" dxfId="326" priority="104">
      <formula>$E$53="&gt;&gt;เลือก&lt;&lt;"</formula>
    </cfRule>
    <cfRule type="expression" dxfId="325" priority="103">
      <formula>$E$53="มีการเปลี่ยนแปลง"</formula>
    </cfRule>
    <cfRule type="expression" dxfId="324" priority="102">
      <formula>$E$53="ไม่มีการเปลี่ยนแปลง"</formula>
    </cfRule>
  </conditionalFormatting>
  <conditionalFormatting sqref="I15">
    <cfRule type="expression" dxfId="323" priority="123">
      <formula>$G$15="&gt;&gt;เลือก&lt;&lt;"</formula>
    </cfRule>
    <cfRule type="expression" dxfId="322" priority="122">
      <formula>$G$15="มีการเปลี่ยนแปลง"</formula>
    </cfRule>
    <cfRule type="expression" dxfId="321" priority="121">
      <formula>$G$15="ไม่มีการเปลี่ยนแปลง"</formula>
    </cfRule>
  </conditionalFormatting>
  <conditionalFormatting sqref="I17">
    <cfRule type="expression" dxfId="320" priority="120">
      <formula>$G$17="&gt;&gt;เลือก&lt;&lt;"</formula>
    </cfRule>
    <cfRule type="expression" dxfId="319" priority="118">
      <formula>$G$17="ไม่มีการเปลี่ยนแปลง"</formula>
    </cfRule>
    <cfRule type="expression" dxfId="318" priority="119">
      <formula>$G$17="มีการเปลี่ยนแปลง"</formula>
    </cfRule>
  </conditionalFormatting>
  <conditionalFormatting sqref="I19">
    <cfRule type="expression" dxfId="317" priority="117">
      <formula>$G$19="&gt;&gt;เลือก&lt;&lt;"</formula>
    </cfRule>
    <cfRule type="expression" dxfId="316" priority="116">
      <formula>$G$19="มีการเปลี่ยนแปลง"</formula>
    </cfRule>
    <cfRule type="expression" dxfId="315" priority="115">
      <formula>$G$19="ไม่มีการเปลี่ยนแปลง"</formula>
    </cfRule>
  </conditionalFormatting>
  <conditionalFormatting sqref="I21">
    <cfRule type="expression" dxfId="314" priority="114">
      <formula>$G$21="&gt;&gt;เลือก&lt;&lt;"</formula>
    </cfRule>
    <cfRule type="expression" dxfId="313" priority="113">
      <formula>$G$21="มีการเปลี่ยนแปลง"</formula>
    </cfRule>
    <cfRule type="expression" dxfId="312" priority="112">
      <formula>$G$21="ไม่มีการเปลี่ยนแปลง"</formula>
    </cfRule>
  </conditionalFormatting>
  <conditionalFormatting sqref="I64:L64">
    <cfRule type="expression" dxfId="311" priority="93">
      <formula>$H$64="N"</formula>
    </cfRule>
    <cfRule type="expression" dxfId="310" priority="94" stopIfTrue="1">
      <formula>$H$64="Y"</formula>
    </cfRule>
    <cfRule type="expression" dxfId="309" priority="95">
      <formula>$H$64="&gt;&gt;เลือก&lt;&lt;"</formula>
    </cfRule>
  </conditionalFormatting>
  <conditionalFormatting sqref="I69:L69">
    <cfRule type="expression" dxfId="308" priority="76">
      <formula>$H$69="&gt;&gt;เลือก&lt;&lt;"</formula>
    </cfRule>
    <cfRule type="expression" dxfId="307" priority="74">
      <formula>$H$69="N"</formula>
    </cfRule>
    <cfRule type="expression" dxfId="306" priority="75">
      <formula>$H$69="Y"</formula>
    </cfRule>
  </conditionalFormatting>
  <conditionalFormatting sqref="I71:L71">
    <cfRule type="expression" dxfId="305" priority="73">
      <formula>$H$71="&gt;&gt;เลือก&lt;&lt;"</formula>
    </cfRule>
    <cfRule type="expression" dxfId="304" priority="71">
      <formula>$H$71="N"</formula>
    </cfRule>
    <cfRule type="expression" dxfId="303" priority="72">
      <formula>$H$71="Y"</formula>
    </cfRule>
  </conditionalFormatting>
  <conditionalFormatting sqref="I73:L73">
    <cfRule type="expression" dxfId="302" priority="70">
      <formula>$H$73="&gt;&gt;เลือก&lt;&lt;"</formula>
    </cfRule>
    <cfRule type="expression" dxfId="301" priority="68">
      <formula>$H$73="N"</formula>
    </cfRule>
    <cfRule type="expression" dxfId="300" priority="69">
      <formula>$H$73="Y"</formula>
    </cfRule>
  </conditionalFormatting>
  <conditionalFormatting sqref="I420:Q420">
    <cfRule type="cellIs" dxfId="299" priority="142" operator="equal">
      <formula>$G$420="2: หน่วยงานตรวจสอบภายนอก"</formula>
    </cfRule>
  </conditionalFormatting>
  <conditionalFormatting sqref="L141">
    <cfRule type="expression" dxfId="298" priority="11">
      <formula>$L$145&gt;0</formula>
    </cfRule>
    <cfRule type="expression" dxfId="297" priority="12">
      <formula>$L$145=0</formula>
    </cfRule>
  </conditionalFormatting>
  <conditionalFormatting sqref="L145">
    <cfRule type="expression" priority="9">
      <formula>$N$174&gt;0</formula>
    </cfRule>
    <cfRule type="expression" dxfId="296" priority="10">
      <formula>$N$174=0</formula>
    </cfRule>
  </conditionalFormatting>
  <conditionalFormatting sqref="L221">
    <cfRule type="expression" priority="7">
      <formula>$L$225&gt;0</formula>
    </cfRule>
    <cfRule type="expression" dxfId="295" priority="8">
      <formula>$L$225=0</formula>
    </cfRule>
  </conditionalFormatting>
  <conditionalFormatting sqref="L225">
    <cfRule type="expression" priority="5">
      <formula>$J$254&gt;0</formula>
    </cfRule>
    <cfRule type="expression" dxfId="294" priority="6">
      <formula>$J$254=0</formula>
    </cfRule>
  </conditionalFormatting>
  <conditionalFormatting sqref="L41:M41">
    <cfRule type="expression" dxfId="293" priority="36">
      <formula>$J$41="Y"</formula>
    </cfRule>
    <cfRule type="expression" dxfId="292" priority="37">
      <formula>$J$41="&gt;&gt;เลือก&lt;&lt;"</formula>
    </cfRule>
    <cfRule type="expression" dxfId="291" priority="35">
      <formula>$J$41="N"</formula>
    </cfRule>
  </conditionalFormatting>
  <conditionalFormatting sqref="L43:M43">
    <cfRule type="expression" dxfId="290" priority="32" stopIfTrue="1">
      <formula>$J$43="N"</formula>
    </cfRule>
    <cfRule type="expression" dxfId="289" priority="33" stopIfTrue="1">
      <formula>$J$43="Y"</formula>
    </cfRule>
    <cfRule type="expression" dxfId="288" priority="34">
      <formula>$J$43="&gt;&gt;เลือก&lt;&lt;"</formula>
    </cfRule>
  </conditionalFormatting>
  <conditionalFormatting sqref="L45:M45">
    <cfRule type="expression" dxfId="287" priority="31">
      <formula>$J$45="&gt;&gt;เลือก&lt;&lt;"</formula>
    </cfRule>
    <cfRule type="expression" dxfId="286" priority="30">
      <formula>$J$45="Y"</formula>
    </cfRule>
    <cfRule type="expression" dxfId="285" priority="29">
      <formula>$J$45="N"</formula>
    </cfRule>
  </conditionalFormatting>
  <conditionalFormatting sqref="L47:M47">
    <cfRule type="expression" dxfId="284" priority="26">
      <formula>$J$47="N"</formula>
    </cfRule>
    <cfRule type="expression" dxfId="283" priority="28">
      <formula>$J$47="&gt;&gt;เลือก&lt;&lt;"</formula>
    </cfRule>
    <cfRule type="expression" dxfId="282" priority="27">
      <formula>$J$47="Y"</formula>
    </cfRule>
  </conditionalFormatting>
  <conditionalFormatting sqref="L299:O301">
    <cfRule type="expression" dxfId="281" priority="146">
      <formula>$F$299="&gt;&gt;เลือก&lt;&lt;"</formula>
    </cfRule>
    <cfRule type="expression" dxfId="280" priority="147">
      <formula>$F$299="มีการตรวจสอบให้เป็นปัจจุบัน"</formula>
    </cfRule>
    <cfRule type="expression" dxfId="279" priority="148">
      <formula>$L$299="โปรดระบุรายละเอียด"</formula>
    </cfRule>
  </conditionalFormatting>
  <conditionalFormatting sqref="M325:N325">
    <cfRule type="expression" dxfId="278" priority="126">
      <formula>$J$325="ไม่มีการเปลี่ยนแปลงอย่างมีนัยสำคัญ"</formula>
    </cfRule>
    <cfRule type="expression" dxfId="277" priority="128">
      <formula>$J$325="&gt;&gt;เลือก&lt;&lt;"</formula>
    </cfRule>
    <cfRule type="expression" dxfId="276" priority="129">
      <formula>$J$325="มีการเปลี่ยนแปลงอย่างมีนัยสำคัญ"</formula>
    </cfRule>
  </conditionalFormatting>
  <conditionalFormatting sqref="M326:N326">
    <cfRule type="expression" dxfId="275" priority="57">
      <formula>$J$326="ไม่มีการเปลี่ยนแปลงอย่างมีนัยสำคัญ"</formula>
    </cfRule>
    <cfRule type="expression" dxfId="274" priority="54">
      <formula>$J$326="มีการเปลี่ยนแปลงอย่างมีนัยสำคัญ"</formula>
    </cfRule>
    <cfRule type="expression" dxfId="273" priority="125">
      <formula>$J$326="&gt;&gt;เลือก&lt;&lt;"</formula>
    </cfRule>
  </conditionalFormatting>
  <conditionalFormatting sqref="M327:N327">
    <cfRule type="expression" dxfId="272" priority="50">
      <formula>$J$327="ไม่มีการเปลี่ยนแปลงอย่างมีนัยสำคัญ"</formula>
    </cfRule>
    <cfRule type="expression" dxfId="271" priority="51">
      <formula>$J$327="มีการเปลี่ยนแปลงอย่างมีนัยสำคัญ"</formula>
    </cfRule>
    <cfRule type="expression" dxfId="270" priority="52">
      <formula>$J$327="&gt;&gt;เลือก&lt;&lt;"</formula>
    </cfRule>
  </conditionalFormatting>
  <conditionalFormatting sqref="M328:N328">
    <cfRule type="expression" dxfId="269" priority="48">
      <formula>$J$328="มีการเปลี่ยนแปลงอย่างมีนัยสำคัญ"</formula>
    </cfRule>
    <cfRule type="expression" dxfId="268" priority="47">
      <formula>$J$328="ไม่มีการเปลี่ยนแปลงอย่างมีนัยสำคัญ"</formula>
    </cfRule>
    <cfRule type="expression" dxfId="267" priority="49">
      <formula>$J$328="&gt;&gt;เลือก&lt;&lt;"</formula>
    </cfRule>
  </conditionalFormatting>
  <conditionalFormatting sqref="M329:N329">
    <cfRule type="expression" dxfId="266" priority="45">
      <formula>$J$329="มีการเปลี่ยนแปลงอย่างมีนัยสำคัญ"</formula>
    </cfRule>
    <cfRule type="expression" dxfId="265" priority="46">
      <formula>$J$329="&gt;&gt;เลือก&lt;&lt;"</formula>
    </cfRule>
    <cfRule type="expression" dxfId="264" priority="44">
      <formula>$J$329="ไม่มีการเปลี่ยนแปลงอย่างมีนัยสำคัญ"</formula>
    </cfRule>
  </conditionalFormatting>
  <conditionalFormatting sqref="M330:N330">
    <cfRule type="expression" dxfId="263" priority="43">
      <formula>$J$330="&gt;&gt;เลือก&lt;&lt;"</formula>
    </cfRule>
    <cfRule type="expression" dxfId="262" priority="42">
      <formula>$J$330="มีการเปลี่ยนแปลงอย่างมีนัยสำคัญ"</formula>
    </cfRule>
    <cfRule type="expression" dxfId="261" priority="41">
      <formula>$J$330="ไม่มีการเปลี่ยนแปลงอย่างมีนัยสำคัญ"</formula>
    </cfRule>
  </conditionalFormatting>
  <conditionalFormatting sqref="M331:N331">
    <cfRule type="expression" dxfId="260" priority="40">
      <formula>$J$331="&gt;&gt;เลือก&lt;&lt;"</formula>
    </cfRule>
    <cfRule type="expression" dxfId="259" priority="39">
      <formula>$J$331="มีการเปลี่ยนแปลงอย่างมีนัยสำคัญ"</formula>
    </cfRule>
    <cfRule type="expression" dxfId="258" priority="38">
      <formula>$J$331="ไม่มีการเปลี่ยนแปลงอย่างมีนัยสำคัญ"</formula>
    </cfRule>
  </conditionalFormatting>
  <conditionalFormatting sqref="N303 N305">
    <cfRule type="expression" dxfId="257" priority="149">
      <formula>$F$299="ไม่มีการตรวจสอบให้เป็นปัจจุบัน"</formula>
    </cfRule>
  </conditionalFormatting>
  <dataValidations count="6">
    <dataValidation type="list" allowBlank="1" showInputMessage="1" showErrorMessage="1" sqref="N305 J65:K65 H73:H75 H69 H71 K41:K48 J41 J43 J45 J47 H58 H60 H62 H64" xr:uid="{64D54A93-2893-7F4E-9A70-D761C6368ED6}">
      <formula1>"&gt;&gt;เลือก&lt;&lt;,Y,N"</formula1>
    </dataValidation>
    <dataValidation type="list" allowBlank="1" showErrorMessage="1" sqref="G420:H420" xr:uid="{32B90BF9-6F87-1D4F-8A0F-CFCD280E37B6}">
      <formula1>"&gt;&gt;&gt;เลือกลักษณะหน่วยงาน&lt;&lt;&lt;,1: หน่วยงานตรวจสอบภายใน,2: หน่วยงานตรวจสอบภายนอก"</formula1>
    </dataValidation>
    <dataValidation type="list" allowBlank="1" showInputMessage="1" showErrorMessage="1" sqref="J325:L331" xr:uid="{1CD1C21C-7501-7646-BB22-373750530322}">
      <formula1>"&gt;&gt;เลือก&lt;&lt;,มีการเปลี่ยนแปลงอย่างมีนัยสำคัญ,ไม่มีการเปลี่ยนแปลงอย่างมีนัยสำคัญ"</formula1>
    </dataValidation>
    <dataValidation type="list" allowBlank="1" showInputMessage="1" showErrorMessage="1" sqref="G15 G17 G19 G21 F110 E33 E53 E28 F121" xr:uid="{73346F0A-2B0D-5A42-946B-3AAD5AE74FC5}">
      <formula1>"&gt;&gt;เลือก&lt;&lt;,มีการเปลี่ยนแปลง,ไม่มีการเปลี่ยนแปลง"</formula1>
    </dataValidation>
    <dataValidation type="list" allowBlank="1" showInputMessage="1" showErrorMessage="1" sqref="F299" xr:uid="{5867A631-A02F-5940-81F6-38B411B01AD3}">
      <formula1>"&gt;&gt;เลือก&lt;&lt;,มีการตรวจสอบให้เป็นปัจจุบัน,ไม่มีการตรวจสอบให้เป็นปัจจุบัน"</formula1>
    </dataValidation>
    <dataValidation type="list" showInputMessage="1" showErrorMessage="1" sqref="N303" xr:uid="{339D3AD9-4453-C048-88A7-60F761FBE4B2}">
      <formula1>"&gt;&gt;เลือก&lt;&lt;,Y,N"</formula1>
    </dataValidation>
  </dataValidations>
  <pageMargins left="0.7" right="0.7" top="0.75" bottom="0.75" header="0.3" footer="0.3"/>
  <pageSetup paperSize="9" orientation="portrait" horizontalDpi="0" verticalDpi="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BF1000"/>
  <sheetViews>
    <sheetView showGridLines="0" workbookViewId="0"/>
  </sheetViews>
  <sheetFormatPr defaultColWidth="14.44140625" defaultRowHeight="15" customHeight="1"/>
  <cols>
    <col min="1" max="1" width="4.44140625" customWidth="1"/>
    <col min="2" max="2" width="5.77734375" customWidth="1"/>
    <col min="3" max="3" width="12.77734375" customWidth="1"/>
    <col min="4" max="4" width="9.77734375" customWidth="1"/>
    <col min="5" max="5" width="11.77734375" customWidth="1"/>
    <col min="6" max="7" width="9.44140625" customWidth="1"/>
    <col min="8" max="8" width="4.109375" customWidth="1"/>
    <col min="9" max="9" width="11.44140625" customWidth="1"/>
    <col min="10" max="10" width="11.109375" customWidth="1"/>
    <col min="11" max="11" width="61.109375" customWidth="1"/>
    <col min="12" max="12" width="8.77734375" customWidth="1"/>
    <col min="13" max="13" width="4.44140625" customWidth="1"/>
    <col min="14" max="15" width="1.44140625" customWidth="1"/>
    <col min="16" max="17" width="3.109375" customWidth="1"/>
    <col min="18" max="20" width="1.44140625" customWidth="1"/>
    <col min="21" max="21" width="14.109375" customWidth="1"/>
    <col min="22" max="29" width="1.44140625" customWidth="1"/>
    <col min="30" max="30" width="2.109375" customWidth="1"/>
    <col min="31" max="42" width="1.44140625" customWidth="1"/>
    <col min="43" max="43" width="2.109375" customWidth="1"/>
    <col min="44" max="51" width="1.44140625" customWidth="1"/>
    <col min="52" max="52" width="8.109375" customWidth="1"/>
    <col min="53" max="53" width="2.109375" customWidth="1"/>
    <col min="54" max="54" width="7.109375" customWidth="1"/>
    <col min="55" max="55" width="2.44140625" customWidth="1"/>
    <col min="56" max="58" width="1.44140625" customWidth="1"/>
  </cols>
  <sheetData>
    <row r="1" spans="2:58" ht="14.4">
      <c r="BC1" s="37"/>
    </row>
    <row r="2" spans="2:58" ht="41.25" customHeight="1">
      <c r="B2" s="1951" t="s">
        <v>1401</v>
      </c>
      <c r="C2" s="1952"/>
      <c r="D2" s="1952"/>
      <c r="E2" s="1952"/>
      <c r="F2" s="1952"/>
      <c r="G2" s="1952"/>
      <c r="H2" s="1952"/>
      <c r="I2" s="1952"/>
      <c r="J2" s="1952"/>
      <c r="K2" s="1952"/>
      <c r="L2" s="1952"/>
      <c r="M2" s="1952"/>
      <c r="N2" s="1952"/>
      <c r="O2" s="1952"/>
      <c r="P2" s="1952"/>
      <c r="Q2" s="1952"/>
      <c r="R2" s="1952"/>
      <c r="S2" s="1952"/>
      <c r="T2" s="1952"/>
      <c r="U2" s="1952"/>
      <c r="V2" s="1952"/>
      <c r="W2" s="1952"/>
      <c r="X2" s="1952"/>
      <c r="Y2" s="1952"/>
      <c r="Z2" s="1952"/>
      <c r="AA2" s="1952"/>
      <c r="AB2" s="1952"/>
      <c r="AC2" s="1952"/>
      <c r="AD2" s="1952"/>
      <c r="AE2" s="1952"/>
      <c r="AF2" s="1952"/>
      <c r="AG2" s="1952"/>
      <c r="AH2" s="1952"/>
      <c r="AI2" s="1952"/>
      <c r="AJ2" s="1952"/>
      <c r="AK2" s="1952"/>
      <c r="AL2" s="1952"/>
      <c r="AM2" s="1952"/>
      <c r="AN2" s="1952"/>
      <c r="AO2" s="1952"/>
      <c r="AP2" s="1952"/>
      <c r="AQ2" s="1952"/>
      <c r="AR2" s="1952"/>
      <c r="AS2" s="1952"/>
      <c r="AT2" s="1952"/>
      <c r="AU2" s="1952"/>
      <c r="AV2" s="1952"/>
      <c r="AW2" s="1952"/>
      <c r="AX2" s="1952"/>
      <c r="AY2" s="1952"/>
      <c r="AZ2" s="1952"/>
      <c r="BA2" s="1952"/>
      <c r="BB2" s="1952"/>
      <c r="BC2" s="1952"/>
      <c r="BD2" s="1952"/>
      <c r="BE2" s="1952"/>
      <c r="BF2" s="1953"/>
    </row>
    <row r="3" spans="2:58" ht="13.5" customHeight="1">
      <c r="B3" s="65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37"/>
      <c r="BD3" s="2"/>
      <c r="BE3" s="2"/>
      <c r="BF3" s="38"/>
    </row>
    <row r="4" spans="2:58" ht="14.4" hidden="1">
      <c r="B4" s="65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37"/>
      <c r="BA4" s="37"/>
      <c r="BB4" s="37"/>
      <c r="BC4" s="37"/>
      <c r="BD4" s="2"/>
      <c r="BE4" s="2"/>
      <c r="BF4" s="38"/>
    </row>
    <row r="5" spans="2:58" ht="33.75" customHeight="1">
      <c r="B5" s="1954" t="s">
        <v>1402</v>
      </c>
      <c r="C5" s="1246"/>
      <c r="D5" s="1246"/>
      <c r="E5" s="1246"/>
      <c r="F5" s="1246"/>
      <c r="G5" s="2"/>
      <c r="H5" s="2"/>
      <c r="I5" s="1955" t="s">
        <v>1403</v>
      </c>
      <c r="J5" s="1246"/>
      <c r="K5" s="1246"/>
      <c r="L5" s="2"/>
      <c r="M5" s="2"/>
      <c r="N5" s="39"/>
      <c r="O5" s="1955" t="s">
        <v>1404</v>
      </c>
      <c r="P5" s="1246"/>
      <c r="Q5" s="1246"/>
      <c r="R5" s="1246"/>
      <c r="S5" s="1246"/>
      <c r="T5" s="1246"/>
      <c r="U5" s="1246"/>
      <c r="V5" s="1246"/>
      <c r="W5" s="1246"/>
      <c r="X5" s="1246"/>
      <c r="Y5" s="1246"/>
      <c r="Z5" s="1246"/>
      <c r="AA5" s="1246"/>
      <c r="AB5" s="1246"/>
      <c r="AC5" s="1246"/>
      <c r="AD5" s="1246"/>
      <c r="AE5" s="1246"/>
      <c r="AF5" s="1246"/>
      <c r="AG5" s="1246"/>
      <c r="AH5" s="1246"/>
      <c r="AI5" s="1246"/>
      <c r="AJ5" s="1246"/>
      <c r="AK5" s="1246"/>
      <c r="AL5" s="1246"/>
      <c r="AM5" s="1246"/>
      <c r="AN5" s="1246"/>
      <c r="AO5" s="1246"/>
      <c r="AP5" s="1246"/>
      <c r="AQ5" s="1246"/>
      <c r="AR5" s="1246"/>
      <c r="AS5" s="1246"/>
      <c r="AT5" s="1246"/>
      <c r="AU5" s="1246"/>
      <c r="AV5" s="1246"/>
      <c r="AW5" s="1246"/>
      <c r="AX5" s="1246"/>
      <c r="AY5" s="1246"/>
      <c r="AZ5" s="1246"/>
      <c r="BA5" s="1246"/>
      <c r="BB5" s="1246"/>
      <c r="BC5" s="1246"/>
      <c r="BD5" s="1246"/>
      <c r="BE5" s="1246"/>
      <c r="BF5" s="38"/>
    </row>
    <row r="6" spans="2:58" ht="4.5" customHeight="1">
      <c r="B6" s="65"/>
      <c r="C6" s="2"/>
      <c r="D6" s="2"/>
      <c r="E6" s="2"/>
      <c r="F6" s="2"/>
      <c r="G6" s="2"/>
      <c r="H6" s="2"/>
      <c r="I6" s="2"/>
      <c r="J6" s="2"/>
      <c r="K6" s="2"/>
      <c r="L6" s="2"/>
      <c r="M6" s="2" t="s">
        <v>1057</v>
      </c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37"/>
      <c r="BA6" s="37"/>
      <c r="BB6" s="37"/>
      <c r="BC6" s="37"/>
      <c r="BD6" s="2"/>
      <c r="BE6" s="2"/>
      <c r="BF6" s="38"/>
    </row>
    <row r="7" spans="2:58" ht="18" customHeight="1">
      <c r="B7" s="1956"/>
      <c r="C7" s="1929"/>
      <c r="D7" s="1957" t="s">
        <v>1405</v>
      </c>
      <c r="E7" s="1243"/>
      <c r="F7" s="1244"/>
      <c r="G7" s="40"/>
      <c r="H7" s="40"/>
      <c r="I7" s="41" t="s">
        <v>1406</v>
      </c>
      <c r="J7" s="41" t="s">
        <v>1407</v>
      </c>
      <c r="K7" s="41" t="s">
        <v>1408</v>
      </c>
      <c r="L7" s="40"/>
      <c r="M7" s="40"/>
      <c r="N7" s="39"/>
      <c r="O7" s="1945" t="s">
        <v>1406</v>
      </c>
      <c r="P7" s="1243"/>
      <c r="Q7" s="1243"/>
      <c r="R7" s="1243"/>
      <c r="S7" s="1243"/>
      <c r="T7" s="1244"/>
      <c r="U7" s="42" t="s">
        <v>1409</v>
      </c>
      <c r="V7" s="1945" t="s">
        <v>1408</v>
      </c>
      <c r="W7" s="1243"/>
      <c r="X7" s="1243"/>
      <c r="Y7" s="1243"/>
      <c r="Z7" s="1243"/>
      <c r="AA7" s="1243"/>
      <c r="AB7" s="1243"/>
      <c r="AC7" s="1243"/>
      <c r="AD7" s="1243"/>
      <c r="AE7" s="1243"/>
      <c r="AF7" s="1243"/>
      <c r="AG7" s="1243"/>
      <c r="AH7" s="1243"/>
      <c r="AI7" s="1243"/>
      <c r="AJ7" s="1243"/>
      <c r="AK7" s="1243"/>
      <c r="AL7" s="1243"/>
      <c r="AM7" s="1243"/>
      <c r="AN7" s="1243"/>
      <c r="AO7" s="1243"/>
      <c r="AP7" s="1243"/>
      <c r="AQ7" s="1243"/>
      <c r="AR7" s="1243"/>
      <c r="AS7" s="1243"/>
      <c r="AT7" s="1243"/>
      <c r="AU7" s="1243"/>
      <c r="AV7" s="1243"/>
      <c r="AW7" s="1243"/>
      <c r="AX7" s="1244"/>
      <c r="AY7" s="1958" t="s">
        <v>1410</v>
      </c>
      <c r="AZ7" s="1243"/>
      <c r="BA7" s="1243"/>
      <c r="BB7" s="1243"/>
      <c r="BC7" s="1243"/>
      <c r="BD7" s="1243"/>
      <c r="BE7" s="1244"/>
      <c r="BF7" s="38"/>
    </row>
    <row r="8" spans="2:58" ht="23.25" customHeight="1">
      <c r="B8" s="1930"/>
      <c r="C8" s="1929"/>
      <c r="D8" s="43" t="s">
        <v>1411</v>
      </c>
      <c r="E8" s="43" t="s">
        <v>1412</v>
      </c>
      <c r="F8" s="43" t="s">
        <v>1413</v>
      </c>
      <c r="G8" s="2"/>
      <c r="H8" s="2"/>
      <c r="I8" s="1937" t="s">
        <v>1414</v>
      </c>
      <c r="J8" s="1938" t="s">
        <v>1415</v>
      </c>
      <c r="K8" s="1935" t="s">
        <v>1416</v>
      </c>
      <c r="L8" s="2"/>
      <c r="M8" s="2"/>
      <c r="N8" s="2"/>
      <c r="O8" s="1947" t="s">
        <v>1413</v>
      </c>
      <c r="P8" s="1925"/>
      <c r="Q8" s="1925"/>
      <c r="R8" s="1925"/>
      <c r="S8" s="1925"/>
      <c r="T8" s="1926"/>
      <c r="U8" s="1946" t="s">
        <v>1415</v>
      </c>
      <c r="V8" s="1939" t="s">
        <v>1417</v>
      </c>
      <c r="W8" s="1925"/>
      <c r="X8" s="1925"/>
      <c r="Y8" s="1925"/>
      <c r="Z8" s="1925"/>
      <c r="AA8" s="1925"/>
      <c r="AB8" s="1925"/>
      <c r="AC8" s="1925"/>
      <c r="AD8" s="1925"/>
      <c r="AE8" s="1925"/>
      <c r="AF8" s="1925"/>
      <c r="AG8" s="1925"/>
      <c r="AH8" s="1925"/>
      <c r="AI8" s="1925"/>
      <c r="AJ8" s="1925"/>
      <c r="AK8" s="1925"/>
      <c r="AL8" s="1925"/>
      <c r="AM8" s="1925"/>
      <c r="AN8" s="1925"/>
      <c r="AO8" s="1925"/>
      <c r="AP8" s="1925"/>
      <c r="AQ8" s="1925"/>
      <c r="AR8" s="1925"/>
      <c r="AS8" s="1925"/>
      <c r="AT8" s="1925"/>
      <c r="AU8" s="1925"/>
      <c r="AV8" s="1925"/>
      <c r="AW8" s="1925"/>
      <c r="AX8" s="1926"/>
      <c r="AY8" s="1939" t="s">
        <v>1418</v>
      </c>
      <c r="AZ8" s="1925"/>
      <c r="BA8" s="1925"/>
      <c r="BB8" s="1925"/>
      <c r="BC8" s="1925"/>
      <c r="BD8" s="1925"/>
      <c r="BE8" s="1926"/>
      <c r="BF8" s="38"/>
    </row>
    <row r="9" spans="2:58" ht="23.25" customHeight="1">
      <c r="B9" s="1959" t="s">
        <v>1419</v>
      </c>
      <c r="C9" s="43" t="s">
        <v>1414</v>
      </c>
      <c r="D9" s="44" t="s">
        <v>358</v>
      </c>
      <c r="E9" s="45" t="s">
        <v>1420</v>
      </c>
      <c r="F9" s="46" t="s">
        <v>727</v>
      </c>
      <c r="G9" s="2"/>
      <c r="H9" s="2"/>
      <c r="I9" s="1932"/>
      <c r="J9" s="1932"/>
      <c r="K9" s="1932"/>
      <c r="L9" s="2"/>
      <c r="M9" s="2"/>
      <c r="N9" s="2"/>
      <c r="O9" s="1940"/>
      <c r="P9" s="1929"/>
      <c r="Q9" s="1929"/>
      <c r="R9" s="1929"/>
      <c r="S9" s="1929"/>
      <c r="T9" s="1247"/>
      <c r="U9" s="1932"/>
      <c r="V9" s="1940"/>
      <c r="W9" s="1929"/>
      <c r="X9" s="1929"/>
      <c r="Y9" s="1929"/>
      <c r="Z9" s="1929"/>
      <c r="AA9" s="1929"/>
      <c r="AB9" s="1929"/>
      <c r="AC9" s="1929"/>
      <c r="AD9" s="1929"/>
      <c r="AE9" s="1929"/>
      <c r="AF9" s="1929"/>
      <c r="AG9" s="1929"/>
      <c r="AH9" s="1929"/>
      <c r="AI9" s="1929"/>
      <c r="AJ9" s="1929"/>
      <c r="AK9" s="1929"/>
      <c r="AL9" s="1929"/>
      <c r="AM9" s="1929"/>
      <c r="AN9" s="1929"/>
      <c r="AO9" s="1929"/>
      <c r="AP9" s="1929"/>
      <c r="AQ9" s="1929"/>
      <c r="AR9" s="1929"/>
      <c r="AS9" s="1929"/>
      <c r="AT9" s="1929"/>
      <c r="AU9" s="1929"/>
      <c r="AV9" s="1929"/>
      <c r="AW9" s="1929"/>
      <c r="AX9" s="1247"/>
      <c r="AY9" s="1940"/>
      <c r="AZ9" s="1929"/>
      <c r="BA9" s="1929"/>
      <c r="BB9" s="1929"/>
      <c r="BC9" s="1929"/>
      <c r="BD9" s="1929"/>
      <c r="BE9" s="1247"/>
      <c r="BF9" s="38"/>
    </row>
    <row r="10" spans="2:58" ht="23.25" customHeight="1">
      <c r="B10" s="1960"/>
      <c r="C10" s="43" t="s">
        <v>1421</v>
      </c>
      <c r="D10" s="47" t="s">
        <v>1422</v>
      </c>
      <c r="E10" s="44" t="s">
        <v>358</v>
      </c>
      <c r="F10" s="45" t="s">
        <v>1420</v>
      </c>
      <c r="G10" s="2"/>
      <c r="H10" s="2"/>
      <c r="I10" s="1932"/>
      <c r="J10" s="1932"/>
      <c r="K10" s="1932"/>
      <c r="L10" s="2"/>
      <c r="M10" s="2"/>
      <c r="N10" s="2"/>
      <c r="O10" s="1940"/>
      <c r="P10" s="1929"/>
      <c r="Q10" s="1929"/>
      <c r="R10" s="1929"/>
      <c r="S10" s="1929"/>
      <c r="T10" s="1247"/>
      <c r="U10" s="1932"/>
      <c r="V10" s="1940"/>
      <c r="W10" s="1929"/>
      <c r="X10" s="1929"/>
      <c r="Y10" s="1929"/>
      <c r="Z10" s="1929"/>
      <c r="AA10" s="1929"/>
      <c r="AB10" s="1929"/>
      <c r="AC10" s="1929"/>
      <c r="AD10" s="1929"/>
      <c r="AE10" s="1929"/>
      <c r="AF10" s="1929"/>
      <c r="AG10" s="1929"/>
      <c r="AH10" s="1929"/>
      <c r="AI10" s="1929"/>
      <c r="AJ10" s="1929"/>
      <c r="AK10" s="1929"/>
      <c r="AL10" s="1929"/>
      <c r="AM10" s="1929"/>
      <c r="AN10" s="1929"/>
      <c r="AO10" s="1929"/>
      <c r="AP10" s="1929"/>
      <c r="AQ10" s="1929"/>
      <c r="AR10" s="1929"/>
      <c r="AS10" s="1929"/>
      <c r="AT10" s="1929"/>
      <c r="AU10" s="1929"/>
      <c r="AV10" s="1929"/>
      <c r="AW10" s="1929"/>
      <c r="AX10" s="1247"/>
      <c r="AY10" s="1941"/>
      <c r="AZ10" s="1942"/>
      <c r="BA10" s="1942"/>
      <c r="BB10" s="1942"/>
      <c r="BC10" s="1942"/>
      <c r="BD10" s="1942"/>
      <c r="BE10" s="1943"/>
      <c r="BF10" s="38"/>
    </row>
    <row r="11" spans="2:58" ht="23.25" customHeight="1">
      <c r="B11" s="1961"/>
      <c r="C11" s="43" t="s">
        <v>1423</v>
      </c>
      <c r="D11" s="48" t="s">
        <v>726</v>
      </c>
      <c r="E11" s="47" t="s">
        <v>1422</v>
      </c>
      <c r="F11" s="44" t="s">
        <v>358</v>
      </c>
      <c r="G11" s="2"/>
      <c r="H11" s="2"/>
      <c r="I11" s="1932"/>
      <c r="J11" s="1932"/>
      <c r="K11" s="1932"/>
      <c r="L11" s="2"/>
      <c r="M11" s="2"/>
      <c r="N11" s="2"/>
      <c r="O11" s="1940"/>
      <c r="P11" s="1929"/>
      <c r="Q11" s="1929"/>
      <c r="R11" s="1929"/>
      <c r="S11" s="1929"/>
      <c r="T11" s="1247"/>
      <c r="U11" s="1932"/>
      <c r="V11" s="1940"/>
      <c r="W11" s="1929"/>
      <c r="X11" s="1929"/>
      <c r="Y11" s="1929"/>
      <c r="Z11" s="1929"/>
      <c r="AA11" s="1929"/>
      <c r="AB11" s="1929"/>
      <c r="AC11" s="1929"/>
      <c r="AD11" s="1929"/>
      <c r="AE11" s="1929"/>
      <c r="AF11" s="1929"/>
      <c r="AG11" s="1929"/>
      <c r="AH11" s="1929"/>
      <c r="AI11" s="1929"/>
      <c r="AJ11" s="1929"/>
      <c r="AK11" s="1929"/>
      <c r="AL11" s="1929"/>
      <c r="AM11" s="1929"/>
      <c r="AN11" s="1929"/>
      <c r="AO11" s="1929"/>
      <c r="AP11" s="1929"/>
      <c r="AQ11" s="1929"/>
      <c r="AR11" s="1929"/>
      <c r="AS11" s="1929"/>
      <c r="AT11" s="1929"/>
      <c r="AU11" s="1929"/>
      <c r="AV11" s="1929"/>
      <c r="AW11" s="1929"/>
      <c r="AX11" s="1247"/>
      <c r="AY11" s="1939" t="s">
        <v>1424</v>
      </c>
      <c r="AZ11" s="1925"/>
      <c r="BA11" s="1925"/>
      <c r="BB11" s="1925"/>
      <c r="BC11" s="1925"/>
      <c r="BD11" s="1925"/>
      <c r="BE11" s="1926"/>
      <c r="BF11" s="38"/>
    </row>
    <row r="12" spans="2:58" ht="23.25" customHeight="1">
      <c r="B12" s="65"/>
      <c r="C12" s="2"/>
      <c r="D12" s="2"/>
      <c r="E12" s="2"/>
      <c r="F12" s="2"/>
      <c r="G12" s="2"/>
      <c r="H12" s="2"/>
      <c r="I12" s="1932"/>
      <c r="J12" s="1932"/>
      <c r="K12" s="1932"/>
      <c r="L12" s="2"/>
      <c r="M12" s="2"/>
      <c r="N12" s="2"/>
      <c r="O12" s="1940"/>
      <c r="P12" s="1929"/>
      <c r="Q12" s="1929"/>
      <c r="R12" s="1929"/>
      <c r="S12" s="1929"/>
      <c r="T12" s="1247"/>
      <c r="U12" s="1932"/>
      <c r="V12" s="1940"/>
      <c r="W12" s="1929"/>
      <c r="X12" s="1929"/>
      <c r="Y12" s="1929"/>
      <c r="Z12" s="1929"/>
      <c r="AA12" s="1929"/>
      <c r="AB12" s="1929"/>
      <c r="AC12" s="1929"/>
      <c r="AD12" s="1929"/>
      <c r="AE12" s="1929"/>
      <c r="AF12" s="1929"/>
      <c r="AG12" s="1929"/>
      <c r="AH12" s="1929"/>
      <c r="AI12" s="1929"/>
      <c r="AJ12" s="1929"/>
      <c r="AK12" s="1929"/>
      <c r="AL12" s="1929"/>
      <c r="AM12" s="1929"/>
      <c r="AN12" s="1929"/>
      <c r="AO12" s="1929"/>
      <c r="AP12" s="1929"/>
      <c r="AQ12" s="1929"/>
      <c r="AR12" s="1929"/>
      <c r="AS12" s="1929"/>
      <c r="AT12" s="1929"/>
      <c r="AU12" s="1929"/>
      <c r="AV12" s="1929"/>
      <c r="AW12" s="1929"/>
      <c r="AX12" s="1247"/>
      <c r="AY12" s="1940"/>
      <c r="AZ12" s="1929"/>
      <c r="BA12" s="1929"/>
      <c r="BB12" s="1929"/>
      <c r="BC12" s="1929"/>
      <c r="BD12" s="1929"/>
      <c r="BE12" s="1247"/>
      <c r="BF12" s="38"/>
    </row>
    <row r="13" spans="2:58" ht="18.75" customHeight="1">
      <c r="B13" s="65"/>
      <c r="C13" s="2"/>
      <c r="D13" s="2"/>
      <c r="E13" s="2"/>
      <c r="F13" s="2"/>
      <c r="G13" s="2"/>
      <c r="H13" s="2"/>
      <c r="I13" s="1932"/>
      <c r="J13" s="1932"/>
      <c r="K13" s="1932"/>
      <c r="L13" s="2"/>
      <c r="M13" s="2"/>
      <c r="N13" s="2"/>
      <c r="O13" s="1940"/>
      <c r="P13" s="1929"/>
      <c r="Q13" s="1929"/>
      <c r="R13" s="1929"/>
      <c r="S13" s="1929"/>
      <c r="T13" s="1247"/>
      <c r="U13" s="1932"/>
      <c r="V13" s="1940"/>
      <c r="W13" s="1929"/>
      <c r="X13" s="1929"/>
      <c r="Y13" s="1929"/>
      <c r="Z13" s="1929"/>
      <c r="AA13" s="1929"/>
      <c r="AB13" s="1929"/>
      <c r="AC13" s="1929"/>
      <c r="AD13" s="1929"/>
      <c r="AE13" s="1929"/>
      <c r="AF13" s="1929"/>
      <c r="AG13" s="1929"/>
      <c r="AH13" s="1929"/>
      <c r="AI13" s="1929"/>
      <c r="AJ13" s="1929"/>
      <c r="AK13" s="1929"/>
      <c r="AL13" s="1929"/>
      <c r="AM13" s="1929"/>
      <c r="AN13" s="1929"/>
      <c r="AO13" s="1929"/>
      <c r="AP13" s="1929"/>
      <c r="AQ13" s="1929"/>
      <c r="AR13" s="1929"/>
      <c r="AS13" s="1929"/>
      <c r="AT13" s="1929"/>
      <c r="AU13" s="1929"/>
      <c r="AV13" s="1929"/>
      <c r="AW13" s="1929"/>
      <c r="AX13" s="1247"/>
      <c r="AY13" s="1940"/>
      <c r="AZ13" s="1929"/>
      <c r="BA13" s="1929"/>
      <c r="BB13" s="1929"/>
      <c r="BC13" s="1929"/>
      <c r="BD13" s="1929"/>
      <c r="BE13" s="1247"/>
      <c r="BF13" s="38"/>
    </row>
    <row r="14" spans="2:58" ht="30.75" customHeight="1">
      <c r="B14" s="65"/>
      <c r="C14" s="2"/>
      <c r="D14" s="2"/>
      <c r="E14" s="2"/>
      <c r="F14" s="2"/>
      <c r="G14" s="2"/>
      <c r="H14" s="2"/>
      <c r="I14" s="1932"/>
      <c r="J14" s="1932"/>
      <c r="K14" s="1932"/>
      <c r="L14" s="2"/>
      <c r="M14" s="2"/>
      <c r="N14" s="2"/>
      <c r="O14" s="1941"/>
      <c r="P14" s="1942"/>
      <c r="Q14" s="1942"/>
      <c r="R14" s="1942"/>
      <c r="S14" s="1942"/>
      <c r="T14" s="1943"/>
      <c r="U14" s="1933"/>
      <c r="V14" s="1941"/>
      <c r="W14" s="1942"/>
      <c r="X14" s="1942"/>
      <c r="Y14" s="1942"/>
      <c r="Z14" s="1942"/>
      <c r="AA14" s="1942"/>
      <c r="AB14" s="1942"/>
      <c r="AC14" s="1942"/>
      <c r="AD14" s="1942"/>
      <c r="AE14" s="1942"/>
      <c r="AF14" s="1942"/>
      <c r="AG14" s="1942"/>
      <c r="AH14" s="1942"/>
      <c r="AI14" s="1942"/>
      <c r="AJ14" s="1942"/>
      <c r="AK14" s="1942"/>
      <c r="AL14" s="1942"/>
      <c r="AM14" s="1942"/>
      <c r="AN14" s="1942"/>
      <c r="AO14" s="1942"/>
      <c r="AP14" s="1942"/>
      <c r="AQ14" s="1942"/>
      <c r="AR14" s="1942"/>
      <c r="AS14" s="1942"/>
      <c r="AT14" s="1942"/>
      <c r="AU14" s="1942"/>
      <c r="AV14" s="1942"/>
      <c r="AW14" s="1942"/>
      <c r="AX14" s="1943"/>
      <c r="AY14" s="1941"/>
      <c r="AZ14" s="1942"/>
      <c r="BA14" s="1942"/>
      <c r="BB14" s="1942"/>
      <c r="BC14" s="1942"/>
      <c r="BD14" s="1942"/>
      <c r="BE14" s="1943"/>
      <c r="BF14" s="38"/>
    </row>
    <row r="15" spans="2:58" ht="18.75" customHeight="1">
      <c r="B15" s="65"/>
      <c r="C15" s="2"/>
      <c r="D15" s="2"/>
      <c r="E15" s="2"/>
      <c r="F15" s="2"/>
      <c r="G15" s="2"/>
      <c r="H15" s="2"/>
      <c r="I15" s="1932"/>
      <c r="J15" s="1932"/>
      <c r="K15" s="1932"/>
      <c r="L15" s="2"/>
      <c r="M15" s="2"/>
      <c r="N15" s="2"/>
      <c r="O15" s="1948" t="s">
        <v>1421</v>
      </c>
      <c r="P15" s="1925"/>
      <c r="Q15" s="1925"/>
      <c r="R15" s="1925"/>
      <c r="S15" s="1925"/>
      <c r="T15" s="1926"/>
      <c r="U15" s="1946" t="s">
        <v>1425</v>
      </c>
      <c r="V15" s="1939" t="s">
        <v>1426</v>
      </c>
      <c r="W15" s="1925"/>
      <c r="X15" s="1925"/>
      <c r="Y15" s="1925"/>
      <c r="Z15" s="1925"/>
      <c r="AA15" s="1925"/>
      <c r="AB15" s="1925"/>
      <c r="AC15" s="1925"/>
      <c r="AD15" s="1925"/>
      <c r="AE15" s="1925"/>
      <c r="AF15" s="1925"/>
      <c r="AG15" s="1925"/>
      <c r="AH15" s="1925"/>
      <c r="AI15" s="1925"/>
      <c r="AJ15" s="1925"/>
      <c r="AK15" s="1925"/>
      <c r="AL15" s="1925"/>
      <c r="AM15" s="1925"/>
      <c r="AN15" s="1925"/>
      <c r="AO15" s="1925"/>
      <c r="AP15" s="1925"/>
      <c r="AQ15" s="1925"/>
      <c r="AR15" s="1925"/>
      <c r="AS15" s="1925"/>
      <c r="AT15" s="1925"/>
      <c r="AU15" s="1925"/>
      <c r="AV15" s="1925"/>
      <c r="AW15" s="1925"/>
      <c r="AX15" s="1926"/>
      <c r="AY15" s="1939" t="s">
        <v>1427</v>
      </c>
      <c r="AZ15" s="1925"/>
      <c r="BA15" s="1925"/>
      <c r="BB15" s="1925"/>
      <c r="BC15" s="1925"/>
      <c r="BD15" s="1925"/>
      <c r="BE15" s="1926"/>
      <c r="BF15" s="38"/>
    </row>
    <row r="16" spans="2:58" ht="18.75" customHeight="1">
      <c r="B16" s="65"/>
      <c r="C16" s="2"/>
      <c r="D16" s="2"/>
      <c r="E16" s="2"/>
      <c r="F16" s="2"/>
      <c r="G16" s="2"/>
      <c r="H16" s="2"/>
      <c r="I16" s="1932"/>
      <c r="J16" s="1932"/>
      <c r="K16" s="1932"/>
      <c r="L16" s="2"/>
      <c r="M16" s="2"/>
      <c r="N16" s="2"/>
      <c r="O16" s="1940"/>
      <c r="P16" s="1929"/>
      <c r="Q16" s="1929"/>
      <c r="R16" s="1929"/>
      <c r="S16" s="1929"/>
      <c r="T16" s="1247"/>
      <c r="U16" s="1932"/>
      <c r="V16" s="1940"/>
      <c r="W16" s="1929"/>
      <c r="X16" s="1929"/>
      <c r="Y16" s="1929"/>
      <c r="Z16" s="1929"/>
      <c r="AA16" s="1929"/>
      <c r="AB16" s="1929"/>
      <c r="AC16" s="1929"/>
      <c r="AD16" s="1929"/>
      <c r="AE16" s="1929"/>
      <c r="AF16" s="1929"/>
      <c r="AG16" s="1929"/>
      <c r="AH16" s="1929"/>
      <c r="AI16" s="1929"/>
      <c r="AJ16" s="1929"/>
      <c r="AK16" s="1929"/>
      <c r="AL16" s="1929"/>
      <c r="AM16" s="1929"/>
      <c r="AN16" s="1929"/>
      <c r="AO16" s="1929"/>
      <c r="AP16" s="1929"/>
      <c r="AQ16" s="1929"/>
      <c r="AR16" s="1929"/>
      <c r="AS16" s="1929"/>
      <c r="AT16" s="1929"/>
      <c r="AU16" s="1929"/>
      <c r="AV16" s="1929"/>
      <c r="AW16" s="1929"/>
      <c r="AX16" s="1247"/>
      <c r="AY16" s="1940"/>
      <c r="AZ16" s="1929"/>
      <c r="BA16" s="1929"/>
      <c r="BB16" s="1929"/>
      <c r="BC16" s="1929"/>
      <c r="BD16" s="1929"/>
      <c r="BE16" s="1247"/>
      <c r="BF16" s="38"/>
    </row>
    <row r="17" spans="2:58" ht="18.75" customHeight="1">
      <c r="B17" s="1928" t="s">
        <v>1428</v>
      </c>
      <c r="C17" s="1929"/>
      <c r="D17" s="1929"/>
      <c r="E17" s="1929"/>
      <c r="F17" s="1929"/>
      <c r="G17" s="2"/>
      <c r="H17" s="2"/>
      <c r="I17" s="1932"/>
      <c r="J17" s="1932"/>
      <c r="K17" s="1932"/>
      <c r="L17" s="2"/>
      <c r="M17" s="2"/>
      <c r="N17" s="2"/>
      <c r="O17" s="1940"/>
      <c r="P17" s="1929"/>
      <c r="Q17" s="1929"/>
      <c r="R17" s="1929"/>
      <c r="S17" s="1929"/>
      <c r="T17" s="1247"/>
      <c r="U17" s="1932"/>
      <c r="V17" s="1940"/>
      <c r="W17" s="1929"/>
      <c r="X17" s="1929"/>
      <c r="Y17" s="1929"/>
      <c r="Z17" s="1929"/>
      <c r="AA17" s="1929"/>
      <c r="AB17" s="1929"/>
      <c r="AC17" s="1929"/>
      <c r="AD17" s="1929"/>
      <c r="AE17" s="1929"/>
      <c r="AF17" s="1929"/>
      <c r="AG17" s="1929"/>
      <c r="AH17" s="1929"/>
      <c r="AI17" s="1929"/>
      <c r="AJ17" s="1929"/>
      <c r="AK17" s="1929"/>
      <c r="AL17" s="1929"/>
      <c r="AM17" s="1929"/>
      <c r="AN17" s="1929"/>
      <c r="AO17" s="1929"/>
      <c r="AP17" s="1929"/>
      <c r="AQ17" s="1929"/>
      <c r="AR17" s="1929"/>
      <c r="AS17" s="1929"/>
      <c r="AT17" s="1929"/>
      <c r="AU17" s="1929"/>
      <c r="AV17" s="1929"/>
      <c r="AW17" s="1929"/>
      <c r="AX17" s="1247"/>
      <c r="AY17" s="1940"/>
      <c r="AZ17" s="1929"/>
      <c r="BA17" s="1929"/>
      <c r="BB17" s="1929"/>
      <c r="BC17" s="1929"/>
      <c r="BD17" s="1929"/>
      <c r="BE17" s="1247"/>
      <c r="BF17" s="38"/>
    </row>
    <row r="18" spans="2:58" ht="8.25" customHeight="1">
      <c r="B18" s="1930"/>
      <c r="C18" s="1929"/>
      <c r="D18" s="1929"/>
      <c r="E18" s="1929"/>
      <c r="F18" s="1929"/>
      <c r="G18" s="2"/>
      <c r="H18" s="2"/>
      <c r="I18" s="1933"/>
      <c r="J18" s="1933"/>
      <c r="K18" s="1933"/>
      <c r="L18" s="2"/>
      <c r="M18" s="2"/>
      <c r="N18" s="2"/>
      <c r="O18" s="1940"/>
      <c r="P18" s="1929"/>
      <c r="Q18" s="1929"/>
      <c r="R18" s="1929"/>
      <c r="S18" s="1929"/>
      <c r="T18" s="1247"/>
      <c r="U18" s="1932"/>
      <c r="V18" s="1940"/>
      <c r="W18" s="1929"/>
      <c r="X18" s="1929"/>
      <c r="Y18" s="1929"/>
      <c r="Z18" s="1929"/>
      <c r="AA18" s="1929"/>
      <c r="AB18" s="1929"/>
      <c r="AC18" s="1929"/>
      <c r="AD18" s="1929"/>
      <c r="AE18" s="1929"/>
      <c r="AF18" s="1929"/>
      <c r="AG18" s="1929"/>
      <c r="AH18" s="1929"/>
      <c r="AI18" s="1929"/>
      <c r="AJ18" s="1929"/>
      <c r="AK18" s="1929"/>
      <c r="AL18" s="1929"/>
      <c r="AM18" s="1929"/>
      <c r="AN18" s="1929"/>
      <c r="AO18" s="1929"/>
      <c r="AP18" s="1929"/>
      <c r="AQ18" s="1929"/>
      <c r="AR18" s="1929"/>
      <c r="AS18" s="1929"/>
      <c r="AT18" s="1929"/>
      <c r="AU18" s="1929"/>
      <c r="AV18" s="1929"/>
      <c r="AW18" s="1929"/>
      <c r="AX18" s="1247"/>
      <c r="AY18" s="1940"/>
      <c r="AZ18" s="1929"/>
      <c r="BA18" s="1929"/>
      <c r="BB18" s="1929"/>
      <c r="BC18" s="1929"/>
      <c r="BD18" s="1929"/>
      <c r="BE18" s="1247"/>
      <c r="BF18" s="38"/>
    </row>
    <row r="19" spans="2:58" ht="21" customHeight="1">
      <c r="B19" s="1930"/>
      <c r="C19" s="1929"/>
      <c r="D19" s="1929"/>
      <c r="E19" s="1929"/>
      <c r="F19" s="1929"/>
      <c r="G19" s="2"/>
      <c r="H19" s="2"/>
      <c r="I19" s="1931" t="s">
        <v>1421</v>
      </c>
      <c r="J19" s="1934" t="s">
        <v>1425</v>
      </c>
      <c r="K19" s="1935" t="s">
        <v>1429</v>
      </c>
      <c r="L19" s="2"/>
      <c r="M19" s="2"/>
      <c r="N19" s="2"/>
      <c r="O19" s="1940"/>
      <c r="P19" s="1929"/>
      <c r="Q19" s="1929"/>
      <c r="R19" s="1929"/>
      <c r="S19" s="1929"/>
      <c r="T19" s="1247"/>
      <c r="U19" s="1932"/>
      <c r="V19" s="1940"/>
      <c r="W19" s="1929"/>
      <c r="X19" s="1929"/>
      <c r="Y19" s="1929"/>
      <c r="Z19" s="1929"/>
      <c r="AA19" s="1929"/>
      <c r="AB19" s="1929"/>
      <c r="AC19" s="1929"/>
      <c r="AD19" s="1929"/>
      <c r="AE19" s="1929"/>
      <c r="AF19" s="1929"/>
      <c r="AG19" s="1929"/>
      <c r="AH19" s="1929"/>
      <c r="AI19" s="1929"/>
      <c r="AJ19" s="1929"/>
      <c r="AK19" s="1929"/>
      <c r="AL19" s="1929"/>
      <c r="AM19" s="1929"/>
      <c r="AN19" s="1929"/>
      <c r="AO19" s="1929"/>
      <c r="AP19" s="1929"/>
      <c r="AQ19" s="1929"/>
      <c r="AR19" s="1929"/>
      <c r="AS19" s="1929"/>
      <c r="AT19" s="1929"/>
      <c r="AU19" s="1929"/>
      <c r="AV19" s="1929"/>
      <c r="AW19" s="1929"/>
      <c r="AX19" s="1247"/>
      <c r="AY19" s="1940"/>
      <c r="AZ19" s="1929"/>
      <c r="BA19" s="1929"/>
      <c r="BB19" s="1929"/>
      <c r="BC19" s="1929"/>
      <c r="BD19" s="1929"/>
      <c r="BE19" s="1247"/>
      <c r="BF19" s="38"/>
    </row>
    <row r="20" spans="2:58" ht="30.75" customHeight="1">
      <c r="B20" s="1930"/>
      <c r="C20" s="1929"/>
      <c r="D20" s="1929"/>
      <c r="E20" s="1929"/>
      <c r="F20" s="1929"/>
      <c r="G20" s="2"/>
      <c r="H20" s="2"/>
      <c r="I20" s="1932"/>
      <c r="J20" s="1932"/>
      <c r="K20" s="1932"/>
      <c r="L20" s="2"/>
      <c r="M20" s="2"/>
      <c r="N20" s="2"/>
      <c r="O20" s="1940"/>
      <c r="P20" s="1929"/>
      <c r="Q20" s="1929"/>
      <c r="R20" s="1929"/>
      <c r="S20" s="1929"/>
      <c r="T20" s="1247"/>
      <c r="U20" s="1932"/>
      <c r="V20" s="1940"/>
      <c r="W20" s="1929"/>
      <c r="X20" s="1929"/>
      <c r="Y20" s="1929"/>
      <c r="Z20" s="1929"/>
      <c r="AA20" s="1929"/>
      <c r="AB20" s="1929"/>
      <c r="AC20" s="1929"/>
      <c r="AD20" s="1929"/>
      <c r="AE20" s="1929"/>
      <c r="AF20" s="1929"/>
      <c r="AG20" s="1929"/>
      <c r="AH20" s="1929"/>
      <c r="AI20" s="1929"/>
      <c r="AJ20" s="1929"/>
      <c r="AK20" s="1929"/>
      <c r="AL20" s="1929"/>
      <c r="AM20" s="1929"/>
      <c r="AN20" s="1929"/>
      <c r="AO20" s="1929"/>
      <c r="AP20" s="1929"/>
      <c r="AQ20" s="1929"/>
      <c r="AR20" s="1929"/>
      <c r="AS20" s="1929"/>
      <c r="AT20" s="1929"/>
      <c r="AU20" s="1929"/>
      <c r="AV20" s="1929"/>
      <c r="AW20" s="1929"/>
      <c r="AX20" s="1247"/>
      <c r="AY20" s="1940"/>
      <c r="AZ20" s="1929"/>
      <c r="BA20" s="1929"/>
      <c r="BB20" s="1929"/>
      <c r="BC20" s="1929"/>
      <c r="BD20" s="1929"/>
      <c r="BE20" s="1247"/>
      <c r="BF20" s="38"/>
    </row>
    <row r="21" spans="2:58" ht="33.75" customHeight="1">
      <c r="B21" s="1930"/>
      <c r="C21" s="1929"/>
      <c r="D21" s="1929"/>
      <c r="E21" s="1929"/>
      <c r="F21" s="1929"/>
      <c r="G21" s="2"/>
      <c r="H21" s="2"/>
      <c r="I21" s="1932"/>
      <c r="J21" s="1932"/>
      <c r="K21" s="1932"/>
      <c r="L21" s="2"/>
      <c r="M21" s="2"/>
      <c r="N21" s="2"/>
      <c r="O21" s="1940"/>
      <c r="P21" s="1929"/>
      <c r="Q21" s="1929"/>
      <c r="R21" s="1929"/>
      <c r="S21" s="1929"/>
      <c r="T21" s="1247"/>
      <c r="U21" s="1932"/>
      <c r="V21" s="1940"/>
      <c r="W21" s="1929"/>
      <c r="X21" s="1929"/>
      <c r="Y21" s="1929"/>
      <c r="Z21" s="1929"/>
      <c r="AA21" s="1929"/>
      <c r="AB21" s="1929"/>
      <c r="AC21" s="1929"/>
      <c r="AD21" s="1929"/>
      <c r="AE21" s="1929"/>
      <c r="AF21" s="1929"/>
      <c r="AG21" s="1929"/>
      <c r="AH21" s="1929"/>
      <c r="AI21" s="1929"/>
      <c r="AJ21" s="1929"/>
      <c r="AK21" s="1929"/>
      <c r="AL21" s="1929"/>
      <c r="AM21" s="1929"/>
      <c r="AN21" s="1929"/>
      <c r="AO21" s="1929"/>
      <c r="AP21" s="1929"/>
      <c r="AQ21" s="1929"/>
      <c r="AR21" s="1929"/>
      <c r="AS21" s="1929"/>
      <c r="AT21" s="1929"/>
      <c r="AU21" s="1929"/>
      <c r="AV21" s="1929"/>
      <c r="AW21" s="1929"/>
      <c r="AX21" s="1247"/>
      <c r="AY21" s="1940"/>
      <c r="AZ21" s="1929"/>
      <c r="BA21" s="1929"/>
      <c r="BB21" s="1929"/>
      <c r="BC21" s="1929"/>
      <c r="BD21" s="1929"/>
      <c r="BE21" s="1247"/>
      <c r="BF21" s="38"/>
    </row>
    <row r="22" spans="2:58" ht="21" customHeight="1">
      <c r="B22" s="1930"/>
      <c r="C22" s="1929"/>
      <c r="D22" s="1929"/>
      <c r="E22" s="1929"/>
      <c r="F22" s="1929"/>
      <c r="G22" s="2"/>
      <c r="H22" s="2"/>
      <c r="I22" s="1932"/>
      <c r="J22" s="1932"/>
      <c r="K22" s="1932"/>
      <c r="L22" s="2"/>
      <c r="M22" s="2"/>
      <c r="N22" s="2"/>
      <c r="O22" s="1941"/>
      <c r="P22" s="1942"/>
      <c r="Q22" s="1942"/>
      <c r="R22" s="1942"/>
      <c r="S22" s="1942"/>
      <c r="T22" s="1943"/>
      <c r="U22" s="1933"/>
      <c r="V22" s="1941"/>
      <c r="W22" s="1942"/>
      <c r="X22" s="1942"/>
      <c r="Y22" s="1942"/>
      <c r="Z22" s="1942"/>
      <c r="AA22" s="1942"/>
      <c r="AB22" s="1942"/>
      <c r="AC22" s="1942"/>
      <c r="AD22" s="1942"/>
      <c r="AE22" s="1942"/>
      <c r="AF22" s="1942"/>
      <c r="AG22" s="1942"/>
      <c r="AH22" s="1942"/>
      <c r="AI22" s="1942"/>
      <c r="AJ22" s="1942"/>
      <c r="AK22" s="1942"/>
      <c r="AL22" s="1942"/>
      <c r="AM22" s="1942"/>
      <c r="AN22" s="1942"/>
      <c r="AO22" s="1942"/>
      <c r="AP22" s="1942"/>
      <c r="AQ22" s="1942"/>
      <c r="AR22" s="1942"/>
      <c r="AS22" s="1942"/>
      <c r="AT22" s="1942"/>
      <c r="AU22" s="1942"/>
      <c r="AV22" s="1942"/>
      <c r="AW22" s="1942"/>
      <c r="AX22" s="1943"/>
      <c r="AY22" s="1941"/>
      <c r="AZ22" s="1942"/>
      <c r="BA22" s="1942"/>
      <c r="BB22" s="1942"/>
      <c r="BC22" s="1942"/>
      <c r="BD22" s="1942"/>
      <c r="BE22" s="1943"/>
      <c r="BF22" s="38"/>
    </row>
    <row r="23" spans="2:58" ht="23.25" customHeight="1">
      <c r="B23" s="1930"/>
      <c r="C23" s="1929"/>
      <c r="D23" s="1929"/>
      <c r="E23" s="1929"/>
      <c r="F23" s="1929"/>
      <c r="G23" s="2"/>
      <c r="H23" s="2"/>
      <c r="I23" s="1932"/>
      <c r="J23" s="1932"/>
      <c r="K23" s="1932"/>
      <c r="L23" s="2"/>
      <c r="M23" s="2"/>
      <c r="N23" s="2"/>
      <c r="O23" s="1949" t="s">
        <v>1411</v>
      </c>
      <c r="P23" s="1925"/>
      <c r="Q23" s="1925"/>
      <c r="R23" s="1925"/>
      <c r="S23" s="1925"/>
      <c r="T23" s="1926"/>
      <c r="U23" s="1950" t="s">
        <v>1430</v>
      </c>
      <c r="V23" s="1939" t="s">
        <v>1431</v>
      </c>
      <c r="W23" s="1925"/>
      <c r="X23" s="1925"/>
      <c r="Y23" s="1925"/>
      <c r="Z23" s="1925"/>
      <c r="AA23" s="1925"/>
      <c r="AB23" s="1925"/>
      <c r="AC23" s="1925"/>
      <c r="AD23" s="1925"/>
      <c r="AE23" s="1925"/>
      <c r="AF23" s="1925"/>
      <c r="AG23" s="1925"/>
      <c r="AH23" s="1925"/>
      <c r="AI23" s="1925"/>
      <c r="AJ23" s="1925"/>
      <c r="AK23" s="1925"/>
      <c r="AL23" s="1925"/>
      <c r="AM23" s="1925"/>
      <c r="AN23" s="1925"/>
      <c r="AO23" s="1925"/>
      <c r="AP23" s="1925"/>
      <c r="AQ23" s="1925"/>
      <c r="AR23" s="1925"/>
      <c r="AS23" s="1925"/>
      <c r="AT23" s="1925"/>
      <c r="AU23" s="1925"/>
      <c r="AV23" s="1925"/>
      <c r="AW23" s="1925"/>
      <c r="AX23" s="1926"/>
      <c r="AY23" s="1939" t="s">
        <v>1432</v>
      </c>
      <c r="AZ23" s="1925"/>
      <c r="BA23" s="1925"/>
      <c r="BB23" s="1925"/>
      <c r="BC23" s="1925"/>
      <c r="BD23" s="1925"/>
      <c r="BE23" s="1926"/>
      <c r="BF23" s="38"/>
    </row>
    <row r="24" spans="2:58" ht="17.25" customHeight="1">
      <c r="B24" s="1930"/>
      <c r="C24" s="1929"/>
      <c r="D24" s="1929"/>
      <c r="E24" s="1929"/>
      <c r="F24" s="1929"/>
      <c r="G24" s="2"/>
      <c r="H24" s="2"/>
      <c r="I24" s="1932"/>
      <c r="J24" s="1932"/>
      <c r="K24" s="1932"/>
      <c r="L24" s="2"/>
      <c r="M24" s="2"/>
      <c r="N24" s="2"/>
      <c r="O24" s="1940"/>
      <c r="P24" s="1929"/>
      <c r="Q24" s="1929"/>
      <c r="R24" s="1929"/>
      <c r="S24" s="1929"/>
      <c r="T24" s="1247"/>
      <c r="U24" s="1932"/>
      <c r="V24" s="1940"/>
      <c r="W24" s="1929"/>
      <c r="X24" s="1929"/>
      <c r="Y24" s="1929"/>
      <c r="Z24" s="1929"/>
      <c r="AA24" s="1929"/>
      <c r="AB24" s="1929"/>
      <c r="AC24" s="1929"/>
      <c r="AD24" s="1929"/>
      <c r="AE24" s="1929"/>
      <c r="AF24" s="1929"/>
      <c r="AG24" s="1929"/>
      <c r="AH24" s="1929"/>
      <c r="AI24" s="1929"/>
      <c r="AJ24" s="1929"/>
      <c r="AK24" s="1929"/>
      <c r="AL24" s="1929"/>
      <c r="AM24" s="1929"/>
      <c r="AN24" s="1929"/>
      <c r="AO24" s="1929"/>
      <c r="AP24" s="1929"/>
      <c r="AQ24" s="1929"/>
      <c r="AR24" s="1929"/>
      <c r="AS24" s="1929"/>
      <c r="AT24" s="1929"/>
      <c r="AU24" s="1929"/>
      <c r="AV24" s="1929"/>
      <c r="AW24" s="1929"/>
      <c r="AX24" s="1247"/>
      <c r="AY24" s="1940"/>
      <c r="AZ24" s="1929"/>
      <c r="BA24" s="1929"/>
      <c r="BB24" s="1929"/>
      <c r="BC24" s="1929"/>
      <c r="BD24" s="1929"/>
      <c r="BE24" s="1247"/>
      <c r="BF24" s="38"/>
    </row>
    <row r="25" spans="2:58" ht="17.25" customHeight="1">
      <c r="B25" s="1930"/>
      <c r="C25" s="1929"/>
      <c r="D25" s="1929"/>
      <c r="E25" s="1929"/>
      <c r="F25" s="1929"/>
      <c r="G25" s="2"/>
      <c r="H25" s="2"/>
      <c r="I25" s="1932"/>
      <c r="J25" s="1932"/>
      <c r="K25" s="1932"/>
      <c r="L25" s="2"/>
      <c r="M25" s="2"/>
      <c r="N25" s="2"/>
      <c r="O25" s="1940"/>
      <c r="P25" s="1929"/>
      <c r="Q25" s="1929"/>
      <c r="R25" s="1929"/>
      <c r="S25" s="1929"/>
      <c r="T25" s="1247"/>
      <c r="U25" s="1932"/>
      <c r="V25" s="1940"/>
      <c r="W25" s="1929"/>
      <c r="X25" s="1929"/>
      <c r="Y25" s="1929"/>
      <c r="Z25" s="1929"/>
      <c r="AA25" s="1929"/>
      <c r="AB25" s="1929"/>
      <c r="AC25" s="1929"/>
      <c r="AD25" s="1929"/>
      <c r="AE25" s="1929"/>
      <c r="AF25" s="1929"/>
      <c r="AG25" s="1929"/>
      <c r="AH25" s="1929"/>
      <c r="AI25" s="1929"/>
      <c r="AJ25" s="1929"/>
      <c r="AK25" s="1929"/>
      <c r="AL25" s="1929"/>
      <c r="AM25" s="1929"/>
      <c r="AN25" s="1929"/>
      <c r="AO25" s="1929"/>
      <c r="AP25" s="1929"/>
      <c r="AQ25" s="1929"/>
      <c r="AR25" s="1929"/>
      <c r="AS25" s="1929"/>
      <c r="AT25" s="1929"/>
      <c r="AU25" s="1929"/>
      <c r="AV25" s="1929"/>
      <c r="AW25" s="1929"/>
      <c r="AX25" s="1247"/>
      <c r="AY25" s="1940"/>
      <c r="AZ25" s="1929"/>
      <c r="BA25" s="1929"/>
      <c r="BB25" s="1929"/>
      <c r="BC25" s="1929"/>
      <c r="BD25" s="1929"/>
      <c r="BE25" s="1247"/>
      <c r="BF25" s="38"/>
    </row>
    <row r="26" spans="2:58" ht="17.25" customHeight="1">
      <c r="B26" s="1930"/>
      <c r="C26" s="1929"/>
      <c r="D26" s="1929"/>
      <c r="E26" s="1929"/>
      <c r="F26" s="1929"/>
      <c r="G26" s="2"/>
      <c r="H26" s="2"/>
      <c r="I26" s="1932"/>
      <c r="J26" s="1932"/>
      <c r="K26" s="1932"/>
      <c r="L26" s="2"/>
      <c r="M26" s="2"/>
      <c r="N26" s="2"/>
      <c r="O26" s="1940"/>
      <c r="P26" s="1929"/>
      <c r="Q26" s="1929"/>
      <c r="R26" s="1929"/>
      <c r="S26" s="1929"/>
      <c r="T26" s="1247"/>
      <c r="U26" s="1932"/>
      <c r="V26" s="1940"/>
      <c r="W26" s="1929"/>
      <c r="X26" s="1929"/>
      <c r="Y26" s="1929"/>
      <c r="Z26" s="1929"/>
      <c r="AA26" s="1929"/>
      <c r="AB26" s="1929"/>
      <c r="AC26" s="1929"/>
      <c r="AD26" s="1929"/>
      <c r="AE26" s="1929"/>
      <c r="AF26" s="1929"/>
      <c r="AG26" s="1929"/>
      <c r="AH26" s="1929"/>
      <c r="AI26" s="1929"/>
      <c r="AJ26" s="1929"/>
      <c r="AK26" s="1929"/>
      <c r="AL26" s="1929"/>
      <c r="AM26" s="1929"/>
      <c r="AN26" s="1929"/>
      <c r="AO26" s="1929"/>
      <c r="AP26" s="1929"/>
      <c r="AQ26" s="1929"/>
      <c r="AR26" s="1929"/>
      <c r="AS26" s="1929"/>
      <c r="AT26" s="1929"/>
      <c r="AU26" s="1929"/>
      <c r="AV26" s="1929"/>
      <c r="AW26" s="1929"/>
      <c r="AX26" s="1247"/>
      <c r="AY26" s="1940"/>
      <c r="AZ26" s="1929"/>
      <c r="BA26" s="1929"/>
      <c r="BB26" s="1929"/>
      <c r="BC26" s="1929"/>
      <c r="BD26" s="1929"/>
      <c r="BE26" s="1247"/>
      <c r="BF26" s="38"/>
    </row>
    <row r="27" spans="2:58" ht="18.75" customHeight="1">
      <c r="B27" s="1930"/>
      <c r="C27" s="1929"/>
      <c r="D27" s="1929"/>
      <c r="E27" s="1929"/>
      <c r="F27" s="1929"/>
      <c r="G27" s="2"/>
      <c r="H27" s="2"/>
      <c r="I27" s="1932"/>
      <c r="J27" s="1932"/>
      <c r="K27" s="1932"/>
      <c r="L27" s="2"/>
      <c r="M27" s="2"/>
      <c r="N27" s="2"/>
      <c r="O27" s="1941"/>
      <c r="P27" s="1942"/>
      <c r="Q27" s="1942"/>
      <c r="R27" s="1942"/>
      <c r="S27" s="1942"/>
      <c r="T27" s="1943"/>
      <c r="U27" s="1933"/>
      <c r="V27" s="1941"/>
      <c r="W27" s="1942"/>
      <c r="X27" s="1942"/>
      <c r="Y27" s="1942"/>
      <c r="Z27" s="1942"/>
      <c r="AA27" s="1942"/>
      <c r="AB27" s="1942"/>
      <c r="AC27" s="1942"/>
      <c r="AD27" s="1942"/>
      <c r="AE27" s="1942"/>
      <c r="AF27" s="1942"/>
      <c r="AG27" s="1942"/>
      <c r="AH27" s="1942"/>
      <c r="AI27" s="1942"/>
      <c r="AJ27" s="1942"/>
      <c r="AK27" s="1942"/>
      <c r="AL27" s="1942"/>
      <c r="AM27" s="1942"/>
      <c r="AN27" s="1942"/>
      <c r="AO27" s="1942"/>
      <c r="AP27" s="1942"/>
      <c r="AQ27" s="1942"/>
      <c r="AR27" s="1942"/>
      <c r="AS27" s="1942"/>
      <c r="AT27" s="1942"/>
      <c r="AU27" s="1942"/>
      <c r="AV27" s="1942"/>
      <c r="AW27" s="1942"/>
      <c r="AX27" s="1943"/>
      <c r="AY27" s="1941"/>
      <c r="AZ27" s="1942"/>
      <c r="BA27" s="1942"/>
      <c r="BB27" s="1942"/>
      <c r="BC27" s="1942"/>
      <c r="BD27" s="1942"/>
      <c r="BE27" s="1943"/>
      <c r="BF27" s="38"/>
    </row>
    <row r="28" spans="2:58" ht="36" customHeight="1">
      <c r="B28" s="1930"/>
      <c r="C28" s="1929"/>
      <c r="D28" s="1929"/>
      <c r="E28" s="1929"/>
      <c r="F28" s="1929"/>
      <c r="G28" s="2"/>
      <c r="H28" s="2"/>
      <c r="I28" s="1933"/>
      <c r="J28" s="1933"/>
      <c r="K28" s="1933"/>
      <c r="L28" s="2"/>
      <c r="M28" s="2"/>
      <c r="N28" s="2"/>
      <c r="O28" s="2"/>
      <c r="P28" s="2"/>
      <c r="Q28" s="2"/>
      <c r="R28" s="2"/>
      <c r="S28" s="2"/>
      <c r="T28" s="2"/>
      <c r="U28" s="2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2"/>
      <c r="AZ28" s="2"/>
      <c r="BA28" s="2"/>
      <c r="BB28" s="2"/>
      <c r="BC28" s="37"/>
      <c r="BD28" s="2"/>
      <c r="BE28" s="2"/>
      <c r="BF28" s="38"/>
    </row>
    <row r="29" spans="2:58" ht="17.25" customHeight="1">
      <c r="B29" s="1930"/>
      <c r="C29" s="1929"/>
      <c r="D29" s="1929"/>
      <c r="E29" s="1929"/>
      <c r="F29" s="1929"/>
      <c r="G29" s="2"/>
      <c r="H29" s="2"/>
      <c r="I29" s="1936" t="s">
        <v>1423</v>
      </c>
      <c r="J29" s="1934" t="s">
        <v>1430</v>
      </c>
      <c r="K29" s="1935" t="s">
        <v>1433</v>
      </c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37"/>
      <c r="BD29" s="2"/>
      <c r="BE29" s="2"/>
      <c r="BF29" s="38"/>
    </row>
    <row r="30" spans="2:58" ht="8.25" customHeight="1">
      <c r="B30" s="1930"/>
      <c r="C30" s="1929"/>
      <c r="D30" s="1929"/>
      <c r="E30" s="1929"/>
      <c r="F30" s="1929"/>
      <c r="G30" s="2"/>
      <c r="H30" s="2"/>
      <c r="I30" s="1932"/>
      <c r="J30" s="1932"/>
      <c r="K30" s="1932"/>
      <c r="L30" s="2"/>
      <c r="M30" s="1944" t="s">
        <v>1434</v>
      </c>
      <c r="N30" s="1929"/>
      <c r="O30" s="1929"/>
      <c r="P30" s="1929"/>
      <c r="Q30" s="1929"/>
      <c r="R30" s="1929"/>
      <c r="S30" s="1929"/>
      <c r="T30" s="1929"/>
      <c r="U30" s="1929"/>
      <c r="V30" s="1929"/>
      <c r="W30" s="1929"/>
      <c r="X30" s="1929"/>
      <c r="Y30" s="1929"/>
      <c r="Z30" s="1929"/>
      <c r="AA30" s="1929"/>
      <c r="AB30" s="1929"/>
      <c r="AC30" s="1929"/>
      <c r="AD30" s="1929"/>
      <c r="AE30" s="1929"/>
      <c r="AF30" s="1929"/>
      <c r="AG30" s="1929"/>
      <c r="AH30" s="1929"/>
      <c r="AI30" s="1929"/>
      <c r="AJ30" s="1929"/>
      <c r="AK30" s="1929"/>
      <c r="AL30" s="1929"/>
      <c r="AM30" s="1929"/>
      <c r="AN30" s="1929"/>
      <c r="AO30" s="1929"/>
      <c r="AP30" s="1929"/>
      <c r="AQ30" s="1929"/>
      <c r="AR30" s="1929"/>
      <c r="AS30" s="1929"/>
      <c r="AT30" s="1929"/>
      <c r="AU30" s="1929"/>
      <c r="AV30" s="1929"/>
      <c r="AW30" s="1929"/>
      <c r="AX30" s="1929"/>
      <c r="AY30" s="1929"/>
      <c r="AZ30" s="1929"/>
      <c r="BA30" s="1929"/>
      <c r="BB30" s="1929"/>
      <c r="BC30" s="37"/>
      <c r="BD30" s="2"/>
      <c r="BE30" s="2"/>
      <c r="BF30" s="38"/>
    </row>
    <row r="31" spans="2:58" ht="14.25" customHeight="1">
      <c r="B31" s="1930"/>
      <c r="C31" s="1929"/>
      <c r="D31" s="1929"/>
      <c r="E31" s="1929"/>
      <c r="F31" s="1929"/>
      <c r="G31" s="2"/>
      <c r="H31" s="2"/>
      <c r="I31" s="1932"/>
      <c r="J31" s="1932"/>
      <c r="K31" s="1932"/>
      <c r="L31" s="2"/>
      <c r="M31" s="1929"/>
      <c r="N31" s="1929"/>
      <c r="O31" s="1929"/>
      <c r="P31" s="1929"/>
      <c r="Q31" s="1929"/>
      <c r="R31" s="1929"/>
      <c r="S31" s="1929"/>
      <c r="T31" s="1929"/>
      <c r="U31" s="1929"/>
      <c r="V31" s="1929"/>
      <c r="W31" s="1929"/>
      <c r="X31" s="1929"/>
      <c r="Y31" s="1929"/>
      <c r="Z31" s="1929"/>
      <c r="AA31" s="1929"/>
      <c r="AB31" s="1929"/>
      <c r="AC31" s="1929"/>
      <c r="AD31" s="1929"/>
      <c r="AE31" s="1929"/>
      <c r="AF31" s="1929"/>
      <c r="AG31" s="1929"/>
      <c r="AH31" s="1929"/>
      <c r="AI31" s="1929"/>
      <c r="AJ31" s="1929"/>
      <c r="AK31" s="1929"/>
      <c r="AL31" s="1929"/>
      <c r="AM31" s="1929"/>
      <c r="AN31" s="1929"/>
      <c r="AO31" s="1929"/>
      <c r="AP31" s="1929"/>
      <c r="AQ31" s="1929"/>
      <c r="AR31" s="1929"/>
      <c r="AS31" s="1929"/>
      <c r="AT31" s="1929"/>
      <c r="AU31" s="1929"/>
      <c r="AV31" s="1929"/>
      <c r="AW31" s="1929"/>
      <c r="AX31" s="1929"/>
      <c r="AY31" s="1929"/>
      <c r="AZ31" s="1929"/>
      <c r="BA31" s="1929"/>
      <c r="BB31" s="1929"/>
      <c r="BC31" s="37"/>
      <c r="BD31" s="2"/>
      <c r="BE31" s="2"/>
      <c r="BF31" s="38"/>
    </row>
    <row r="32" spans="2:58" ht="48.75" hidden="1" customHeight="1">
      <c r="B32" s="1930"/>
      <c r="C32" s="1929"/>
      <c r="D32" s="1929"/>
      <c r="E32" s="1929"/>
      <c r="F32" s="1929"/>
      <c r="G32" s="2"/>
      <c r="H32" s="2"/>
      <c r="I32" s="1932"/>
      <c r="J32" s="1932"/>
      <c r="K32" s="193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37"/>
      <c r="BD32" s="2"/>
      <c r="BE32" s="2"/>
      <c r="BF32" s="38"/>
    </row>
    <row r="33" spans="2:58" ht="14.25" customHeight="1">
      <c r="B33" s="1930"/>
      <c r="C33" s="1929"/>
      <c r="D33" s="1929"/>
      <c r="E33" s="1929"/>
      <c r="F33" s="1929"/>
      <c r="G33" s="2"/>
      <c r="H33" s="2"/>
      <c r="I33" s="1932"/>
      <c r="J33" s="1932"/>
      <c r="K33" s="193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37"/>
      <c r="BD33" s="2"/>
      <c r="BE33" s="2"/>
      <c r="BF33" s="38"/>
    </row>
    <row r="34" spans="2:58" ht="14.25" customHeight="1">
      <c r="B34" s="1930"/>
      <c r="C34" s="1929"/>
      <c r="D34" s="1929"/>
      <c r="E34" s="1929"/>
      <c r="F34" s="1929"/>
      <c r="G34" s="2"/>
      <c r="H34" s="2"/>
      <c r="I34" s="1932"/>
      <c r="J34" s="1932"/>
      <c r="K34" s="193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37"/>
      <c r="BD34" s="2"/>
      <c r="BE34" s="2"/>
      <c r="BF34" s="38"/>
    </row>
    <row r="35" spans="2:58" ht="14.25" customHeight="1">
      <c r="B35" s="1930"/>
      <c r="C35" s="1929"/>
      <c r="D35" s="1929"/>
      <c r="E35" s="1929"/>
      <c r="F35" s="1929"/>
      <c r="G35" s="2"/>
      <c r="H35" s="2"/>
      <c r="I35" s="1932"/>
      <c r="J35" s="1932"/>
      <c r="K35" s="193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37"/>
      <c r="BD35" s="2"/>
      <c r="BE35" s="2"/>
      <c r="BF35" s="38"/>
    </row>
    <row r="36" spans="2:58" ht="6.75" customHeight="1">
      <c r="B36" s="65"/>
      <c r="C36" s="2"/>
      <c r="D36" s="2"/>
      <c r="E36" s="2"/>
      <c r="F36" s="2"/>
      <c r="G36" s="2"/>
      <c r="H36" s="2"/>
      <c r="I36" s="1932"/>
      <c r="J36" s="1932"/>
      <c r="K36" s="193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37"/>
      <c r="BD36" s="2"/>
      <c r="BE36" s="2"/>
      <c r="BF36" s="38"/>
    </row>
    <row r="37" spans="2:58" ht="28.5" customHeight="1">
      <c r="B37" s="65"/>
      <c r="C37" s="2"/>
      <c r="D37" s="2"/>
      <c r="E37" s="2"/>
      <c r="F37" s="2"/>
      <c r="G37" s="2"/>
      <c r="H37" s="2"/>
      <c r="I37" s="1932"/>
      <c r="J37" s="1932"/>
      <c r="K37" s="193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37"/>
      <c r="BD37" s="2"/>
      <c r="BE37" s="2"/>
      <c r="BF37" s="38"/>
    </row>
    <row r="38" spans="2:58" ht="54.75" customHeight="1">
      <c r="B38" s="65"/>
      <c r="C38" s="2"/>
      <c r="D38" s="2"/>
      <c r="E38" s="2"/>
      <c r="F38" s="2"/>
      <c r="G38" s="2"/>
      <c r="H38" s="2"/>
      <c r="I38" s="1932"/>
      <c r="J38" s="1932"/>
      <c r="K38" s="193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37"/>
      <c r="BD38" s="2"/>
      <c r="BE38" s="2"/>
      <c r="BF38" s="38"/>
    </row>
    <row r="39" spans="2:58" ht="15.75" customHeight="1">
      <c r="B39" s="65"/>
      <c r="C39" s="2"/>
      <c r="D39" s="2"/>
      <c r="E39" s="2"/>
      <c r="F39" s="2"/>
      <c r="G39" s="2"/>
      <c r="H39" s="2"/>
      <c r="I39" s="1933"/>
      <c r="J39" s="1933"/>
      <c r="K39" s="1933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37"/>
      <c r="BD39" s="2"/>
      <c r="BE39" s="2"/>
      <c r="BF39" s="38"/>
    </row>
    <row r="40" spans="2:58" ht="15.75" customHeight="1">
      <c r="B40" s="50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2"/>
      <c r="BD40" s="51"/>
      <c r="BE40" s="51"/>
      <c r="BF40" s="53"/>
    </row>
    <row r="41" spans="2:58" ht="15.75" customHeight="1">
      <c r="BC41" s="37"/>
    </row>
    <row r="42" spans="2:58" ht="15.75" customHeight="1">
      <c r="BC42" s="37"/>
    </row>
    <row r="43" spans="2:58" ht="15.75" customHeight="1">
      <c r="BC43" s="37"/>
    </row>
    <row r="44" spans="2:58" ht="15.75" customHeight="1">
      <c r="BC44" s="37"/>
    </row>
    <row r="45" spans="2:58" ht="15.75" customHeight="1">
      <c r="BC45" s="37"/>
    </row>
    <row r="46" spans="2:58" ht="15.75" customHeight="1">
      <c r="BC46" s="37"/>
    </row>
    <row r="47" spans="2:58" ht="15.75" customHeight="1">
      <c r="BC47" s="37"/>
    </row>
    <row r="48" spans="2:58" ht="15.75" customHeight="1">
      <c r="BC48" s="37"/>
    </row>
    <row r="49" spans="55:55" ht="15.75" customHeight="1">
      <c r="BC49" s="37"/>
    </row>
    <row r="50" spans="55:55" ht="15.75" customHeight="1">
      <c r="BC50" s="37"/>
    </row>
    <row r="51" spans="55:55" ht="15.75" customHeight="1">
      <c r="BC51" s="37"/>
    </row>
    <row r="52" spans="55:55" ht="15.75" customHeight="1">
      <c r="BC52" s="37"/>
    </row>
    <row r="53" spans="55:55" ht="15.75" customHeight="1">
      <c r="BC53" s="37"/>
    </row>
    <row r="54" spans="55:55" ht="15.75" customHeight="1">
      <c r="BC54" s="37"/>
    </row>
    <row r="55" spans="55:55" ht="15.75" customHeight="1">
      <c r="BC55" s="37"/>
    </row>
    <row r="56" spans="55:55" ht="15.75" customHeight="1">
      <c r="BC56" s="37"/>
    </row>
    <row r="57" spans="55:55" ht="15.75" customHeight="1">
      <c r="BC57" s="37"/>
    </row>
    <row r="58" spans="55:55" ht="15.75" customHeight="1">
      <c r="BC58" s="37"/>
    </row>
    <row r="59" spans="55:55" ht="15.75" customHeight="1">
      <c r="BC59" s="37"/>
    </row>
    <row r="60" spans="55:55" ht="15.75" customHeight="1">
      <c r="BC60" s="37"/>
    </row>
    <row r="61" spans="55:55" ht="15.75" customHeight="1">
      <c r="BC61" s="37"/>
    </row>
    <row r="62" spans="55:55" ht="15.75" customHeight="1">
      <c r="BC62" s="37"/>
    </row>
    <row r="63" spans="55:55" ht="15.75" customHeight="1">
      <c r="BC63" s="37"/>
    </row>
    <row r="64" spans="55:55" ht="15.75" customHeight="1">
      <c r="BC64" s="37"/>
    </row>
    <row r="65" spans="55:55" ht="15.75" customHeight="1">
      <c r="BC65" s="37"/>
    </row>
    <row r="66" spans="55:55" ht="15.75" customHeight="1">
      <c r="BC66" s="37"/>
    </row>
    <row r="67" spans="55:55" ht="15.75" customHeight="1">
      <c r="BC67" s="37"/>
    </row>
    <row r="68" spans="55:55" ht="15.75" customHeight="1">
      <c r="BC68" s="37"/>
    </row>
    <row r="69" spans="55:55" ht="15.75" customHeight="1">
      <c r="BC69" s="37"/>
    </row>
    <row r="70" spans="55:55" ht="15.75" customHeight="1">
      <c r="BC70" s="37"/>
    </row>
    <row r="71" spans="55:55" ht="15.75" customHeight="1">
      <c r="BC71" s="37"/>
    </row>
    <row r="72" spans="55:55" ht="15.75" customHeight="1">
      <c r="BC72" s="37"/>
    </row>
    <row r="73" spans="55:55" ht="15.75" customHeight="1">
      <c r="BC73" s="37"/>
    </row>
    <row r="74" spans="55:55" ht="15.75" customHeight="1">
      <c r="BC74" s="37"/>
    </row>
    <row r="75" spans="55:55" ht="15.75" customHeight="1">
      <c r="BC75" s="37"/>
    </row>
    <row r="76" spans="55:55" ht="15.75" customHeight="1">
      <c r="BC76" s="37"/>
    </row>
    <row r="77" spans="55:55" ht="15.75" customHeight="1">
      <c r="BC77" s="37"/>
    </row>
    <row r="78" spans="55:55" ht="15.75" customHeight="1">
      <c r="BC78" s="37"/>
    </row>
    <row r="79" spans="55:55" ht="15.75" customHeight="1">
      <c r="BC79" s="37"/>
    </row>
    <row r="80" spans="55:55" ht="15.75" customHeight="1">
      <c r="BC80" s="37"/>
    </row>
    <row r="81" spans="55:55" ht="15.75" customHeight="1">
      <c r="BC81" s="37"/>
    </row>
    <row r="82" spans="55:55" ht="15.75" customHeight="1">
      <c r="BC82" s="37"/>
    </row>
    <row r="83" spans="55:55" ht="15.75" customHeight="1">
      <c r="BC83" s="37"/>
    </row>
    <row r="84" spans="55:55" ht="15.75" customHeight="1">
      <c r="BC84" s="37"/>
    </row>
    <row r="85" spans="55:55" ht="15.75" customHeight="1">
      <c r="BC85" s="37"/>
    </row>
    <row r="86" spans="55:55" ht="15.75" customHeight="1">
      <c r="BC86" s="37"/>
    </row>
    <row r="87" spans="55:55" ht="15.75" customHeight="1">
      <c r="BC87" s="37"/>
    </row>
    <row r="88" spans="55:55" ht="15.75" customHeight="1">
      <c r="BC88" s="37"/>
    </row>
    <row r="89" spans="55:55" ht="15.75" customHeight="1">
      <c r="BC89" s="37"/>
    </row>
    <row r="90" spans="55:55" ht="15.75" customHeight="1">
      <c r="BC90" s="37"/>
    </row>
    <row r="91" spans="55:55" ht="15.75" customHeight="1">
      <c r="BC91" s="37"/>
    </row>
    <row r="92" spans="55:55" ht="15.75" customHeight="1">
      <c r="BC92" s="37"/>
    </row>
    <row r="93" spans="55:55" ht="15.75" customHeight="1">
      <c r="BC93" s="37"/>
    </row>
    <row r="94" spans="55:55" ht="15.75" customHeight="1">
      <c r="BC94" s="37"/>
    </row>
    <row r="95" spans="55:55" ht="15.75" customHeight="1">
      <c r="BC95" s="37"/>
    </row>
    <row r="96" spans="55:55" ht="15.75" customHeight="1">
      <c r="BC96" s="37"/>
    </row>
    <row r="97" spans="55:55" ht="15.75" customHeight="1">
      <c r="BC97" s="37"/>
    </row>
    <row r="98" spans="55:55" ht="15.75" customHeight="1">
      <c r="BC98" s="37"/>
    </row>
    <row r="99" spans="55:55" ht="15.75" customHeight="1">
      <c r="BC99" s="37"/>
    </row>
    <row r="100" spans="55:55" ht="15.75" customHeight="1">
      <c r="BC100" s="37"/>
    </row>
    <row r="101" spans="55:55" ht="15.75" customHeight="1">
      <c r="BC101" s="37"/>
    </row>
    <row r="102" spans="55:55" ht="15.75" customHeight="1">
      <c r="BC102" s="37"/>
    </row>
    <row r="103" spans="55:55" ht="15.75" customHeight="1">
      <c r="BC103" s="37"/>
    </row>
    <row r="104" spans="55:55" ht="15.75" customHeight="1">
      <c r="BC104" s="37"/>
    </row>
    <row r="105" spans="55:55" ht="15.75" customHeight="1">
      <c r="BC105" s="37"/>
    </row>
    <row r="106" spans="55:55" ht="15.75" customHeight="1">
      <c r="BC106" s="37"/>
    </row>
    <row r="107" spans="55:55" ht="15.75" customHeight="1">
      <c r="BC107" s="37"/>
    </row>
    <row r="108" spans="55:55" ht="15.75" customHeight="1">
      <c r="BC108" s="37"/>
    </row>
    <row r="109" spans="55:55" ht="15.75" customHeight="1">
      <c r="BC109" s="37"/>
    </row>
    <row r="110" spans="55:55" ht="15.75" customHeight="1">
      <c r="BC110" s="37"/>
    </row>
    <row r="111" spans="55:55" ht="15.75" customHeight="1">
      <c r="BC111" s="37"/>
    </row>
    <row r="112" spans="55:55" ht="15.75" customHeight="1">
      <c r="BC112" s="37"/>
    </row>
    <row r="113" spans="55:55" ht="15.75" customHeight="1">
      <c r="BC113" s="37"/>
    </row>
    <row r="114" spans="55:55" ht="15.75" customHeight="1">
      <c r="BC114" s="37"/>
    </row>
    <row r="115" spans="55:55" ht="15.75" customHeight="1">
      <c r="BC115" s="37"/>
    </row>
    <row r="116" spans="55:55" ht="15.75" customHeight="1">
      <c r="BC116" s="37"/>
    </row>
    <row r="117" spans="55:55" ht="15.75" customHeight="1">
      <c r="BC117" s="37"/>
    </row>
    <row r="118" spans="55:55" ht="15.75" customHeight="1">
      <c r="BC118" s="37"/>
    </row>
    <row r="119" spans="55:55" ht="15.75" customHeight="1">
      <c r="BC119" s="37"/>
    </row>
    <row r="120" spans="55:55" ht="15.75" customHeight="1">
      <c r="BC120" s="37"/>
    </row>
    <row r="121" spans="55:55" ht="15.75" customHeight="1">
      <c r="BC121" s="37"/>
    </row>
    <row r="122" spans="55:55" ht="15.75" customHeight="1">
      <c r="BC122" s="37"/>
    </row>
    <row r="123" spans="55:55" ht="15.75" customHeight="1">
      <c r="BC123" s="37"/>
    </row>
    <row r="124" spans="55:55" ht="15.75" customHeight="1">
      <c r="BC124" s="37"/>
    </row>
    <row r="125" spans="55:55" ht="15.75" customHeight="1">
      <c r="BC125" s="37"/>
    </row>
    <row r="126" spans="55:55" ht="15.75" customHeight="1">
      <c r="BC126" s="37"/>
    </row>
    <row r="127" spans="55:55" ht="15.75" customHeight="1">
      <c r="BC127" s="37"/>
    </row>
    <row r="128" spans="55:55" ht="15.75" customHeight="1">
      <c r="BC128" s="37"/>
    </row>
    <row r="129" spans="55:55" ht="15.75" customHeight="1">
      <c r="BC129" s="37"/>
    </row>
    <row r="130" spans="55:55" ht="15.75" customHeight="1">
      <c r="BC130" s="37"/>
    </row>
    <row r="131" spans="55:55" ht="15.75" customHeight="1">
      <c r="BC131" s="37"/>
    </row>
    <row r="132" spans="55:55" ht="15.75" customHeight="1">
      <c r="BC132" s="37"/>
    </row>
    <row r="133" spans="55:55" ht="15.75" customHeight="1">
      <c r="BC133" s="37"/>
    </row>
    <row r="134" spans="55:55" ht="15.75" customHeight="1">
      <c r="BC134" s="37"/>
    </row>
    <row r="135" spans="55:55" ht="15.75" customHeight="1">
      <c r="BC135" s="37"/>
    </row>
    <row r="136" spans="55:55" ht="15.75" customHeight="1">
      <c r="BC136" s="37"/>
    </row>
    <row r="137" spans="55:55" ht="15.75" customHeight="1">
      <c r="BC137" s="37"/>
    </row>
    <row r="138" spans="55:55" ht="15.75" customHeight="1">
      <c r="BC138" s="37"/>
    </row>
    <row r="139" spans="55:55" ht="15.75" customHeight="1">
      <c r="BC139" s="37"/>
    </row>
    <row r="140" spans="55:55" ht="15.75" customHeight="1">
      <c r="BC140" s="37"/>
    </row>
    <row r="141" spans="55:55" ht="15.75" customHeight="1">
      <c r="BC141" s="37"/>
    </row>
    <row r="142" spans="55:55" ht="15.75" customHeight="1">
      <c r="BC142" s="37"/>
    </row>
    <row r="143" spans="55:55" ht="15.75" customHeight="1">
      <c r="BC143" s="37"/>
    </row>
    <row r="144" spans="55:55" ht="15.75" customHeight="1">
      <c r="BC144" s="37"/>
    </row>
    <row r="145" spans="55:55" ht="15.75" customHeight="1">
      <c r="BC145" s="37"/>
    </row>
    <row r="146" spans="55:55" ht="15.75" customHeight="1">
      <c r="BC146" s="37"/>
    </row>
    <row r="147" spans="55:55" ht="15.75" customHeight="1">
      <c r="BC147" s="37"/>
    </row>
    <row r="148" spans="55:55" ht="15.75" customHeight="1">
      <c r="BC148" s="37"/>
    </row>
    <row r="149" spans="55:55" ht="15.75" customHeight="1">
      <c r="BC149" s="37"/>
    </row>
    <row r="150" spans="55:55" ht="15.75" customHeight="1">
      <c r="BC150" s="37"/>
    </row>
    <row r="151" spans="55:55" ht="15.75" customHeight="1">
      <c r="BC151" s="37"/>
    </row>
    <row r="152" spans="55:55" ht="15.75" customHeight="1">
      <c r="BC152" s="37"/>
    </row>
    <row r="153" spans="55:55" ht="15.75" customHeight="1">
      <c r="BC153" s="37"/>
    </row>
    <row r="154" spans="55:55" ht="15.75" customHeight="1">
      <c r="BC154" s="37"/>
    </row>
    <row r="155" spans="55:55" ht="15.75" customHeight="1">
      <c r="BC155" s="37"/>
    </row>
    <row r="156" spans="55:55" ht="15.75" customHeight="1">
      <c r="BC156" s="37"/>
    </row>
    <row r="157" spans="55:55" ht="15.75" customHeight="1">
      <c r="BC157" s="37"/>
    </row>
    <row r="158" spans="55:55" ht="15.75" customHeight="1">
      <c r="BC158" s="37"/>
    </row>
    <row r="159" spans="55:55" ht="15.75" customHeight="1">
      <c r="BC159" s="37"/>
    </row>
    <row r="160" spans="55:55" ht="15.75" customHeight="1">
      <c r="BC160" s="37"/>
    </row>
    <row r="161" spans="55:55" ht="15.75" customHeight="1">
      <c r="BC161" s="37"/>
    </row>
    <row r="162" spans="55:55" ht="15.75" customHeight="1">
      <c r="BC162" s="37"/>
    </row>
    <row r="163" spans="55:55" ht="15.75" customHeight="1">
      <c r="BC163" s="37"/>
    </row>
    <row r="164" spans="55:55" ht="15.75" customHeight="1">
      <c r="BC164" s="37"/>
    </row>
    <row r="165" spans="55:55" ht="15.75" customHeight="1">
      <c r="BC165" s="37"/>
    </row>
    <row r="166" spans="55:55" ht="15.75" customHeight="1">
      <c r="BC166" s="37"/>
    </row>
    <row r="167" spans="55:55" ht="15.75" customHeight="1">
      <c r="BC167" s="37"/>
    </row>
    <row r="168" spans="55:55" ht="15.75" customHeight="1">
      <c r="BC168" s="37"/>
    </row>
    <row r="169" spans="55:55" ht="15.75" customHeight="1">
      <c r="BC169" s="37"/>
    </row>
    <row r="170" spans="55:55" ht="15.75" customHeight="1">
      <c r="BC170" s="37"/>
    </row>
    <row r="171" spans="55:55" ht="15.75" customHeight="1">
      <c r="BC171" s="37"/>
    </row>
    <row r="172" spans="55:55" ht="15.75" customHeight="1">
      <c r="BC172" s="37"/>
    </row>
    <row r="173" spans="55:55" ht="15.75" customHeight="1">
      <c r="BC173" s="37"/>
    </row>
    <row r="174" spans="55:55" ht="15.75" customHeight="1">
      <c r="BC174" s="37"/>
    </row>
    <row r="175" spans="55:55" ht="15.75" customHeight="1">
      <c r="BC175" s="37"/>
    </row>
    <row r="176" spans="55:55" ht="15.75" customHeight="1">
      <c r="BC176" s="37"/>
    </row>
    <row r="177" spans="55:55" ht="15.75" customHeight="1">
      <c r="BC177" s="37"/>
    </row>
    <row r="178" spans="55:55" ht="15.75" customHeight="1">
      <c r="BC178" s="37"/>
    </row>
    <row r="179" spans="55:55" ht="15.75" customHeight="1">
      <c r="BC179" s="37"/>
    </row>
    <row r="180" spans="55:55" ht="15.75" customHeight="1">
      <c r="BC180" s="37"/>
    </row>
    <row r="181" spans="55:55" ht="15.75" customHeight="1">
      <c r="BC181" s="37"/>
    </row>
    <row r="182" spans="55:55" ht="15.75" customHeight="1">
      <c r="BC182" s="37"/>
    </row>
    <row r="183" spans="55:55" ht="15.75" customHeight="1">
      <c r="BC183" s="37"/>
    </row>
    <row r="184" spans="55:55" ht="15.75" customHeight="1">
      <c r="BC184" s="37"/>
    </row>
    <row r="185" spans="55:55" ht="15.75" customHeight="1">
      <c r="BC185" s="37"/>
    </row>
    <row r="186" spans="55:55" ht="15.75" customHeight="1">
      <c r="BC186" s="37"/>
    </row>
    <row r="187" spans="55:55" ht="15.75" customHeight="1">
      <c r="BC187" s="37"/>
    </row>
    <row r="188" spans="55:55" ht="15.75" customHeight="1">
      <c r="BC188" s="37"/>
    </row>
    <row r="189" spans="55:55" ht="15.75" customHeight="1">
      <c r="BC189" s="37"/>
    </row>
    <row r="190" spans="55:55" ht="15.75" customHeight="1">
      <c r="BC190" s="37"/>
    </row>
    <row r="191" spans="55:55" ht="15.75" customHeight="1">
      <c r="BC191" s="37"/>
    </row>
    <row r="192" spans="55:55" ht="15.75" customHeight="1">
      <c r="BC192" s="37"/>
    </row>
    <row r="193" spans="55:55" ht="15.75" customHeight="1">
      <c r="BC193" s="37"/>
    </row>
    <row r="194" spans="55:55" ht="15.75" customHeight="1">
      <c r="BC194" s="37"/>
    </row>
    <row r="195" spans="55:55" ht="15.75" customHeight="1">
      <c r="BC195" s="37"/>
    </row>
    <row r="196" spans="55:55" ht="15.75" customHeight="1">
      <c r="BC196" s="37"/>
    </row>
    <row r="197" spans="55:55" ht="15.75" customHeight="1">
      <c r="BC197" s="37"/>
    </row>
    <row r="198" spans="55:55" ht="15.75" customHeight="1">
      <c r="BC198" s="37"/>
    </row>
    <row r="199" spans="55:55" ht="15.75" customHeight="1">
      <c r="BC199" s="37"/>
    </row>
    <row r="200" spans="55:55" ht="15.75" customHeight="1">
      <c r="BC200" s="37"/>
    </row>
    <row r="201" spans="55:55" ht="15.75" customHeight="1">
      <c r="BC201" s="37"/>
    </row>
    <row r="202" spans="55:55" ht="15.75" customHeight="1">
      <c r="BC202" s="37"/>
    </row>
    <row r="203" spans="55:55" ht="15.75" customHeight="1">
      <c r="BC203" s="37"/>
    </row>
    <row r="204" spans="55:55" ht="15.75" customHeight="1">
      <c r="BC204" s="37"/>
    </row>
    <row r="205" spans="55:55" ht="15.75" customHeight="1">
      <c r="BC205" s="37"/>
    </row>
    <row r="206" spans="55:55" ht="15.75" customHeight="1">
      <c r="BC206" s="37"/>
    </row>
    <row r="207" spans="55:55" ht="15.75" customHeight="1">
      <c r="BC207" s="37"/>
    </row>
    <row r="208" spans="55:55" ht="15.75" customHeight="1">
      <c r="BC208" s="37"/>
    </row>
    <row r="209" spans="55:55" ht="15.75" customHeight="1">
      <c r="BC209" s="37"/>
    </row>
    <row r="210" spans="55:55" ht="15.75" customHeight="1">
      <c r="BC210" s="37"/>
    </row>
    <row r="211" spans="55:55" ht="15.75" customHeight="1">
      <c r="BC211" s="37"/>
    </row>
    <row r="212" spans="55:55" ht="15.75" customHeight="1">
      <c r="BC212" s="37"/>
    </row>
    <row r="213" spans="55:55" ht="15.75" customHeight="1">
      <c r="BC213" s="37"/>
    </row>
    <row r="214" spans="55:55" ht="15.75" customHeight="1">
      <c r="BC214" s="37"/>
    </row>
    <row r="215" spans="55:55" ht="15.75" customHeight="1">
      <c r="BC215" s="37"/>
    </row>
    <row r="216" spans="55:55" ht="15.75" customHeight="1">
      <c r="BC216" s="37"/>
    </row>
    <row r="217" spans="55:55" ht="15.75" customHeight="1">
      <c r="BC217" s="37"/>
    </row>
    <row r="218" spans="55:55" ht="15.75" customHeight="1">
      <c r="BC218" s="37"/>
    </row>
    <row r="219" spans="55:55" ht="15.75" customHeight="1">
      <c r="BC219" s="37"/>
    </row>
    <row r="220" spans="55:55" ht="15.75" customHeight="1">
      <c r="BC220" s="37"/>
    </row>
    <row r="221" spans="55:55" ht="15.75" customHeight="1">
      <c r="BC221" s="37"/>
    </row>
    <row r="222" spans="55:55" ht="15.75" customHeight="1">
      <c r="BC222" s="37"/>
    </row>
    <row r="223" spans="55:55" ht="15.75" customHeight="1">
      <c r="BC223" s="37"/>
    </row>
    <row r="224" spans="55:55" ht="15.75" customHeight="1">
      <c r="BC224" s="37"/>
    </row>
    <row r="225" spans="55:55" ht="15.75" customHeight="1">
      <c r="BC225" s="37"/>
    </row>
    <row r="226" spans="55:55" ht="15.75" customHeight="1">
      <c r="BC226" s="37"/>
    </row>
    <row r="227" spans="55:55" ht="15.75" customHeight="1">
      <c r="BC227" s="37"/>
    </row>
    <row r="228" spans="55:55" ht="15.75" customHeight="1">
      <c r="BC228" s="37"/>
    </row>
    <row r="229" spans="55:55" ht="15.75" customHeight="1">
      <c r="BC229" s="37"/>
    </row>
    <row r="230" spans="55:55" ht="15.75" customHeight="1">
      <c r="BC230" s="37"/>
    </row>
    <row r="231" spans="55:55" ht="15.75" customHeight="1">
      <c r="BC231" s="37"/>
    </row>
    <row r="232" spans="55:55" ht="15.75" customHeight="1">
      <c r="BC232" s="37"/>
    </row>
    <row r="233" spans="55:55" ht="15.75" customHeight="1">
      <c r="BC233" s="37"/>
    </row>
    <row r="234" spans="55:55" ht="15.75" customHeight="1">
      <c r="BC234" s="37"/>
    </row>
    <row r="235" spans="55:55" ht="15.75" customHeight="1">
      <c r="BC235" s="37"/>
    </row>
    <row r="236" spans="55:55" ht="15.75" customHeight="1">
      <c r="BC236" s="37"/>
    </row>
    <row r="237" spans="55:55" ht="15.75" customHeight="1">
      <c r="BC237" s="37"/>
    </row>
    <row r="238" spans="55:55" ht="15.75" customHeight="1">
      <c r="BC238" s="37"/>
    </row>
    <row r="239" spans="55:55" ht="15.75" customHeight="1">
      <c r="BC239" s="37"/>
    </row>
    <row r="240" spans="55:55" ht="15.75" customHeight="1">
      <c r="BC240" s="37"/>
    </row>
    <row r="241" spans="55:55" ht="15.75" customHeight="1">
      <c r="BC241" s="37"/>
    </row>
    <row r="242" spans="55:55" ht="15.75" customHeight="1">
      <c r="BC242" s="37"/>
    </row>
    <row r="243" spans="55:55" ht="15.75" customHeight="1">
      <c r="BC243" s="37"/>
    </row>
    <row r="244" spans="55:55" ht="15.75" customHeight="1">
      <c r="BC244" s="37"/>
    </row>
    <row r="245" spans="55:55" ht="15.75" customHeight="1">
      <c r="BC245" s="37"/>
    </row>
    <row r="246" spans="55:55" ht="15.75" customHeight="1">
      <c r="BC246" s="37"/>
    </row>
    <row r="247" spans="55:55" ht="15.75" customHeight="1">
      <c r="BC247" s="37"/>
    </row>
    <row r="248" spans="55:55" ht="15.75" customHeight="1">
      <c r="BC248" s="37"/>
    </row>
    <row r="249" spans="55:55" ht="15.75" customHeight="1">
      <c r="BC249" s="37"/>
    </row>
    <row r="250" spans="55:55" ht="15.75" customHeight="1">
      <c r="BC250" s="37"/>
    </row>
    <row r="251" spans="55:55" ht="15.75" customHeight="1">
      <c r="BC251" s="37"/>
    </row>
    <row r="252" spans="55:55" ht="15.75" customHeight="1">
      <c r="BC252" s="37"/>
    </row>
    <row r="253" spans="55:55" ht="15.75" customHeight="1">
      <c r="BC253" s="37"/>
    </row>
    <row r="254" spans="55:55" ht="15.75" customHeight="1">
      <c r="BC254" s="37"/>
    </row>
    <row r="255" spans="55:55" ht="15.75" customHeight="1">
      <c r="BC255" s="37"/>
    </row>
    <row r="256" spans="55:55" ht="15.75" customHeight="1">
      <c r="BC256" s="37"/>
    </row>
    <row r="257" spans="55:55" ht="15.75" customHeight="1">
      <c r="BC257" s="37"/>
    </row>
    <row r="258" spans="55:55" ht="15.75" customHeight="1">
      <c r="BC258" s="37"/>
    </row>
    <row r="259" spans="55:55" ht="15.75" customHeight="1">
      <c r="BC259" s="37"/>
    </row>
    <row r="260" spans="55:55" ht="15.75" customHeight="1">
      <c r="BC260" s="37"/>
    </row>
    <row r="261" spans="55:55" ht="15.75" customHeight="1">
      <c r="BC261" s="37"/>
    </row>
    <row r="262" spans="55:55" ht="15.75" customHeight="1">
      <c r="BC262" s="37"/>
    </row>
    <row r="263" spans="55:55" ht="15.75" customHeight="1">
      <c r="BC263" s="37"/>
    </row>
    <row r="264" spans="55:55" ht="15.75" customHeight="1">
      <c r="BC264" s="37"/>
    </row>
    <row r="265" spans="55:55" ht="15.75" customHeight="1">
      <c r="BC265" s="37"/>
    </row>
    <row r="266" spans="55:55" ht="15.75" customHeight="1">
      <c r="BC266" s="37"/>
    </row>
    <row r="267" spans="55:55" ht="15.75" customHeight="1">
      <c r="BC267" s="37"/>
    </row>
    <row r="268" spans="55:55" ht="15.75" customHeight="1">
      <c r="BC268" s="37"/>
    </row>
    <row r="269" spans="55:55" ht="15.75" customHeight="1">
      <c r="BC269" s="37"/>
    </row>
    <row r="270" spans="55:55" ht="15.75" customHeight="1">
      <c r="BC270" s="37"/>
    </row>
    <row r="271" spans="55:55" ht="15.75" customHeight="1">
      <c r="BC271" s="37"/>
    </row>
    <row r="272" spans="55:55" ht="15.75" customHeight="1">
      <c r="BC272" s="37"/>
    </row>
    <row r="273" spans="55:55" ht="15.75" customHeight="1">
      <c r="BC273" s="37"/>
    </row>
    <row r="274" spans="55:55" ht="15.75" customHeight="1">
      <c r="BC274" s="37"/>
    </row>
    <row r="275" spans="55:55" ht="15.75" customHeight="1">
      <c r="BC275" s="37"/>
    </row>
    <row r="276" spans="55:55" ht="15.75" customHeight="1">
      <c r="BC276" s="37"/>
    </row>
    <row r="277" spans="55:55" ht="15.75" customHeight="1">
      <c r="BC277" s="37"/>
    </row>
    <row r="278" spans="55:55" ht="15.75" customHeight="1">
      <c r="BC278" s="37"/>
    </row>
    <row r="279" spans="55:55" ht="15.75" customHeight="1">
      <c r="BC279" s="37"/>
    </row>
    <row r="280" spans="55:55" ht="15.75" customHeight="1">
      <c r="BC280" s="37"/>
    </row>
    <row r="281" spans="55:55" ht="15.75" customHeight="1">
      <c r="BC281" s="37"/>
    </row>
    <row r="282" spans="55:55" ht="15.75" customHeight="1">
      <c r="BC282" s="37"/>
    </row>
    <row r="283" spans="55:55" ht="15.75" customHeight="1">
      <c r="BC283" s="37"/>
    </row>
    <row r="284" spans="55:55" ht="15.75" customHeight="1">
      <c r="BC284" s="37"/>
    </row>
    <row r="285" spans="55:55" ht="15.75" customHeight="1">
      <c r="BC285" s="37"/>
    </row>
    <row r="286" spans="55:55" ht="15.75" customHeight="1">
      <c r="BC286" s="37"/>
    </row>
    <row r="287" spans="55:55" ht="15.75" customHeight="1">
      <c r="BC287" s="37"/>
    </row>
    <row r="288" spans="55:55" ht="15.75" customHeight="1">
      <c r="BC288" s="37"/>
    </row>
    <row r="289" spans="55:55" ht="15.75" customHeight="1">
      <c r="BC289" s="37"/>
    </row>
    <row r="290" spans="55:55" ht="15.75" customHeight="1">
      <c r="BC290" s="37"/>
    </row>
    <row r="291" spans="55:55" ht="15.75" customHeight="1">
      <c r="BC291" s="37"/>
    </row>
    <row r="292" spans="55:55" ht="15.75" customHeight="1">
      <c r="BC292" s="37"/>
    </row>
    <row r="293" spans="55:55" ht="15.75" customHeight="1">
      <c r="BC293" s="37"/>
    </row>
    <row r="294" spans="55:55" ht="15.75" customHeight="1">
      <c r="BC294" s="37"/>
    </row>
    <row r="295" spans="55:55" ht="15.75" customHeight="1">
      <c r="BC295" s="37"/>
    </row>
    <row r="296" spans="55:55" ht="15.75" customHeight="1">
      <c r="BC296" s="37"/>
    </row>
    <row r="297" spans="55:55" ht="15.75" customHeight="1">
      <c r="BC297" s="37"/>
    </row>
    <row r="298" spans="55:55" ht="15.75" customHeight="1">
      <c r="BC298" s="37"/>
    </row>
    <row r="299" spans="55:55" ht="15.75" customHeight="1">
      <c r="BC299" s="37"/>
    </row>
    <row r="300" spans="55:55" ht="15.75" customHeight="1">
      <c r="BC300" s="37"/>
    </row>
    <row r="301" spans="55:55" ht="15.75" customHeight="1">
      <c r="BC301" s="37"/>
    </row>
    <row r="302" spans="55:55" ht="15.75" customHeight="1">
      <c r="BC302" s="37"/>
    </row>
    <row r="303" spans="55:55" ht="15.75" customHeight="1">
      <c r="BC303" s="37"/>
    </row>
    <row r="304" spans="55:55" ht="15.75" customHeight="1">
      <c r="BC304" s="37"/>
    </row>
    <row r="305" spans="55:55" ht="15.75" customHeight="1">
      <c r="BC305" s="37"/>
    </row>
    <row r="306" spans="55:55" ht="15.75" customHeight="1">
      <c r="BC306" s="37"/>
    </row>
    <row r="307" spans="55:55" ht="15.75" customHeight="1">
      <c r="BC307" s="37"/>
    </row>
    <row r="308" spans="55:55" ht="15.75" customHeight="1">
      <c r="BC308" s="37"/>
    </row>
    <row r="309" spans="55:55" ht="15.75" customHeight="1">
      <c r="BC309" s="37"/>
    </row>
    <row r="310" spans="55:55" ht="15.75" customHeight="1">
      <c r="BC310" s="37"/>
    </row>
    <row r="311" spans="55:55" ht="15.75" customHeight="1">
      <c r="BC311" s="37"/>
    </row>
    <row r="312" spans="55:55" ht="15.75" customHeight="1">
      <c r="BC312" s="37"/>
    </row>
    <row r="313" spans="55:55" ht="15.75" customHeight="1">
      <c r="BC313" s="37"/>
    </row>
    <row r="314" spans="55:55" ht="15.75" customHeight="1">
      <c r="BC314" s="37"/>
    </row>
    <row r="315" spans="55:55" ht="15.75" customHeight="1">
      <c r="BC315" s="37"/>
    </row>
    <row r="316" spans="55:55" ht="15.75" customHeight="1">
      <c r="BC316" s="37"/>
    </row>
    <row r="317" spans="55:55" ht="15.75" customHeight="1">
      <c r="BC317" s="37"/>
    </row>
    <row r="318" spans="55:55" ht="15.75" customHeight="1">
      <c r="BC318" s="37"/>
    </row>
    <row r="319" spans="55:55" ht="15.75" customHeight="1">
      <c r="BC319" s="37"/>
    </row>
    <row r="320" spans="55:55" ht="15.75" customHeight="1">
      <c r="BC320" s="37"/>
    </row>
    <row r="321" spans="55:55" ht="15.75" customHeight="1">
      <c r="BC321" s="37"/>
    </row>
    <row r="322" spans="55:55" ht="15.75" customHeight="1">
      <c r="BC322" s="37"/>
    </row>
    <row r="323" spans="55:55" ht="15.75" customHeight="1">
      <c r="BC323" s="37"/>
    </row>
    <row r="324" spans="55:55" ht="15.75" customHeight="1">
      <c r="BC324" s="37"/>
    </row>
    <row r="325" spans="55:55" ht="15.75" customHeight="1">
      <c r="BC325" s="37"/>
    </row>
    <row r="326" spans="55:55" ht="15.75" customHeight="1">
      <c r="BC326" s="37"/>
    </row>
    <row r="327" spans="55:55" ht="15.75" customHeight="1">
      <c r="BC327" s="37"/>
    </row>
    <row r="328" spans="55:55" ht="15.75" customHeight="1">
      <c r="BC328" s="37"/>
    </row>
    <row r="329" spans="55:55" ht="15.75" customHeight="1">
      <c r="BC329" s="37"/>
    </row>
    <row r="330" spans="55:55" ht="15.75" customHeight="1">
      <c r="BC330" s="37"/>
    </row>
    <row r="331" spans="55:55" ht="15.75" customHeight="1">
      <c r="BC331" s="37"/>
    </row>
    <row r="332" spans="55:55" ht="15.75" customHeight="1">
      <c r="BC332" s="37"/>
    </row>
    <row r="333" spans="55:55" ht="15.75" customHeight="1">
      <c r="BC333" s="37"/>
    </row>
    <row r="334" spans="55:55" ht="15.75" customHeight="1">
      <c r="BC334" s="37"/>
    </row>
    <row r="335" spans="55:55" ht="15.75" customHeight="1">
      <c r="BC335" s="37"/>
    </row>
    <row r="336" spans="55:55" ht="15.75" customHeight="1">
      <c r="BC336" s="37"/>
    </row>
    <row r="337" spans="55:55" ht="15.75" customHeight="1">
      <c r="BC337" s="37"/>
    </row>
    <row r="338" spans="55:55" ht="15.75" customHeight="1">
      <c r="BC338" s="37"/>
    </row>
    <row r="339" spans="55:55" ht="15.75" customHeight="1">
      <c r="BC339" s="37"/>
    </row>
    <row r="340" spans="55:55" ht="15.75" customHeight="1">
      <c r="BC340" s="37"/>
    </row>
    <row r="341" spans="55:55" ht="15.75" customHeight="1">
      <c r="BC341" s="37"/>
    </row>
    <row r="342" spans="55:55" ht="15.75" customHeight="1">
      <c r="BC342" s="37"/>
    </row>
    <row r="343" spans="55:55" ht="15.75" customHeight="1">
      <c r="BC343" s="37"/>
    </row>
    <row r="344" spans="55:55" ht="15.75" customHeight="1">
      <c r="BC344" s="37"/>
    </row>
    <row r="345" spans="55:55" ht="15.75" customHeight="1">
      <c r="BC345" s="37"/>
    </row>
    <row r="346" spans="55:55" ht="15.75" customHeight="1">
      <c r="BC346" s="37"/>
    </row>
    <row r="347" spans="55:55" ht="15.75" customHeight="1">
      <c r="BC347" s="37"/>
    </row>
    <row r="348" spans="55:55" ht="15.75" customHeight="1">
      <c r="BC348" s="37"/>
    </row>
    <row r="349" spans="55:55" ht="15.75" customHeight="1">
      <c r="BC349" s="37"/>
    </row>
    <row r="350" spans="55:55" ht="15.75" customHeight="1">
      <c r="BC350" s="37"/>
    </row>
    <row r="351" spans="55:55" ht="15.75" customHeight="1">
      <c r="BC351" s="37"/>
    </row>
    <row r="352" spans="55:55" ht="15.75" customHeight="1">
      <c r="BC352" s="37"/>
    </row>
    <row r="353" spans="55:55" ht="15.75" customHeight="1">
      <c r="BC353" s="37"/>
    </row>
    <row r="354" spans="55:55" ht="15.75" customHeight="1">
      <c r="BC354" s="37"/>
    </row>
    <row r="355" spans="55:55" ht="15.75" customHeight="1">
      <c r="BC355" s="37"/>
    </row>
    <row r="356" spans="55:55" ht="15.75" customHeight="1">
      <c r="BC356" s="37"/>
    </row>
    <row r="357" spans="55:55" ht="15.75" customHeight="1">
      <c r="BC357" s="37"/>
    </row>
    <row r="358" spans="55:55" ht="15.75" customHeight="1">
      <c r="BC358" s="37"/>
    </row>
    <row r="359" spans="55:55" ht="15.75" customHeight="1">
      <c r="BC359" s="37"/>
    </row>
    <row r="360" spans="55:55" ht="15.75" customHeight="1">
      <c r="BC360" s="37"/>
    </row>
    <row r="361" spans="55:55" ht="15.75" customHeight="1">
      <c r="BC361" s="37"/>
    </row>
    <row r="362" spans="55:55" ht="15.75" customHeight="1">
      <c r="BC362" s="37"/>
    </row>
    <row r="363" spans="55:55" ht="15.75" customHeight="1">
      <c r="BC363" s="37"/>
    </row>
    <row r="364" spans="55:55" ht="15.75" customHeight="1">
      <c r="BC364" s="37"/>
    </row>
    <row r="365" spans="55:55" ht="15.75" customHeight="1">
      <c r="BC365" s="37"/>
    </row>
    <row r="366" spans="55:55" ht="15.75" customHeight="1">
      <c r="BC366" s="37"/>
    </row>
    <row r="367" spans="55:55" ht="15.75" customHeight="1">
      <c r="BC367" s="37"/>
    </row>
    <row r="368" spans="55:55" ht="15.75" customHeight="1">
      <c r="BC368" s="37"/>
    </row>
    <row r="369" spans="55:55" ht="15.75" customHeight="1">
      <c r="BC369" s="37"/>
    </row>
    <row r="370" spans="55:55" ht="15.75" customHeight="1">
      <c r="BC370" s="37"/>
    </row>
    <row r="371" spans="55:55" ht="15.75" customHeight="1">
      <c r="BC371" s="37"/>
    </row>
    <row r="372" spans="55:55" ht="15.75" customHeight="1">
      <c r="BC372" s="37"/>
    </row>
    <row r="373" spans="55:55" ht="15.75" customHeight="1">
      <c r="BC373" s="37"/>
    </row>
    <row r="374" spans="55:55" ht="15.75" customHeight="1">
      <c r="BC374" s="37"/>
    </row>
    <row r="375" spans="55:55" ht="15.75" customHeight="1">
      <c r="BC375" s="37"/>
    </row>
    <row r="376" spans="55:55" ht="15.75" customHeight="1">
      <c r="BC376" s="37"/>
    </row>
    <row r="377" spans="55:55" ht="15.75" customHeight="1">
      <c r="BC377" s="37"/>
    </row>
    <row r="378" spans="55:55" ht="15.75" customHeight="1">
      <c r="BC378" s="37"/>
    </row>
    <row r="379" spans="55:55" ht="15.75" customHeight="1">
      <c r="BC379" s="37"/>
    </row>
    <row r="380" spans="55:55" ht="15.75" customHeight="1">
      <c r="BC380" s="37"/>
    </row>
    <row r="381" spans="55:55" ht="15.75" customHeight="1">
      <c r="BC381" s="37"/>
    </row>
    <row r="382" spans="55:55" ht="15.75" customHeight="1">
      <c r="BC382" s="37"/>
    </row>
    <row r="383" spans="55:55" ht="15.75" customHeight="1">
      <c r="BC383" s="37"/>
    </row>
    <row r="384" spans="55:55" ht="15.75" customHeight="1">
      <c r="BC384" s="37"/>
    </row>
    <row r="385" spans="55:55" ht="15.75" customHeight="1">
      <c r="BC385" s="37"/>
    </row>
    <row r="386" spans="55:55" ht="15.75" customHeight="1">
      <c r="BC386" s="37"/>
    </row>
    <row r="387" spans="55:55" ht="15.75" customHeight="1">
      <c r="BC387" s="37"/>
    </row>
    <row r="388" spans="55:55" ht="15.75" customHeight="1">
      <c r="BC388" s="37"/>
    </row>
    <row r="389" spans="55:55" ht="15.75" customHeight="1">
      <c r="BC389" s="37"/>
    </row>
    <row r="390" spans="55:55" ht="15.75" customHeight="1">
      <c r="BC390" s="37"/>
    </row>
    <row r="391" spans="55:55" ht="15.75" customHeight="1">
      <c r="BC391" s="37"/>
    </row>
    <row r="392" spans="55:55" ht="15.75" customHeight="1">
      <c r="BC392" s="37"/>
    </row>
    <row r="393" spans="55:55" ht="15.75" customHeight="1">
      <c r="BC393" s="37"/>
    </row>
    <row r="394" spans="55:55" ht="15.75" customHeight="1">
      <c r="BC394" s="37"/>
    </row>
    <row r="395" spans="55:55" ht="15.75" customHeight="1">
      <c r="BC395" s="37"/>
    </row>
    <row r="396" spans="55:55" ht="15.75" customHeight="1">
      <c r="BC396" s="37"/>
    </row>
    <row r="397" spans="55:55" ht="15.75" customHeight="1">
      <c r="BC397" s="37"/>
    </row>
    <row r="398" spans="55:55" ht="15.75" customHeight="1">
      <c r="BC398" s="37"/>
    </row>
    <row r="399" spans="55:55" ht="15.75" customHeight="1">
      <c r="BC399" s="37"/>
    </row>
    <row r="400" spans="55:55" ht="15.75" customHeight="1">
      <c r="BC400" s="37"/>
    </row>
    <row r="401" spans="55:55" ht="15.75" customHeight="1">
      <c r="BC401" s="37"/>
    </row>
    <row r="402" spans="55:55" ht="15.75" customHeight="1">
      <c r="BC402" s="37"/>
    </row>
    <row r="403" spans="55:55" ht="15.75" customHeight="1">
      <c r="BC403" s="37"/>
    </row>
    <row r="404" spans="55:55" ht="15.75" customHeight="1">
      <c r="BC404" s="37"/>
    </row>
    <row r="405" spans="55:55" ht="15.75" customHeight="1">
      <c r="BC405" s="37"/>
    </row>
    <row r="406" spans="55:55" ht="15.75" customHeight="1">
      <c r="BC406" s="37"/>
    </row>
    <row r="407" spans="55:55" ht="15.75" customHeight="1">
      <c r="BC407" s="37"/>
    </row>
    <row r="408" spans="55:55" ht="15.75" customHeight="1">
      <c r="BC408" s="37"/>
    </row>
    <row r="409" spans="55:55" ht="15.75" customHeight="1">
      <c r="BC409" s="37"/>
    </row>
    <row r="410" spans="55:55" ht="15.75" customHeight="1">
      <c r="BC410" s="37"/>
    </row>
    <row r="411" spans="55:55" ht="15.75" customHeight="1">
      <c r="BC411" s="37"/>
    </row>
    <row r="412" spans="55:55" ht="15.75" customHeight="1">
      <c r="BC412" s="37"/>
    </row>
    <row r="413" spans="55:55" ht="15.75" customHeight="1">
      <c r="BC413" s="37"/>
    </row>
    <row r="414" spans="55:55" ht="15.75" customHeight="1">
      <c r="BC414" s="37"/>
    </row>
    <row r="415" spans="55:55" ht="15.75" customHeight="1">
      <c r="BC415" s="37"/>
    </row>
    <row r="416" spans="55:55" ht="15.75" customHeight="1">
      <c r="BC416" s="37"/>
    </row>
    <row r="417" spans="55:55" ht="15.75" customHeight="1">
      <c r="BC417" s="37"/>
    </row>
    <row r="418" spans="55:55" ht="15.75" customHeight="1">
      <c r="BC418" s="37"/>
    </row>
    <row r="419" spans="55:55" ht="15.75" customHeight="1">
      <c r="BC419" s="37"/>
    </row>
    <row r="420" spans="55:55" ht="15.75" customHeight="1">
      <c r="BC420" s="37"/>
    </row>
    <row r="421" spans="55:55" ht="15.75" customHeight="1">
      <c r="BC421" s="37"/>
    </row>
    <row r="422" spans="55:55" ht="15.75" customHeight="1">
      <c r="BC422" s="37"/>
    </row>
    <row r="423" spans="55:55" ht="15.75" customHeight="1">
      <c r="BC423" s="37"/>
    </row>
    <row r="424" spans="55:55" ht="15.75" customHeight="1">
      <c r="BC424" s="37"/>
    </row>
    <row r="425" spans="55:55" ht="15.75" customHeight="1">
      <c r="BC425" s="37"/>
    </row>
    <row r="426" spans="55:55" ht="15.75" customHeight="1">
      <c r="BC426" s="37"/>
    </row>
    <row r="427" spans="55:55" ht="15.75" customHeight="1">
      <c r="BC427" s="37"/>
    </row>
    <row r="428" spans="55:55" ht="15.75" customHeight="1">
      <c r="BC428" s="37"/>
    </row>
    <row r="429" spans="55:55" ht="15.75" customHeight="1">
      <c r="BC429" s="37"/>
    </row>
    <row r="430" spans="55:55" ht="15.75" customHeight="1">
      <c r="BC430" s="37"/>
    </row>
    <row r="431" spans="55:55" ht="15.75" customHeight="1">
      <c r="BC431" s="37"/>
    </row>
    <row r="432" spans="55:55" ht="15.75" customHeight="1">
      <c r="BC432" s="37"/>
    </row>
    <row r="433" spans="55:55" ht="15.75" customHeight="1">
      <c r="BC433" s="37"/>
    </row>
    <row r="434" spans="55:55" ht="15.75" customHeight="1">
      <c r="BC434" s="37"/>
    </row>
    <row r="435" spans="55:55" ht="15.75" customHeight="1">
      <c r="BC435" s="37"/>
    </row>
    <row r="436" spans="55:55" ht="15.75" customHeight="1">
      <c r="BC436" s="37"/>
    </row>
    <row r="437" spans="55:55" ht="15.75" customHeight="1">
      <c r="BC437" s="37"/>
    </row>
    <row r="438" spans="55:55" ht="15.75" customHeight="1">
      <c r="BC438" s="37"/>
    </row>
    <row r="439" spans="55:55" ht="15.75" customHeight="1">
      <c r="BC439" s="37"/>
    </row>
    <row r="440" spans="55:55" ht="15.75" customHeight="1">
      <c r="BC440" s="37"/>
    </row>
    <row r="441" spans="55:55" ht="15.75" customHeight="1">
      <c r="BC441" s="37"/>
    </row>
    <row r="442" spans="55:55" ht="15.75" customHeight="1">
      <c r="BC442" s="37"/>
    </row>
    <row r="443" spans="55:55" ht="15.75" customHeight="1">
      <c r="BC443" s="37"/>
    </row>
    <row r="444" spans="55:55" ht="15.75" customHeight="1">
      <c r="BC444" s="37"/>
    </row>
    <row r="445" spans="55:55" ht="15.75" customHeight="1">
      <c r="BC445" s="37"/>
    </row>
    <row r="446" spans="55:55" ht="15.75" customHeight="1">
      <c r="BC446" s="37"/>
    </row>
    <row r="447" spans="55:55" ht="15.75" customHeight="1">
      <c r="BC447" s="37"/>
    </row>
    <row r="448" spans="55:55" ht="15.75" customHeight="1">
      <c r="BC448" s="37"/>
    </row>
    <row r="449" spans="55:55" ht="15.75" customHeight="1">
      <c r="BC449" s="37"/>
    </row>
    <row r="450" spans="55:55" ht="15.75" customHeight="1">
      <c r="BC450" s="37"/>
    </row>
    <row r="451" spans="55:55" ht="15.75" customHeight="1">
      <c r="BC451" s="37"/>
    </row>
    <row r="452" spans="55:55" ht="15.75" customHeight="1">
      <c r="BC452" s="37"/>
    </row>
    <row r="453" spans="55:55" ht="15.75" customHeight="1">
      <c r="BC453" s="37"/>
    </row>
    <row r="454" spans="55:55" ht="15.75" customHeight="1">
      <c r="BC454" s="37"/>
    </row>
    <row r="455" spans="55:55" ht="15.75" customHeight="1">
      <c r="BC455" s="37"/>
    </row>
    <row r="456" spans="55:55" ht="15.75" customHeight="1">
      <c r="BC456" s="37"/>
    </row>
    <row r="457" spans="55:55" ht="15.75" customHeight="1">
      <c r="BC457" s="37"/>
    </row>
    <row r="458" spans="55:55" ht="15.75" customHeight="1">
      <c r="BC458" s="37"/>
    </row>
    <row r="459" spans="55:55" ht="15.75" customHeight="1">
      <c r="BC459" s="37"/>
    </row>
    <row r="460" spans="55:55" ht="15.75" customHeight="1">
      <c r="BC460" s="37"/>
    </row>
    <row r="461" spans="55:55" ht="15.75" customHeight="1">
      <c r="BC461" s="37"/>
    </row>
    <row r="462" spans="55:55" ht="15.75" customHeight="1">
      <c r="BC462" s="37"/>
    </row>
    <row r="463" spans="55:55" ht="15.75" customHeight="1">
      <c r="BC463" s="37"/>
    </row>
    <row r="464" spans="55:55" ht="15.75" customHeight="1">
      <c r="BC464" s="37"/>
    </row>
    <row r="465" spans="55:55" ht="15.75" customHeight="1">
      <c r="BC465" s="37"/>
    </row>
    <row r="466" spans="55:55" ht="15.75" customHeight="1">
      <c r="BC466" s="37"/>
    </row>
    <row r="467" spans="55:55" ht="15.75" customHeight="1">
      <c r="BC467" s="37"/>
    </row>
    <row r="468" spans="55:55" ht="15.75" customHeight="1">
      <c r="BC468" s="37"/>
    </row>
    <row r="469" spans="55:55" ht="15.75" customHeight="1">
      <c r="BC469" s="37"/>
    </row>
    <row r="470" spans="55:55" ht="15.75" customHeight="1">
      <c r="BC470" s="37"/>
    </row>
    <row r="471" spans="55:55" ht="15.75" customHeight="1">
      <c r="BC471" s="37"/>
    </row>
    <row r="472" spans="55:55" ht="15.75" customHeight="1">
      <c r="BC472" s="37"/>
    </row>
    <row r="473" spans="55:55" ht="15.75" customHeight="1">
      <c r="BC473" s="37"/>
    </row>
    <row r="474" spans="55:55" ht="15.75" customHeight="1">
      <c r="BC474" s="37"/>
    </row>
    <row r="475" spans="55:55" ht="15.75" customHeight="1">
      <c r="BC475" s="37"/>
    </row>
    <row r="476" spans="55:55" ht="15.75" customHeight="1">
      <c r="BC476" s="37"/>
    </row>
    <row r="477" spans="55:55" ht="15.75" customHeight="1">
      <c r="BC477" s="37"/>
    </row>
    <row r="478" spans="55:55" ht="15.75" customHeight="1">
      <c r="BC478" s="37"/>
    </row>
    <row r="479" spans="55:55" ht="15.75" customHeight="1">
      <c r="BC479" s="37"/>
    </row>
    <row r="480" spans="55:55" ht="15.75" customHeight="1">
      <c r="BC480" s="37"/>
    </row>
    <row r="481" spans="55:55" ht="15.75" customHeight="1">
      <c r="BC481" s="37"/>
    </row>
    <row r="482" spans="55:55" ht="15.75" customHeight="1">
      <c r="BC482" s="37"/>
    </row>
    <row r="483" spans="55:55" ht="15.75" customHeight="1">
      <c r="BC483" s="37"/>
    </row>
    <row r="484" spans="55:55" ht="15.75" customHeight="1">
      <c r="BC484" s="37"/>
    </row>
    <row r="485" spans="55:55" ht="15.75" customHeight="1">
      <c r="BC485" s="37"/>
    </row>
    <row r="486" spans="55:55" ht="15.75" customHeight="1">
      <c r="BC486" s="37"/>
    </row>
    <row r="487" spans="55:55" ht="15.75" customHeight="1">
      <c r="BC487" s="37"/>
    </row>
    <row r="488" spans="55:55" ht="15.75" customHeight="1">
      <c r="BC488" s="37"/>
    </row>
    <row r="489" spans="55:55" ht="15.75" customHeight="1">
      <c r="BC489" s="37"/>
    </row>
    <row r="490" spans="55:55" ht="15.75" customHeight="1">
      <c r="BC490" s="37"/>
    </row>
    <row r="491" spans="55:55" ht="15.75" customHeight="1">
      <c r="BC491" s="37"/>
    </row>
    <row r="492" spans="55:55" ht="15.75" customHeight="1">
      <c r="BC492" s="37"/>
    </row>
    <row r="493" spans="55:55" ht="15.75" customHeight="1">
      <c r="BC493" s="37"/>
    </row>
    <row r="494" spans="55:55" ht="15.75" customHeight="1">
      <c r="BC494" s="37"/>
    </row>
    <row r="495" spans="55:55" ht="15.75" customHeight="1">
      <c r="BC495" s="37"/>
    </row>
    <row r="496" spans="55:55" ht="15.75" customHeight="1">
      <c r="BC496" s="37"/>
    </row>
    <row r="497" spans="55:55" ht="15.75" customHeight="1">
      <c r="BC497" s="37"/>
    </row>
    <row r="498" spans="55:55" ht="15.75" customHeight="1">
      <c r="BC498" s="37"/>
    </row>
    <row r="499" spans="55:55" ht="15.75" customHeight="1">
      <c r="BC499" s="37"/>
    </row>
    <row r="500" spans="55:55" ht="15.75" customHeight="1">
      <c r="BC500" s="37"/>
    </row>
    <row r="501" spans="55:55" ht="15.75" customHeight="1">
      <c r="BC501" s="37"/>
    </row>
    <row r="502" spans="55:55" ht="15.75" customHeight="1">
      <c r="BC502" s="37"/>
    </row>
    <row r="503" spans="55:55" ht="15.75" customHeight="1">
      <c r="BC503" s="37"/>
    </row>
    <row r="504" spans="55:55" ht="15.75" customHeight="1">
      <c r="BC504" s="37"/>
    </row>
    <row r="505" spans="55:55" ht="15.75" customHeight="1">
      <c r="BC505" s="37"/>
    </row>
    <row r="506" spans="55:55" ht="15.75" customHeight="1">
      <c r="BC506" s="37"/>
    </row>
    <row r="507" spans="55:55" ht="15.75" customHeight="1">
      <c r="BC507" s="37"/>
    </row>
    <row r="508" spans="55:55" ht="15.75" customHeight="1">
      <c r="BC508" s="37"/>
    </row>
    <row r="509" spans="55:55" ht="15.75" customHeight="1">
      <c r="BC509" s="37"/>
    </row>
    <row r="510" spans="55:55" ht="15.75" customHeight="1">
      <c r="BC510" s="37"/>
    </row>
    <row r="511" spans="55:55" ht="15.75" customHeight="1">
      <c r="BC511" s="37"/>
    </row>
    <row r="512" spans="55:55" ht="15.75" customHeight="1">
      <c r="BC512" s="37"/>
    </row>
    <row r="513" spans="55:55" ht="15.75" customHeight="1">
      <c r="BC513" s="37"/>
    </row>
    <row r="514" spans="55:55" ht="15.75" customHeight="1">
      <c r="BC514" s="37"/>
    </row>
    <row r="515" spans="55:55" ht="15.75" customHeight="1">
      <c r="BC515" s="37"/>
    </row>
    <row r="516" spans="55:55" ht="15.75" customHeight="1">
      <c r="BC516" s="37"/>
    </row>
    <row r="517" spans="55:55" ht="15.75" customHeight="1">
      <c r="BC517" s="37"/>
    </row>
    <row r="518" spans="55:55" ht="15.75" customHeight="1">
      <c r="BC518" s="37"/>
    </row>
    <row r="519" spans="55:55" ht="15.75" customHeight="1">
      <c r="BC519" s="37"/>
    </row>
    <row r="520" spans="55:55" ht="15.75" customHeight="1">
      <c r="BC520" s="37"/>
    </row>
    <row r="521" spans="55:55" ht="15.75" customHeight="1">
      <c r="BC521" s="37"/>
    </row>
    <row r="522" spans="55:55" ht="15.75" customHeight="1">
      <c r="BC522" s="37"/>
    </row>
    <row r="523" spans="55:55" ht="15.75" customHeight="1">
      <c r="BC523" s="37"/>
    </row>
    <row r="524" spans="55:55" ht="15.75" customHeight="1">
      <c r="BC524" s="37"/>
    </row>
    <row r="525" spans="55:55" ht="15.75" customHeight="1">
      <c r="BC525" s="37"/>
    </row>
    <row r="526" spans="55:55" ht="15.75" customHeight="1">
      <c r="BC526" s="37"/>
    </row>
    <row r="527" spans="55:55" ht="15.75" customHeight="1">
      <c r="BC527" s="37"/>
    </row>
    <row r="528" spans="55:55" ht="15.75" customHeight="1">
      <c r="BC528" s="37"/>
    </row>
    <row r="529" spans="55:55" ht="15.75" customHeight="1">
      <c r="BC529" s="37"/>
    </row>
    <row r="530" spans="55:55" ht="15.75" customHeight="1">
      <c r="BC530" s="37"/>
    </row>
    <row r="531" spans="55:55" ht="15.75" customHeight="1">
      <c r="BC531" s="37"/>
    </row>
    <row r="532" spans="55:55" ht="15.75" customHeight="1">
      <c r="BC532" s="37"/>
    </row>
    <row r="533" spans="55:55" ht="15.75" customHeight="1">
      <c r="BC533" s="37"/>
    </row>
    <row r="534" spans="55:55" ht="15.75" customHeight="1">
      <c r="BC534" s="37"/>
    </row>
    <row r="535" spans="55:55" ht="15.75" customHeight="1">
      <c r="BC535" s="37"/>
    </row>
    <row r="536" spans="55:55" ht="15.75" customHeight="1">
      <c r="BC536" s="37"/>
    </row>
    <row r="537" spans="55:55" ht="15.75" customHeight="1">
      <c r="BC537" s="37"/>
    </row>
    <row r="538" spans="55:55" ht="15.75" customHeight="1">
      <c r="BC538" s="37"/>
    </row>
    <row r="539" spans="55:55" ht="15.75" customHeight="1">
      <c r="BC539" s="37"/>
    </row>
    <row r="540" spans="55:55" ht="15.75" customHeight="1">
      <c r="BC540" s="37"/>
    </row>
    <row r="541" spans="55:55" ht="15.75" customHeight="1">
      <c r="BC541" s="37"/>
    </row>
    <row r="542" spans="55:55" ht="15.75" customHeight="1">
      <c r="BC542" s="37"/>
    </row>
    <row r="543" spans="55:55" ht="15.75" customHeight="1">
      <c r="BC543" s="37"/>
    </row>
    <row r="544" spans="55:55" ht="15.75" customHeight="1">
      <c r="BC544" s="37"/>
    </row>
    <row r="545" spans="55:55" ht="15.75" customHeight="1">
      <c r="BC545" s="37"/>
    </row>
    <row r="546" spans="55:55" ht="15.75" customHeight="1">
      <c r="BC546" s="37"/>
    </row>
    <row r="547" spans="55:55" ht="15.75" customHeight="1">
      <c r="BC547" s="37"/>
    </row>
    <row r="548" spans="55:55" ht="15.75" customHeight="1">
      <c r="BC548" s="37"/>
    </row>
    <row r="549" spans="55:55" ht="15.75" customHeight="1">
      <c r="BC549" s="37"/>
    </row>
    <row r="550" spans="55:55" ht="15.75" customHeight="1">
      <c r="BC550" s="37"/>
    </row>
    <row r="551" spans="55:55" ht="15.75" customHeight="1">
      <c r="BC551" s="37"/>
    </row>
    <row r="552" spans="55:55" ht="15.75" customHeight="1">
      <c r="BC552" s="37"/>
    </row>
    <row r="553" spans="55:55" ht="15.75" customHeight="1">
      <c r="BC553" s="37"/>
    </row>
    <row r="554" spans="55:55" ht="15.75" customHeight="1">
      <c r="BC554" s="37"/>
    </row>
    <row r="555" spans="55:55" ht="15.75" customHeight="1">
      <c r="BC555" s="37"/>
    </row>
    <row r="556" spans="55:55" ht="15.75" customHeight="1">
      <c r="BC556" s="37"/>
    </row>
    <row r="557" spans="55:55" ht="15.75" customHeight="1">
      <c r="BC557" s="37"/>
    </row>
    <row r="558" spans="55:55" ht="15.75" customHeight="1">
      <c r="BC558" s="37"/>
    </row>
    <row r="559" spans="55:55" ht="15.75" customHeight="1">
      <c r="BC559" s="37"/>
    </row>
    <row r="560" spans="55:55" ht="15.75" customHeight="1">
      <c r="BC560" s="37"/>
    </row>
    <row r="561" spans="55:55" ht="15.75" customHeight="1">
      <c r="BC561" s="37"/>
    </row>
    <row r="562" spans="55:55" ht="15.75" customHeight="1">
      <c r="BC562" s="37"/>
    </row>
    <row r="563" spans="55:55" ht="15.75" customHeight="1">
      <c r="BC563" s="37"/>
    </row>
    <row r="564" spans="55:55" ht="15.75" customHeight="1">
      <c r="BC564" s="37"/>
    </row>
    <row r="565" spans="55:55" ht="15.75" customHeight="1">
      <c r="BC565" s="37"/>
    </row>
    <row r="566" spans="55:55" ht="15.75" customHeight="1">
      <c r="BC566" s="37"/>
    </row>
    <row r="567" spans="55:55" ht="15.75" customHeight="1">
      <c r="BC567" s="37"/>
    </row>
    <row r="568" spans="55:55" ht="15.75" customHeight="1">
      <c r="BC568" s="37"/>
    </row>
    <row r="569" spans="55:55" ht="15.75" customHeight="1">
      <c r="BC569" s="37"/>
    </row>
    <row r="570" spans="55:55" ht="15.75" customHeight="1">
      <c r="BC570" s="37"/>
    </row>
    <row r="571" spans="55:55" ht="15.75" customHeight="1">
      <c r="BC571" s="37"/>
    </row>
    <row r="572" spans="55:55" ht="15.75" customHeight="1">
      <c r="BC572" s="37"/>
    </row>
    <row r="573" spans="55:55" ht="15.75" customHeight="1">
      <c r="BC573" s="37"/>
    </row>
    <row r="574" spans="55:55" ht="15.75" customHeight="1">
      <c r="BC574" s="37"/>
    </row>
    <row r="575" spans="55:55" ht="15.75" customHeight="1">
      <c r="BC575" s="37"/>
    </row>
    <row r="576" spans="55:55" ht="15.75" customHeight="1">
      <c r="BC576" s="37"/>
    </row>
    <row r="577" spans="55:55" ht="15.75" customHeight="1">
      <c r="BC577" s="37"/>
    </row>
    <row r="578" spans="55:55" ht="15.75" customHeight="1">
      <c r="BC578" s="37"/>
    </row>
    <row r="579" spans="55:55" ht="15.75" customHeight="1">
      <c r="BC579" s="37"/>
    </row>
    <row r="580" spans="55:55" ht="15.75" customHeight="1">
      <c r="BC580" s="37"/>
    </row>
    <row r="581" spans="55:55" ht="15.75" customHeight="1">
      <c r="BC581" s="37"/>
    </row>
    <row r="582" spans="55:55" ht="15.75" customHeight="1">
      <c r="BC582" s="37"/>
    </row>
    <row r="583" spans="55:55" ht="15.75" customHeight="1">
      <c r="BC583" s="37"/>
    </row>
    <row r="584" spans="55:55" ht="15.75" customHeight="1">
      <c r="BC584" s="37"/>
    </row>
    <row r="585" spans="55:55" ht="15.75" customHeight="1">
      <c r="BC585" s="37"/>
    </row>
    <row r="586" spans="55:55" ht="15.75" customHeight="1">
      <c r="BC586" s="37"/>
    </row>
    <row r="587" spans="55:55" ht="15.75" customHeight="1">
      <c r="BC587" s="37"/>
    </row>
    <row r="588" spans="55:55" ht="15.75" customHeight="1">
      <c r="BC588" s="37"/>
    </row>
    <row r="589" spans="55:55" ht="15.75" customHeight="1">
      <c r="BC589" s="37"/>
    </row>
    <row r="590" spans="55:55" ht="15.75" customHeight="1">
      <c r="BC590" s="37"/>
    </row>
    <row r="591" spans="55:55" ht="15.75" customHeight="1">
      <c r="BC591" s="37"/>
    </row>
    <row r="592" spans="55:55" ht="15.75" customHeight="1">
      <c r="BC592" s="37"/>
    </row>
    <row r="593" spans="55:55" ht="15.75" customHeight="1">
      <c r="BC593" s="37"/>
    </row>
    <row r="594" spans="55:55" ht="15.75" customHeight="1">
      <c r="BC594" s="37"/>
    </row>
    <row r="595" spans="55:55" ht="15.75" customHeight="1">
      <c r="BC595" s="37"/>
    </row>
    <row r="596" spans="55:55" ht="15.75" customHeight="1">
      <c r="BC596" s="37"/>
    </row>
    <row r="597" spans="55:55" ht="15.75" customHeight="1">
      <c r="BC597" s="37"/>
    </row>
    <row r="598" spans="55:55" ht="15.75" customHeight="1">
      <c r="BC598" s="37"/>
    </row>
    <row r="599" spans="55:55" ht="15.75" customHeight="1">
      <c r="BC599" s="37"/>
    </row>
    <row r="600" spans="55:55" ht="15.75" customHeight="1">
      <c r="BC600" s="37"/>
    </row>
    <row r="601" spans="55:55" ht="15.75" customHeight="1">
      <c r="BC601" s="37"/>
    </row>
    <row r="602" spans="55:55" ht="15.75" customHeight="1">
      <c r="BC602" s="37"/>
    </row>
    <row r="603" spans="55:55" ht="15.75" customHeight="1">
      <c r="BC603" s="37"/>
    </row>
    <row r="604" spans="55:55" ht="15.75" customHeight="1">
      <c r="BC604" s="37"/>
    </row>
    <row r="605" spans="55:55" ht="15.75" customHeight="1">
      <c r="BC605" s="37"/>
    </row>
    <row r="606" spans="55:55" ht="15.75" customHeight="1">
      <c r="BC606" s="37"/>
    </row>
    <row r="607" spans="55:55" ht="15.75" customHeight="1">
      <c r="BC607" s="37"/>
    </row>
    <row r="608" spans="55:55" ht="15.75" customHeight="1">
      <c r="BC608" s="37"/>
    </row>
    <row r="609" spans="55:55" ht="15.75" customHeight="1">
      <c r="BC609" s="37"/>
    </row>
    <row r="610" spans="55:55" ht="15.75" customHeight="1">
      <c r="BC610" s="37"/>
    </row>
    <row r="611" spans="55:55" ht="15.75" customHeight="1">
      <c r="BC611" s="37"/>
    </row>
    <row r="612" spans="55:55" ht="15.75" customHeight="1">
      <c r="BC612" s="37"/>
    </row>
    <row r="613" spans="55:55" ht="15.75" customHeight="1">
      <c r="BC613" s="37"/>
    </row>
    <row r="614" spans="55:55" ht="15.75" customHeight="1">
      <c r="BC614" s="37"/>
    </row>
    <row r="615" spans="55:55" ht="15.75" customHeight="1">
      <c r="BC615" s="37"/>
    </row>
    <row r="616" spans="55:55" ht="15.75" customHeight="1">
      <c r="BC616" s="37"/>
    </row>
    <row r="617" spans="55:55" ht="15.75" customHeight="1">
      <c r="BC617" s="37"/>
    </row>
    <row r="618" spans="55:55" ht="15.75" customHeight="1">
      <c r="BC618" s="37"/>
    </row>
    <row r="619" spans="55:55" ht="15.75" customHeight="1">
      <c r="BC619" s="37"/>
    </row>
    <row r="620" spans="55:55" ht="15.75" customHeight="1">
      <c r="BC620" s="37"/>
    </row>
    <row r="621" spans="55:55" ht="15.75" customHeight="1">
      <c r="BC621" s="37"/>
    </row>
    <row r="622" spans="55:55" ht="15.75" customHeight="1">
      <c r="BC622" s="37"/>
    </row>
    <row r="623" spans="55:55" ht="15.75" customHeight="1">
      <c r="BC623" s="37"/>
    </row>
    <row r="624" spans="55:55" ht="15.75" customHeight="1">
      <c r="BC624" s="37"/>
    </row>
    <row r="625" spans="55:55" ht="15.75" customHeight="1">
      <c r="BC625" s="37"/>
    </row>
    <row r="626" spans="55:55" ht="15.75" customHeight="1">
      <c r="BC626" s="37"/>
    </row>
    <row r="627" spans="55:55" ht="15.75" customHeight="1">
      <c r="BC627" s="37"/>
    </row>
    <row r="628" spans="55:55" ht="15.75" customHeight="1">
      <c r="BC628" s="37"/>
    </row>
    <row r="629" spans="55:55" ht="15.75" customHeight="1">
      <c r="BC629" s="37"/>
    </row>
    <row r="630" spans="55:55" ht="15.75" customHeight="1">
      <c r="BC630" s="37"/>
    </row>
    <row r="631" spans="55:55" ht="15.75" customHeight="1">
      <c r="BC631" s="37"/>
    </row>
    <row r="632" spans="55:55" ht="15.75" customHeight="1">
      <c r="BC632" s="37"/>
    </row>
    <row r="633" spans="55:55" ht="15.75" customHeight="1">
      <c r="BC633" s="37"/>
    </row>
    <row r="634" spans="55:55" ht="15.75" customHeight="1">
      <c r="BC634" s="37"/>
    </row>
    <row r="635" spans="55:55" ht="15.75" customHeight="1">
      <c r="BC635" s="37"/>
    </row>
    <row r="636" spans="55:55" ht="15.75" customHeight="1">
      <c r="BC636" s="37"/>
    </row>
    <row r="637" spans="55:55" ht="15.75" customHeight="1">
      <c r="BC637" s="37"/>
    </row>
    <row r="638" spans="55:55" ht="15.75" customHeight="1">
      <c r="BC638" s="37"/>
    </row>
    <row r="639" spans="55:55" ht="15.75" customHeight="1">
      <c r="BC639" s="37"/>
    </row>
    <row r="640" spans="55:55" ht="15.75" customHeight="1">
      <c r="BC640" s="37"/>
    </row>
    <row r="641" spans="55:55" ht="15.75" customHeight="1">
      <c r="BC641" s="37"/>
    </row>
    <row r="642" spans="55:55" ht="15.75" customHeight="1">
      <c r="BC642" s="37"/>
    </row>
    <row r="643" spans="55:55" ht="15.75" customHeight="1">
      <c r="BC643" s="37"/>
    </row>
    <row r="644" spans="55:55" ht="15.75" customHeight="1">
      <c r="BC644" s="37"/>
    </row>
    <row r="645" spans="55:55" ht="15.75" customHeight="1">
      <c r="BC645" s="37"/>
    </row>
    <row r="646" spans="55:55" ht="15.75" customHeight="1">
      <c r="BC646" s="37"/>
    </row>
    <row r="647" spans="55:55" ht="15.75" customHeight="1">
      <c r="BC647" s="37"/>
    </row>
    <row r="648" spans="55:55" ht="15.75" customHeight="1">
      <c r="BC648" s="37"/>
    </row>
    <row r="649" spans="55:55" ht="15.75" customHeight="1">
      <c r="BC649" s="37"/>
    </row>
    <row r="650" spans="55:55" ht="15.75" customHeight="1">
      <c r="BC650" s="37"/>
    </row>
    <row r="651" spans="55:55" ht="15.75" customHeight="1">
      <c r="BC651" s="37"/>
    </row>
    <row r="652" spans="55:55" ht="15.75" customHeight="1">
      <c r="BC652" s="37"/>
    </row>
    <row r="653" spans="55:55" ht="15.75" customHeight="1">
      <c r="BC653" s="37"/>
    </row>
    <row r="654" spans="55:55" ht="15.75" customHeight="1">
      <c r="BC654" s="37"/>
    </row>
    <row r="655" spans="55:55" ht="15.75" customHeight="1">
      <c r="BC655" s="37"/>
    </row>
    <row r="656" spans="55:55" ht="15.75" customHeight="1">
      <c r="BC656" s="37"/>
    </row>
    <row r="657" spans="55:55" ht="15.75" customHeight="1">
      <c r="BC657" s="37"/>
    </row>
    <row r="658" spans="55:55" ht="15.75" customHeight="1">
      <c r="BC658" s="37"/>
    </row>
    <row r="659" spans="55:55" ht="15.75" customHeight="1">
      <c r="BC659" s="37"/>
    </row>
    <row r="660" spans="55:55" ht="15.75" customHeight="1">
      <c r="BC660" s="37"/>
    </row>
    <row r="661" spans="55:55" ht="15.75" customHeight="1">
      <c r="BC661" s="37"/>
    </row>
    <row r="662" spans="55:55" ht="15.75" customHeight="1">
      <c r="BC662" s="37"/>
    </row>
    <row r="663" spans="55:55" ht="15.75" customHeight="1">
      <c r="BC663" s="37"/>
    </row>
    <row r="664" spans="55:55" ht="15.75" customHeight="1">
      <c r="BC664" s="37"/>
    </row>
    <row r="665" spans="55:55" ht="15.75" customHeight="1">
      <c r="BC665" s="37"/>
    </row>
    <row r="666" spans="55:55" ht="15.75" customHeight="1">
      <c r="BC666" s="37"/>
    </row>
    <row r="667" spans="55:55" ht="15.75" customHeight="1">
      <c r="BC667" s="37"/>
    </row>
    <row r="668" spans="55:55" ht="15.75" customHeight="1">
      <c r="BC668" s="37"/>
    </row>
    <row r="669" spans="55:55" ht="15.75" customHeight="1">
      <c r="BC669" s="37"/>
    </row>
    <row r="670" spans="55:55" ht="15.75" customHeight="1">
      <c r="BC670" s="37"/>
    </row>
    <row r="671" spans="55:55" ht="15.75" customHeight="1">
      <c r="BC671" s="37"/>
    </row>
    <row r="672" spans="55:55" ht="15.75" customHeight="1">
      <c r="BC672" s="37"/>
    </row>
    <row r="673" spans="55:55" ht="15.75" customHeight="1">
      <c r="BC673" s="37"/>
    </row>
    <row r="674" spans="55:55" ht="15.75" customHeight="1">
      <c r="BC674" s="37"/>
    </row>
    <row r="675" spans="55:55" ht="15.75" customHeight="1">
      <c r="BC675" s="37"/>
    </row>
    <row r="676" spans="55:55" ht="15.75" customHeight="1">
      <c r="BC676" s="37"/>
    </row>
    <row r="677" spans="55:55" ht="15.75" customHeight="1">
      <c r="BC677" s="37"/>
    </row>
    <row r="678" spans="55:55" ht="15.75" customHeight="1">
      <c r="BC678" s="37"/>
    </row>
    <row r="679" spans="55:55" ht="15.75" customHeight="1">
      <c r="BC679" s="37"/>
    </row>
    <row r="680" spans="55:55" ht="15.75" customHeight="1">
      <c r="BC680" s="37"/>
    </row>
    <row r="681" spans="55:55" ht="15.75" customHeight="1">
      <c r="BC681" s="37"/>
    </row>
    <row r="682" spans="55:55" ht="15.75" customHeight="1">
      <c r="BC682" s="37"/>
    </row>
    <row r="683" spans="55:55" ht="15.75" customHeight="1">
      <c r="BC683" s="37"/>
    </row>
    <row r="684" spans="55:55" ht="15.75" customHeight="1">
      <c r="BC684" s="37"/>
    </row>
    <row r="685" spans="55:55" ht="15.75" customHeight="1">
      <c r="BC685" s="37"/>
    </row>
    <row r="686" spans="55:55" ht="15.75" customHeight="1">
      <c r="BC686" s="37"/>
    </row>
    <row r="687" spans="55:55" ht="15.75" customHeight="1">
      <c r="BC687" s="37"/>
    </row>
    <row r="688" spans="55:55" ht="15.75" customHeight="1">
      <c r="BC688" s="37"/>
    </row>
    <row r="689" spans="55:55" ht="15.75" customHeight="1">
      <c r="BC689" s="37"/>
    </row>
    <row r="690" spans="55:55" ht="15.75" customHeight="1">
      <c r="BC690" s="37"/>
    </row>
    <row r="691" spans="55:55" ht="15.75" customHeight="1">
      <c r="BC691" s="37"/>
    </row>
    <row r="692" spans="55:55" ht="15.75" customHeight="1">
      <c r="BC692" s="37"/>
    </row>
    <row r="693" spans="55:55" ht="15.75" customHeight="1">
      <c r="BC693" s="37"/>
    </row>
    <row r="694" spans="55:55" ht="15.75" customHeight="1">
      <c r="BC694" s="37"/>
    </row>
    <row r="695" spans="55:55" ht="15.75" customHeight="1">
      <c r="BC695" s="37"/>
    </row>
    <row r="696" spans="55:55" ht="15.75" customHeight="1">
      <c r="BC696" s="37"/>
    </row>
    <row r="697" spans="55:55" ht="15.75" customHeight="1">
      <c r="BC697" s="37"/>
    </row>
    <row r="698" spans="55:55" ht="15.75" customHeight="1">
      <c r="BC698" s="37"/>
    </row>
    <row r="699" spans="55:55" ht="15.75" customHeight="1">
      <c r="BC699" s="37"/>
    </row>
    <row r="700" spans="55:55" ht="15.75" customHeight="1">
      <c r="BC700" s="37"/>
    </row>
    <row r="701" spans="55:55" ht="15.75" customHeight="1">
      <c r="BC701" s="37"/>
    </row>
    <row r="702" spans="55:55" ht="15.75" customHeight="1">
      <c r="BC702" s="37"/>
    </row>
    <row r="703" spans="55:55" ht="15.75" customHeight="1">
      <c r="BC703" s="37"/>
    </row>
    <row r="704" spans="55:55" ht="15.75" customHeight="1">
      <c r="BC704" s="37"/>
    </row>
    <row r="705" spans="55:55" ht="15.75" customHeight="1">
      <c r="BC705" s="37"/>
    </row>
    <row r="706" spans="55:55" ht="15.75" customHeight="1">
      <c r="BC706" s="37"/>
    </row>
    <row r="707" spans="55:55" ht="15.75" customHeight="1">
      <c r="BC707" s="37"/>
    </row>
    <row r="708" spans="55:55" ht="15.75" customHeight="1">
      <c r="BC708" s="37"/>
    </row>
    <row r="709" spans="55:55" ht="15.75" customHeight="1">
      <c r="BC709" s="37"/>
    </row>
    <row r="710" spans="55:55" ht="15.75" customHeight="1">
      <c r="BC710" s="37"/>
    </row>
    <row r="711" spans="55:55" ht="15.75" customHeight="1">
      <c r="BC711" s="37"/>
    </row>
    <row r="712" spans="55:55" ht="15.75" customHeight="1">
      <c r="BC712" s="37"/>
    </row>
    <row r="713" spans="55:55" ht="15.75" customHeight="1">
      <c r="BC713" s="37"/>
    </row>
    <row r="714" spans="55:55" ht="15.75" customHeight="1">
      <c r="BC714" s="37"/>
    </row>
    <row r="715" spans="55:55" ht="15.75" customHeight="1">
      <c r="BC715" s="37"/>
    </row>
    <row r="716" spans="55:55" ht="15.75" customHeight="1">
      <c r="BC716" s="37"/>
    </row>
    <row r="717" spans="55:55" ht="15.75" customHeight="1">
      <c r="BC717" s="37"/>
    </row>
    <row r="718" spans="55:55" ht="15.75" customHeight="1">
      <c r="BC718" s="37"/>
    </row>
    <row r="719" spans="55:55" ht="15.75" customHeight="1">
      <c r="BC719" s="37"/>
    </row>
    <row r="720" spans="55:55" ht="15.75" customHeight="1">
      <c r="BC720" s="37"/>
    </row>
    <row r="721" spans="55:55" ht="15.75" customHeight="1">
      <c r="BC721" s="37"/>
    </row>
    <row r="722" spans="55:55" ht="15.75" customHeight="1">
      <c r="BC722" s="37"/>
    </row>
    <row r="723" spans="55:55" ht="15.75" customHeight="1">
      <c r="BC723" s="37"/>
    </row>
    <row r="724" spans="55:55" ht="15.75" customHeight="1">
      <c r="BC724" s="37"/>
    </row>
    <row r="725" spans="55:55" ht="15.75" customHeight="1">
      <c r="BC725" s="37"/>
    </row>
    <row r="726" spans="55:55" ht="15.75" customHeight="1">
      <c r="BC726" s="37"/>
    </row>
    <row r="727" spans="55:55" ht="15.75" customHeight="1">
      <c r="BC727" s="37"/>
    </row>
    <row r="728" spans="55:55" ht="15.75" customHeight="1">
      <c r="BC728" s="37"/>
    </row>
    <row r="729" spans="55:55" ht="15.75" customHeight="1">
      <c r="BC729" s="37"/>
    </row>
    <row r="730" spans="55:55" ht="15.75" customHeight="1">
      <c r="BC730" s="37"/>
    </row>
    <row r="731" spans="55:55" ht="15.75" customHeight="1">
      <c r="BC731" s="37"/>
    </row>
    <row r="732" spans="55:55" ht="15.75" customHeight="1">
      <c r="BC732" s="37"/>
    </row>
    <row r="733" spans="55:55" ht="15.75" customHeight="1">
      <c r="BC733" s="37"/>
    </row>
    <row r="734" spans="55:55" ht="15.75" customHeight="1">
      <c r="BC734" s="37"/>
    </row>
    <row r="735" spans="55:55" ht="15.75" customHeight="1">
      <c r="BC735" s="37"/>
    </row>
    <row r="736" spans="55:55" ht="15.75" customHeight="1">
      <c r="BC736" s="37"/>
    </row>
    <row r="737" spans="55:55" ht="15.75" customHeight="1">
      <c r="BC737" s="37"/>
    </row>
    <row r="738" spans="55:55" ht="15.75" customHeight="1">
      <c r="BC738" s="37"/>
    </row>
    <row r="739" spans="55:55" ht="15.75" customHeight="1">
      <c r="BC739" s="37"/>
    </row>
    <row r="740" spans="55:55" ht="15.75" customHeight="1">
      <c r="BC740" s="37"/>
    </row>
    <row r="741" spans="55:55" ht="15.75" customHeight="1">
      <c r="BC741" s="37"/>
    </row>
    <row r="742" spans="55:55" ht="15.75" customHeight="1">
      <c r="BC742" s="37"/>
    </row>
    <row r="743" spans="55:55" ht="15.75" customHeight="1">
      <c r="BC743" s="37"/>
    </row>
    <row r="744" spans="55:55" ht="15.75" customHeight="1">
      <c r="BC744" s="37"/>
    </row>
    <row r="745" spans="55:55" ht="15.75" customHeight="1">
      <c r="BC745" s="37"/>
    </row>
    <row r="746" spans="55:55" ht="15.75" customHeight="1">
      <c r="BC746" s="37"/>
    </row>
    <row r="747" spans="55:55" ht="15.75" customHeight="1">
      <c r="BC747" s="37"/>
    </row>
    <row r="748" spans="55:55" ht="15.75" customHeight="1">
      <c r="BC748" s="37"/>
    </row>
    <row r="749" spans="55:55" ht="15.75" customHeight="1">
      <c r="BC749" s="37"/>
    </row>
    <row r="750" spans="55:55" ht="15.75" customHeight="1">
      <c r="BC750" s="37"/>
    </row>
    <row r="751" spans="55:55" ht="15.75" customHeight="1">
      <c r="BC751" s="37"/>
    </row>
    <row r="752" spans="55:55" ht="15.75" customHeight="1">
      <c r="BC752" s="37"/>
    </row>
    <row r="753" spans="55:55" ht="15.75" customHeight="1">
      <c r="BC753" s="37"/>
    </row>
    <row r="754" spans="55:55" ht="15.75" customHeight="1">
      <c r="BC754" s="37"/>
    </row>
    <row r="755" spans="55:55" ht="15.75" customHeight="1">
      <c r="BC755" s="37"/>
    </row>
    <row r="756" spans="55:55" ht="15.75" customHeight="1">
      <c r="BC756" s="37"/>
    </row>
    <row r="757" spans="55:55" ht="15.75" customHeight="1">
      <c r="BC757" s="37"/>
    </row>
    <row r="758" spans="55:55" ht="15.75" customHeight="1">
      <c r="BC758" s="37"/>
    </row>
    <row r="759" spans="55:55" ht="15.75" customHeight="1">
      <c r="BC759" s="37"/>
    </row>
    <row r="760" spans="55:55" ht="15.75" customHeight="1">
      <c r="BC760" s="37"/>
    </row>
    <row r="761" spans="55:55" ht="15.75" customHeight="1">
      <c r="BC761" s="37"/>
    </row>
    <row r="762" spans="55:55" ht="15.75" customHeight="1">
      <c r="BC762" s="37"/>
    </row>
    <row r="763" spans="55:55" ht="15.75" customHeight="1">
      <c r="BC763" s="37"/>
    </row>
    <row r="764" spans="55:55" ht="15.75" customHeight="1">
      <c r="BC764" s="37"/>
    </row>
    <row r="765" spans="55:55" ht="15.75" customHeight="1">
      <c r="BC765" s="37"/>
    </row>
    <row r="766" spans="55:55" ht="15.75" customHeight="1">
      <c r="BC766" s="37"/>
    </row>
    <row r="767" spans="55:55" ht="15.75" customHeight="1">
      <c r="BC767" s="37"/>
    </row>
    <row r="768" spans="55:55" ht="15.75" customHeight="1">
      <c r="BC768" s="37"/>
    </row>
    <row r="769" spans="55:55" ht="15.75" customHeight="1">
      <c r="BC769" s="37"/>
    </row>
    <row r="770" spans="55:55" ht="15.75" customHeight="1">
      <c r="BC770" s="37"/>
    </row>
    <row r="771" spans="55:55" ht="15.75" customHeight="1">
      <c r="BC771" s="37"/>
    </row>
    <row r="772" spans="55:55" ht="15.75" customHeight="1">
      <c r="BC772" s="37"/>
    </row>
    <row r="773" spans="55:55" ht="15.75" customHeight="1">
      <c r="BC773" s="37"/>
    </row>
    <row r="774" spans="55:55" ht="15.75" customHeight="1">
      <c r="BC774" s="37"/>
    </row>
    <row r="775" spans="55:55" ht="15.75" customHeight="1">
      <c r="BC775" s="37"/>
    </row>
    <row r="776" spans="55:55" ht="15.75" customHeight="1">
      <c r="BC776" s="37"/>
    </row>
    <row r="777" spans="55:55" ht="15.75" customHeight="1">
      <c r="BC777" s="37"/>
    </row>
    <row r="778" spans="55:55" ht="15.75" customHeight="1">
      <c r="BC778" s="37"/>
    </row>
    <row r="779" spans="55:55" ht="15.75" customHeight="1">
      <c r="BC779" s="37"/>
    </row>
    <row r="780" spans="55:55" ht="15.75" customHeight="1">
      <c r="BC780" s="37"/>
    </row>
    <row r="781" spans="55:55" ht="15.75" customHeight="1">
      <c r="BC781" s="37"/>
    </row>
    <row r="782" spans="55:55" ht="15.75" customHeight="1">
      <c r="BC782" s="37"/>
    </row>
    <row r="783" spans="55:55" ht="15.75" customHeight="1">
      <c r="BC783" s="37"/>
    </row>
    <row r="784" spans="55:55" ht="15.75" customHeight="1">
      <c r="BC784" s="37"/>
    </row>
    <row r="785" spans="55:55" ht="15.75" customHeight="1">
      <c r="BC785" s="37"/>
    </row>
    <row r="786" spans="55:55" ht="15.75" customHeight="1">
      <c r="BC786" s="37"/>
    </row>
    <row r="787" spans="55:55" ht="15.75" customHeight="1">
      <c r="BC787" s="37"/>
    </row>
    <row r="788" spans="55:55" ht="15.75" customHeight="1">
      <c r="BC788" s="37"/>
    </row>
    <row r="789" spans="55:55" ht="15.75" customHeight="1">
      <c r="BC789" s="37"/>
    </row>
    <row r="790" spans="55:55" ht="15.75" customHeight="1">
      <c r="BC790" s="37"/>
    </row>
    <row r="791" spans="55:55" ht="15.75" customHeight="1">
      <c r="BC791" s="37"/>
    </row>
    <row r="792" spans="55:55" ht="15.75" customHeight="1">
      <c r="BC792" s="37"/>
    </row>
    <row r="793" spans="55:55" ht="15.75" customHeight="1">
      <c r="BC793" s="37"/>
    </row>
    <row r="794" spans="55:55" ht="15.75" customHeight="1">
      <c r="BC794" s="37"/>
    </row>
    <row r="795" spans="55:55" ht="15.75" customHeight="1">
      <c r="BC795" s="37"/>
    </row>
    <row r="796" spans="55:55" ht="15.75" customHeight="1">
      <c r="BC796" s="37"/>
    </row>
    <row r="797" spans="55:55" ht="15.75" customHeight="1">
      <c r="BC797" s="37"/>
    </row>
    <row r="798" spans="55:55" ht="15.75" customHeight="1">
      <c r="BC798" s="37"/>
    </row>
    <row r="799" spans="55:55" ht="15.75" customHeight="1">
      <c r="BC799" s="37"/>
    </row>
    <row r="800" spans="55:55" ht="15.75" customHeight="1">
      <c r="BC800" s="37"/>
    </row>
    <row r="801" spans="55:55" ht="15.75" customHeight="1">
      <c r="BC801" s="37"/>
    </row>
    <row r="802" spans="55:55" ht="15.75" customHeight="1">
      <c r="BC802" s="37"/>
    </row>
    <row r="803" spans="55:55" ht="15.75" customHeight="1">
      <c r="BC803" s="37"/>
    </row>
    <row r="804" spans="55:55" ht="15.75" customHeight="1">
      <c r="BC804" s="37"/>
    </row>
    <row r="805" spans="55:55" ht="15.75" customHeight="1">
      <c r="BC805" s="37"/>
    </row>
    <row r="806" spans="55:55" ht="15.75" customHeight="1">
      <c r="BC806" s="37"/>
    </row>
    <row r="807" spans="55:55" ht="15.75" customHeight="1">
      <c r="BC807" s="37"/>
    </row>
    <row r="808" spans="55:55" ht="15.75" customHeight="1">
      <c r="BC808" s="37"/>
    </row>
    <row r="809" spans="55:55" ht="15.75" customHeight="1">
      <c r="BC809" s="37"/>
    </row>
    <row r="810" spans="55:55" ht="15.75" customHeight="1">
      <c r="BC810" s="37"/>
    </row>
    <row r="811" spans="55:55" ht="15.75" customHeight="1">
      <c r="BC811" s="37"/>
    </row>
    <row r="812" spans="55:55" ht="15.75" customHeight="1">
      <c r="BC812" s="37"/>
    </row>
    <row r="813" spans="55:55" ht="15.75" customHeight="1">
      <c r="BC813" s="37"/>
    </row>
    <row r="814" spans="55:55" ht="15.75" customHeight="1">
      <c r="BC814" s="37"/>
    </row>
    <row r="815" spans="55:55" ht="15.75" customHeight="1">
      <c r="BC815" s="37"/>
    </row>
    <row r="816" spans="55:55" ht="15.75" customHeight="1">
      <c r="BC816" s="37"/>
    </row>
    <row r="817" spans="55:55" ht="15.75" customHeight="1">
      <c r="BC817" s="37"/>
    </row>
    <row r="818" spans="55:55" ht="15.75" customHeight="1">
      <c r="BC818" s="37"/>
    </row>
    <row r="819" spans="55:55" ht="15.75" customHeight="1">
      <c r="BC819" s="37"/>
    </row>
    <row r="820" spans="55:55" ht="15.75" customHeight="1">
      <c r="BC820" s="37"/>
    </row>
    <row r="821" spans="55:55" ht="15.75" customHeight="1">
      <c r="BC821" s="37"/>
    </row>
    <row r="822" spans="55:55" ht="15.75" customHeight="1">
      <c r="BC822" s="37"/>
    </row>
    <row r="823" spans="55:55" ht="15.75" customHeight="1">
      <c r="BC823" s="37"/>
    </row>
    <row r="824" spans="55:55" ht="15.75" customHeight="1">
      <c r="BC824" s="37"/>
    </row>
    <row r="825" spans="55:55" ht="15.75" customHeight="1">
      <c r="BC825" s="37"/>
    </row>
    <row r="826" spans="55:55" ht="15.75" customHeight="1">
      <c r="BC826" s="37"/>
    </row>
    <row r="827" spans="55:55" ht="15.75" customHeight="1">
      <c r="BC827" s="37"/>
    </row>
    <row r="828" spans="55:55" ht="15.75" customHeight="1">
      <c r="BC828" s="37"/>
    </row>
    <row r="829" spans="55:55" ht="15.75" customHeight="1">
      <c r="BC829" s="37"/>
    </row>
    <row r="830" spans="55:55" ht="15.75" customHeight="1">
      <c r="BC830" s="37"/>
    </row>
    <row r="831" spans="55:55" ht="15.75" customHeight="1">
      <c r="BC831" s="37"/>
    </row>
    <row r="832" spans="55:55" ht="15.75" customHeight="1">
      <c r="BC832" s="37"/>
    </row>
    <row r="833" spans="55:55" ht="15.75" customHeight="1">
      <c r="BC833" s="37"/>
    </row>
    <row r="834" spans="55:55" ht="15.75" customHeight="1">
      <c r="BC834" s="37"/>
    </row>
    <row r="835" spans="55:55" ht="15.75" customHeight="1">
      <c r="BC835" s="37"/>
    </row>
    <row r="836" spans="55:55" ht="15.75" customHeight="1">
      <c r="BC836" s="37"/>
    </row>
    <row r="837" spans="55:55" ht="15.75" customHeight="1">
      <c r="BC837" s="37"/>
    </row>
    <row r="838" spans="55:55" ht="15.75" customHeight="1">
      <c r="BC838" s="37"/>
    </row>
    <row r="839" spans="55:55" ht="15.75" customHeight="1">
      <c r="BC839" s="37"/>
    </row>
    <row r="840" spans="55:55" ht="15.75" customHeight="1">
      <c r="BC840" s="37"/>
    </row>
    <row r="841" spans="55:55" ht="15.75" customHeight="1">
      <c r="BC841" s="37"/>
    </row>
    <row r="842" spans="55:55" ht="15.75" customHeight="1">
      <c r="BC842" s="37"/>
    </row>
    <row r="843" spans="55:55" ht="15.75" customHeight="1">
      <c r="BC843" s="37"/>
    </row>
    <row r="844" spans="55:55" ht="15.75" customHeight="1">
      <c r="BC844" s="37"/>
    </row>
    <row r="845" spans="55:55" ht="15.75" customHeight="1">
      <c r="BC845" s="37"/>
    </row>
    <row r="846" spans="55:55" ht="15.75" customHeight="1">
      <c r="BC846" s="37"/>
    </row>
    <row r="847" spans="55:55" ht="15.75" customHeight="1">
      <c r="BC847" s="37"/>
    </row>
    <row r="848" spans="55:55" ht="15.75" customHeight="1">
      <c r="BC848" s="37"/>
    </row>
    <row r="849" spans="55:55" ht="15.75" customHeight="1">
      <c r="BC849" s="37"/>
    </row>
    <row r="850" spans="55:55" ht="15.75" customHeight="1">
      <c r="BC850" s="37"/>
    </row>
    <row r="851" spans="55:55" ht="15.75" customHeight="1">
      <c r="BC851" s="37"/>
    </row>
    <row r="852" spans="55:55" ht="15.75" customHeight="1">
      <c r="BC852" s="37"/>
    </row>
    <row r="853" spans="55:55" ht="15.75" customHeight="1">
      <c r="BC853" s="37"/>
    </row>
    <row r="854" spans="55:55" ht="15.75" customHeight="1">
      <c r="BC854" s="37"/>
    </row>
    <row r="855" spans="55:55" ht="15.75" customHeight="1">
      <c r="BC855" s="37"/>
    </row>
    <row r="856" spans="55:55" ht="15.75" customHeight="1">
      <c r="BC856" s="37"/>
    </row>
    <row r="857" spans="55:55" ht="15.75" customHeight="1">
      <c r="BC857" s="37"/>
    </row>
    <row r="858" spans="55:55" ht="15.75" customHeight="1">
      <c r="BC858" s="37"/>
    </row>
    <row r="859" spans="55:55" ht="15.75" customHeight="1">
      <c r="BC859" s="37"/>
    </row>
    <row r="860" spans="55:55" ht="15.75" customHeight="1">
      <c r="BC860" s="37"/>
    </row>
    <row r="861" spans="55:55" ht="15.75" customHeight="1">
      <c r="BC861" s="37"/>
    </row>
    <row r="862" spans="55:55" ht="15.75" customHeight="1">
      <c r="BC862" s="37"/>
    </row>
    <row r="863" spans="55:55" ht="15.75" customHeight="1">
      <c r="BC863" s="37"/>
    </row>
    <row r="864" spans="55:55" ht="15.75" customHeight="1">
      <c r="BC864" s="37"/>
    </row>
    <row r="865" spans="55:55" ht="15.75" customHeight="1">
      <c r="BC865" s="37"/>
    </row>
    <row r="866" spans="55:55" ht="15.75" customHeight="1">
      <c r="BC866" s="37"/>
    </row>
    <row r="867" spans="55:55" ht="15.75" customHeight="1">
      <c r="BC867" s="37"/>
    </row>
    <row r="868" spans="55:55" ht="15.75" customHeight="1">
      <c r="BC868" s="37"/>
    </row>
    <row r="869" spans="55:55" ht="15.75" customHeight="1">
      <c r="BC869" s="37"/>
    </row>
    <row r="870" spans="55:55" ht="15.75" customHeight="1">
      <c r="BC870" s="37"/>
    </row>
    <row r="871" spans="55:55" ht="15.75" customHeight="1">
      <c r="BC871" s="37"/>
    </row>
    <row r="872" spans="55:55" ht="15.75" customHeight="1">
      <c r="BC872" s="37"/>
    </row>
    <row r="873" spans="55:55" ht="15.75" customHeight="1">
      <c r="BC873" s="37"/>
    </row>
    <row r="874" spans="55:55" ht="15.75" customHeight="1">
      <c r="BC874" s="37"/>
    </row>
    <row r="875" spans="55:55" ht="15.75" customHeight="1">
      <c r="BC875" s="37"/>
    </row>
    <row r="876" spans="55:55" ht="15.75" customHeight="1">
      <c r="BC876" s="37"/>
    </row>
    <row r="877" spans="55:55" ht="15.75" customHeight="1">
      <c r="BC877" s="37"/>
    </row>
    <row r="878" spans="55:55" ht="15.75" customHeight="1">
      <c r="BC878" s="37"/>
    </row>
    <row r="879" spans="55:55" ht="15.75" customHeight="1">
      <c r="BC879" s="37"/>
    </row>
    <row r="880" spans="55:55" ht="15.75" customHeight="1">
      <c r="BC880" s="37"/>
    </row>
    <row r="881" spans="55:55" ht="15.75" customHeight="1">
      <c r="BC881" s="37"/>
    </row>
    <row r="882" spans="55:55" ht="15.75" customHeight="1">
      <c r="BC882" s="37"/>
    </row>
    <row r="883" spans="55:55" ht="15.75" customHeight="1">
      <c r="BC883" s="37"/>
    </row>
    <row r="884" spans="55:55" ht="15.75" customHeight="1">
      <c r="BC884" s="37"/>
    </row>
    <row r="885" spans="55:55" ht="15.75" customHeight="1">
      <c r="BC885" s="37"/>
    </row>
    <row r="886" spans="55:55" ht="15.75" customHeight="1">
      <c r="BC886" s="37"/>
    </row>
    <row r="887" spans="55:55" ht="15.75" customHeight="1">
      <c r="BC887" s="37"/>
    </row>
    <row r="888" spans="55:55" ht="15.75" customHeight="1">
      <c r="BC888" s="37"/>
    </row>
    <row r="889" spans="55:55" ht="15.75" customHeight="1">
      <c r="BC889" s="37"/>
    </row>
    <row r="890" spans="55:55" ht="15.75" customHeight="1">
      <c r="BC890" s="37"/>
    </row>
    <row r="891" spans="55:55" ht="15.75" customHeight="1">
      <c r="BC891" s="37"/>
    </row>
    <row r="892" spans="55:55" ht="15.75" customHeight="1">
      <c r="BC892" s="37"/>
    </row>
    <row r="893" spans="55:55" ht="15.75" customHeight="1">
      <c r="BC893" s="37"/>
    </row>
    <row r="894" spans="55:55" ht="15.75" customHeight="1">
      <c r="BC894" s="37"/>
    </row>
    <row r="895" spans="55:55" ht="15.75" customHeight="1">
      <c r="BC895" s="37"/>
    </row>
    <row r="896" spans="55:55" ht="15.75" customHeight="1">
      <c r="BC896" s="37"/>
    </row>
    <row r="897" spans="55:55" ht="15.75" customHeight="1">
      <c r="BC897" s="37"/>
    </row>
    <row r="898" spans="55:55" ht="15.75" customHeight="1">
      <c r="BC898" s="37"/>
    </row>
    <row r="899" spans="55:55" ht="15.75" customHeight="1">
      <c r="BC899" s="37"/>
    </row>
    <row r="900" spans="55:55" ht="15.75" customHeight="1">
      <c r="BC900" s="37"/>
    </row>
    <row r="901" spans="55:55" ht="15.75" customHeight="1">
      <c r="BC901" s="37"/>
    </row>
    <row r="902" spans="55:55" ht="15.75" customHeight="1">
      <c r="BC902" s="37"/>
    </row>
    <row r="903" spans="55:55" ht="15.75" customHeight="1">
      <c r="BC903" s="37"/>
    </row>
    <row r="904" spans="55:55" ht="15.75" customHeight="1">
      <c r="BC904" s="37"/>
    </row>
    <row r="905" spans="55:55" ht="15.75" customHeight="1">
      <c r="BC905" s="37"/>
    </row>
    <row r="906" spans="55:55" ht="15.75" customHeight="1">
      <c r="BC906" s="37"/>
    </row>
    <row r="907" spans="55:55" ht="15.75" customHeight="1">
      <c r="BC907" s="37"/>
    </row>
    <row r="908" spans="55:55" ht="15.75" customHeight="1">
      <c r="BC908" s="37"/>
    </row>
    <row r="909" spans="55:55" ht="15.75" customHeight="1">
      <c r="BC909" s="37"/>
    </row>
    <row r="910" spans="55:55" ht="15.75" customHeight="1">
      <c r="BC910" s="37"/>
    </row>
    <row r="911" spans="55:55" ht="15.75" customHeight="1">
      <c r="BC911" s="37"/>
    </row>
    <row r="912" spans="55:55" ht="15.75" customHeight="1">
      <c r="BC912" s="37"/>
    </row>
    <row r="913" spans="55:55" ht="15.75" customHeight="1">
      <c r="BC913" s="37"/>
    </row>
    <row r="914" spans="55:55" ht="15.75" customHeight="1">
      <c r="BC914" s="37"/>
    </row>
    <row r="915" spans="55:55" ht="15.75" customHeight="1">
      <c r="BC915" s="37"/>
    </row>
    <row r="916" spans="55:55" ht="15.75" customHeight="1">
      <c r="BC916" s="37"/>
    </row>
    <row r="917" spans="55:55" ht="15.75" customHeight="1">
      <c r="BC917" s="37"/>
    </row>
    <row r="918" spans="55:55" ht="15.75" customHeight="1">
      <c r="BC918" s="37"/>
    </row>
    <row r="919" spans="55:55" ht="15.75" customHeight="1">
      <c r="BC919" s="37"/>
    </row>
    <row r="920" spans="55:55" ht="15.75" customHeight="1">
      <c r="BC920" s="37"/>
    </row>
    <row r="921" spans="55:55" ht="15.75" customHeight="1">
      <c r="BC921" s="37"/>
    </row>
    <row r="922" spans="55:55" ht="15.75" customHeight="1">
      <c r="BC922" s="37"/>
    </row>
    <row r="923" spans="55:55" ht="15.75" customHeight="1">
      <c r="BC923" s="37"/>
    </row>
    <row r="924" spans="55:55" ht="15.75" customHeight="1">
      <c r="BC924" s="37"/>
    </row>
    <row r="925" spans="55:55" ht="15.75" customHeight="1">
      <c r="BC925" s="37"/>
    </row>
    <row r="926" spans="55:55" ht="15.75" customHeight="1">
      <c r="BC926" s="37"/>
    </row>
    <row r="927" spans="55:55" ht="15.75" customHeight="1">
      <c r="BC927" s="37"/>
    </row>
    <row r="928" spans="55:55" ht="15.75" customHeight="1">
      <c r="BC928" s="37"/>
    </row>
    <row r="929" spans="55:55" ht="15.75" customHeight="1">
      <c r="BC929" s="37"/>
    </row>
    <row r="930" spans="55:55" ht="15.75" customHeight="1">
      <c r="BC930" s="37"/>
    </row>
    <row r="931" spans="55:55" ht="15.75" customHeight="1">
      <c r="BC931" s="37"/>
    </row>
    <row r="932" spans="55:55" ht="15.75" customHeight="1">
      <c r="BC932" s="37"/>
    </row>
    <row r="933" spans="55:55" ht="15.75" customHeight="1">
      <c r="BC933" s="37"/>
    </row>
    <row r="934" spans="55:55" ht="15.75" customHeight="1">
      <c r="BC934" s="37"/>
    </row>
    <row r="935" spans="55:55" ht="15.75" customHeight="1">
      <c r="BC935" s="37"/>
    </row>
    <row r="936" spans="55:55" ht="15.75" customHeight="1">
      <c r="BC936" s="37"/>
    </row>
    <row r="937" spans="55:55" ht="15.75" customHeight="1">
      <c r="BC937" s="37"/>
    </row>
    <row r="938" spans="55:55" ht="15.75" customHeight="1">
      <c r="BC938" s="37"/>
    </row>
    <row r="939" spans="55:55" ht="15.75" customHeight="1">
      <c r="BC939" s="37"/>
    </row>
    <row r="940" spans="55:55" ht="15.75" customHeight="1">
      <c r="BC940" s="37"/>
    </row>
    <row r="941" spans="55:55" ht="15.75" customHeight="1">
      <c r="BC941" s="37"/>
    </row>
    <row r="942" spans="55:55" ht="15.75" customHeight="1">
      <c r="BC942" s="37"/>
    </row>
    <row r="943" spans="55:55" ht="15.75" customHeight="1">
      <c r="BC943" s="37"/>
    </row>
    <row r="944" spans="55:55" ht="15.75" customHeight="1">
      <c r="BC944" s="37"/>
    </row>
    <row r="945" spans="55:55" ht="15.75" customHeight="1">
      <c r="BC945" s="37"/>
    </row>
    <row r="946" spans="55:55" ht="15.75" customHeight="1">
      <c r="BC946" s="37"/>
    </row>
    <row r="947" spans="55:55" ht="15.75" customHeight="1">
      <c r="BC947" s="37"/>
    </row>
    <row r="948" spans="55:55" ht="15.75" customHeight="1">
      <c r="BC948" s="37"/>
    </row>
    <row r="949" spans="55:55" ht="15.75" customHeight="1">
      <c r="BC949" s="37"/>
    </row>
    <row r="950" spans="55:55" ht="15.75" customHeight="1">
      <c r="BC950" s="37"/>
    </row>
    <row r="951" spans="55:55" ht="15.75" customHeight="1">
      <c r="BC951" s="37"/>
    </row>
    <row r="952" spans="55:55" ht="15.75" customHeight="1">
      <c r="BC952" s="37"/>
    </row>
    <row r="953" spans="55:55" ht="15.75" customHeight="1">
      <c r="BC953" s="37"/>
    </row>
    <row r="954" spans="55:55" ht="15.75" customHeight="1">
      <c r="BC954" s="37"/>
    </row>
    <row r="955" spans="55:55" ht="15.75" customHeight="1">
      <c r="BC955" s="37"/>
    </row>
    <row r="956" spans="55:55" ht="15.75" customHeight="1">
      <c r="BC956" s="37"/>
    </row>
    <row r="957" spans="55:55" ht="15.75" customHeight="1">
      <c r="BC957" s="37"/>
    </row>
    <row r="958" spans="55:55" ht="15.75" customHeight="1">
      <c r="BC958" s="37"/>
    </row>
    <row r="959" spans="55:55" ht="15.75" customHeight="1">
      <c r="BC959" s="37"/>
    </row>
    <row r="960" spans="55:55" ht="15.75" customHeight="1">
      <c r="BC960" s="37"/>
    </row>
    <row r="961" spans="55:55" ht="15.75" customHeight="1">
      <c r="BC961" s="37"/>
    </row>
    <row r="962" spans="55:55" ht="15.75" customHeight="1">
      <c r="BC962" s="37"/>
    </row>
    <row r="963" spans="55:55" ht="15.75" customHeight="1">
      <c r="BC963" s="37"/>
    </row>
    <row r="964" spans="55:55" ht="15.75" customHeight="1">
      <c r="BC964" s="37"/>
    </row>
    <row r="965" spans="55:55" ht="15.75" customHeight="1">
      <c r="BC965" s="37"/>
    </row>
    <row r="966" spans="55:55" ht="15.75" customHeight="1">
      <c r="BC966" s="37"/>
    </row>
    <row r="967" spans="55:55" ht="15.75" customHeight="1">
      <c r="BC967" s="37"/>
    </row>
    <row r="968" spans="55:55" ht="15.75" customHeight="1">
      <c r="BC968" s="37"/>
    </row>
    <row r="969" spans="55:55" ht="15.75" customHeight="1">
      <c r="BC969" s="37"/>
    </row>
    <row r="970" spans="55:55" ht="15.75" customHeight="1">
      <c r="BC970" s="37"/>
    </row>
    <row r="971" spans="55:55" ht="15.75" customHeight="1">
      <c r="BC971" s="37"/>
    </row>
    <row r="972" spans="55:55" ht="15.75" customHeight="1">
      <c r="BC972" s="37"/>
    </row>
    <row r="973" spans="55:55" ht="15.75" customHeight="1">
      <c r="BC973" s="37"/>
    </row>
    <row r="974" spans="55:55" ht="15.75" customHeight="1">
      <c r="BC974" s="37"/>
    </row>
    <row r="975" spans="55:55" ht="15.75" customHeight="1">
      <c r="BC975" s="37"/>
    </row>
    <row r="976" spans="55:55" ht="15.75" customHeight="1">
      <c r="BC976" s="37"/>
    </row>
    <row r="977" spans="55:55" ht="15.75" customHeight="1">
      <c r="BC977" s="37"/>
    </row>
    <row r="978" spans="55:55" ht="15.75" customHeight="1">
      <c r="BC978" s="37"/>
    </row>
    <row r="979" spans="55:55" ht="15.75" customHeight="1">
      <c r="BC979" s="37"/>
    </row>
    <row r="980" spans="55:55" ht="15.75" customHeight="1">
      <c r="BC980" s="37"/>
    </row>
    <row r="981" spans="55:55" ht="15.75" customHeight="1">
      <c r="BC981" s="37"/>
    </row>
    <row r="982" spans="55:55" ht="15.75" customHeight="1">
      <c r="BC982" s="37"/>
    </row>
    <row r="983" spans="55:55" ht="15.75" customHeight="1">
      <c r="BC983" s="37"/>
    </row>
    <row r="984" spans="55:55" ht="15.75" customHeight="1">
      <c r="BC984" s="37"/>
    </row>
    <row r="985" spans="55:55" ht="15.75" customHeight="1">
      <c r="BC985" s="37"/>
    </row>
    <row r="986" spans="55:55" ht="15.75" customHeight="1">
      <c r="BC986" s="37"/>
    </row>
    <row r="987" spans="55:55" ht="15.75" customHeight="1">
      <c r="BC987" s="37"/>
    </row>
    <row r="988" spans="55:55" ht="15.75" customHeight="1">
      <c r="BC988" s="37"/>
    </row>
    <row r="989" spans="55:55" ht="15.75" customHeight="1">
      <c r="BC989" s="37"/>
    </row>
    <row r="990" spans="55:55" ht="15.75" customHeight="1">
      <c r="BC990" s="37"/>
    </row>
    <row r="991" spans="55:55" ht="15.75" customHeight="1">
      <c r="BC991" s="37"/>
    </row>
    <row r="992" spans="55:55" ht="15.75" customHeight="1">
      <c r="BC992" s="37"/>
    </row>
    <row r="993" spans="55:55" ht="15.75" customHeight="1">
      <c r="BC993" s="37"/>
    </row>
    <row r="994" spans="55:55" ht="15.75" customHeight="1">
      <c r="BC994" s="37"/>
    </row>
    <row r="995" spans="55:55" ht="15.75" customHeight="1">
      <c r="BC995" s="37"/>
    </row>
    <row r="996" spans="55:55" ht="15.75" customHeight="1">
      <c r="BC996" s="37"/>
    </row>
    <row r="997" spans="55:55" ht="15.75" customHeight="1">
      <c r="BC997" s="37"/>
    </row>
    <row r="998" spans="55:55" ht="15.75" customHeight="1">
      <c r="BC998" s="37"/>
    </row>
    <row r="999" spans="55:55" ht="15.75" customHeight="1">
      <c r="BC999" s="37"/>
    </row>
    <row r="1000" spans="55:55" ht="15.75" customHeight="1">
      <c r="BC1000" s="37"/>
    </row>
  </sheetData>
  <mergeCells count="34">
    <mergeCell ref="B2:BF2"/>
    <mergeCell ref="B5:F5"/>
    <mergeCell ref="I5:K5"/>
    <mergeCell ref="O5:BE5"/>
    <mergeCell ref="B7:C8"/>
    <mergeCell ref="D7:F7"/>
    <mergeCell ref="O7:T7"/>
    <mergeCell ref="AY7:BE7"/>
    <mergeCell ref="AY8:BE10"/>
    <mergeCell ref="B9:B11"/>
    <mergeCell ref="AY23:BE27"/>
    <mergeCell ref="M30:BB31"/>
    <mergeCell ref="AY11:BE14"/>
    <mergeCell ref="AY15:BE22"/>
    <mergeCell ref="V7:AX7"/>
    <mergeCell ref="U8:U14"/>
    <mergeCell ref="V8:AX14"/>
    <mergeCell ref="V15:AX22"/>
    <mergeCell ref="U15:U22"/>
    <mergeCell ref="O8:T14"/>
    <mergeCell ref="O15:T22"/>
    <mergeCell ref="O23:T27"/>
    <mergeCell ref="U23:U27"/>
    <mergeCell ref="V23:AX27"/>
    <mergeCell ref="B17:F35"/>
    <mergeCell ref="I19:I28"/>
    <mergeCell ref="J19:J28"/>
    <mergeCell ref="K19:K28"/>
    <mergeCell ref="I29:I39"/>
    <mergeCell ref="J29:J39"/>
    <mergeCell ref="K29:K39"/>
    <mergeCell ref="I8:I18"/>
    <mergeCell ref="J8:J18"/>
    <mergeCell ref="K8:K18"/>
  </mergeCells>
  <pageMargins left="0.7" right="0.7" top="0.75" bottom="0.75" header="0" footer="0"/>
  <pageSetup orientation="portrait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1000"/>
  <sheetViews>
    <sheetView workbookViewId="0"/>
  </sheetViews>
  <sheetFormatPr defaultColWidth="14.44140625" defaultRowHeight="15" customHeight="1"/>
  <cols>
    <col min="1" max="1" width="29.44140625" customWidth="1"/>
    <col min="2" max="26" width="8.77734375" customWidth="1"/>
  </cols>
  <sheetData>
    <row r="1" spans="1:2" ht="14.4">
      <c r="A1" s="6" t="s">
        <v>1435</v>
      </c>
      <c r="B1" s="6" t="s">
        <v>1436</v>
      </c>
    </row>
    <row r="2" spans="1:2" ht="14.4">
      <c r="A2" s="6" t="s">
        <v>1057</v>
      </c>
      <c r="B2" s="6" t="s">
        <v>1058</v>
      </c>
    </row>
    <row r="3" spans="1:2" ht="14.4">
      <c r="A3" s="6" t="s">
        <v>708</v>
      </c>
    </row>
    <row r="4" spans="1:2" ht="14.4">
      <c r="A4" s="6" t="s">
        <v>709</v>
      </c>
    </row>
    <row r="5" spans="1:2" ht="14.4">
      <c r="A5" s="6" t="s">
        <v>710</v>
      </c>
    </row>
    <row r="6" spans="1:2" ht="14.4">
      <c r="A6" s="6" t="s">
        <v>711</v>
      </c>
    </row>
    <row r="8" spans="1:2" ht="14.4">
      <c r="A8" s="54" t="s">
        <v>1437</v>
      </c>
    </row>
    <row r="9" spans="1:2" ht="14.4">
      <c r="A9" s="54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CF64B-D657-DC46-B10C-4C1BB49D7828}">
  <sheetPr>
    <tabColor rgb="FFFF7E79"/>
  </sheetPr>
  <dimension ref="A1:BW263"/>
  <sheetViews>
    <sheetView showGridLines="0" zoomScale="50" zoomScaleNormal="50" workbookViewId="0">
      <pane ySplit="1" topLeftCell="A2" activePane="bottomLeft" state="frozen"/>
      <selection pane="bottomLeft" activeCell="D210" sqref="D210"/>
    </sheetView>
  </sheetViews>
  <sheetFormatPr defaultColWidth="10.77734375" defaultRowHeight="21"/>
  <cols>
    <col min="1" max="1" width="6.33203125" style="286" customWidth="1"/>
    <col min="2" max="2" width="7" style="278" customWidth="1"/>
    <col min="3" max="3" width="19.109375" style="278" customWidth="1"/>
    <col min="4" max="4" width="49" style="278" customWidth="1"/>
    <col min="5" max="5" width="38.44140625" style="278" customWidth="1"/>
    <col min="6" max="6" width="37.6640625" style="278" customWidth="1"/>
    <col min="7" max="7" width="39.44140625" style="278" customWidth="1"/>
    <col min="8" max="8" width="40.77734375" style="278" customWidth="1"/>
    <col min="9" max="9" width="43.109375" style="278" customWidth="1"/>
    <col min="10" max="10" width="39.6640625" style="278" customWidth="1"/>
    <col min="11" max="11" width="39.44140625" style="278" customWidth="1"/>
    <col min="12" max="12" width="36.44140625" style="278" customWidth="1"/>
    <col min="13" max="13" width="37.44140625" style="278" customWidth="1"/>
    <col min="14" max="14" width="33.44140625" style="278" customWidth="1"/>
    <col min="15" max="15" width="31.44140625" style="278" customWidth="1"/>
    <col min="16" max="16" width="31" style="278" customWidth="1"/>
    <col min="17" max="17" width="30.109375" style="278" customWidth="1"/>
    <col min="18" max="18" width="12.77734375" style="278" customWidth="1"/>
    <col min="19" max="19" width="9.77734375" style="259" customWidth="1"/>
    <col min="20" max="20" width="10.77734375" style="602"/>
    <col min="21" max="16384" width="10.77734375" style="278"/>
  </cols>
  <sheetData>
    <row r="1" spans="1:48" ht="70.05" customHeight="1">
      <c r="G1" s="453" t="s">
        <v>196</v>
      </c>
      <c r="H1" s="453"/>
      <c r="I1" s="453"/>
    </row>
    <row r="2" spans="1:48" ht="42" customHeight="1">
      <c r="A2" s="825"/>
      <c r="B2" s="828" t="s">
        <v>197</v>
      </c>
      <c r="C2" s="824"/>
      <c r="D2" s="824"/>
      <c r="E2" s="824"/>
      <c r="F2" s="824"/>
      <c r="G2" s="826"/>
      <c r="H2" s="826"/>
      <c r="I2" s="826"/>
      <c r="J2" s="824"/>
      <c r="K2" s="824"/>
      <c r="L2" s="824"/>
      <c r="M2" s="824"/>
      <c r="N2" s="824"/>
      <c r="O2" s="824"/>
      <c r="P2" s="824"/>
      <c r="Q2" s="824"/>
      <c r="R2" s="824"/>
      <c r="S2" s="827"/>
    </row>
    <row r="3" spans="1:48" ht="40.049999999999997" customHeight="1" thickBot="1">
      <c r="A3" s="284"/>
      <c r="B3" s="1497"/>
      <c r="C3" s="1497"/>
      <c r="D3" s="1497"/>
      <c r="E3" s="1497"/>
      <c r="F3" s="1497"/>
      <c r="G3" s="1497"/>
      <c r="H3" s="1497"/>
      <c r="I3" s="1497"/>
      <c r="J3" s="1497"/>
      <c r="K3" s="1497"/>
      <c r="L3" s="1497"/>
      <c r="M3" s="1497"/>
      <c r="N3" s="1497"/>
      <c r="O3" s="1497"/>
      <c r="P3" s="1497"/>
      <c r="Q3" s="1497"/>
      <c r="R3" s="1497"/>
      <c r="S3" s="285"/>
      <c r="AD3" s="286"/>
      <c r="AE3" s="286"/>
      <c r="AF3" s="286"/>
      <c r="AG3" s="286"/>
      <c r="AH3" s="286"/>
      <c r="AI3" s="286"/>
      <c r="AJ3" s="286"/>
      <c r="AK3" s="286"/>
      <c r="AL3" s="286"/>
      <c r="AM3" s="286"/>
      <c r="AN3" s="286"/>
      <c r="AO3" s="286"/>
      <c r="AP3" s="286"/>
      <c r="AQ3" s="286"/>
      <c r="AR3" s="286"/>
      <c r="AS3" s="286"/>
      <c r="AT3" s="286"/>
      <c r="AU3" s="286"/>
      <c r="AV3" s="286"/>
    </row>
    <row r="4" spans="1:48" ht="25.8">
      <c r="A4" s="284"/>
      <c r="B4" s="418"/>
      <c r="C4" s="419"/>
      <c r="D4" s="420"/>
      <c r="E4" s="421"/>
      <c r="F4" s="420"/>
      <c r="G4" s="420"/>
      <c r="H4" s="420"/>
      <c r="I4" s="420"/>
      <c r="J4" s="420"/>
      <c r="K4" s="420"/>
      <c r="L4" s="420"/>
      <c r="M4" s="420"/>
      <c r="N4" s="420"/>
      <c r="O4" s="420"/>
      <c r="P4" s="420"/>
      <c r="Q4" s="420"/>
      <c r="R4" s="422"/>
      <c r="S4" s="285"/>
    </row>
    <row r="5" spans="1:48" ht="25.8">
      <c r="A5" s="284"/>
      <c r="B5" s="620"/>
      <c r="C5" s="621" t="s">
        <v>198</v>
      </c>
      <c r="D5" s="286"/>
      <c r="E5" s="622"/>
      <c r="F5" s="286"/>
      <c r="G5" s="286"/>
      <c r="H5" s="286"/>
      <c r="I5" s="286"/>
      <c r="J5" s="286"/>
      <c r="K5" s="286"/>
      <c r="L5" s="286"/>
      <c r="M5" s="286"/>
      <c r="N5" s="286"/>
      <c r="O5" s="286"/>
      <c r="P5" s="286"/>
      <c r="Q5" s="286"/>
      <c r="R5" s="424"/>
      <c r="S5" s="285"/>
    </row>
    <row r="6" spans="1:48" ht="26.4" thickBot="1">
      <c r="A6" s="284"/>
      <c r="B6" s="620"/>
      <c r="C6" s="621"/>
      <c r="D6" s="286"/>
      <c r="E6" s="622"/>
      <c r="F6" s="286"/>
      <c r="G6" s="286"/>
      <c r="H6" s="286"/>
      <c r="I6" s="286"/>
      <c r="J6" s="286"/>
      <c r="K6" s="286"/>
      <c r="L6" s="286"/>
      <c r="M6" s="286"/>
      <c r="N6" s="286"/>
      <c r="O6" s="286"/>
      <c r="P6" s="286"/>
      <c r="Q6" s="286"/>
      <c r="R6" s="424"/>
      <c r="S6" s="285"/>
    </row>
    <row r="7" spans="1:48" ht="26.4" thickBot="1">
      <c r="A7" s="284"/>
      <c r="B7" s="423"/>
      <c r="C7" s="1221"/>
      <c r="D7" s="1502" t="s">
        <v>199</v>
      </c>
      <c r="E7" s="1448" t="s">
        <v>122</v>
      </c>
      <c r="F7" s="1449"/>
      <c r="G7" s="1453" t="s">
        <v>123</v>
      </c>
      <c r="H7" s="1453"/>
      <c r="I7" s="1453" t="s">
        <v>124</v>
      </c>
      <c r="J7" s="1453"/>
      <c r="K7" s="1453" t="s">
        <v>125</v>
      </c>
      <c r="L7" s="1453"/>
      <c r="M7" s="1453" t="s">
        <v>126</v>
      </c>
      <c r="N7" s="1453"/>
      <c r="O7" s="1506" t="s">
        <v>127</v>
      </c>
      <c r="P7" s="1506"/>
      <c r="Q7" s="524"/>
      <c r="R7" s="424"/>
      <c r="S7" s="285"/>
    </row>
    <row r="8" spans="1:48" ht="26.4" thickBot="1">
      <c r="A8" s="284"/>
      <c r="B8" s="423"/>
      <c r="C8" s="1221"/>
      <c r="D8" s="1502"/>
      <c r="E8" s="746" t="s">
        <v>200</v>
      </c>
      <c r="F8" s="747" t="s">
        <v>201</v>
      </c>
      <c r="G8" s="747" t="s">
        <v>200</v>
      </c>
      <c r="H8" s="747" t="s">
        <v>201</v>
      </c>
      <c r="I8" s="1191" t="s">
        <v>200</v>
      </c>
      <c r="J8" s="1191" t="s">
        <v>201</v>
      </c>
      <c r="K8" s="1191" t="s">
        <v>200</v>
      </c>
      <c r="L8" s="1191" t="s">
        <v>201</v>
      </c>
      <c r="M8" s="1191" t="s">
        <v>200</v>
      </c>
      <c r="N8" s="1191" t="s">
        <v>201</v>
      </c>
      <c r="O8" s="1191" t="s">
        <v>200</v>
      </c>
      <c r="P8" s="1191" t="s">
        <v>201</v>
      </c>
      <c r="Q8" s="524"/>
      <c r="R8" s="424"/>
      <c r="S8" s="285"/>
    </row>
    <row r="9" spans="1:48" ht="26.4" thickBot="1">
      <c r="A9" s="284"/>
      <c r="B9" s="423"/>
      <c r="C9" s="1221"/>
      <c r="D9" s="1502"/>
      <c r="E9" s="883"/>
      <c r="F9" s="884"/>
      <c r="G9" s="884"/>
      <c r="H9" s="884"/>
      <c r="I9" s="883"/>
      <c r="J9" s="884"/>
      <c r="K9" s="883"/>
      <c r="L9" s="884"/>
      <c r="M9" s="883"/>
      <c r="N9" s="884"/>
      <c r="O9" s="883"/>
      <c r="P9" s="884"/>
      <c r="Q9" s="524"/>
      <c r="R9" s="424"/>
      <c r="S9" s="285"/>
    </row>
    <row r="10" spans="1:48" ht="26.4" thickBot="1">
      <c r="A10" s="284"/>
      <c r="B10" s="423"/>
      <c r="C10" s="1221"/>
      <c r="D10" s="1502"/>
      <c r="E10" s="1504">
        <f>E9+F9</f>
        <v>0</v>
      </c>
      <c r="F10" s="1455"/>
      <c r="G10" s="1455">
        <f>G9+H9</f>
        <v>0</v>
      </c>
      <c r="H10" s="1455"/>
      <c r="I10" s="1455">
        <f>I9+J9</f>
        <v>0</v>
      </c>
      <c r="J10" s="1455"/>
      <c r="K10" s="1455">
        <f>K9+L9</f>
        <v>0</v>
      </c>
      <c r="L10" s="1455"/>
      <c r="M10" s="1455">
        <f>M9+N9</f>
        <v>0</v>
      </c>
      <c r="N10" s="1455"/>
      <c r="O10" s="1455">
        <f>O9+P9</f>
        <v>0</v>
      </c>
      <c r="P10" s="1455"/>
      <c r="Q10" s="329"/>
      <c r="R10" s="424"/>
      <c r="S10" s="285"/>
    </row>
    <row r="11" spans="1:48" ht="30" customHeight="1" thickBot="1">
      <c r="A11" s="284"/>
      <c r="B11" s="423"/>
      <c r="C11" s="286"/>
      <c r="D11" s="1502"/>
      <c r="E11" s="1450" t="s">
        <v>128</v>
      </c>
      <c r="F11" s="1451"/>
      <c r="G11" s="1452" t="s">
        <v>129</v>
      </c>
      <c r="H11" s="1452"/>
      <c r="I11" s="1452" t="s">
        <v>130</v>
      </c>
      <c r="J11" s="1452"/>
      <c r="K11" s="1452" t="s">
        <v>131</v>
      </c>
      <c r="L11" s="1452"/>
      <c r="M11" s="1452" t="s">
        <v>132</v>
      </c>
      <c r="N11" s="1452"/>
      <c r="O11" s="1507" t="s">
        <v>133</v>
      </c>
      <c r="P11" s="1507"/>
      <c r="Q11" s="286"/>
      <c r="R11" s="424"/>
      <c r="S11" s="285"/>
    </row>
    <row r="12" spans="1:48" s="776" customFormat="1" ht="30" customHeight="1" thickBot="1">
      <c r="A12" s="771"/>
      <c r="B12" s="772"/>
      <c r="C12" s="617"/>
      <c r="D12" s="1502"/>
      <c r="E12" s="773" t="s">
        <v>200</v>
      </c>
      <c r="F12" s="1192" t="s">
        <v>201</v>
      </c>
      <c r="G12" s="1192" t="s">
        <v>200</v>
      </c>
      <c r="H12" s="1192" t="s">
        <v>201</v>
      </c>
      <c r="I12" s="1192" t="s">
        <v>200</v>
      </c>
      <c r="J12" s="1192" t="s">
        <v>201</v>
      </c>
      <c r="K12" s="1192" t="s">
        <v>200</v>
      </c>
      <c r="L12" s="1192" t="s">
        <v>201</v>
      </c>
      <c r="M12" s="1192" t="s">
        <v>200</v>
      </c>
      <c r="N12" s="1192" t="s">
        <v>201</v>
      </c>
      <c r="O12" s="1192" t="s">
        <v>200</v>
      </c>
      <c r="P12" s="1192" t="s">
        <v>201</v>
      </c>
      <c r="Q12" s="617"/>
      <c r="R12" s="774"/>
      <c r="S12" s="775"/>
      <c r="T12" s="829"/>
    </row>
    <row r="13" spans="1:48" ht="30" customHeight="1" thickBot="1">
      <c r="A13" s="284"/>
      <c r="B13" s="423"/>
      <c r="C13" s="286"/>
      <c r="D13" s="1502"/>
      <c r="E13" s="882"/>
      <c r="F13" s="882"/>
      <c r="G13" s="882"/>
      <c r="H13" s="882"/>
      <c r="I13" s="882"/>
      <c r="J13" s="882"/>
      <c r="K13" s="882"/>
      <c r="L13" s="882"/>
      <c r="M13" s="882"/>
      <c r="N13" s="882"/>
      <c r="O13" s="882"/>
      <c r="P13" s="882"/>
      <c r="Q13" s="286"/>
      <c r="R13" s="424"/>
      <c r="S13" s="285"/>
    </row>
    <row r="14" spans="1:48" ht="33" customHeight="1" thickBot="1">
      <c r="A14" s="284"/>
      <c r="B14" s="423"/>
      <c r="C14" s="286"/>
      <c r="D14" s="1503"/>
      <c r="E14" s="1444">
        <f>E13+F13</f>
        <v>0</v>
      </c>
      <c r="F14" s="1433"/>
      <c r="G14" s="1433">
        <f>G13+H13</f>
        <v>0</v>
      </c>
      <c r="H14" s="1433"/>
      <c r="I14" s="1433">
        <f>I13+J13</f>
        <v>0</v>
      </c>
      <c r="J14" s="1433"/>
      <c r="K14" s="1433">
        <f>K13+L13</f>
        <v>0</v>
      </c>
      <c r="L14" s="1433"/>
      <c r="M14" s="1433">
        <f>M13+N13</f>
        <v>0</v>
      </c>
      <c r="N14" s="1433"/>
      <c r="O14" s="1505">
        <f>O13+P13</f>
        <v>0</v>
      </c>
      <c r="P14" s="1505"/>
      <c r="Q14" s="286"/>
      <c r="R14" s="424"/>
      <c r="S14" s="285"/>
    </row>
    <row r="15" spans="1:48" ht="23.4">
      <c r="A15" s="284"/>
      <c r="B15" s="423"/>
      <c r="C15" s="286"/>
      <c r="D15" s="286"/>
      <c r="E15" s="328"/>
      <c r="F15" s="524"/>
      <c r="G15" s="524"/>
      <c r="H15" s="524"/>
      <c r="I15" s="524"/>
      <c r="J15" s="524"/>
      <c r="K15" s="286"/>
      <c r="L15" s="286"/>
      <c r="M15" s="286"/>
      <c r="N15" s="286"/>
      <c r="O15" s="286"/>
      <c r="P15" s="286"/>
      <c r="Q15" s="286"/>
      <c r="R15" s="424"/>
      <c r="S15" s="285"/>
    </row>
    <row r="16" spans="1:48" ht="25.8">
      <c r="A16" s="284"/>
      <c r="B16" s="423"/>
      <c r="C16" s="286"/>
      <c r="D16" s="1498" t="s">
        <v>202</v>
      </c>
      <c r="E16" s="1498">
        <f>E10+G10+I10+I10+K10+M10+O10+E14+G14+I14+K14+M14+O14</f>
        <v>0</v>
      </c>
      <c r="F16" s="748" t="s">
        <v>200</v>
      </c>
      <c r="G16" s="749">
        <f>E9+G9+I9+K9+M9+O9+E13+G13+I13+K13+M13+O13</f>
        <v>0</v>
      </c>
      <c r="H16" s="524"/>
      <c r="I16" s="524"/>
      <c r="J16" s="524"/>
      <c r="K16" s="286"/>
      <c r="L16" s="286"/>
      <c r="M16" s="286"/>
      <c r="N16" s="286"/>
      <c r="O16" s="286"/>
      <c r="P16" s="286"/>
      <c r="Q16" s="286"/>
      <c r="R16" s="424"/>
      <c r="S16" s="285"/>
    </row>
    <row r="17" spans="1:19" ht="25.8">
      <c r="A17" s="284"/>
      <c r="B17" s="423"/>
      <c r="C17" s="286"/>
      <c r="D17" s="1499"/>
      <c r="E17" s="1499"/>
      <c r="F17" s="749" t="s">
        <v>201</v>
      </c>
      <c r="G17" s="749">
        <f>F9+H9+J9+L9+N9+P9+F13+H13+J13+L13+N13+P13</f>
        <v>0</v>
      </c>
      <c r="H17" s="524"/>
      <c r="I17" s="524"/>
      <c r="J17" s="524"/>
      <c r="K17" s="286"/>
      <c r="L17" s="286"/>
      <c r="M17" s="286"/>
      <c r="N17" s="286"/>
      <c r="O17" s="286"/>
      <c r="P17" s="286"/>
      <c r="Q17" s="286"/>
      <c r="R17" s="424"/>
      <c r="S17" s="285"/>
    </row>
    <row r="18" spans="1:19" ht="25.8">
      <c r="A18" s="284"/>
      <c r="B18" s="423"/>
      <c r="C18" s="286"/>
      <c r="D18" s="683"/>
      <c r="E18" s="750"/>
      <c r="F18" s="717"/>
      <c r="G18" s="717"/>
      <c r="H18" s="524"/>
      <c r="I18" s="524"/>
      <c r="J18" s="524"/>
      <c r="K18" s="286"/>
      <c r="L18" s="286"/>
      <c r="M18" s="286"/>
      <c r="N18" s="286"/>
      <c r="O18" s="286"/>
      <c r="P18" s="286"/>
      <c r="Q18" s="286"/>
      <c r="R18" s="424"/>
      <c r="S18" s="285"/>
    </row>
    <row r="19" spans="1:19" ht="46.05" customHeight="1">
      <c r="A19" s="284"/>
      <c r="B19" s="423"/>
      <c r="C19" s="286"/>
      <c r="D19" s="1221" t="s">
        <v>203</v>
      </c>
      <c r="E19" s="894" t="e">
        <f>G16/E16</f>
        <v>#DIV/0!</v>
      </c>
      <c r="F19" s="717"/>
      <c r="G19" s="717"/>
      <c r="H19" s="524"/>
      <c r="I19" s="524"/>
      <c r="J19" s="524"/>
      <c r="K19" s="286"/>
      <c r="L19" s="286"/>
      <c r="M19" s="286"/>
      <c r="N19" s="286"/>
      <c r="O19" s="286"/>
      <c r="P19" s="286"/>
      <c r="Q19" s="286"/>
      <c r="R19" s="424"/>
      <c r="S19" s="285"/>
    </row>
    <row r="20" spans="1:19" ht="23.4">
      <c r="A20" s="284"/>
      <c r="B20" s="423"/>
      <c r="C20" s="286"/>
      <c r="D20" s="286"/>
      <c r="E20" s="801"/>
      <c r="F20" s="524"/>
      <c r="G20" s="524"/>
      <c r="H20" s="524"/>
      <c r="I20" s="524"/>
      <c r="J20" s="524"/>
      <c r="K20" s="286"/>
      <c r="L20" s="286"/>
      <c r="M20" s="286"/>
      <c r="N20" s="286"/>
      <c r="O20" s="286"/>
      <c r="P20" s="286"/>
      <c r="Q20" s="286"/>
      <c r="R20" s="424"/>
      <c r="S20" s="285"/>
    </row>
    <row r="21" spans="1:19" ht="34.950000000000003" customHeight="1">
      <c r="A21" s="284"/>
      <c r="B21" s="423"/>
      <c r="C21" s="286"/>
      <c r="D21" s="1434" t="s">
        <v>204</v>
      </c>
      <c r="E21" s="1076" t="s">
        <v>205</v>
      </c>
      <c r="F21" s="1208" t="s">
        <v>206</v>
      </c>
      <c r="G21" s="398" t="s">
        <v>207</v>
      </c>
      <c r="H21" s="524"/>
      <c r="I21" s="1445" t="s">
        <v>208</v>
      </c>
      <c r="J21" s="1446"/>
      <c r="K21" s="1446"/>
      <c r="L21" s="1447"/>
      <c r="M21" s="286"/>
      <c r="N21" s="286"/>
      <c r="O21" s="286"/>
      <c r="P21" s="286"/>
      <c r="Q21" s="286"/>
      <c r="R21" s="424"/>
      <c r="S21" s="285"/>
    </row>
    <row r="22" spans="1:19" ht="23.4">
      <c r="A22" s="284"/>
      <c r="B22" s="423"/>
      <c r="C22" s="286"/>
      <c r="D22" s="1435"/>
      <c r="E22" s="679" t="s">
        <v>209</v>
      </c>
      <c r="F22" s="526"/>
      <c r="G22" s="891" t="e">
        <f>F22/$G$17</f>
        <v>#DIV/0!</v>
      </c>
      <c r="H22" s="524"/>
      <c r="I22" s="1493" t="s">
        <v>210</v>
      </c>
      <c r="J22" s="1493"/>
      <c r="K22" s="1493"/>
      <c r="L22" s="1494"/>
      <c r="M22" s="286"/>
      <c r="N22" s="286"/>
      <c r="O22" s="286"/>
      <c r="P22" s="286"/>
      <c r="Q22" s="286"/>
      <c r="R22" s="424"/>
      <c r="S22" s="285"/>
    </row>
    <row r="23" spans="1:19" ht="23.4">
      <c r="A23" s="284"/>
      <c r="B23" s="423"/>
      <c r="C23" s="286"/>
      <c r="D23" s="1435"/>
      <c r="E23" s="679" t="s">
        <v>211</v>
      </c>
      <c r="F23" s="526"/>
      <c r="G23" s="891" t="e">
        <f t="shared" ref="G23:G40" si="0">F23/$G$17</f>
        <v>#DIV/0!</v>
      </c>
      <c r="H23" s="524"/>
      <c r="I23" s="1440" t="s">
        <v>212</v>
      </c>
      <c r="J23" s="1440"/>
      <c r="K23" s="1440"/>
      <c r="L23" s="1441"/>
      <c r="M23" s="286"/>
      <c r="N23" s="286"/>
      <c r="O23" s="286"/>
      <c r="P23" s="286"/>
      <c r="Q23" s="286"/>
      <c r="R23" s="424"/>
      <c r="S23" s="285"/>
    </row>
    <row r="24" spans="1:19" ht="23.4">
      <c r="A24" s="284"/>
      <c r="B24" s="423"/>
      <c r="C24" s="286"/>
      <c r="D24" s="1435"/>
      <c r="E24" s="679" t="s">
        <v>213</v>
      </c>
      <c r="F24" s="526"/>
      <c r="G24" s="891" t="e">
        <f t="shared" si="0"/>
        <v>#DIV/0!</v>
      </c>
      <c r="H24" s="524"/>
      <c r="I24" s="1440" t="s">
        <v>214</v>
      </c>
      <c r="J24" s="1440"/>
      <c r="K24" s="1440"/>
      <c r="L24" s="1441"/>
      <c r="M24" s="286"/>
      <c r="N24" s="286"/>
      <c r="O24" s="286"/>
      <c r="P24" s="286"/>
      <c r="Q24" s="286"/>
      <c r="R24" s="424"/>
      <c r="S24" s="285"/>
    </row>
    <row r="25" spans="1:19" ht="23.4">
      <c r="A25" s="284"/>
      <c r="B25" s="423"/>
      <c r="C25" s="286"/>
      <c r="D25" s="1435"/>
      <c r="E25" s="679" t="s">
        <v>215</v>
      </c>
      <c r="F25" s="526"/>
      <c r="G25" s="891" t="e">
        <f t="shared" si="0"/>
        <v>#DIV/0!</v>
      </c>
      <c r="H25" s="524"/>
      <c r="I25" s="1440" t="s">
        <v>216</v>
      </c>
      <c r="J25" s="1440"/>
      <c r="K25" s="1440"/>
      <c r="L25" s="1441"/>
      <c r="M25" s="286"/>
      <c r="N25" s="286"/>
      <c r="O25" s="286"/>
      <c r="P25" s="286"/>
      <c r="Q25" s="286"/>
      <c r="R25" s="424"/>
      <c r="S25" s="285"/>
    </row>
    <row r="26" spans="1:19" ht="28.95" customHeight="1">
      <c r="A26" s="284"/>
      <c r="B26" s="423"/>
      <c r="C26" s="286"/>
      <c r="D26" s="1435"/>
      <c r="E26" s="680" t="s">
        <v>217</v>
      </c>
      <c r="F26" s="526"/>
      <c r="G26" s="891" t="e">
        <f t="shared" si="0"/>
        <v>#DIV/0!</v>
      </c>
      <c r="H26" s="524"/>
      <c r="I26" s="1440" t="s">
        <v>218</v>
      </c>
      <c r="J26" s="1440"/>
      <c r="K26" s="1440"/>
      <c r="L26" s="1441"/>
      <c r="M26" s="286"/>
      <c r="N26" s="286"/>
      <c r="O26" s="286"/>
      <c r="P26" s="286"/>
      <c r="Q26" s="286"/>
      <c r="R26" s="424"/>
      <c r="S26" s="285"/>
    </row>
    <row r="27" spans="1:19" ht="52.95" customHeight="1">
      <c r="A27" s="284"/>
      <c r="B27" s="423"/>
      <c r="C27" s="286"/>
      <c r="D27" s="1435"/>
      <c r="E27" s="741" t="s">
        <v>219</v>
      </c>
      <c r="F27" s="526"/>
      <c r="G27" s="891" t="e">
        <f t="shared" si="0"/>
        <v>#DIV/0!</v>
      </c>
      <c r="H27" s="524"/>
      <c r="I27" s="1440" t="s">
        <v>220</v>
      </c>
      <c r="J27" s="1440"/>
      <c r="K27" s="1440"/>
      <c r="L27" s="1441"/>
      <c r="M27" s="286"/>
      <c r="N27" s="286"/>
      <c r="O27" s="286"/>
      <c r="P27" s="286"/>
      <c r="Q27" s="286"/>
      <c r="R27" s="424"/>
      <c r="S27" s="285"/>
    </row>
    <row r="28" spans="1:19" ht="55.95" customHeight="1">
      <c r="A28" s="284"/>
      <c r="B28" s="423"/>
      <c r="C28" s="286"/>
      <c r="D28" s="1435"/>
      <c r="E28" s="680" t="s">
        <v>221</v>
      </c>
      <c r="F28" s="526"/>
      <c r="G28" s="891" t="e">
        <f t="shared" si="0"/>
        <v>#DIV/0!</v>
      </c>
      <c r="H28" s="524"/>
      <c r="I28" s="1440" t="s">
        <v>222</v>
      </c>
      <c r="J28" s="1440"/>
      <c r="K28" s="1440"/>
      <c r="L28" s="1441"/>
      <c r="M28" s="286"/>
      <c r="N28" s="286"/>
      <c r="O28" s="286"/>
      <c r="P28" s="286"/>
      <c r="Q28" s="286"/>
      <c r="R28" s="424"/>
      <c r="S28" s="285"/>
    </row>
    <row r="29" spans="1:19" ht="60" customHeight="1">
      <c r="A29" s="284"/>
      <c r="B29" s="423"/>
      <c r="C29" s="286"/>
      <c r="D29" s="1435"/>
      <c r="E29" s="680" t="s">
        <v>223</v>
      </c>
      <c r="F29" s="526"/>
      <c r="G29" s="891" t="e">
        <f t="shared" si="0"/>
        <v>#DIV/0!</v>
      </c>
      <c r="H29" s="524"/>
      <c r="I29" s="1440" t="s">
        <v>224</v>
      </c>
      <c r="J29" s="1440"/>
      <c r="K29" s="1440"/>
      <c r="L29" s="1441"/>
      <c r="M29" s="286"/>
      <c r="N29" s="286"/>
      <c r="O29" s="286"/>
      <c r="P29" s="286"/>
      <c r="Q29" s="286"/>
      <c r="R29" s="424"/>
      <c r="S29" s="285"/>
    </row>
    <row r="30" spans="1:19" ht="23.4">
      <c r="A30" s="284"/>
      <c r="B30" s="423"/>
      <c r="C30" s="286"/>
      <c r="D30" s="1435"/>
      <c r="E30" s="705" t="s">
        <v>225</v>
      </c>
      <c r="F30" s="526"/>
      <c r="G30" s="891" t="e">
        <f t="shared" si="0"/>
        <v>#DIV/0!</v>
      </c>
      <c r="H30" s="524"/>
      <c r="I30" s="1440" t="s">
        <v>226</v>
      </c>
      <c r="J30" s="1440"/>
      <c r="K30" s="1440"/>
      <c r="L30" s="1441"/>
      <c r="M30" s="286"/>
      <c r="N30" s="286"/>
      <c r="O30" s="286"/>
      <c r="P30" s="286"/>
      <c r="Q30" s="286"/>
      <c r="R30" s="424"/>
      <c r="S30" s="285"/>
    </row>
    <row r="31" spans="1:19" ht="23.4">
      <c r="A31" s="284"/>
      <c r="B31" s="423"/>
      <c r="C31" s="286"/>
      <c r="D31" s="1435"/>
      <c r="E31" s="679" t="s">
        <v>227</v>
      </c>
      <c r="F31" s="526"/>
      <c r="G31" s="891" t="e">
        <f t="shared" si="0"/>
        <v>#DIV/0!</v>
      </c>
      <c r="H31" s="524"/>
      <c r="I31" s="1442" t="s">
        <v>228</v>
      </c>
      <c r="J31" s="1442"/>
      <c r="K31" s="1442"/>
      <c r="L31" s="1443"/>
      <c r="M31" s="286"/>
      <c r="N31" s="286"/>
      <c r="O31" s="286"/>
      <c r="P31" s="286"/>
      <c r="Q31" s="286"/>
      <c r="R31" s="424"/>
      <c r="S31" s="285"/>
    </row>
    <row r="32" spans="1:19" ht="23.4">
      <c r="A32" s="284"/>
      <c r="B32" s="423"/>
      <c r="C32" s="286"/>
      <c r="D32" s="1435"/>
      <c r="E32" s="679" t="s">
        <v>229</v>
      </c>
      <c r="F32" s="526"/>
      <c r="G32" s="891" t="e">
        <f t="shared" si="0"/>
        <v>#DIV/0!</v>
      </c>
      <c r="H32" s="524"/>
      <c r="I32" s="1440" t="s">
        <v>230</v>
      </c>
      <c r="J32" s="1440"/>
      <c r="K32" s="1440"/>
      <c r="L32" s="1441"/>
      <c r="M32" s="286"/>
      <c r="N32" s="286"/>
      <c r="O32" s="286"/>
      <c r="P32" s="286"/>
      <c r="Q32" s="286"/>
      <c r="R32" s="424"/>
      <c r="S32" s="285"/>
    </row>
    <row r="33" spans="1:19" ht="23.4">
      <c r="A33" s="284"/>
      <c r="B33" s="423"/>
      <c r="C33" s="286"/>
      <c r="D33" s="1435"/>
      <c r="E33" s="679" t="s">
        <v>231</v>
      </c>
      <c r="F33" s="526"/>
      <c r="G33" s="891" t="e">
        <f t="shared" si="0"/>
        <v>#DIV/0!</v>
      </c>
      <c r="H33" s="524"/>
      <c r="I33" s="1440" t="s">
        <v>232</v>
      </c>
      <c r="J33" s="1440"/>
      <c r="K33" s="1440"/>
      <c r="L33" s="1441"/>
      <c r="M33" s="286"/>
      <c r="N33" s="286"/>
      <c r="O33" s="286"/>
      <c r="P33" s="286"/>
      <c r="Q33" s="286"/>
      <c r="R33" s="424"/>
      <c r="S33" s="285"/>
    </row>
    <row r="34" spans="1:19" ht="23.4">
      <c r="A34" s="284"/>
      <c r="B34" s="423"/>
      <c r="C34" s="286"/>
      <c r="D34" s="1435"/>
      <c r="E34" s="682" t="s">
        <v>233</v>
      </c>
      <c r="F34" s="526"/>
      <c r="G34" s="891" t="e">
        <f t="shared" si="0"/>
        <v>#DIV/0!</v>
      </c>
      <c r="H34" s="524"/>
      <c r="I34" s="1440" t="s">
        <v>234</v>
      </c>
      <c r="J34" s="1440"/>
      <c r="K34" s="1440"/>
      <c r="L34" s="1441"/>
      <c r="M34" s="286"/>
      <c r="N34" s="286"/>
      <c r="O34" s="286"/>
      <c r="P34" s="286"/>
      <c r="Q34" s="286"/>
      <c r="R34" s="424"/>
      <c r="S34" s="285"/>
    </row>
    <row r="35" spans="1:19" ht="23.4">
      <c r="A35" s="284"/>
      <c r="B35" s="423"/>
      <c r="C35" s="286"/>
      <c r="D35" s="1435"/>
      <c r="E35" s="682" t="s">
        <v>235</v>
      </c>
      <c r="F35" s="526"/>
      <c r="G35" s="891" t="e">
        <f t="shared" si="0"/>
        <v>#DIV/0!</v>
      </c>
      <c r="H35" s="524"/>
      <c r="I35" s="1440" t="s">
        <v>236</v>
      </c>
      <c r="J35" s="1440"/>
      <c r="K35" s="1440"/>
      <c r="L35" s="1441"/>
      <c r="M35" s="286"/>
      <c r="N35" s="286"/>
      <c r="O35" s="286"/>
      <c r="P35" s="286"/>
      <c r="Q35" s="286"/>
      <c r="R35" s="424"/>
      <c r="S35" s="285"/>
    </row>
    <row r="36" spans="1:19" ht="23.4">
      <c r="A36" s="284"/>
      <c r="B36" s="423"/>
      <c r="C36" s="286"/>
      <c r="D36" s="1435"/>
      <c r="E36" s="682" t="s">
        <v>237</v>
      </c>
      <c r="F36" s="526"/>
      <c r="G36" s="891" t="e">
        <f t="shared" si="0"/>
        <v>#DIV/0!</v>
      </c>
      <c r="H36" s="524"/>
      <c r="I36" s="742" t="s">
        <v>238</v>
      </c>
      <c r="J36" s="743"/>
      <c r="K36" s="743"/>
      <c r="L36" s="744"/>
      <c r="M36" s="286"/>
      <c r="N36" s="286"/>
      <c r="O36" s="286"/>
      <c r="P36" s="286"/>
      <c r="Q36" s="286"/>
      <c r="R36" s="424"/>
      <c r="S36" s="285"/>
    </row>
    <row r="37" spans="1:19" ht="23.4">
      <c r="A37" s="284"/>
      <c r="B37" s="423"/>
      <c r="C37" s="286"/>
      <c r="D37" s="1435"/>
      <c r="E37" s="682" t="s">
        <v>239</v>
      </c>
      <c r="F37" s="526"/>
      <c r="G37" s="891" t="e">
        <f t="shared" si="0"/>
        <v>#DIV/0!</v>
      </c>
      <c r="H37" s="524"/>
      <c r="I37" s="1440" t="s">
        <v>240</v>
      </c>
      <c r="J37" s="1440"/>
      <c r="K37" s="1440"/>
      <c r="L37" s="1441"/>
      <c r="M37" s="286"/>
      <c r="N37" s="286"/>
      <c r="O37" s="286"/>
      <c r="P37" s="286"/>
      <c r="Q37" s="286"/>
      <c r="R37" s="424"/>
      <c r="S37" s="285"/>
    </row>
    <row r="38" spans="1:19" ht="23.4">
      <c r="A38" s="284"/>
      <c r="B38" s="423"/>
      <c r="C38" s="286"/>
      <c r="D38" s="1435"/>
      <c r="E38" s="682" t="s">
        <v>241</v>
      </c>
      <c r="F38" s="526"/>
      <c r="G38" s="891" t="e">
        <f t="shared" si="0"/>
        <v>#DIV/0!</v>
      </c>
      <c r="H38" s="524"/>
      <c r="I38" s="742" t="s">
        <v>242</v>
      </c>
      <c r="J38" s="743"/>
      <c r="K38" s="743"/>
      <c r="L38" s="744"/>
      <c r="M38" s="286"/>
      <c r="N38" s="286"/>
      <c r="O38" s="286"/>
      <c r="P38" s="286"/>
      <c r="Q38" s="286"/>
      <c r="R38" s="424"/>
      <c r="S38" s="285"/>
    </row>
    <row r="39" spans="1:19" ht="23.4">
      <c r="A39" s="284"/>
      <c r="B39" s="423"/>
      <c r="C39" s="286"/>
      <c r="D39" s="1435"/>
      <c r="E39" s="682" t="s">
        <v>243</v>
      </c>
      <c r="F39" s="526"/>
      <c r="G39" s="891" t="e">
        <f t="shared" si="0"/>
        <v>#DIV/0!</v>
      </c>
      <c r="H39" s="524"/>
      <c r="I39" s="1440" t="s">
        <v>244</v>
      </c>
      <c r="J39" s="1440"/>
      <c r="K39" s="1440"/>
      <c r="L39" s="1441"/>
      <c r="M39" s="286"/>
      <c r="N39" s="286"/>
      <c r="O39" s="286"/>
      <c r="P39" s="286"/>
      <c r="Q39" s="286"/>
      <c r="R39" s="424"/>
      <c r="S39" s="285"/>
    </row>
    <row r="40" spans="1:19" ht="23.4">
      <c r="A40" s="284"/>
      <c r="B40" s="423"/>
      <c r="C40" s="286"/>
      <c r="D40" s="1436"/>
      <c r="E40" s="681" t="s">
        <v>245</v>
      </c>
      <c r="F40" s="526"/>
      <c r="G40" s="891" t="e">
        <f t="shared" si="0"/>
        <v>#DIV/0!</v>
      </c>
      <c r="H40" s="524"/>
      <c r="I40" s="739" t="s">
        <v>246</v>
      </c>
      <c r="J40" s="454"/>
      <c r="K40" s="745"/>
      <c r="L40" s="331"/>
      <c r="M40" s="286"/>
      <c r="N40" s="286"/>
      <c r="O40" s="286"/>
      <c r="P40" s="286"/>
      <c r="Q40" s="286"/>
      <c r="R40" s="424"/>
      <c r="S40" s="285"/>
    </row>
    <row r="41" spans="1:19" ht="23.4">
      <c r="A41" s="284"/>
      <c r="B41" s="423"/>
      <c r="C41" s="286"/>
      <c r="D41" s="1221"/>
      <c r="E41" s="1221"/>
      <c r="F41" s="525"/>
      <c r="G41" s="524"/>
      <c r="H41" s="524"/>
      <c r="I41" s="524"/>
      <c r="J41" s="524"/>
      <c r="K41" s="286"/>
      <c r="L41" s="286"/>
      <c r="M41" s="286"/>
      <c r="N41" s="286"/>
      <c r="O41" s="286"/>
      <c r="P41" s="286"/>
      <c r="Q41" s="286"/>
      <c r="R41" s="424"/>
      <c r="S41" s="285"/>
    </row>
    <row r="42" spans="1:19" ht="25.8">
      <c r="A42" s="284"/>
      <c r="B42" s="408"/>
      <c r="C42" s="397" t="s">
        <v>247</v>
      </c>
      <c r="E42" s="415"/>
      <c r="F42" s="416"/>
      <c r="G42" s="416"/>
      <c r="H42" s="416"/>
      <c r="I42" s="309"/>
      <c r="J42" s="309"/>
      <c r="K42" s="309"/>
      <c r="L42" s="309"/>
      <c r="M42" s="309"/>
      <c r="N42" s="309"/>
      <c r="O42" s="309"/>
      <c r="P42" s="309"/>
      <c r="Q42" s="310"/>
      <c r="R42" s="424"/>
      <c r="S42" s="285"/>
    </row>
    <row r="43" spans="1:19" ht="25.8">
      <c r="A43" s="284"/>
      <c r="B43" s="408"/>
      <c r="C43" s="397"/>
      <c r="E43" s="415"/>
      <c r="F43" s="416"/>
      <c r="G43" s="416"/>
      <c r="H43" s="416"/>
      <c r="I43" s="309"/>
      <c r="J43" s="309"/>
      <c r="K43" s="309"/>
      <c r="L43" s="309"/>
      <c r="M43" s="309"/>
      <c r="N43" s="309"/>
      <c r="O43" s="309"/>
      <c r="P43" s="309"/>
      <c r="Q43" s="310"/>
      <c r="R43" s="424"/>
      <c r="S43" s="285"/>
    </row>
    <row r="44" spans="1:19" ht="25.8">
      <c r="A44" s="284"/>
      <c r="B44" s="408"/>
      <c r="C44" s="397" t="s">
        <v>248</v>
      </c>
      <c r="D44" s="397"/>
      <c r="E44" s="795"/>
      <c r="F44" s="416"/>
      <c r="G44" s="416"/>
      <c r="H44" s="416"/>
      <c r="I44" s="309"/>
      <c r="J44" s="309"/>
      <c r="K44" s="309"/>
      <c r="L44" s="309"/>
      <c r="M44" s="309"/>
      <c r="N44" s="309"/>
      <c r="O44" s="309"/>
      <c r="P44" s="309"/>
      <c r="Q44" s="310"/>
      <c r="R44" s="424"/>
      <c r="S44" s="285"/>
    </row>
    <row r="45" spans="1:19" ht="25.8">
      <c r="A45" s="284"/>
      <c r="B45" s="408"/>
      <c r="C45" s="397"/>
      <c r="D45" s="397"/>
      <c r="E45" s="415"/>
      <c r="F45" s="416"/>
      <c r="G45" s="416"/>
      <c r="H45" s="416"/>
      <c r="I45" s="309"/>
      <c r="J45" s="309"/>
      <c r="K45" s="309"/>
      <c r="L45" s="309"/>
      <c r="M45" s="309"/>
      <c r="N45" s="309"/>
      <c r="O45" s="309"/>
      <c r="P45" s="309"/>
      <c r="Q45" s="310"/>
      <c r="R45" s="424"/>
      <c r="S45" s="285"/>
    </row>
    <row r="46" spans="1:19" ht="25.8">
      <c r="A46" s="284"/>
      <c r="B46" s="408"/>
      <c r="E46" s="1500"/>
      <c r="F46" s="1437" t="s">
        <v>249</v>
      </c>
      <c r="G46" s="1438" t="s">
        <v>174</v>
      </c>
      <c r="H46" s="1438" t="s">
        <v>175</v>
      </c>
      <c r="I46" s="1438" t="s">
        <v>176</v>
      </c>
      <c r="J46" s="1438" t="s">
        <v>177</v>
      </c>
      <c r="K46" s="1438" t="s">
        <v>98</v>
      </c>
      <c r="L46" s="1439" t="s">
        <v>121</v>
      </c>
      <c r="M46" s="535"/>
      <c r="N46" s="1501"/>
      <c r="O46" s="1501"/>
      <c r="P46" s="309"/>
      <c r="Q46" s="310"/>
      <c r="R46" s="424"/>
      <c r="S46" s="285"/>
    </row>
    <row r="47" spans="1:19" ht="23.4">
      <c r="A47" s="604"/>
      <c r="D47" s="311"/>
      <c r="E47" s="1500"/>
      <c r="F47" s="1437"/>
      <c r="G47" s="1438"/>
      <c r="H47" s="1438"/>
      <c r="I47" s="1438"/>
      <c r="J47" s="1438"/>
      <c r="K47" s="1438"/>
      <c r="L47" s="1439"/>
      <c r="M47" s="535"/>
      <c r="N47" s="1501"/>
      <c r="O47" s="1501"/>
      <c r="P47" s="309"/>
      <c r="Q47" s="310"/>
      <c r="R47" s="424"/>
      <c r="S47" s="285"/>
    </row>
    <row r="48" spans="1:19" ht="25.8">
      <c r="A48" s="284"/>
      <c r="B48" s="428"/>
      <c r="C48" s="397"/>
      <c r="D48" s="417"/>
      <c r="E48" s="1458" t="s">
        <v>122</v>
      </c>
      <c r="F48" s="1459"/>
      <c r="G48" s="1459"/>
      <c r="H48" s="1459"/>
      <c r="I48" s="1459"/>
      <c r="J48" s="1459"/>
      <c r="K48" s="1459"/>
      <c r="L48" s="1460">
        <f xml:space="preserve"> SUM(F48:K49)</f>
        <v>0</v>
      </c>
      <c r="M48" s="1454"/>
      <c r="N48" s="1454"/>
      <c r="O48" s="1454"/>
      <c r="P48" s="309"/>
      <c r="Q48" s="310"/>
      <c r="R48" s="424"/>
      <c r="S48" s="285"/>
    </row>
    <row r="49" spans="1:19" ht="24" customHeight="1">
      <c r="A49" s="284"/>
      <c r="B49" s="429"/>
      <c r="C49" s="416"/>
      <c r="D49" s="417"/>
      <c r="E49" s="1458"/>
      <c r="F49" s="1459"/>
      <c r="G49" s="1459"/>
      <c r="H49" s="1459"/>
      <c r="I49" s="1459"/>
      <c r="J49" s="1459"/>
      <c r="K49" s="1459"/>
      <c r="L49" s="1460"/>
      <c r="M49" s="1454"/>
      <c r="N49" s="1454"/>
      <c r="O49" s="1454"/>
      <c r="P49" s="309"/>
      <c r="Q49" s="310"/>
      <c r="R49" s="424"/>
      <c r="S49" s="285"/>
    </row>
    <row r="50" spans="1:19" ht="24" customHeight="1">
      <c r="A50" s="284"/>
      <c r="B50" s="429"/>
      <c r="C50" s="416"/>
      <c r="D50" s="417"/>
      <c r="E50" s="1458" t="s">
        <v>123</v>
      </c>
      <c r="F50" s="1459"/>
      <c r="G50" s="1459"/>
      <c r="H50" s="1459"/>
      <c r="I50" s="1459"/>
      <c r="J50" s="1459"/>
      <c r="K50" s="1459"/>
      <c r="L50" s="1460">
        <f t="shared" ref="L50" si="1" xml:space="preserve"> SUM(F50:K51)</f>
        <v>0</v>
      </c>
      <c r="M50" s="1454"/>
      <c r="N50" s="1454"/>
      <c r="O50" s="1454"/>
      <c r="P50" s="309"/>
      <c r="Q50" s="310"/>
      <c r="R50" s="424"/>
      <c r="S50" s="285"/>
    </row>
    <row r="51" spans="1:19" ht="24" customHeight="1">
      <c r="A51" s="284"/>
      <c r="B51" s="429"/>
      <c r="C51" s="416"/>
      <c r="D51" s="417"/>
      <c r="E51" s="1458"/>
      <c r="F51" s="1459"/>
      <c r="G51" s="1459"/>
      <c r="H51" s="1459"/>
      <c r="I51" s="1459"/>
      <c r="J51" s="1459"/>
      <c r="K51" s="1459"/>
      <c r="L51" s="1460"/>
      <c r="M51" s="1454"/>
      <c r="N51" s="1454"/>
      <c r="O51" s="1454"/>
      <c r="P51" s="309"/>
      <c r="Q51" s="310"/>
      <c r="R51" s="424"/>
      <c r="S51" s="285"/>
    </row>
    <row r="52" spans="1:19" ht="24" customHeight="1">
      <c r="A52" s="284"/>
      <c r="B52" s="429"/>
      <c r="C52" s="416"/>
      <c r="D52" s="417"/>
      <c r="E52" s="1458" t="s">
        <v>124</v>
      </c>
      <c r="F52" s="1459"/>
      <c r="G52" s="1459"/>
      <c r="H52" s="1459"/>
      <c r="I52" s="1459"/>
      <c r="J52" s="1459"/>
      <c r="K52" s="1459"/>
      <c r="L52" s="1460">
        <f t="shared" ref="L52" si="2" xml:space="preserve"> SUM(F52:K53)</f>
        <v>0</v>
      </c>
      <c r="M52" s="1454"/>
      <c r="N52" s="1454"/>
      <c r="O52" s="1454"/>
      <c r="P52" s="309"/>
      <c r="Q52" s="310"/>
      <c r="R52" s="424"/>
      <c r="S52" s="285"/>
    </row>
    <row r="53" spans="1:19" ht="24" customHeight="1">
      <c r="A53" s="284"/>
      <c r="B53" s="429"/>
      <c r="C53" s="416"/>
      <c r="D53" s="417"/>
      <c r="E53" s="1458"/>
      <c r="F53" s="1459"/>
      <c r="G53" s="1459"/>
      <c r="H53" s="1459"/>
      <c r="I53" s="1459"/>
      <c r="J53" s="1459"/>
      <c r="K53" s="1459"/>
      <c r="L53" s="1460"/>
      <c r="M53" s="1454"/>
      <c r="N53" s="1454"/>
      <c r="O53" s="1454"/>
      <c r="P53" s="309"/>
      <c r="Q53" s="310"/>
      <c r="R53" s="424"/>
      <c r="S53" s="287"/>
    </row>
    <row r="54" spans="1:19" ht="24" customHeight="1">
      <c r="A54" s="284"/>
      <c r="B54" s="429"/>
      <c r="C54" s="416"/>
      <c r="D54" s="417"/>
      <c r="E54" s="1458" t="s">
        <v>125</v>
      </c>
      <c r="F54" s="1459"/>
      <c r="G54" s="1459"/>
      <c r="H54" s="1459"/>
      <c r="I54" s="1459"/>
      <c r="J54" s="1459"/>
      <c r="K54" s="1459"/>
      <c r="L54" s="1460">
        <f t="shared" ref="L54" si="3" xml:space="preserve"> SUM(F54:K55)</f>
        <v>0</v>
      </c>
      <c r="M54" s="1454"/>
      <c r="N54" s="1454"/>
      <c r="O54" s="1454"/>
      <c r="P54" s="309"/>
      <c r="Q54" s="310"/>
      <c r="R54" s="424"/>
      <c r="S54" s="287"/>
    </row>
    <row r="55" spans="1:19" ht="24" customHeight="1">
      <c r="A55" s="284"/>
      <c r="B55" s="429"/>
      <c r="C55" s="416"/>
      <c r="D55" s="417"/>
      <c r="E55" s="1458"/>
      <c r="F55" s="1459"/>
      <c r="G55" s="1459"/>
      <c r="H55" s="1459"/>
      <c r="I55" s="1459"/>
      <c r="J55" s="1459"/>
      <c r="K55" s="1459"/>
      <c r="L55" s="1460"/>
      <c r="M55" s="1454"/>
      <c r="N55" s="1454"/>
      <c r="O55" s="1454"/>
      <c r="P55" s="309"/>
      <c r="Q55" s="310"/>
      <c r="R55" s="424"/>
      <c r="S55" s="287"/>
    </row>
    <row r="56" spans="1:19" ht="24" customHeight="1">
      <c r="A56" s="284"/>
      <c r="B56" s="429"/>
      <c r="C56" s="416"/>
      <c r="D56" s="417"/>
      <c r="E56" s="1458" t="s">
        <v>126</v>
      </c>
      <c r="F56" s="1459"/>
      <c r="G56" s="1459"/>
      <c r="H56" s="1459"/>
      <c r="I56" s="1459"/>
      <c r="J56" s="1459"/>
      <c r="K56" s="1459"/>
      <c r="L56" s="1460">
        <f t="shared" ref="L56" si="4" xml:space="preserve"> SUM(F56:K57)</f>
        <v>0</v>
      </c>
      <c r="M56" s="1454"/>
      <c r="N56" s="1454"/>
      <c r="O56" s="1454"/>
      <c r="P56" s="309"/>
      <c r="Q56" s="310"/>
      <c r="R56" s="424"/>
      <c r="S56" s="287"/>
    </row>
    <row r="57" spans="1:19" ht="24" customHeight="1">
      <c r="A57" s="284"/>
      <c r="B57" s="429"/>
      <c r="C57" s="416"/>
      <c r="D57" s="417"/>
      <c r="E57" s="1458"/>
      <c r="F57" s="1459"/>
      <c r="G57" s="1459"/>
      <c r="H57" s="1459"/>
      <c r="I57" s="1459"/>
      <c r="J57" s="1459"/>
      <c r="K57" s="1459"/>
      <c r="L57" s="1460"/>
      <c r="M57" s="1454"/>
      <c r="N57" s="1454"/>
      <c r="O57" s="1454"/>
      <c r="P57" s="309"/>
      <c r="Q57" s="310"/>
      <c r="R57" s="424"/>
      <c r="S57" s="287"/>
    </row>
    <row r="58" spans="1:19" ht="24" customHeight="1">
      <c r="A58" s="284"/>
      <c r="B58" s="429"/>
      <c r="C58" s="416"/>
      <c r="D58" s="417"/>
      <c r="E58" s="1458" t="s">
        <v>127</v>
      </c>
      <c r="F58" s="1459"/>
      <c r="G58" s="1459"/>
      <c r="H58" s="1459"/>
      <c r="I58" s="1459"/>
      <c r="J58" s="1459"/>
      <c r="K58" s="1459"/>
      <c r="L58" s="1460">
        <f t="shared" ref="L58" si="5" xml:space="preserve"> SUM(F58:K59)</f>
        <v>0</v>
      </c>
      <c r="M58" s="1454"/>
      <c r="N58" s="1454"/>
      <c r="O58" s="1454"/>
      <c r="P58" s="309"/>
      <c r="Q58" s="310"/>
      <c r="R58" s="424"/>
      <c r="S58" s="287"/>
    </row>
    <row r="59" spans="1:19" ht="24" customHeight="1">
      <c r="A59" s="284"/>
      <c r="B59" s="429"/>
      <c r="C59" s="416"/>
      <c r="D59" s="417"/>
      <c r="E59" s="1458"/>
      <c r="F59" s="1459"/>
      <c r="G59" s="1459"/>
      <c r="H59" s="1459"/>
      <c r="I59" s="1459"/>
      <c r="J59" s="1459"/>
      <c r="K59" s="1459"/>
      <c r="L59" s="1460"/>
      <c r="M59" s="1454"/>
      <c r="N59" s="1454"/>
      <c r="O59" s="1454"/>
      <c r="P59" s="309"/>
      <c r="Q59" s="310"/>
      <c r="R59" s="424"/>
      <c r="S59" s="287"/>
    </row>
    <row r="60" spans="1:19" ht="24" customHeight="1">
      <c r="A60" s="284"/>
      <c r="B60" s="429"/>
      <c r="C60" s="416"/>
      <c r="D60" s="417"/>
      <c r="E60" s="1458" t="s">
        <v>128</v>
      </c>
      <c r="F60" s="1459"/>
      <c r="G60" s="1459"/>
      <c r="H60" s="1459"/>
      <c r="I60" s="1459"/>
      <c r="J60" s="1459"/>
      <c r="K60" s="1459"/>
      <c r="L60" s="1460">
        <f t="shared" ref="L60" si="6" xml:space="preserve"> SUM(F60:K61)</f>
        <v>0</v>
      </c>
      <c r="M60" s="1454"/>
      <c r="N60" s="1454"/>
      <c r="O60" s="1454"/>
      <c r="P60" s="309"/>
      <c r="Q60" s="310"/>
      <c r="R60" s="424"/>
      <c r="S60" s="287"/>
    </row>
    <row r="61" spans="1:19" ht="24" customHeight="1">
      <c r="A61" s="284"/>
      <c r="B61" s="429"/>
      <c r="C61" s="416"/>
      <c r="D61" s="417"/>
      <c r="E61" s="1458"/>
      <c r="F61" s="1459"/>
      <c r="G61" s="1459"/>
      <c r="H61" s="1459"/>
      <c r="I61" s="1459"/>
      <c r="J61" s="1459"/>
      <c r="K61" s="1459"/>
      <c r="L61" s="1460"/>
      <c r="M61" s="1454"/>
      <c r="N61" s="1454"/>
      <c r="O61" s="1454"/>
      <c r="P61" s="309"/>
      <c r="Q61" s="310"/>
      <c r="R61" s="424"/>
      <c r="S61" s="287"/>
    </row>
    <row r="62" spans="1:19" ht="24" customHeight="1">
      <c r="A62" s="284"/>
      <c r="B62" s="429"/>
      <c r="C62" s="416"/>
      <c r="D62" s="417"/>
      <c r="E62" s="1458" t="s">
        <v>129</v>
      </c>
      <c r="F62" s="1459"/>
      <c r="G62" s="1459"/>
      <c r="H62" s="1459"/>
      <c r="I62" s="1459"/>
      <c r="J62" s="1459"/>
      <c r="K62" s="1459"/>
      <c r="L62" s="1460">
        <f t="shared" ref="L62" si="7" xml:space="preserve"> SUM(F62:K63)</f>
        <v>0</v>
      </c>
      <c r="M62" s="1454"/>
      <c r="N62" s="1454"/>
      <c r="O62" s="1454"/>
      <c r="P62" s="309"/>
      <c r="Q62" s="310"/>
      <c r="R62" s="424"/>
      <c r="S62" s="287"/>
    </row>
    <row r="63" spans="1:19" ht="24" customHeight="1">
      <c r="A63" s="284"/>
      <c r="B63" s="429"/>
      <c r="C63" s="416"/>
      <c r="D63" s="417"/>
      <c r="E63" s="1458"/>
      <c r="F63" s="1459"/>
      <c r="G63" s="1459"/>
      <c r="H63" s="1459"/>
      <c r="I63" s="1459"/>
      <c r="J63" s="1459"/>
      <c r="K63" s="1459"/>
      <c r="L63" s="1460"/>
      <c r="M63" s="1454"/>
      <c r="N63" s="1454"/>
      <c r="O63" s="1454"/>
      <c r="P63" s="309"/>
      <c r="Q63" s="310"/>
      <c r="R63" s="424"/>
      <c r="S63" s="287"/>
    </row>
    <row r="64" spans="1:19" ht="24" customHeight="1">
      <c r="A64" s="284"/>
      <c r="B64" s="429"/>
      <c r="C64" s="416"/>
      <c r="D64" s="417"/>
      <c r="E64" s="1458" t="s">
        <v>130</v>
      </c>
      <c r="F64" s="1459"/>
      <c r="G64" s="1459"/>
      <c r="H64" s="1459"/>
      <c r="I64" s="1459"/>
      <c r="J64" s="1459"/>
      <c r="K64" s="1459"/>
      <c r="L64" s="1460">
        <f t="shared" ref="L64" si="8" xml:space="preserve"> SUM(F64:K65)</f>
        <v>0</v>
      </c>
      <c r="M64" s="1454"/>
      <c r="N64" s="1454"/>
      <c r="O64" s="1454"/>
      <c r="P64" s="309"/>
      <c r="Q64" s="310"/>
      <c r="R64" s="424"/>
      <c r="S64" s="287"/>
    </row>
    <row r="65" spans="1:75" ht="24" customHeight="1">
      <c r="A65" s="284"/>
      <c r="B65" s="429"/>
      <c r="C65" s="416"/>
      <c r="D65" s="417"/>
      <c r="E65" s="1458"/>
      <c r="F65" s="1459"/>
      <c r="G65" s="1459"/>
      <c r="H65" s="1459"/>
      <c r="I65" s="1459"/>
      <c r="J65" s="1459"/>
      <c r="K65" s="1459"/>
      <c r="L65" s="1460"/>
      <c r="M65" s="1454"/>
      <c r="N65" s="1454"/>
      <c r="O65" s="1454"/>
      <c r="P65" s="309"/>
      <c r="Q65" s="310"/>
      <c r="R65" s="424"/>
      <c r="S65" s="287"/>
    </row>
    <row r="66" spans="1:75" ht="24" customHeight="1">
      <c r="A66" s="284"/>
      <c r="B66" s="429"/>
      <c r="C66" s="416"/>
      <c r="D66" s="417"/>
      <c r="E66" s="1458" t="s">
        <v>131</v>
      </c>
      <c r="F66" s="1459"/>
      <c r="G66" s="1459"/>
      <c r="H66" s="1459"/>
      <c r="I66" s="1459"/>
      <c r="J66" s="1459"/>
      <c r="K66" s="1459"/>
      <c r="L66" s="1460">
        <f t="shared" ref="L66" si="9" xml:space="preserve"> SUM(F66:K67)</f>
        <v>0</v>
      </c>
      <c r="M66" s="1454"/>
      <c r="N66" s="1454"/>
      <c r="O66" s="1454"/>
      <c r="P66" s="309"/>
      <c r="Q66" s="310"/>
      <c r="R66" s="424"/>
      <c r="S66" s="287"/>
      <c r="Z66" s="286"/>
      <c r="AA66" s="286"/>
      <c r="AB66" s="286"/>
      <c r="AC66" s="286"/>
      <c r="AD66" s="286"/>
      <c r="AE66" s="286"/>
      <c r="AF66" s="286"/>
      <c r="AG66" s="286"/>
      <c r="AH66" s="286"/>
      <c r="AI66" s="286"/>
      <c r="AJ66" s="286"/>
      <c r="AK66" s="286"/>
      <c r="AL66" s="286"/>
      <c r="AM66" s="286"/>
      <c r="AN66" s="286"/>
      <c r="AO66" s="286"/>
      <c r="AP66" s="286"/>
      <c r="AQ66" s="286"/>
      <c r="AR66" s="286"/>
      <c r="AS66" s="286"/>
      <c r="AT66" s="286"/>
      <c r="AU66" s="286"/>
      <c r="AV66" s="286"/>
      <c r="AW66" s="286"/>
      <c r="AX66" s="286"/>
      <c r="AY66" s="286"/>
      <c r="AZ66" s="286"/>
      <c r="BA66" s="286"/>
      <c r="BB66" s="286"/>
      <c r="BC66" s="286"/>
      <c r="BD66" s="286"/>
      <c r="BE66" s="286"/>
      <c r="BF66" s="286"/>
      <c r="BG66" s="286"/>
      <c r="BH66" s="286"/>
      <c r="BI66" s="286"/>
      <c r="BJ66" s="286"/>
      <c r="BK66" s="286"/>
      <c r="BL66" s="286"/>
      <c r="BM66" s="286"/>
      <c r="BN66" s="286"/>
      <c r="BO66" s="286"/>
      <c r="BP66" s="286"/>
      <c r="BQ66" s="286"/>
      <c r="BR66" s="286"/>
      <c r="BS66" s="286"/>
      <c r="BT66" s="286"/>
      <c r="BU66" s="286"/>
      <c r="BV66" s="286"/>
      <c r="BW66" s="286"/>
    </row>
    <row r="67" spans="1:75" ht="24" customHeight="1">
      <c r="A67" s="284"/>
      <c r="B67" s="429"/>
      <c r="C67" s="416"/>
      <c r="D67" s="417"/>
      <c r="E67" s="1458"/>
      <c r="F67" s="1459"/>
      <c r="G67" s="1459"/>
      <c r="H67" s="1459"/>
      <c r="I67" s="1459"/>
      <c r="J67" s="1459"/>
      <c r="K67" s="1459"/>
      <c r="L67" s="1460"/>
      <c r="M67" s="1454"/>
      <c r="N67" s="1454"/>
      <c r="O67" s="1454"/>
      <c r="P67" s="309"/>
      <c r="Q67" s="310"/>
      <c r="R67" s="424"/>
      <c r="S67" s="287"/>
      <c r="Z67" s="286"/>
      <c r="AA67" s="286"/>
      <c r="AB67" s="286"/>
      <c r="AC67" s="286"/>
      <c r="AD67" s="286"/>
      <c r="AE67" s="286"/>
      <c r="AF67" s="286"/>
      <c r="AG67" s="286"/>
      <c r="AH67" s="286"/>
      <c r="AI67" s="286"/>
      <c r="AJ67" s="286"/>
      <c r="AK67" s="286"/>
      <c r="AL67" s="286"/>
      <c r="AM67" s="286"/>
      <c r="AN67" s="286"/>
      <c r="AO67" s="286"/>
      <c r="AP67" s="286"/>
      <c r="AQ67" s="286"/>
      <c r="AR67" s="286"/>
      <c r="AS67" s="286"/>
      <c r="AT67" s="286"/>
      <c r="AU67" s="286"/>
      <c r="AV67" s="286"/>
      <c r="AW67" s="286"/>
      <c r="AX67" s="286"/>
      <c r="AY67" s="286"/>
      <c r="AZ67" s="286"/>
      <c r="BA67" s="286"/>
      <c r="BB67" s="286"/>
      <c r="BC67" s="286"/>
      <c r="BD67" s="286"/>
      <c r="BE67" s="286"/>
      <c r="BF67" s="286"/>
      <c r="BG67" s="286"/>
      <c r="BH67" s="286"/>
      <c r="BI67" s="286"/>
      <c r="BJ67" s="286"/>
      <c r="BK67" s="286"/>
      <c r="BL67" s="286"/>
      <c r="BM67" s="286"/>
      <c r="BN67" s="286"/>
      <c r="BO67" s="286"/>
      <c r="BP67" s="286"/>
      <c r="BQ67" s="286"/>
      <c r="BR67" s="286"/>
      <c r="BS67" s="286"/>
      <c r="BT67" s="286"/>
      <c r="BU67" s="286"/>
      <c r="BV67" s="286"/>
      <c r="BW67" s="286"/>
    </row>
    <row r="68" spans="1:75" ht="24" customHeight="1">
      <c r="A68" s="284"/>
      <c r="B68" s="429"/>
      <c r="C68" s="416"/>
      <c r="D68" s="417"/>
      <c r="E68" s="1458" t="s">
        <v>132</v>
      </c>
      <c r="F68" s="1459"/>
      <c r="G68" s="1459"/>
      <c r="H68" s="1459"/>
      <c r="I68" s="1459"/>
      <c r="J68" s="1459"/>
      <c r="K68" s="1459"/>
      <c r="L68" s="1460">
        <f t="shared" ref="L68" si="10" xml:space="preserve"> SUM(F68:K69)</f>
        <v>0</v>
      </c>
      <c r="M68" s="1454"/>
      <c r="N68" s="1454"/>
      <c r="O68" s="1454"/>
      <c r="P68" s="309"/>
      <c r="Q68" s="310"/>
      <c r="R68" s="424"/>
      <c r="S68" s="287"/>
      <c r="Z68" s="286"/>
      <c r="AA68" s="286"/>
      <c r="AB68" s="286"/>
      <c r="AC68" s="286"/>
      <c r="AD68" s="286"/>
      <c r="AE68" s="286"/>
      <c r="AF68" s="286"/>
      <c r="AG68" s="286"/>
      <c r="AH68" s="286"/>
      <c r="AI68" s="286"/>
      <c r="AJ68" s="286"/>
      <c r="AK68" s="286"/>
      <c r="AL68" s="286"/>
      <c r="AM68" s="286"/>
      <c r="AN68" s="286"/>
      <c r="AO68" s="286"/>
      <c r="AP68" s="286"/>
      <c r="AQ68" s="286"/>
      <c r="AR68" s="286"/>
      <c r="AS68" s="286"/>
      <c r="AT68" s="286"/>
      <c r="AU68" s="286"/>
      <c r="AV68" s="286"/>
      <c r="AW68" s="286"/>
      <c r="AX68" s="286"/>
      <c r="AY68" s="286"/>
      <c r="AZ68" s="286"/>
      <c r="BA68" s="286"/>
      <c r="BB68" s="286"/>
      <c r="BC68" s="286"/>
      <c r="BD68" s="286"/>
      <c r="BE68" s="286"/>
      <c r="BF68" s="286"/>
      <c r="BG68" s="286"/>
      <c r="BH68" s="286"/>
      <c r="BI68" s="286"/>
      <c r="BJ68" s="286"/>
      <c r="BK68" s="286"/>
      <c r="BL68" s="286"/>
      <c r="BM68" s="286"/>
      <c r="BN68" s="286"/>
      <c r="BO68" s="286"/>
      <c r="BP68" s="286"/>
      <c r="BQ68" s="286"/>
      <c r="BR68" s="286"/>
      <c r="BS68" s="286"/>
      <c r="BT68" s="286"/>
      <c r="BU68" s="286"/>
      <c r="BV68" s="286"/>
      <c r="BW68" s="286"/>
    </row>
    <row r="69" spans="1:75" ht="24" customHeight="1">
      <c r="A69" s="284"/>
      <c r="B69" s="429"/>
      <c r="C69" s="416"/>
      <c r="D69" s="417"/>
      <c r="E69" s="1458"/>
      <c r="F69" s="1459"/>
      <c r="G69" s="1459"/>
      <c r="H69" s="1459"/>
      <c r="I69" s="1459"/>
      <c r="J69" s="1459"/>
      <c r="K69" s="1459"/>
      <c r="L69" s="1460"/>
      <c r="M69" s="1454"/>
      <c r="N69" s="1454"/>
      <c r="O69" s="1454"/>
      <c r="P69" s="309"/>
      <c r="Q69" s="310"/>
      <c r="R69" s="424"/>
      <c r="S69" s="287"/>
      <c r="Z69" s="286"/>
      <c r="AA69" s="286"/>
      <c r="AB69" s="286"/>
      <c r="AC69" s="286"/>
      <c r="AD69" s="286"/>
      <c r="AE69" s="286"/>
      <c r="AF69" s="286"/>
      <c r="AG69" s="286"/>
      <c r="AH69" s="286"/>
      <c r="AI69" s="286"/>
      <c r="AJ69" s="286"/>
      <c r="AK69" s="286"/>
      <c r="AL69" s="286"/>
      <c r="AM69" s="286"/>
      <c r="AN69" s="286"/>
      <c r="AO69" s="286"/>
      <c r="AP69" s="286"/>
      <c r="AQ69" s="286"/>
      <c r="AR69" s="286"/>
      <c r="AS69" s="286"/>
      <c r="AT69" s="286"/>
      <c r="AU69" s="286"/>
      <c r="AV69" s="286"/>
      <c r="AW69" s="286"/>
      <c r="AX69" s="286"/>
      <c r="AY69" s="286"/>
      <c r="AZ69" s="286"/>
      <c r="BA69" s="286"/>
      <c r="BB69" s="286"/>
      <c r="BC69" s="286"/>
      <c r="BD69" s="286"/>
      <c r="BE69" s="286"/>
      <c r="BF69" s="286"/>
      <c r="BG69" s="286"/>
      <c r="BH69" s="286"/>
      <c r="BI69" s="286"/>
      <c r="BJ69" s="286"/>
      <c r="BK69" s="286"/>
      <c r="BL69" s="286"/>
      <c r="BM69" s="286"/>
      <c r="BN69" s="286"/>
      <c r="BO69" s="286"/>
      <c r="BP69" s="286"/>
      <c r="BQ69" s="286"/>
      <c r="BR69" s="286"/>
      <c r="BS69" s="286"/>
      <c r="BT69" s="286"/>
      <c r="BU69" s="286"/>
      <c r="BV69" s="286"/>
      <c r="BW69" s="286"/>
    </row>
    <row r="70" spans="1:75" ht="24" customHeight="1">
      <c r="A70" s="284"/>
      <c r="B70" s="429"/>
      <c r="C70" s="416"/>
      <c r="D70" s="417"/>
      <c r="E70" s="1464" t="s">
        <v>133</v>
      </c>
      <c r="F70" s="1459"/>
      <c r="G70" s="1459"/>
      <c r="H70" s="1459"/>
      <c r="I70" s="1459"/>
      <c r="J70" s="1459"/>
      <c r="K70" s="1459"/>
      <c r="L70" s="1460">
        <f t="shared" ref="L70" si="11" xml:space="preserve"> SUM(F70:K71)</f>
        <v>0</v>
      </c>
      <c r="M70" s="1454"/>
      <c r="N70" s="1454"/>
      <c r="O70" s="1454"/>
      <c r="P70" s="309"/>
      <c r="Q70" s="310"/>
      <c r="R70" s="424"/>
      <c r="S70" s="287"/>
      <c r="Z70" s="286"/>
      <c r="AA70" s="286"/>
      <c r="AB70" s="286"/>
      <c r="AC70" s="286"/>
      <c r="AD70" s="286"/>
      <c r="AE70" s="286"/>
      <c r="AF70" s="286"/>
      <c r="AG70" s="286"/>
      <c r="AH70" s="286"/>
      <c r="AI70" s="286"/>
      <c r="AJ70" s="286"/>
      <c r="AK70" s="286"/>
      <c r="AL70" s="286"/>
      <c r="AM70" s="286"/>
      <c r="AN70" s="286"/>
      <c r="AO70" s="286"/>
      <c r="AP70" s="286"/>
      <c r="AQ70" s="286"/>
      <c r="AR70" s="286"/>
      <c r="AS70" s="286"/>
      <c r="AT70" s="286"/>
      <c r="AU70" s="286"/>
      <c r="AV70" s="286"/>
      <c r="AW70" s="286"/>
      <c r="AX70" s="286"/>
      <c r="AY70" s="286"/>
      <c r="AZ70" s="286"/>
      <c r="BA70" s="286"/>
      <c r="BB70" s="286"/>
      <c r="BC70" s="286"/>
      <c r="BD70" s="286"/>
      <c r="BE70" s="286"/>
      <c r="BF70" s="286"/>
      <c r="BG70" s="286"/>
      <c r="BH70" s="286"/>
      <c r="BI70" s="286"/>
      <c r="BJ70" s="286"/>
      <c r="BK70" s="286"/>
      <c r="BL70" s="286"/>
      <c r="BM70" s="286"/>
      <c r="BN70" s="286"/>
      <c r="BO70" s="286"/>
      <c r="BP70" s="286"/>
      <c r="BQ70" s="286"/>
      <c r="BR70" s="286"/>
      <c r="BS70" s="286"/>
      <c r="BT70" s="286"/>
      <c r="BU70" s="286"/>
      <c r="BV70" s="286"/>
      <c r="BW70" s="286"/>
    </row>
    <row r="71" spans="1:75" ht="24" customHeight="1">
      <c r="A71" s="284"/>
      <c r="B71" s="429"/>
      <c r="C71" s="416"/>
      <c r="D71" s="417"/>
      <c r="E71" s="1464"/>
      <c r="F71" s="1459"/>
      <c r="G71" s="1459"/>
      <c r="H71" s="1459"/>
      <c r="I71" s="1459"/>
      <c r="J71" s="1459"/>
      <c r="K71" s="1459"/>
      <c r="L71" s="1460"/>
      <c r="M71" s="1454"/>
      <c r="N71" s="1454"/>
      <c r="O71" s="1454"/>
      <c r="P71" s="309"/>
      <c r="Q71" s="310"/>
      <c r="R71" s="424"/>
      <c r="S71" s="287"/>
      <c r="Z71" s="286"/>
      <c r="AA71" s="286"/>
      <c r="AB71" s="286"/>
      <c r="AC71" s="286"/>
      <c r="AD71" s="286"/>
      <c r="AE71" s="286"/>
      <c r="AF71" s="286"/>
      <c r="AG71" s="286"/>
      <c r="AH71" s="286"/>
      <c r="AI71" s="286"/>
      <c r="AJ71" s="286"/>
      <c r="AK71" s="286"/>
      <c r="AL71" s="286"/>
      <c r="AM71" s="286"/>
      <c r="AN71" s="286"/>
      <c r="AO71" s="286"/>
      <c r="AP71" s="286"/>
      <c r="AQ71" s="286"/>
      <c r="AR71" s="286"/>
      <c r="AS71" s="286"/>
      <c r="AT71" s="286"/>
      <c r="AU71" s="286"/>
      <c r="AV71" s="286"/>
      <c r="AW71" s="286"/>
      <c r="AX71" s="286"/>
      <c r="AY71" s="286"/>
      <c r="AZ71" s="286"/>
      <c r="BA71" s="286"/>
      <c r="BB71" s="286"/>
      <c r="BC71" s="286"/>
      <c r="BD71" s="286"/>
      <c r="BE71" s="286"/>
      <c r="BF71" s="286"/>
      <c r="BG71" s="286"/>
      <c r="BH71" s="286"/>
      <c r="BI71" s="286"/>
      <c r="BJ71" s="286"/>
      <c r="BK71" s="286"/>
      <c r="BL71" s="286"/>
      <c r="BM71" s="286"/>
      <c r="BN71" s="286"/>
      <c r="BO71" s="286"/>
      <c r="BP71" s="286"/>
      <c r="BQ71" s="286"/>
      <c r="BR71" s="286"/>
      <c r="BS71" s="286"/>
      <c r="BT71" s="286"/>
      <c r="BU71" s="286"/>
      <c r="BV71" s="286"/>
      <c r="BW71" s="286"/>
    </row>
    <row r="72" spans="1:75" ht="24" customHeight="1">
      <c r="A72" s="284"/>
      <c r="B72" s="429"/>
      <c r="C72" s="416"/>
      <c r="D72" s="417"/>
      <c r="E72" s="1461" t="s">
        <v>121</v>
      </c>
      <c r="F72" s="1462">
        <f>SUM(F48:F71)</f>
        <v>0</v>
      </c>
      <c r="G72" s="1462">
        <f>SUM(G48:G71)</f>
        <v>0</v>
      </c>
      <c r="H72" s="1462">
        <f t="shared" ref="H72:L72" si="12">SUM(H48:H71)</f>
        <v>0</v>
      </c>
      <c r="I72" s="1462">
        <f t="shared" si="12"/>
        <v>0</v>
      </c>
      <c r="J72" s="1462">
        <f t="shared" si="12"/>
        <v>0</v>
      </c>
      <c r="K72" s="1462">
        <f t="shared" si="12"/>
        <v>0</v>
      </c>
      <c r="L72" s="1456">
        <f t="shared" si="12"/>
        <v>0</v>
      </c>
      <c r="M72" s="1454"/>
      <c r="N72" s="1454"/>
      <c r="O72" s="1454"/>
      <c r="P72" s="309"/>
      <c r="Q72" s="310"/>
      <c r="R72" s="424"/>
      <c r="S72" s="287"/>
      <c r="Z72" s="286"/>
      <c r="AA72" s="286"/>
      <c r="AB72" s="286"/>
      <c r="AC72" s="286"/>
      <c r="AD72" s="286"/>
      <c r="AE72" s="286"/>
      <c r="AF72" s="286"/>
      <c r="AG72" s="286"/>
      <c r="AH72" s="286"/>
      <c r="AI72" s="286"/>
      <c r="AJ72" s="286"/>
      <c r="AK72" s="286"/>
      <c r="AL72" s="286"/>
      <c r="AM72" s="286"/>
      <c r="AN72" s="286"/>
      <c r="AO72" s="286"/>
      <c r="AP72" s="286"/>
      <c r="AQ72" s="286"/>
      <c r="AR72" s="286"/>
      <c r="AS72" s="286"/>
      <c r="AT72" s="286"/>
      <c r="AU72" s="286"/>
      <c r="AV72" s="286"/>
      <c r="AW72" s="286"/>
      <c r="AX72" s="286"/>
      <c r="AY72" s="286"/>
      <c r="AZ72" s="286"/>
      <c r="BA72" s="286"/>
      <c r="BB72" s="286"/>
      <c r="BC72" s="286"/>
      <c r="BD72" s="286"/>
      <c r="BE72" s="286"/>
      <c r="BF72" s="286"/>
      <c r="BG72" s="286"/>
      <c r="BH72" s="286"/>
      <c r="BI72" s="286"/>
      <c r="BJ72" s="286"/>
      <c r="BK72" s="286"/>
      <c r="BL72" s="286"/>
      <c r="BM72" s="286"/>
      <c r="BN72" s="286"/>
      <c r="BO72" s="286"/>
      <c r="BP72" s="286"/>
      <c r="BQ72" s="286"/>
      <c r="BR72" s="286"/>
      <c r="BS72" s="286"/>
      <c r="BT72" s="286"/>
      <c r="BU72" s="286"/>
      <c r="BV72" s="286"/>
      <c r="BW72" s="286"/>
    </row>
    <row r="73" spans="1:75" ht="24" customHeight="1">
      <c r="A73" s="284"/>
      <c r="B73" s="429"/>
      <c r="C73" s="416"/>
      <c r="D73" s="417"/>
      <c r="E73" s="1461"/>
      <c r="F73" s="1463"/>
      <c r="G73" s="1463"/>
      <c r="H73" s="1463"/>
      <c r="I73" s="1463"/>
      <c r="J73" s="1463"/>
      <c r="K73" s="1463"/>
      <c r="L73" s="1457"/>
      <c r="M73" s="1454"/>
      <c r="N73" s="1454"/>
      <c r="O73" s="1454"/>
      <c r="P73" s="309"/>
      <c r="Q73" s="310"/>
      <c r="R73" s="424"/>
      <c r="S73" s="285"/>
      <c r="T73" s="279"/>
      <c r="U73" s="286"/>
      <c r="V73" s="286"/>
      <c r="W73" s="286"/>
      <c r="X73" s="286"/>
      <c r="Y73" s="286"/>
      <c r="Z73" s="286"/>
      <c r="AA73" s="286"/>
      <c r="AB73" s="286"/>
      <c r="AC73" s="286"/>
      <c r="AD73" s="286"/>
      <c r="AE73" s="286"/>
      <c r="AF73" s="286"/>
      <c r="AG73" s="286"/>
      <c r="AH73" s="286"/>
      <c r="AI73" s="286"/>
      <c r="AJ73" s="286"/>
      <c r="AK73" s="286"/>
      <c r="AL73" s="286"/>
      <c r="AM73" s="286"/>
      <c r="AN73" s="286"/>
      <c r="AO73" s="286"/>
      <c r="AP73" s="286"/>
      <c r="AQ73" s="286"/>
      <c r="AR73" s="286"/>
      <c r="AS73" s="286"/>
      <c r="AT73" s="286"/>
      <c r="AU73" s="286"/>
      <c r="AV73" s="286"/>
      <c r="AW73" s="286"/>
      <c r="AX73" s="286"/>
      <c r="AY73" s="286"/>
      <c r="AZ73" s="286"/>
      <c r="BA73" s="286"/>
      <c r="BB73" s="286"/>
      <c r="BC73" s="286"/>
      <c r="BD73" s="286"/>
      <c r="BE73" s="286"/>
      <c r="BF73" s="286"/>
      <c r="BG73" s="286"/>
      <c r="BH73" s="286"/>
      <c r="BI73" s="286"/>
      <c r="BJ73" s="286"/>
      <c r="BK73" s="286"/>
      <c r="BL73" s="286"/>
      <c r="BM73" s="286"/>
      <c r="BN73" s="286"/>
      <c r="BO73" s="286"/>
      <c r="BP73" s="286"/>
      <c r="BQ73" s="286"/>
      <c r="BR73" s="286"/>
      <c r="BS73" s="286"/>
      <c r="BT73" s="286"/>
      <c r="BU73" s="286"/>
      <c r="BV73" s="286"/>
      <c r="BW73" s="286"/>
    </row>
    <row r="74" spans="1:75" ht="24" customHeight="1">
      <c r="A74" s="284"/>
      <c r="B74" s="429"/>
      <c r="C74" s="416"/>
      <c r="D74" s="417"/>
      <c r="E74" s="415"/>
      <c r="F74" s="416"/>
      <c r="G74" s="416"/>
      <c r="H74" s="416"/>
      <c r="I74" s="309"/>
      <c r="J74" s="309"/>
      <c r="K74" s="309"/>
      <c r="L74" s="309"/>
      <c r="M74" s="309"/>
      <c r="N74" s="309"/>
      <c r="O74" s="309"/>
      <c r="P74" s="309"/>
      <c r="Q74" s="310"/>
      <c r="R74" s="424"/>
      <c r="S74" s="285"/>
      <c r="T74" s="279"/>
      <c r="U74" s="286"/>
      <c r="V74" s="286"/>
      <c r="W74" s="286"/>
      <c r="X74" s="286"/>
      <c r="Y74" s="286"/>
      <c r="Z74" s="286"/>
      <c r="AA74" s="286"/>
      <c r="AB74" s="286"/>
      <c r="AC74" s="286"/>
      <c r="AD74" s="286"/>
      <c r="AE74" s="286"/>
      <c r="AF74" s="286"/>
      <c r="AG74" s="286"/>
      <c r="AH74" s="286"/>
      <c r="AI74" s="286"/>
      <c r="AJ74" s="286"/>
      <c r="AK74" s="286"/>
      <c r="AL74" s="286"/>
      <c r="AM74" s="286"/>
      <c r="AN74" s="286"/>
      <c r="AO74" s="286"/>
      <c r="AP74" s="286"/>
      <c r="AQ74" s="286"/>
      <c r="AR74" s="286"/>
      <c r="AS74" s="286"/>
      <c r="AT74" s="286"/>
      <c r="AU74" s="286"/>
      <c r="AV74" s="286"/>
      <c r="AW74" s="286"/>
      <c r="AX74" s="286"/>
      <c r="AY74" s="286"/>
      <c r="AZ74" s="286"/>
      <c r="BA74" s="286"/>
      <c r="BB74" s="286"/>
      <c r="BC74" s="286"/>
      <c r="BD74" s="286"/>
      <c r="BE74" s="286"/>
      <c r="BF74" s="286"/>
      <c r="BG74" s="286"/>
      <c r="BH74" s="286"/>
      <c r="BI74" s="286"/>
      <c r="BJ74" s="286"/>
      <c r="BK74" s="286"/>
      <c r="BL74" s="286"/>
      <c r="BM74" s="286"/>
      <c r="BN74" s="286"/>
      <c r="BO74" s="286"/>
      <c r="BP74" s="286"/>
      <c r="BQ74" s="286"/>
      <c r="BR74" s="286"/>
      <c r="BS74" s="286"/>
      <c r="BT74" s="286"/>
      <c r="BU74" s="286"/>
      <c r="BV74" s="286"/>
      <c r="BW74" s="286"/>
    </row>
    <row r="75" spans="1:75" s="286" customFormat="1" ht="24" customHeight="1">
      <c r="A75" s="284"/>
      <c r="B75" s="402"/>
      <c r="C75" s="630" t="s">
        <v>250</v>
      </c>
      <c r="D75" s="413"/>
      <c r="E75" s="414"/>
      <c r="F75" s="290"/>
      <c r="G75" s="290"/>
      <c r="H75" s="279"/>
      <c r="I75" s="279"/>
      <c r="J75" s="279"/>
      <c r="K75" s="279"/>
      <c r="L75" s="291"/>
      <c r="M75" s="291"/>
      <c r="N75" s="291"/>
      <c r="O75" s="291"/>
      <c r="P75" s="291"/>
      <c r="Q75" s="291"/>
      <c r="R75" s="424"/>
      <c r="S75" s="285"/>
      <c r="T75" s="279"/>
    </row>
    <row r="76" spans="1:75" s="286" customFormat="1" ht="24" customHeight="1">
      <c r="A76" s="284"/>
      <c r="B76" s="423"/>
      <c r="C76" s="290"/>
      <c r="D76" s="413"/>
      <c r="E76" s="414"/>
      <c r="F76" s="290"/>
      <c r="G76" s="290"/>
      <c r="H76" s="279"/>
      <c r="I76" s="279"/>
      <c r="J76" s="279"/>
      <c r="K76" s="279"/>
      <c r="L76" s="291"/>
      <c r="M76" s="291"/>
      <c r="N76" s="291"/>
      <c r="O76" s="291"/>
      <c r="P76" s="291"/>
      <c r="Q76" s="291"/>
      <c r="R76" s="424"/>
      <c r="S76" s="285"/>
      <c r="T76" s="279"/>
    </row>
    <row r="77" spans="1:75" s="286" customFormat="1" ht="24" customHeight="1">
      <c r="A77" s="284"/>
      <c r="B77" s="423"/>
      <c r="C77" s="290"/>
      <c r="D77" s="413"/>
      <c r="E77" s="623" t="s">
        <v>171</v>
      </c>
      <c r="F77" s="626" t="s">
        <v>251</v>
      </c>
      <c r="G77" s="627" t="s">
        <v>252</v>
      </c>
      <c r="H77" s="279"/>
      <c r="I77" s="279"/>
      <c r="J77" s="279"/>
      <c r="K77" s="279"/>
      <c r="L77" s="291"/>
      <c r="M77" s="291"/>
      <c r="N77" s="291"/>
      <c r="O77" s="291"/>
      <c r="P77" s="291"/>
      <c r="Q77" s="291"/>
      <c r="R77" s="424"/>
      <c r="S77" s="285"/>
      <c r="T77" s="279"/>
    </row>
    <row r="78" spans="1:75" s="286" customFormat="1" ht="24" customHeight="1">
      <c r="A78" s="284"/>
      <c r="B78" s="423"/>
      <c r="C78" s="290"/>
      <c r="D78" s="413"/>
      <c r="E78" s="624" t="s">
        <v>249</v>
      </c>
      <c r="F78" s="897">
        <f>F72</f>
        <v>0</v>
      </c>
      <c r="G78" s="885" t="e">
        <f>F78/$F$84</f>
        <v>#DIV/0!</v>
      </c>
      <c r="H78" s="279"/>
      <c r="I78" s="279"/>
      <c r="J78" s="279"/>
      <c r="K78" s="279"/>
      <c r="L78" s="291"/>
      <c r="M78" s="291"/>
      <c r="N78" s="291"/>
      <c r="O78" s="291"/>
      <c r="P78" s="291"/>
      <c r="Q78" s="291"/>
      <c r="R78" s="424"/>
      <c r="S78" s="285"/>
      <c r="T78" s="279"/>
    </row>
    <row r="79" spans="1:75" s="286" customFormat="1" ht="24" customHeight="1">
      <c r="A79" s="284"/>
      <c r="B79" s="423"/>
      <c r="C79" s="290"/>
      <c r="D79" s="413"/>
      <c r="E79" s="628" t="s">
        <v>174</v>
      </c>
      <c r="F79" s="897">
        <f>G72</f>
        <v>0</v>
      </c>
      <c r="G79" s="885" t="e">
        <f t="shared" ref="G79:G84" si="13">F79/$F$84</f>
        <v>#DIV/0!</v>
      </c>
      <c r="H79" s="279"/>
      <c r="I79" s="279"/>
      <c r="J79" s="279"/>
      <c r="K79" s="279"/>
      <c r="L79" s="291"/>
      <c r="M79" s="291"/>
      <c r="N79" s="291"/>
      <c r="O79" s="291"/>
      <c r="P79" s="291"/>
      <c r="Q79" s="291"/>
      <c r="R79" s="424"/>
      <c r="S79" s="285"/>
      <c r="T79" s="279"/>
    </row>
    <row r="80" spans="1:75" s="286" customFormat="1" ht="24" customHeight="1">
      <c r="A80" s="284"/>
      <c r="B80" s="423"/>
      <c r="C80" s="290"/>
      <c r="D80" s="413"/>
      <c r="E80" s="628" t="s">
        <v>175</v>
      </c>
      <c r="F80" s="897">
        <f>H72</f>
        <v>0</v>
      </c>
      <c r="G80" s="885" t="e">
        <f>F80/$F$84</f>
        <v>#DIV/0!</v>
      </c>
      <c r="H80" s="279"/>
      <c r="I80" s="279"/>
      <c r="J80" s="279"/>
      <c r="K80" s="279"/>
      <c r="L80" s="291"/>
      <c r="M80" s="291"/>
      <c r="N80" s="291"/>
      <c r="O80" s="291"/>
      <c r="P80" s="291"/>
      <c r="Q80" s="291"/>
      <c r="R80" s="424"/>
      <c r="S80" s="285"/>
      <c r="T80" s="279"/>
    </row>
    <row r="81" spans="1:28" s="286" customFormat="1" ht="24" customHeight="1">
      <c r="A81" s="284"/>
      <c r="B81" s="423"/>
      <c r="C81" s="290"/>
      <c r="D81" s="413"/>
      <c r="E81" s="628" t="s">
        <v>176</v>
      </c>
      <c r="F81" s="897">
        <f>I72</f>
        <v>0</v>
      </c>
      <c r="G81" s="885" t="e">
        <f t="shared" si="13"/>
        <v>#DIV/0!</v>
      </c>
      <c r="H81" s="279"/>
      <c r="I81" s="279"/>
      <c r="J81" s="279"/>
      <c r="K81" s="279"/>
      <c r="L81" s="291"/>
      <c r="M81" s="291"/>
      <c r="N81" s="291"/>
      <c r="O81" s="291"/>
      <c r="P81" s="291"/>
      <c r="Q81" s="291"/>
      <c r="R81" s="424"/>
      <c r="S81" s="285"/>
      <c r="T81" s="279"/>
    </row>
    <row r="82" spans="1:28" s="286" customFormat="1" ht="24" customHeight="1">
      <c r="A82" s="284"/>
      <c r="B82" s="423"/>
      <c r="C82" s="290"/>
      <c r="D82" s="413"/>
      <c r="E82" s="628" t="s">
        <v>253</v>
      </c>
      <c r="F82" s="897">
        <f>J72</f>
        <v>0</v>
      </c>
      <c r="G82" s="885" t="e">
        <f t="shared" si="13"/>
        <v>#DIV/0!</v>
      </c>
      <c r="H82" s="279"/>
      <c r="I82" s="279"/>
      <c r="J82" s="279"/>
      <c r="K82" s="279"/>
      <c r="L82" s="291"/>
      <c r="M82" s="291"/>
      <c r="N82" s="291"/>
      <c r="O82" s="291"/>
      <c r="P82" s="291"/>
      <c r="Q82" s="291"/>
      <c r="R82" s="424"/>
      <c r="S82" s="285"/>
      <c r="T82" s="279"/>
    </row>
    <row r="83" spans="1:28" s="286" customFormat="1" ht="24" customHeight="1">
      <c r="A83" s="284"/>
      <c r="B83" s="423"/>
      <c r="C83" s="290"/>
      <c r="D83" s="413"/>
      <c r="E83" s="628" t="s">
        <v>254</v>
      </c>
      <c r="F83" s="897">
        <f>K72</f>
        <v>0</v>
      </c>
      <c r="G83" s="885" t="e">
        <f t="shared" si="13"/>
        <v>#DIV/0!</v>
      </c>
      <c r="H83" s="279"/>
      <c r="I83" s="279"/>
      <c r="J83" s="279"/>
      <c r="K83" s="279"/>
      <c r="L83" s="291"/>
      <c r="M83" s="291"/>
      <c r="N83" s="291"/>
      <c r="O83" s="291"/>
      <c r="P83" s="291"/>
      <c r="Q83" s="291"/>
      <c r="R83" s="424"/>
      <c r="S83" s="285"/>
      <c r="T83" s="279"/>
    </row>
    <row r="84" spans="1:28" ht="24" customHeight="1">
      <c r="A84" s="284"/>
      <c r="B84" s="423"/>
      <c r="C84" s="290"/>
      <c r="D84" s="413"/>
      <c r="E84" s="629" t="s">
        <v>121</v>
      </c>
      <c r="F84" s="625">
        <f>SUM(F78:F83)</f>
        <v>0</v>
      </c>
      <c r="G84" s="892" t="e">
        <f t="shared" si="13"/>
        <v>#DIV/0!</v>
      </c>
      <c r="H84" s="279"/>
      <c r="I84" s="279"/>
      <c r="J84" s="279"/>
      <c r="K84" s="279"/>
      <c r="L84" s="291"/>
      <c r="M84" s="291"/>
      <c r="N84" s="291"/>
      <c r="O84" s="291"/>
      <c r="P84" s="291"/>
      <c r="Q84" s="291"/>
      <c r="R84" s="424"/>
      <c r="S84" s="285"/>
      <c r="T84" s="279"/>
      <c r="U84" s="286"/>
      <c r="V84" s="286"/>
      <c r="W84" s="286"/>
      <c r="X84" s="286"/>
      <c r="Y84" s="286"/>
      <c r="Z84" s="286"/>
      <c r="AA84" s="286"/>
      <c r="AB84" s="286"/>
    </row>
    <row r="85" spans="1:28" ht="24" customHeight="1">
      <c r="A85" s="759"/>
      <c r="B85" s="425"/>
      <c r="C85" s="292"/>
      <c r="D85" s="292"/>
      <c r="E85" s="292"/>
      <c r="F85" s="292"/>
      <c r="G85" s="292"/>
      <c r="H85" s="292"/>
      <c r="I85" s="292"/>
      <c r="J85" s="292"/>
      <c r="K85" s="292"/>
      <c r="L85" s="292"/>
      <c r="M85" s="292"/>
      <c r="N85" s="292"/>
      <c r="O85" s="292"/>
      <c r="P85" s="292"/>
      <c r="Q85" s="292"/>
      <c r="R85" s="426"/>
      <c r="S85" s="285"/>
    </row>
    <row r="86" spans="1:28" ht="19.05" customHeight="1">
      <c r="A86" s="284"/>
      <c r="B86" s="423"/>
      <c r="C86" s="286"/>
      <c r="D86" s="286"/>
      <c r="E86" s="286"/>
      <c r="F86" s="286"/>
      <c r="G86" s="286"/>
      <c r="H86" s="286"/>
      <c r="I86" s="286"/>
      <c r="J86" s="286"/>
      <c r="K86" s="286"/>
      <c r="L86" s="286"/>
      <c r="M86" s="286"/>
      <c r="N86" s="286"/>
      <c r="O86" s="286"/>
      <c r="P86" s="286"/>
      <c r="Q86" s="286"/>
      <c r="R86" s="424"/>
      <c r="S86" s="285"/>
    </row>
    <row r="87" spans="1:28" ht="28.05" customHeight="1">
      <c r="A87" s="284"/>
      <c r="B87" s="431"/>
      <c r="C87" s="702" t="s">
        <v>255</v>
      </c>
      <c r="D87" s="683"/>
      <c r="E87" s="683"/>
      <c r="F87" s="683"/>
      <c r="G87" s="286"/>
      <c r="H87" s="286"/>
      <c r="I87" s="286"/>
      <c r="J87" s="286"/>
      <c r="K87" s="286"/>
      <c r="L87" s="286"/>
      <c r="M87" s="286"/>
      <c r="N87" s="286"/>
      <c r="O87" s="286"/>
      <c r="P87" s="286"/>
      <c r="Q87" s="286"/>
      <c r="R87" s="424"/>
      <c r="S87" s="285"/>
    </row>
    <row r="88" spans="1:28" ht="28.05" customHeight="1">
      <c r="A88" s="284"/>
      <c r="B88" s="431"/>
      <c r="C88" s="919" t="s">
        <v>256</v>
      </c>
      <c r="D88" s="683"/>
      <c r="E88" s="683"/>
      <c r="F88" s="683"/>
      <c r="G88" s="286"/>
      <c r="H88" s="286"/>
      <c r="I88" s="286"/>
      <c r="J88" s="286"/>
      <c r="K88" s="286"/>
      <c r="L88" s="286"/>
      <c r="M88" s="286"/>
      <c r="N88" s="286"/>
      <c r="O88" s="286"/>
      <c r="P88" s="286"/>
      <c r="Q88" s="286"/>
      <c r="R88" s="424"/>
      <c r="S88" s="285"/>
    </row>
    <row r="89" spans="1:28" ht="24" customHeight="1">
      <c r="A89" s="284"/>
      <c r="B89" s="423"/>
      <c r="C89" s="683"/>
      <c r="D89" s="683"/>
      <c r="E89" s="683"/>
      <c r="F89" s="683"/>
      <c r="G89" s="286"/>
      <c r="H89" s="286"/>
      <c r="I89" s="286"/>
      <c r="J89" s="286"/>
      <c r="K89" s="286"/>
      <c r="L89" s="286"/>
      <c r="M89" s="286"/>
      <c r="N89" s="286"/>
      <c r="O89" s="286"/>
      <c r="P89" s="286"/>
      <c r="Q89" s="286"/>
      <c r="R89" s="424"/>
      <c r="S89" s="285"/>
    </row>
    <row r="90" spans="1:28" ht="28.05" customHeight="1">
      <c r="A90" s="284"/>
      <c r="B90" s="423"/>
      <c r="C90" s="684" t="s">
        <v>257</v>
      </c>
      <c r="D90" s="685"/>
      <c r="E90" s="685"/>
      <c r="F90" s="685"/>
      <c r="G90" s="286"/>
      <c r="H90" s="686" t="s">
        <v>258</v>
      </c>
      <c r="I90" s="685"/>
      <c r="J90" s="685"/>
      <c r="K90" s="685"/>
      <c r="L90" s="683"/>
      <c r="M90" s="286"/>
      <c r="N90" s="286"/>
      <c r="O90" s="286"/>
      <c r="P90" s="286"/>
      <c r="Q90" s="286"/>
      <c r="R90" s="424"/>
      <c r="S90" s="285"/>
    </row>
    <row r="91" spans="1:28" ht="24" customHeight="1">
      <c r="A91" s="284"/>
      <c r="B91" s="423"/>
      <c r="C91" s="684"/>
      <c r="D91" s="1195" t="s">
        <v>259</v>
      </c>
      <c r="E91" s="910"/>
      <c r="F91" s="910"/>
      <c r="G91" s="286"/>
      <c r="H91" s="686"/>
      <c r="I91" s="685"/>
      <c r="J91" s="685"/>
      <c r="K91" s="685"/>
      <c r="L91" s="683"/>
      <c r="M91" s="286"/>
      <c r="N91" s="286"/>
      <c r="O91" s="286"/>
      <c r="P91" s="286"/>
      <c r="Q91" s="286"/>
      <c r="R91" s="424"/>
      <c r="S91" s="285"/>
    </row>
    <row r="92" spans="1:28" ht="24" customHeight="1">
      <c r="A92" s="284"/>
      <c r="B92" s="423"/>
      <c r="C92" s="685"/>
      <c r="D92" s="685"/>
      <c r="E92" s="685"/>
      <c r="F92" s="685"/>
      <c r="G92" s="286"/>
      <c r="H92" s="685"/>
      <c r="I92" s="685"/>
      <c r="J92" s="685"/>
      <c r="K92" s="685"/>
      <c r="L92" s="683"/>
      <c r="M92" s="286"/>
      <c r="N92" s="286"/>
      <c r="O92" s="286"/>
      <c r="P92" s="286"/>
      <c r="Q92" s="286"/>
      <c r="R92" s="424"/>
      <c r="S92" s="285"/>
    </row>
    <row r="93" spans="1:28" ht="33" customHeight="1">
      <c r="A93" s="284"/>
      <c r="B93" s="423"/>
      <c r="C93" s="1186" t="s">
        <v>260</v>
      </c>
      <c r="D93" s="1470" t="s">
        <v>261</v>
      </c>
      <c r="E93" s="1470"/>
      <c r="F93" s="1470"/>
      <c r="G93" s="286"/>
      <c r="H93" s="1193" t="s">
        <v>262</v>
      </c>
      <c r="I93" s="1510" t="s">
        <v>261</v>
      </c>
      <c r="J93" s="1510"/>
      <c r="K93" s="1510" t="s">
        <v>263</v>
      </c>
      <c r="L93" s="1510"/>
      <c r="M93" s="286"/>
      <c r="N93" s="286"/>
      <c r="O93" s="286"/>
      <c r="P93" s="286"/>
      <c r="Q93" s="286"/>
      <c r="R93" s="424"/>
      <c r="S93" s="285"/>
    </row>
    <row r="94" spans="1:28" ht="24" customHeight="1">
      <c r="A94" s="284"/>
      <c r="B94" s="423"/>
      <c r="C94" s="1511" t="s">
        <v>264</v>
      </c>
      <c r="D94" s="1471" t="s">
        <v>265</v>
      </c>
      <c r="E94" s="1471"/>
      <c r="F94" s="1471"/>
      <c r="G94" s="286"/>
      <c r="H94" s="1495" t="s">
        <v>266</v>
      </c>
      <c r="I94" s="1472" t="s">
        <v>267</v>
      </c>
      <c r="J94" s="1466"/>
      <c r="K94" s="1518" t="s">
        <v>268</v>
      </c>
      <c r="L94" s="1519"/>
      <c r="M94" s="286"/>
      <c r="N94" s="286"/>
      <c r="O94" s="286"/>
      <c r="P94" s="286"/>
      <c r="Q94" s="286"/>
      <c r="R94" s="424"/>
      <c r="S94" s="285"/>
    </row>
    <row r="95" spans="1:28" ht="39" customHeight="1">
      <c r="A95" s="284"/>
      <c r="B95" s="423"/>
      <c r="C95" s="1512"/>
      <c r="D95" s="1471"/>
      <c r="E95" s="1471"/>
      <c r="F95" s="1471"/>
      <c r="G95" s="286"/>
      <c r="H95" s="1496"/>
      <c r="I95" s="1467"/>
      <c r="J95" s="1468"/>
      <c r="K95" s="1520"/>
      <c r="L95" s="1521"/>
      <c r="M95" s="286"/>
      <c r="N95" s="286"/>
      <c r="O95" s="286"/>
      <c r="P95" s="286"/>
      <c r="Q95" s="286"/>
      <c r="R95" s="424"/>
      <c r="S95" s="285"/>
    </row>
    <row r="96" spans="1:28" ht="24" customHeight="1">
      <c r="A96" s="284"/>
      <c r="B96" s="423"/>
      <c r="C96" s="1513"/>
      <c r="D96" s="1471"/>
      <c r="E96" s="1471"/>
      <c r="F96" s="1471"/>
      <c r="G96" s="286"/>
      <c r="H96" s="1495" t="s">
        <v>269</v>
      </c>
      <c r="I96" s="1465" t="s">
        <v>270</v>
      </c>
      <c r="J96" s="1466"/>
      <c r="K96" s="1465" t="s">
        <v>271</v>
      </c>
      <c r="L96" s="1466"/>
      <c r="M96" s="286"/>
      <c r="N96" s="286"/>
      <c r="O96" s="286"/>
      <c r="P96" s="286"/>
      <c r="Q96" s="286"/>
      <c r="R96" s="424"/>
      <c r="S96" s="285"/>
    </row>
    <row r="97" spans="1:19" ht="24" customHeight="1">
      <c r="A97" s="284"/>
      <c r="B97" s="423"/>
      <c r="C97" s="1514" t="s">
        <v>272</v>
      </c>
      <c r="D97" s="1472" t="s">
        <v>273</v>
      </c>
      <c r="E97" s="1473"/>
      <c r="F97" s="1474"/>
      <c r="G97" s="286"/>
      <c r="H97" s="1496"/>
      <c r="I97" s="1467"/>
      <c r="J97" s="1468"/>
      <c r="K97" s="1467"/>
      <c r="L97" s="1468"/>
      <c r="M97" s="286"/>
      <c r="N97" s="286"/>
      <c r="O97" s="286"/>
      <c r="P97" s="286"/>
      <c r="Q97" s="286"/>
      <c r="R97" s="424"/>
      <c r="S97" s="285"/>
    </row>
    <row r="98" spans="1:19" ht="33" customHeight="1">
      <c r="A98" s="284"/>
      <c r="B98" s="423"/>
      <c r="C98" s="1515"/>
      <c r="D98" s="1475"/>
      <c r="E98" s="1476"/>
      <c r="F98" s="1477"/>
      <c r="G98" s="286"/>
      <c r="H98" s="1495" t="s">
        <v>274</v>
      </c>
      <c r="I98" s="1472" t="s">
        <v>275</v>
      </c>
      <c r="J98" s="1466"/>
      <c r="K98" s="1472" t="s">
        <v>276</v>
      </c>
      <c r="L98" s="1466"/>
      <c r="M98" s="540"/>
      <c r="N98" s="286"/>
      <c r="O98" s="286"/>
      <c r="P98" s="286"/>
      <c r="Q98" s="286"/>
      <c r="R98" s="424"/>
      <c r="S98" s="285"/>
    </row>
    <row r="99" spans="1:19" ht="31.05" customHeight="1">
      <c r="A99" s="284"/>
      <c r="B99" s="423"/>
      <c r="C99" s="1516"/>
      <c r="D99" s="1478"/>
      <c r="E99" s="1479"/>
      <c r="F99" s="1480"/>
      <c r="G99" s="286"/>
      <c r="H99" s="1496"/>
      <c r="I99" s="1467"/>
      <c r="J99" s="1468"/>
      <c r="K99" s="1467"/>
      <c r="L99" s="1468"/>
      <c r="M99" s="286"/>
      <c r="N99" s="286"/>
      <c r="O99" s="286"/>
      <c r="P99" s="286"/>
      <c r="Q99" s="286"/>
      <c r="R99" s="424"/>
      <c r="S99" s="285"/>
    </row>
    <row r="100" spans="1:19" ht="30" customHeight="1">
      <c r="A100" s="284"/>
      <c r="B100" s="423"/>
      <c r="C100" s="1489" t="s">
        <v>277</v>
      </c>
      <c r="D100" s="1471" t="s">
        <v>278</v>
      </c>
      <c r="E100" s="1471"/>
      <c r="F100" s="1471"/>
      <c r="G100" s="286"/>
      <c r="H100" s="1495" t="s">
        <v>279</v>
      </c>
      <c r="I100" s="1465" t="s">
        <v>280</v>
      </c>
      <c r="J100" s="1466"/>
      <c r="K100" s="1465" t="s">
        <v>281</v>
      </c>
      <c r="L100" s="1466"/>
      <c r="M100" s="286"/>
      <c r="N100" s="286"/>
      <c r="O100" s="286"/>
      <c r="P100" s="286"/>
      <c r="Q100" s="286"/>
      <c r="R100" s="424"/>
      <c r="S100" s="285"/>
    </row>
    <row r="101" spans="1:19" ht="30" customHeight="1">
      <c r="A101" s="284"/>
      <c r="B101" s="423"/>
      <c r="C101" s="1490"/>
      <c r="D101" s="1471"/>
      <c r="E101" s="1471"/>
      <c r="F101" s="1471"/>
      <c r="G101" s="286"/>
      <c r="H101" s="1496"/>
      <c r="I101" s="1467"/>
      <c r="J101" s="1468"/>
      <c r="K101" s="1467"/>
      <c r="L101" s="1468"/>
      <c r="M101" s="286"/>
      <c r="N101" s="286"/>
      <c r="O101" s="286"/>
      <c r="P101" s="286"/>
      <c r="Q101" s="286"/>
      <c r="R101" s="424"/>
      <c r="S101" s="285"/>
    </row>
    <row r="102" spans="1:19" ht="31.95" customHeight="1">
      <c r="A102" s="284"/>
      <c r="B102" s="423"/>
      <c r="C102" s="1490"/>
      <c r="D102" s="1471"/>
      <c r="E102" s="1471"/>
      <c r="F102" s="1471"/>
      <c r="G102" s="286"/>
      <c r="H102" s="1495" t="s">
        <v>282</v>
      </c>
      <c r="I102" s="1465" t="s">
        <v>283</v>
      </c>
      <c r="J102" s="1466"/>
      <c r="K102" s="1465" t="s">
        <v>284</v>
      </c>
      <c r="L102" s="1466"/>
      <c r="M102" s="286"/>
      <c r="N102" s="286"/>
      <c r="O102" s="286"/>
      <c r="P102" s="286"/>
      <c r="Q102" s="286"/>
      <c r="R102" s="424"/>
      <c r="S102" s="285"/>
    </row>
    <row r="103" spans="1:19" ht="31.95" customHeight="1">
      <c r="A103" s="284"/>
      <c r="B103" s="423"/>
      <c r="C103" s="1531" t="s">
        <v>285</v>
      </c>
      <c r="D103" s="1471" t="s">
        <v>286</v>
      </c>
      <c r="E103" s="1471"/>
      <c r="F103" s="1471"/>
      <c r="G103" s="286"/>
      <c r="H103" s="1496"/>
      <c r="I103" s="1467"/>
      <c r="J103" s="1468"/>
      <c r="K103" s="1467"/>
      <c r="L103" s="1468"/>
      <c r="M103" s="286"/>
      <c r="N103" s="286"/>
      <c r="O103" s="286"/>
      <c r="P103" s="286"/>
      <c r="Q103" s="286"/>
      <c r="R103" s="424"/>
      <c r="S103" s="285"/>
    </row>
    <row r="104" spans="1:19" ht="31.95" customHeight="1">
      <c r="A104" s="284"/>
      <c r="B104" s="423"/>
      <c r="C104" s="1531"/>
      <c r="D104" s="1471"/>
      <c r="E104" s="1471"/>
      <c r="F104" s="1471"/>
      <c r="G104" s="286"/>
      <c r="H104" s="1495" t="s">
        <v>287</v>
      </c>
      <c r="I104" s="1472" t="s">
        <v>288</v>
      </c>
      <c r="J104" s="1466"/>
      <c r="K104" s="1472" t="s">
        <v>289</v>
      </c>
      <c r="L104" s="1466"/>
      <c r="M104" s="286"/>
      <c r="N104" s="286"/>
      <c r="O104" s="286"/>
      <c r="P104" s="286"/>
      <c r="Q104" s="286"/>
      <c r="R104" s="424"/>
      <c r="S104" s="285"/>
    </row>
    <row r="105" spans="1:19" ht="25.95" customHeight="1">
      <c r="A105" s="284"/>
      <c r="B105" s="423"/>
      <c r="C105" s="688"/>
      <c r="D105" s="689"/>
      <c r="E105" s="690"/>
      <c r="F105" s="691"/>
      <c r="G105" s="286"/>
      <c r="H105" s="1496"/>
      <c r="I105" s="1467"/>
      <c r="J105" s="1468"/>
      <c r="K105" s="1467"/>
      <c r="L105" s="1468"/>
      <c r="M105" s="286"/>
      <c r="N105" s="286"/>
      <c r="O105" s="286"/>
      <c r="P105" s="286"/>
      <c r="Q105" s="286"/>
      <c r="R105" s="424"/>
      <c r="S105" s="285"/>
    </row>
    <row r="106" spans="1:19" ht="25.95" customHeight="1">
      <c r="A106" s="284"/>
      <c r="B106" s="423"/>
      <c r="C106" s="688"/>
      <c r="D106" s="692"/>
      <c r="E106" s="690"/>
      <c r="F106" s="691"/>
      <c r="G106" s="286"/>
      <c r="H106" s="1495" t="s">
        <v>290</v>
      </c>
      <c r="I106" s="1465" t="s">
        <v>291</v>
      </c>
      <c r="J106" s="1466"/>
      <c r="K106" s="1472" t="s">
        <v>292</v>
      </c>
      <c r="L106" s="1466"/>
      <c r="M106" s="286"/>
      <c r="N106" s="286"/>
      <c r="O106" s="286"/>
      <c r="P106" s="286"/>
      <c r="Q106" s="286"/>
      <c r="R106" s="424"/>
      <c r="S106" s="285"/>
    </row>
    <row r="107" spans="1:19" ht="25.95" customHeight="1">
      <c r="A107" s="284"/>
      <c r="B107" s="423"/>
      <c r="E107" s="638"/>
      <c r="F107" s="639"/>
      <c r="G107" s="286"/>
      <c r="H107" s="1496"/>
      <c r="I107" s="1467"/>
      <c r="J107" s="1468"/>
      <c r="K107" s="1467"/>
      <c r="L107" s="1468"/>
      <c r="M107" s="286"/>
      <c r="N107" s="286"/>
      <c r="O107" s="286"/>
      <c r="P107" s="286"/>
      <c r="Q107" s="286"/>
      <c r="R107" s="424"/>
      <c r="S107" s="285"/>
    </row>
    <row r="108" spans="1:19" ht="25.95" customHeight="1">
      <c r="A108" s="284"/>
      <c r="B108" s="423"/>
      <c r="C108" s="586"/>
      <c r="D108" s="1222"/>
      <c r="E108" s="638"/>
      <c r="F108" s="639"/>
      <c r="G108" s="286"/>
      <c r="H108" s="1495" t="s">
        <v>293</v>
      </c>
      <c r="I108" s="1465" t="s">
        <v>294</v>
      </c>
      <c r="J108" s="1466"/>
      <c r="K108" s="1522" t="s">
        <v>295</v>
      </c>
      <c r="L108" s="1523"/>
      <c r="M108" s="286"/>
      <c r="N108" s="286"/>
      <c r="O108" s="286"/>
      <c r="P108" s="286"/>
      <c r="Q108" s="286"/>
      <c r="R108" s="424"/>
      <c r="S108" s="285"/>
    </row>
    <row r="109" spans="1:19" ht="25.95" customHeight="1">
      <c r="A109" s="284"/>
      <c r="B109" s="423"/>
      <c r="C109" s="586"/>
      <c r="D109" s="1222"/>
      <c r="E109" s="638"/>
      <c r="F109" s="639"/>
      <c r="G109" s="286"/>
      <c r="H109" s="1496"/>
      <c r="I109" s="1467"/>
      <c r="J109" s="1468"/>
      <c r="K109" s="1524"/>
      <c r="L109" s="1525"/>
      <c r="M109" s="286"/>
      <c r="N109" s="286"/>
      <c r="O109" s="286"/>
      <c r="P109" s="286"/>
      <c r="Q109" s="286"/>
      <c r="R109" s="424"/>
      <c r="S109" s="285"/>
    </row>
    <row r="110" spans="1:19" ht="25.95" customHeight="1">
      <c r="A110" s="284"/>
      <c r="B110" s="423"/>
      <c r="C110" s="586"/>
      <c r="D110" s="1222"/>
      <c r="E110" s="638"/>
      <c r="F110" s="639"/>
      <c r="G110" s="286"/>
      <c r="H110" s="1495" t="s">
        <v>296</v>
      </c>
      <c r="I110" s="1472" t="s">
        <v>297</v>
      </c>
      <c r="J110" s="1466"/>
      <c r="K110" s="1518" t="s">
        <v>298</v>
      </c>
      <c r="L110" s="1519"/>
      <c r="M110" s="286"/>
      <c r="N110" s="286"/>
      <c r="O110" s="286"/>
      <c r="P110" s="286"/>
      <c r="Q110" s="286"/>
      <c r="R110" s="424"/>
      <c r="S110" s="285"/>
    </row>
    <row r="111" spans="1:19" ht="25.95" customHeight="1">
      <c r="A111" s="284"/>
      <c r="B111" s="423"/>
      <c r="C111" s="586"/>
      <c r="D111" s="1222"/>
      <c r="E111" s="638"/>
      <c r="F111" s="639"/>
      <c r="G111" s="286"/>
      <c r="H111" s="1496"/>
      <c r="I111" s="1467"/>
      <c r="J111" s="1468"/>
      <c r="K111" s="1520"/>
      <c r="L111" s="1521"/>
      <c r="M111" s="286"/>
      <c r="N111" s="286"/>
      <c r="O111" s="286"/>
      <c r="P111" s="286"/>
      <c r="Q111" s="286"/>
      <c r="R111" s="424"/>
      <c r="S111" s="285"/>
    </row>
    <row r="112" spans="1:19" ht="25.95" customHeight="1">
      <c r="A112" s="284"/>
      <c r="B112" s="423"/>
      <c r="C112" s="586"/>
      <c r="D112" s="1222"/>
      <c r="E112" s="638"/>
      <c r="F112" s="639"/>
      <c r="G112" s="286"/>
      <c r="H112" s="1509" t="s">
        <v>254</v>
      </c>
      <c r="I112" s="1532" t="s">
        <v>299</v>
      </c>
      <c r="J112" s="1532"/>
      <c r="K112" s="1471" t="s">
        <v>300</v>
      </c>
      <c r="L112" s="1532"/>
      <c r="M112" s="286"/>
      <c r="N112" s="286"/>
      <c r="O112" s="286"/>
      <c r="P112" s="286"/>
      <c r="Q112" s="286"/>
      <c r="R112" s="424"/>
      <c r="S112" s="285"/>
    </row>
    <row r="113" spans="1:19" ht="25.95" customHeight="1">
      <c r="A113" s="284"/>
      <c r="B113" s="423"/>
      <c r="C113" s="586"/>
      <c r="D113" s="1222"/>
      <c r="E113" s="638"/>
      <c r="F113" s="639"/>
      <c r="G113" s="286"/>
      <c r="H113" s="1509"/>
      <c r="I113" s="1532"/>
      <c r="J113" s="1532"/>
      <c r="K113" s="1532"/>
      <c r="L113" s="1532"/>
      <c r="M113" s="286"/>
      <c r="N113" s="286"/>
      <c r="O113" s="286"/>
      <c r="P113" s="286"/>
      <c r="Q113" s="286"/>
      <c r="R113" s="424"/>
      <c r="S113" s="285"/>
    </row>
    <row r="114" spans="1:19" ht="25.95" customHeight="1" thickBot="1">
      <c r="A114" s="284"/>
      <c r="B114" s="423"/>
      <c r="C114" s="706"/>
      <c r="D114" s="707"/>
      <c r="E114" s="708"/>
      <c r="F114" s="648"/>
      <c r="G114" s="433"/>
      <c r="H114" s="433"/>
      <c r="I114" s="709"/>
      <c r="J114" s="709"/>
      <c r="K114" s="433"/>
      <c r="L114" s="433"/>
      <c r="M114" s="433"/>
      <c r="N114" s="286"/>
      <c r="O114" s="286"/>
      <c r="P114" s="286"/>
      <c r="Q114" s="286"/>
      <c r="R114" s="424"/>
      <c r="S114" s="285"/>
    </row>
    <row r="115" spans="1:19" ht="26.4" thickBot="1">
      <c r="A115" s="284"/>
      <c r="B115" s="423"/>
      <c r="C115" s="632" t="s">
        <v>301</v>
      </c>
      <c r="D115" s="683"/>
      <c r="E115" s="1119">
        <f>K129</f>
        <v>0</v>
      </c>
      <c r="F115" s="918"/>
      <c r="G115" s="918"/>
      <c r="H115" s="695"/>
      <c r="I115" s="695"/>
      <c r="J115" s="695"/>
      <c r="K115" s="695"/>
      <c r="L115" s="695"/>
      <c r="M115" s="433"/>
      <c r="N115" s="286"/>
      <c r="O115" s="286"/>
      <c r="P115" s="286"/>
      <c r="Q115" s="286"/>
      <c r="R115" s="424"/>
      <c r="S115" s="285"/>
    </row>
    <row r="116" spans="1:19" ht="25.8">
      <c r="A116" s="284"/>
      <c r="B116" s="423"/>
      <c r="C116" s="632"/>
      <c r="D116" s="683"/>
      <c r="E116" s="433"/>
      <c r="F116" s="918"/>
      <c r="G116" s="918"/>
      <c r="H116" s="695"/>
      <c r="I116" s="695"/>
      <c r="J116" s="695"/>
      <c r="K116" s="695"/>
      <c r="L116" s="695"/>
      <c r="M116" s="433"/>
      <c r="N116" s="286"/>
      <c r="O116" s="286"/>
      <c r="P116" s="286"/>
      <c r="Q116" s="286"/>
      <c r="R116" s="424"/>
      <c r="S116" s="285"/>
    </row>
    <row r="117" spans="1:19" ht="25.8">
      <c r="A117" s="284"/>
      <c r="B117" s="423"/>
      <c r="C117" s="632"/>
      <c r="D117" s="683"/>
      <c r="E117" s="1543"/>
      <c r="F117" s="1543"/>
      <c r="G117" s="918"/>
      <c r="H117" s="695"/>
      <c r="I117" s="695"/>
      <c r="J117" s="695"/>
      <c r="K117" s="695"/>
      <c r="L117" s="695"/>
      <c r="M117" s="433"/>
      <c r="N117" s="286"/>
      <c r="O117" s="286"/>
      <c r="P117" s="286"/>
      <c r="Q117" s="286"/>
      <c r="R117" s="424"/>
      <c r="S117" s="285"/>
    </row>
    <row r="118" spans="1:19" ht="23.4">
      <c r="A118" s="284"/>
      <c r="B118" s="423"/>
      <c r="C118" s="695"/>
      <c r="D118" s="695"/>
      <c r="E118" s="695"/>
      <c r="F118" s="433"/>
      <c r="G118" s="695"/>
      <c r="H118" s="695"/>
      <c r="I118" s="693" t="s">
        <v>2</v>
      </c>
      <c r="J118" s="693" t="s">
        <v>302</v>
      </c>
      <c r="K118" s="693" t="s">
        <v>303</v>
      </c>
      <c r="L118" s="1517" t="s">
        <v>304</v>
      </c>
      <c r="M118" s="1517"/>
      <c r="N118" s="1147" t="s">
        <v>305</v>
      </c>
      <c r="O118" s="286"/>
      <c r="P118" s="286"/>
      <c r="Q118" s="286"/>
      <c r="R118" s="424"/>
      <c r="S118" s="285"/>
    </row>
    <row r="119" spans="1:19" ht="25.8">
      <c r="A119" s="284"/>
      <c r="B119" s="423"/>
      <c r="C119" s="632" t="s">
        <v>306</v>
      </c>
      <c r="D119" s="683"/>
      <c r="E119" s="433"/>
      <c r="F119" s="433"/>
      <c r="G119" s="695"/>
      <c r="H119" s="917"/>
      <c r="I119" s="1208">
        <v>1</v>
      </c>
      <c r="J119" s="314" t="s">
        <v>266</v>
      </c>
      <c r="K119" s="1208">
        <f>D137</f>
        <v>0</v>
      </c>
      <c r="L119" s="1491"/>
      <c r="M119" s="1492"/>
      <c r="N119" s="912" t="s">
        <v>307</v>
      </c>
      <c r="O119" s="286"/>
      <c r="P119" s="286"/>
      <c r="Q119" s="286"/>
      <c r="R119" s="424"/>
      <c r="S119" s="285"/>
    </row>
    <row r="120" spans="1:19" ht="23.4">
      <c r="A120" s="284"/>
      <c r="B120" s="423"/>
      <c r="C120" s="695"/>
      <c r="D120" s="433"/>
      <c r="E120" s="433"/>
      <c r="F120" s="327"/>
      <c r="G120" s="695"/>
      <c r="H120" s="695"/>
      <c r="I120" s="1208">
        <v>2</v>
      </c>
      <c r="J120" s="527" t="s">
        <v>269</v>
      </c>
      <c r="K120" s="1208">
        <f>J137</f>
        <v>0</v>
      </c>
      <c r="L120" s="1491"/>
      <c r="M120" s="1492"/>
      <c r="N120" s="912" t="s">
        <v>307</v>
      </c>
      <c r="O120" s="286"/>
      <c r="P120" s="286"/>
      <c r="Q120" s="286"/>
      <c r="R120" s="424"/>
      <c r="S120" s="285"/>
    </row>
    <row r="121" spans="1:19" ht="23.4">
      <c r="A121" s="284"/>
      <c r="B121" s="423"/>
      <c r="C121" s="433"/>
      <c r="D121" s="696" t="s">
        <v>260</v>
      </c>
      <c r="E121" s="696" t="s">
        <v>308</v>
      </c>
      <c r="F121" s="696" t="s">
        <v>309</v>
      </c>
      <c r="G121" s="695"/>
      <c r="H121" s="695"/>
      <c r="I121" s="1208">
        <v>3</v>
      </c>
      <c r="J121" s="527" t="s">
        <v>274</v>
      </c>
      <c r="K121" s="1208">
        <f>D145</f>
        <v>0</v>
      </c>
      <c r="L121" s="1491"/>
      <c r="M121" s="1492"/>
      <c r="N121" s="912" t="s">
        <v>307</v>
      </c>
      <c r="O121" s="286"/>
      <c r="P121" s="286"/>
      <c r="Q121" s="286"/>
      <c r="R121" s="424"/>
      <c r="S121" s="285"/>
    </row>
    <row r="122" spans="1:19" ht="23.4">
      <c r="A122" s="284"/>
      <c r="B122" s="423"/>
      <c r="C122" s="433"/>
      <c r="D122" s="1188" t="s">
        <v>264</v>
      </c>
      <c r="E122" s="1208">
        <f>D133+J133+D141+J141+D149+J149+D157+J157+D165+J165</f>
        <v>0</v>
      </c>
      <c r="F122" s="1214" t="e">
        <f>(G133+M133+G141+M141+G149+M149+G157+M157+G165+M165)/E122</f>
        <v>#DIV/0!</v>
      </c>
      <c r="G122" s="695"/>
      <c r="H122" s="695"/>
      <c r="I122" s="1208">
        <v>4</v>
      </c>
      <c r="J122" s="527" t="s">
        <v>279</v>
      </c>
      <c r="K122" s="1208">
        <f>J145</f>
        <v>0</v>
      </c>
      <c r="L122" s="1491"/>
      <c r="M122" s="1492"/>
      <c r="N122" s="912" t="s">
        <v>307</v>
      </c>
      <c r="O122" s="286"/>
      <c r="P122" s="286"/>
      <c r="Q122" s="286"/>
      <c r="R122" s="424"/>
      <c r="S122" s="285"/>
    </row>
    <row r="123" spans="1:19" ht="23.4">
      <c r="A123" s="284"/>
      <c r="B123" s="423"/>
      <c r="C123" s="433"/>
      <c r="D123" s="1208" t="s">
        <v>272</v>
      </c>
      <c r="E123" s="1208">
        <f>D134+J134+D142+J142+D150+J150+D158+J158+D166+J166</f>
        <v>0</v>
      </c>
      <c r="F123" s="1214" t="e">
        <f>(G134+M134+G142+M142+G150+M150+G158+M158+G166+M166)/E123</f>
        <v>#DIV/0!</v>
      </c>
      <c r="G123" s="695"/>
      <c r="H123" s="695"/>
      <c r="I123" s="1208">
        <v>5</v>
      </c>
      <c r="J123" s="527" t="s">
        <v>282</v>
      </c>
      <c r="K123" s="1208">
        <f>D153</f>
        <v>0</v>
      </c>
      <c r="L123" s="1491"/>
      <c r="M123" s="1492"/>
      <c r="N123" s="912" t="s">
        <v>307</v>
      </c>
      <c r="O123" s="286"/>
      <c r="P123" s="286"/>
      <c r="Q123" s="286"/>
      <c r="R123" s="424"/>
      <c r="S123" s="285"/>
    </row>
    <row r="124" spans="1:19" ht="23.4">
      <c r="A124" s="284"/>
      <c r="B124" s="423"/>
      <c r="C124" s="433"/>
      <c r="D124" s="1208" t="s">
        <v>277</v>
      </c>
      <c r="E124" s="1208">
        <f>D135+J135+D143+J143+D151+J151+D159+J159+D167+J167</f>
        <v>0</v>
      </c>
      <c r="F124" s="1214" t="e">
        <f>(G135+M135+G143+M143+G151+M151+G159+M159+G167+M167)/E124</f>
        <v>#DIV/0!</v>
      </c>
      <c r="G124" s="695"/>
      <c r="H124" s="695"/>
      <c r="I124" s="1208">
        <v>6</v>
      </c>
      <c r="J124" s="527" t="s">
        <v>287</v>
      </c>
      <c r="K124" s="1208">
        <f>J153</f>
        <v>0</v>
      </c>
      <c r="L124" s="1491"/>
      <c r="M124" s="1492"/>
      <c r="N124" s="912" t="s">
        <v>307</v>
      </c>
      <c r="O124" s="286"/>
      <c r="P124" s="286"/>
      <c r="Q124" s="286"/>
      <c r="R124" s="424"/>
      <c r="S124" s="285"/>
    </row>
    <row r="125" spans="1:19" ht="23.4">
      <c r="A125" s="284"/>
      <c r="B125" s="423"/>
      <c r="C125" s="433"/>
      <c r="D125" s="1208" t="s">
        <v>285</v>
      </c>
      <c r="E125" s="1208">
        <f>D136+J136+D144+J144+D152+J152+D160+J160+D168+J168</f>
        <v>0</v>
      </c>
      <c r="F125" s="1214" t="e">
        <f>(G136+M136+G144+M144+G152+M152+G160+M160+G168+M168)/E125</f>
        <v>#DIV/0!</v>
      </c>
      <c r="G125" s="695"/>
      <c r="H125" s="695"/>
      <c r="I125" s="1208">
        <v>7</v>
      </c>
      <c r="J125" s="664" t="s">
        <v>290</v>
      </c>
      <c r="K125" s="1208">
        <f>D161</f>
        <v>0</v>
      </c>
      <c r="L125" s="1491"/>
      <c r="M125" s="1492"/>
      <c r="N125" s="912" t="s">
        <v>307</v>
      </c>
      <c r="O125" s="286"/>
      <c r="P125" s="286"/>
      <c r="Q125" s="286"/>
      <c r="R125" s="424"/>
      <c r="S125" s="285"/>
    </row>
    <row r="126" spans="1:19" ht="23.4">
      <c r="A126" s="284"/>
      <c r="B126" s="423"/>
      <c r="C126" s="433"/>
      <c r="D126" s="533" t="s">
        <v>121</v>
      </c>
      <c r="E126" s="1208">
        <f>SUM(E122:E125)</f>
        <v>0</v>
      </c>
      <c r="F126" s="918"/>
      <c r="G126" s="695"/>
      <c r="H126" s="695"/>
      <c r="I126" s="1208">
        <v>8</v>
      </c>
      <c r="J126" s="527" t="s">
        <v>293</v>
      </c>
      <c r="K126" s="1208">
        <f>J161</f>
        <v>0</v>
      </c>
      <c r="L126" s="1491"/>
      <c r="M126" s="1492"/>
      <c r="N126" s="912" t="s">
        <v>307</v>
      </c>
      <c r="O126" s="286"/>
      <c r="P126" s="286"/>
      <c r="Q126" s="286"/>
      <c r="R126" s="424"/>
      <c r="S126" s="285"/>
    </row>
    <row r="127" spans="1:19" ht="23.4">
      <c r="A127" s="284"/>
      <c r="B127" s="423"/>
      <c r="C127" s="433"/>
      <c r="D127" s="1221"/>
      <c r="E127" s="433"/>
      <c r="F127" s="918"/>
      <c r="G127" s="695"/>
      <c r="H127" s="695"/>
      <c r="I127" s="1208">
        <v>9</v>
      </c>
      <c r="J127" s="527" t="s">
        <v>296</v>
      </c>
      <c r="K127" s="1208">
        <f>D169</f>
        <v>0</v>
      </c>
      <c r="L127" s="1491"/>
      <c r="M127" s="1492"/>
      <c r="N127" s="912" t="s">
        <v>307</v>
      </c>
      <c r="O127" s="286"/>
      <c r="P127" s="286"/>
      <c r="Q127" s="286"/>
      <c r="R127" s="424"/>
      <c r="S127" s="285"/>
    </row>
    <row r="128" spans="1:19" ht="23.4">
      <c r="A128" s="284"/>
      <c r="B128" s="423"/>
      <c r="C128" s="433"/>
      <c r="D128" s="1221"/>
      <c r="E128" s="433"/>
      <c r="F128" s="918"/>
      <c r="G128" s="695"/>
      <c r="H128" s="695"/>
      <c r="I128" s="1208">
        <v>10</v>
      </c>
      <c r="J128" s="527" t="s">
        <v>98</v>
      </c>
      <c r="K128" s="1208">
        <f>J169</f>
        <v>0</v>
      </c>
      <c r="L128" s="1491"/>
      <c r="M128" s="1492"/>
      <c r="N128" s="912" t="s">
        <v>307</v>
      </c>
      <c r="O128" s="286"/>
      <c r="P128" s="286"/>
      <c r="Q128" s="286"/>
      <c r="R128" s="424"/>
      <c r="S128" s="285"/>
    </row>
    <row r="129" spans="1:19" ht="23.4">
      <c r="A129" s="284"/>
      <c r="B129" s="423"/>
      <c r="C129" s="433"/>
      <c r="D129" s="695"/>
      <c r="E129" s="695"/>
      <c r="F129" s="433"/>
      <c r="G129" s="695"/>
      <c r="H129" s="695"/>
      <c r="I129" s="313"/>
      <c r="J129" s="533" t="s">
        <v>310</v>
      </c>
      <c r="K129" s="1208">
        <f>SUM(K119:K128)</f>
        <v>0</v>
      </c>
      <c r="L129" s="1491"/>
      <c r="M129" s="1492"/>
      <c r="N129" s="1136"/>
      <c r="O129" s="286"/>
      <c r="P129" s="286"/>
      <c r="Q129" s="286"/>
      <c r="R129" s="424"/>
      <c r="S129" s="285"/>
    </row>
    <row r="130" spans="1:19" ht="23.4">
      <c r="A130" s="284"/>
      <c r="B130" s="423"/>
      <c r="C130" s="695"/>
      <c r="D130" s="695"/>
      <c r="E130" s="695"/>
      <c r="F130" s="695"/>
      <c r="G130" s="918"/>
      <c r="H130" s="433"/>
      <c r="I130" s="695"/>
      <c r="J130" s="695"/>
      <c r="K130" s="695"/>
      <c r="L130" s="433"/>
      <c r="M130" s="433"/>
      <c r="N130" s="286"/>
      <c r="O130" s="286"/>
      <c r="P130" s="286"/>
      <c r="Q130" s="286"/>
      <c r="R130" s="424"/>
      <c r="S130" s="285"/>
    </row>
    <row r="131" spans="1:19" ht="23.4">
      <c r="A131" s="284"/>
      <c r="B131" s="423"/>
      <c r="C131" s="1481" t="s">
        <v>266</v>
      </c>
      <c r="D131" s="1482"/>
      <c r="E131" s="1482"/>
      <c r="F131" s="1482"/>
      <c r="G131" s="1483"/>
      <c r="H131" s="433"/>
      <c r="I131" s="1481" t="s">
        <v>269</v>
      </c>
      <c r="J131" s="1482"/>
      <c r="K131" s="1482"/>
      <c r="L131" s="1482"/>
      <c r="M131" s="1483"/>
      <c r="N131" s="286"/>
      <c r="O131" s="286"/>
      <c r="P131" s="286"/>
      <c r="Q131" s="286"/>
      <c r="R131" s="424"/>
      <c r="S131" s="285"/>
    </row>
    <row r="132" spans="1:19" ht="23.4">
      <c r="A132" s="284"/>
      <c r="B132" s="423"/>
      <c r="C132" s="526" t="s">
        <v>260</v>
      </c>
      <c r="D132" s="526" t="s">
        <v>308</v>
      </c>
      <c r="E132" s="526" t="s">
        <v>311</v>
      </c>
      <c r="F132" s="526" t="s">
        <v>312</v>
      </c>
      <c r="G132" s="526" t="s">
        <v>313</v>
      </c>
      <c r="H132" s="433"/>
      <c r="I132" s="526" t="s">
        <v>260</v>
      </c>
      <c r="J132" s="526" t="s">
        <v>308</v>
      </c>
      <c r="K132" s="526" t="s">
        <v>311</v>
      </c>
      <c r="L132" s="526" t="s">
        <v>312</v>
      </c>
      <c r="M132" s="526" t="s">
        <v>313</v>
      </c>
      <c r="N132" s="286"/>
      <c r="O132" s="286"/>
      <c r="P132" s="286"/>
      <c r="Q132" s="286"/>
      <c r="R132" s="424"/>
      <c r="S132" s="285"/>
    </row>
    <row r="133" spans="1:19" ht="23.4">
      <c r="A133" s="284"/>
      <c r="B133" s="423"/>
      <c r="C133" s="1188" t="s">
        <v>264</v>
      </c>
      <c r="D133" s="1144"/>
      <c r="E133" s="1144"/>
      <c r="F133" s="1144"/>
      <c r="G133" s="1208"/>
      <c r="H133" s="433"/>
      <c r="I133" s="1188" t="s">
        <v>264</v>
      </c>
      <c r="J133" s="526"/>
      <c r="K133" s="526"/>
      <c r="L133" s="526"/>
      <c r="M133" s="526"/>
      <c r="N133" s="286"/>
      <c r="O133" s="286"/>
      <c r="P133" s="286"/>
      <c r="Q133" s="286"/>
      <c r="R133" s="424"/>
      <c r="S133" s="285"/>
    </row>
    <row r="134" spans="1:19" ht="23.4">
      <c r="A134" s="284"/>
      <c r="B134" s="423"/>
      <c r="C134" s="1208" t="s">
        <v>272</v>
      </c>
      <c r="D134" s="1145"/>
      <c r="E134" s="1145"/>
      <c r="F134" s="1145"/>
      <c r="G134" s="697"/>
      <c r="H134" s="433"/>
      <c r="I134" s="1208" t="s">
        <v>272</v>
      </c>
      <c r="J134" s="694"/>
      <c r="K134" s="694"/>
      <c r="L134" s="694"/>
      <c r="M134" s="694"/>
      <c r="N134" s="286"/>
      <c r="O134" s="286"/>
      <c r="P134" s="286"/>
      <c r="Q134" s="286"/>
      <c r="R134" s="424"/>
      <c r="S134" s="285"/>
    </row>
    <row r="135" spans="1:19" ht="23.4">
      <c r="A135" s="284"/>
      <c r="B135" s="423"/>
      <c r="C135" s="1208" t="s">
        <v>277</v>
      </c>
      <c r="D135" s="1145"/>
      <c r="E135" s="1145"/>
      <c r="F135" s="1145"/>
      <c r="G135" s="697"/>
      <c r="H135" s="433"/>
      <c r="I135" s="1208" t="s">
        <v>277</v>
      </c>
      <c r="J135" s="694"/>
      <c r="K135" s="694"/>
      <c r="L135" s="694"/>
      <c r="M135" s="694"/>
      <c r="N135" s="286"/>
      <c r="O135" s="286"/>
      <c r="P135" s="286"/>
      <c r="Q135" s="286"/>
      <c r="R135" s="424"/>
      <c r="S135" s="285"/>
    </row>
    <row r="136" spans="1:19" ht="23.4">
      <c r="A136" s="284"/>
      <c r="B136" s="423"/>
      <c r="C136" s="1208" t="s">
        <v>285</v>
      </c>
      <c r="D136" s="1145"/>
      <c r="E136" s="1145"/>
      <c r="F136" s="1145"/>
      <c r="G136" s="697"/>
      <c r="H136" s="433"/>
      <c r="I136" s="1208" t="s">
        <v>285</v>
      </c>
      <c r="J136" s="694"/>
      <c r="K136" s="694"/>
      <c r="L136" s="694"/>
      <c r="M136" s="694"/>
      <c r="N136" s="286"/>
      <c r="O136" s="286"/>
      <c r="P136" s="286"/>
      <c r="Q136" s="286"/>
      <c r="R136" s="424"/>
      <c r="S136" s="285"/>
    </row>
    <row r="137" spans="1:19" ht="23.4">
      <c r="A137" s="284"/>
      <c r="B137" s="423"/>
      <c r="C137" s="533" t="s">
        <v>121</v>
      </c>
      <c r="D137" s="1208">
        <f>SUM(D133:D136)</f>
        <v>0</v>
      </c>
      <c r="E137" s="433"/>
      <c r="F137" s="433"/>
      <c r="G137" s="433"/>
      <c r="H137" s="433"/>
      <c r="I137" s="698" t="s">
        <v>121</v>
      </c>
      <c r="J137" s="886">
        <f>SUM(J133:J136)</f>
        <v>0</v>
      </c>
      <c r="K137" s="433"/>
      <c r="L137" s="433"/>
      <c r="M137" s="433"/>
      <c r="N137" s="286"/>
      <c r="O137" s="286"/>
      <c r="P137" s="286"/>
      <c r="Q137" s="286"/>
      <c r="R137" s="424"/>
      <c r="S137" s="285"/>
    </row>
    <row r="138" spans="1:19" ht="23.4">
      <c r="A138" s="284"/>
      <c r="B138" s="423"/>
      <c r="C138" s="433"/>
      <c r="D138" s="433"/>
      <c r="E138" s="433"/>
      <c r="F138" s="433"/>
      <c r="G138" s="433"/>
      <c r="H138" s="433"/>
      <c r="I138" s="701"/>
      <c r="J138" s="433"/>
      <c r="K138" s="433"/>
      <c r="L138" s="433"/>
      <c r="M138" s="433"/>
      <c r="N138" s="286"/>
      <c r="O138" s="286"/>
      <c r="P138" s="286"/>
      <c r="Q138" s="286"/>
      <c r="R138" s="424"/>
      <c r="S138" s="285"/>
    </row>
    <row r="139" spans="1:19" ht="23.4">
      <c r="A139" s="284"/>
      <c r="B139" s="423"/>
      <c r="C139" s="1486" t="s">
        <v>274</v>
      </c>
      <c r="D139" s="1487"/>
      <c r="E139" s="1487"/>
      <c r="F139" s="1487"/>
      <c r="G139" s="1488"/>
      <c r="H139" s="433"/>
      <c r="I139" s="1481" t="s">
        <v>279</v>
      </c>
      <c r="J139" s="1482"/>
      <c r="K139" s="1482"/>
      <c r="L139" s="1482"/>
      <c r="M139" s="1483"/>
      <c r="N139" s="286"/>
      <c r="O139" s="286"/>
      <c r="P139" s="286"/>
      <c r="Q139" s="286"/>
      <c r="R139" s="424"/>
      <c r="S139" s="285"/>
    </row>
    <row r="140" spans="1:19" ht="23.4">
      <c r="A140" s="284"/>
      <c r="B140" s="423"/>
      <c r="C140" s="1208" t="s">
        <v>260</v>
      </c>
      <c r="D140" s="1208" t="s">
        <v>308</v>
      </c>
      <c r="E140" s="1208" t="s">
        <v>311</v>
      </c>
      <c r="F140" s="1208" t="s">
        <v>312</v>
      </c>
      <c r="G140" s="1208" t="s">
        <v>313</v>
      </c>
      <c r="H140" s="433"/>
      <c r="I140" s="526" t="s">
        <v>260</v>
      </c>
      <c r="J140" s="526" t="s">
        <v>308</v>
      </c>
      <c r="K140" s="526" t="s">
        <v>311</v>
      </c>
      <c r="L140" s="526" t="s">
        <v>312</v>
      </c>
      <c r="M140" s="526" t="s">
        <v>313</v>
      </c>
      <c r="N140" s="286"/>
      <c r="O140" s="286"/>
      <c r="P140" s="286"/>
      <c r="Q140" s="286"/>
      <c r="R140" s="424"/>
      <c r="S140" s="285"/>
    </row>
    <row r="141" spans="1:19" ht="23.4">
      <c r="A141" s="284"/>
      <c r="B141" s="423"/>
      <c r="C141" s="1188" t="s">
        <v>264</v>
      </c>
      <c r="D141" s="697"/>
      <c r="E141" s="697"/>
      <c r="F141" s="697"/>
      <c r="G141" s="697"/>
      <c r="H141" s="433"/>
      <c r="I141" s="1188" t="s">
        <v>264</v>
      </c>
      <c r="J141" s="694"/>
      <c r="K141" s="694"/>
      <c r="L141" s="694"/>
      <c r="M141" s="694"/>
      <c r="N141" s="286"/>
      <c r="O141" s="286"/>
      <c r="P141" s="286"/>
      <c r="Q141" s="286"/>
      <c r="R141" s="424"/>
      <c r="S141" s="285"/>
    </row>
    <row r="142" spans="1:19" ht="23.4">
      <c r="A142" s="284"/>
      <c r="B142" s="423"/>
      <c r="C142" s="1208" t="s">
        <v>272</v>
      </c>
      <c r="D142" s="697"/>
      <c r="E142" s="697"/>
      <c r="F142" s="697"/>
      <c r="G142" s="697"/>
      <c r="H142" s="433"/>
      <c r="I142" s="1208" t="s">
        <v>272</v>
      </c>
      <c r="J142" s="694"/>
      <c r="K142" s="694"/>
      <c r="L142" s="694"/>
      <c r="M142" s="694"/>
      <c r="N142" s="286"/>
      <c r="O142" s="286"/>
      <c r="P142" s="286"/>
      <c r="Q142" s="286"/>
      <c r="R142" s="424"/>
      <c r="S142" s="285"/>
    </row>
    <row r="143" spans="1:19" ht="23.4">
      <c r="A143" s="284"/>
      <c r="B143" s="423"/>
      <c r="C143" s="1208" t="s">
        <v>277</v>
      </c>
      <c r="D143" s="697"/>
      <c r="E143" s="697"/>
      <c r="F143" s="697"/>
      <c r="G143" s="697"/>
      <c r="H143" s="433"/>
      <c r="I143" s="1208" t="s">
        <v>277</v>
      </c>
      <c r="J143" s="694"/>
      <c r="K143" s="694"/>
      <c r="L143" s="694"/>
      <c r="M143" s="694"/>
      <c r="N143" s="286"/>
      <c r="O143" s="286"/>
      <c r="P143" s="286"/>
      <c r="Q143" s="286"/>
      <c r="R143" s="424"/>
      <c r="S143" s="285"/>
    </row>
    <row r="144" spans="1:19" ht="23.4">
      <c r="A144" s="284"/>
      <c r="B144" s="423"/>
      <c r="C144" s="1208" t="s">
        <v>285</v>
      </c>
      <c r="D144" s="697"/>
      <c r="E144" s="697"/>
      <c r="F144" s="697"/>
      <c r="G144" s="697"/>
      <c r="H144" s="433"/>
      <c r="I144" s="1208" t="s">
        <v>285</v>
      </c>
      <c r="J144" s="694"/>
      <c r="K144" s="694"/>
      <c r="L144" s="694"/>
      <c r="M144" s="694"/>
      <c r="N144" s="286"/>
      <c r="O144" s="286"/>
      <c r="P144" s="286"/>
      <c r="Q144" s="286"/>
      <c r="R144" s="424"/>
      <c r="S144" s="285"/>
    </row>
    <row r="145" spans="1:72" ht="23.4">
      <c r="A145" s="284"/>
      <c r="B145" s="423"/>
      <c r="C145" s="698" t="s">
        <v>121</v>
      </c>
      <c r="D145" s="886">
        <f>SUM(D141:D144)</f>
        <v>0</v>
      </c>
      <c r="E145" s="433"/>
      <c r="F145" s="433"/>
      <c r="G145" s="433"/>
      <c r="H145" s="433"/>
      <c r="I145" s="698" t="s">
        <v>121</v>
      </c>
      <c r="J145" s="886">
        <f>SUM(J141:J144)</f>
        <v>0</v>
      </c>
      <c r="K145" s="433"/>
      <c r="L145" s="433"/>
      <c r="M145" s="433"/>
      <c r="N145" s="286"/>
      <c r="O145" s="286"/>
      <c r="P145" s="286"/>
      <c r="Q145" s="286"/>
      <c r="R145" s="424"/>
      <c r="S145" s="285"/>
    </row>
    <row r="146" spans="1:72" ht="23.4">
      <c r="A146" s="284"/>
      <c r="B146" s="423"/>
      <c r="C146" s="433"/>
      <c r="D146" s="433"/>
      <c r="E146" s="433"/>
      <c r="F146" s="433"/>
      <c r="G146" s="433"/>
      <c r="H146" s="433"/>
      <c r="I146" s="701"/>
      <c r="J146" s="433"/>
      <c r="K146" s="433"/>
      <c r="L146" s="433"/>
      <c r="M146" s="433"/>
      <c r="N146" s="286"/>
      <c r="O146" s="286"/>
      <c r="P146" s="286"/>
      <c r="Q146" s="286"/>
      <c r="R146" s="424"/>
      <c r="S146" s="285"/>
    </row>
    <row r="147" spans="1:72" ht="23.4">
      <c r="A147" s="284"/>
      <c r="B147" s="423"/>
      <c r="C147" s="1481" t="s">
        <v>282</v>
      </c>
      <c r="D147" s="1482"/>
      <c r="E147" s="1482"/>
      <c r="F147" s="1482"/>
      <c r="G147" s="1483"/>
      <c r="H147" s="433"/>
      <c r="I147" s="1481" t="s">
        <v>287</v>
      </c>
      <c r="J147" s="1482"/>
      <c r="K147" s="1482"/>
      <c r="L147" s="1482"/>
      <c r="M147" s="1483"/>
      <c r="N147" s="286"/>
      <c r="O147" s="286"/>
      <c r="P147" s="286"/>
      <c r="Q147" s="286"/>
      <c r="R147" s="424"/>
      <c r="S147" s="285"/>
    </row>
    <row r="148" spans="1:72" ht="23.4">
      <c r="A148" s="284"/>
      <c r="B148" s="423"/>
      <c r="C148" s="526" t="s">
        <v>260</v>
      </c>
      <c r="D148" s="526" t="s">
        <v>308</v>
      </c>
      <c r="E148" s="526" t="s">
        <v>311</v>
      </c>
      <c r="F148" s="526" t="s">
        <v>312</v>
      </c>
      <c r="G148" s="526" t="s">
        <v>313</v>
      </c>
      <c r="H148" s="524"/>
      <c r="I148" s="526" t="s">
        <v>260</v>
      </c>
      <c r="J148" s="526" t="s">
        <v>308</v>
      </c>
      <c r="K148" s="526" t="s">
        <v>311</v>
      </c>
      <c r="L148" s="526" t="s">
        <v>312</v>
      </c>
      <c r="M148" s="526" t="s">
        <v>313</v>
      </c>
      <c r="N148" s="286"/>
      <c r="O148" s="286"/>
      <c r="P148" s="286"/>
      <c r="Q148" s="286"/>
      <c r="R148" s="424"/>
      <c r="S148" s="285"/>
    </row>
    <row r="149" spans="1:72" ht="23.4">
      <c r="A149" s="284"/>
      <c r="B149" s="423"/>
      <c r="C149" s="1188" t="s">
        <v>264</v>
      </c>
      <c r="D149" s="694"/>
      <c r="E149" s="694"/>
      <c r="F149" s="694"/>
      <c r="G149" s="694"/>
      <c r="H149" s="524"/>
      <c r="I149" s="1188" t="s">
        <v>264</v>
      </c>
      <c r="J149" s="694"/>
      <c r="K149" s="694"/>
      <c r="L149" s="694"/>
      <c r="M149" s="694"/>
      <c r="N149" s="286"/>
      <c r="O149" s="286"/>
      <c r="P149" s="286"/>
      <c r="Q149" s="286"/>
      <c r="R149" s="424"/>
      <c r="S149" s="285"/>
    </row>
    <row r="150" spans="1:72" ht="23.4">
      <c r="A150" s="284"/>
      <c r="B150" s="423"/>
      <c r="C150" s="1208" t="s">
        <v>272</v>
      </c>
      <c r="D150" s="694"/>
      <c r="E150" s="694"/>
      <c r="F150" s="694"/>
      <c r="G150" s="694"/>
      <c r="H150" s="524"/>
      <c r="I150" s="1208" t="s">
        <v>272</v>
      </c>
      <c r="J150" s="694"/>
      <c r="K150" s="694"/>
      <c r="L150" s="694"/>
      <c r="M150" s="694"/>
      <c r="N150" s="286"/>
      <c r="O150" s="286"/>
      <c r="P150" s="286"/>
      <c r="Q150" s="286"/>
      <c r="R150" s="424"/>
      <c r="S150" s="285"/>
    </row>
    <row r="151" spans="1:72" ht="23.4">
      <c r="A151" s="284"/>
      <c r="B151" s="423"/>
      <c r="C151" s="1208" t="s">
        <v>277</v>
      </c>
      <c r="D151" s="694"/>
      <c r="E151" s="694"/>
      <c r="F151" s="694"/>
      <c r="G151" s="694"/>
      <c r="H151" s="524"/>
      <c r="I151" s="1208" t="s">
        <v>277</v>
      </c>
      <c r="J151" s="694"/>
      <c r="K151" s="694"/>
      <c r="L151" s="694"/>
      <c r="M151" s="694"/>
      <c r="N151" s="286"/>
      <c r="O151" s="286"/>
      <c r="P151" s="286"/>
      <c r="Q151" s="286"/>
      <c r="R151" s="424"/>
      <c r="S151" s="285"/>
    </row>
    <row r="152" spans="1:72" ht="23.4">
      <c r="A152" s="284"/>
      <c r="B152" s="423"/>
      <c r="C152" s="1208" t="s">
        <v>285</v>
      </c>
      <c r="D152" s="694"/>
      <c r="E152" s="694"/>
      <c r="F152" s="694"/>
      <c r="G152" s="694"/>
      <c r="H152" s="524"/>
      <c r="I152" s="1208" t="s">
        <v>285</v>
      </c>
      <c r="J152" s="694"/>
      <c r="K152" s="694"/>
      <c r="L152" s="694"/>
      <c r="M152" s="694"/>
      <c r="N152" s="286"/>
      <c r="O152" s="286"/>
      <c r="P152" s="286"/>
      <c r="Q152" s="286"/>
      <c r="R152" s="424"/>
      <c r="S152" s="285"/>
    </row>
    <row r="153" spans="1:72" ht="23.4">
      <c r="A153" s="284"/>
      <c r="B153" s="423"/>
      <c r="C153" s="698" t="s">
        <v>121</v>
      </c>
      <c r="D153" s="886">
        <f>SUM(D149:D152)</f>
        <v>0</v>
      </c>
      <c r="E153" s="433"/>
      <c r="F153" s="433"/>
      <c r="G153" s="433"/>
      <c r="H153" s="524"/>
      <c r="I153" s="698" t="s">
        <v>121</v>
      </c>
      <c r="J153" s="886">
        <f>SUM(J149:J152)</f>
        <v>0</v>
      </c>
      <c r="K153" s="433"/>
      <c r="L153" s="433"/>
      <c r="M153" s="433"/>
      <c r="N153" s="286"/>
      <c r="O153" s="286"/>
      <c r="P153" s="286"/>
      <c r="Q153" s="286"/>
      <c r="R153" s="424"/>
      <c r="S153" s="285"/>
    </row>
    <row r="154" spans="1:72" ht="23.4">
      <c r="A154" s="284"/>
      <c r="B154" s="423"/>
      <c r="C154" s="328"/>
      <c r="D154" s="433"/>
      <c r="E154" s="433"/>
      <c r="F154" s="433"/>
      <c r="G154" s="433"/>
      <c r="H154" s="524"/>
      <c r="I154" s="328"/>
      <c r="J154" s="433"/>
      <c r="K154" s="433"/>
      <c r="L154" s="433"/>
      <c r="M154" s="433"/>
      <c r="N154" s="286"/>
      <c r="O154" s="286"/>
      <c r="P154" s="286"/>
      <c r="Q154" s="286"/>
      <c r="R154" s="424"/>
      <c r="S154" s="285"/>
    </row>
    <row r="155" spans="1:72" ht="23.4">
      <c r="A155" s="284"/>
      <c r="B155" s="423"/>
      <c r="C155" s="1481" t="s">
        <v>290</v>
      </c>
      <c r="D155" s="1482"/>
      <c r="E155" s="1482"/>
      <c r="F155" s="1482"/>
      <c r="G155" s="1483"/>
      <c r="H155" s="524"/>
      <c r="I155" s="1481" t="s">
        <v>293</v>
      </c>
      <c r="J155" s="1482"/>
      <c r="K155" s="1482"/>
      <c r="L155" s="1482"/>
      <c r="M155" s="1483"/>
      <c r="N155" s="286"/>
      <c r="O155" s="286"/>
      <c r="P155" s="286"/>
      <c r="Q155" s="286"/>
      <c r="R155" s="424"/>
      <c r="S155" s="285"/>
    </row>
    <row r="156" spans="1:72" ht="23.4">
      <c r="A156" s="284"/>
      <c r="B156" s="423"/>
      <c r="C156" s="526" t="s">
        <v>260</v>
      </c>
      <c r="D156" s="526" t="s">
        <v>308</v>
      </c>
      <c r="E156" s="526" t="s">
        <v>311</v>
      </c>
      <c r="F156" s="526" t="s">
        <v>312</v>
      </c>
      <c r="G156" s="526" t="s">
        <v>313</v>
      </c>
      <c r="H156" s="524"/>
      <c r="I156" s="526" t="s">
        <v>260</v>
      </c>
      <c r="J156" s="526" t="s">
        <v>308</v>
      </c>
      <c r="K156" s="526" t="s">
        <v>311</v>
      </c>
      <c r="L156" s="526" t="s">
        <v>312</v>
      </c>
      <c r="M156" s="526" t="s">
        <v>313</v>
      </c>
      <c r="N156" s="286"/>
      <c r="O156" s="286"/>
      <c r="P156" s="286"/>
      <c r="Q156" s="286"/>
      <c r="R156" s="424"/>
      <c r="S156" s="285"/>
      <c r="T156" s="279"/>
      <c r="U156" s="286"/>
      <c r="V156" s="286"/>
      <c r="W156" s="286"/>
      <c r="X156" s="286"/>
      <c r="Y156" s="286"/>
      <c r="Z156" s="286"/>
      <c r="AA156" s="286"/>
      <c r="AB156" s="286"/>
      <c r="AC156" s="286"/>
      <c r="AD156" s="286"/>
      <c r="AE156" s="286"/>
      <c r="AF156" s="286"/>
      <c r="AG156" s="286"/>
      <c r="AH156" s="286"/>
      <c r="AI156" s="286"/>
      <c r="AJ156" s="286"/>
      <c r="AK156" s="286"/>
      <c r="AL156" s="286"/>
      <c r="AM156" s="286"/>
      <c r="AN156" s="286"/>
      <c r="AO156" s="286"/>
      <c r="AP156" s="286"/>
      <c r="AQ156" s="286"/>
      <c r="AR156" s="286"/>
      <c r="AS156" s="286"/>
      <c r="AT156" s="286"/>
      <c r="AU156" s="286"/>
      <c r="AV156" s="286"/>
      <c r="AW156" s="286"/>
      <c r="AX156" s="286"/>
      <c r="AY156" s="286"/>
      <c r="AZ156" s="286"/>
      <c r="BA156" s="286"/>
      <c r="BB156" s="286"/>
      <c r="BC156" s="286"/>
      <c r="BD156" s="286"/>
      <c r="BE156" s="286"/>
      <c r="BF156" s="286"/>
      <c r="BG156" s="286"/>
      <c r="BH156" s="286"/>
      <c r="BI156" s="286"/>
      <c r="BJ156" s="286"/>
      <c r="BK156" s="286"/>
      <c r="BL156" s="286"/>
      <c r="BM156" s="286"/>
      <c r="BN156" s="286"/>
      <c r="BO156" s="286"/>
      <c r="BP156" s="286"/>
      <c r="BQ156" s="286"/>
      <c r="BR156" s="286"/>
      <c r="BS156" s="286"/>
      <c r="BT156" s="286"/>
    </row>
    <row r="157" spans="1:72" ht="23.4">
      <c r="A157" s="284"/>
      <c r="B157" s="423"/>
      <c r="C157" s="1188" t="s">
        <v>264</v>
      </c>
      <c r="D157" s="313"/>
      <c r="E157" s="313"/>
      <c r="F157" s="313"/>
      <c r="G157" s="694"/>
      <c r="H157" s="524"/>
      <c r="I157" s="1188" t="s">
        <v>264</v>
      </c>
      <c r="J157" s="694"/>
      <c r="K157" s="694"/>
      <c r="L157" s="694"/>
      <c r="M157" s="694"/>
      <c r="N157" s="286"/>
      <c r="O157" s="286"/>
      <c r="P157" s="286"/>
      <c r="Q157" s="286"/>
      <c r="R157" s="424"/>
      <c r="S157" s="285"/>
      <c r="T157" s="279"/>
      <c r="U157" s="286"/>
      <c r="V157" s="286"/>
      <c r="W157" s="286"/>
      <c r="X157" s="286"/>
      <c r="Y157" s="286"/>
      <c r="Z157" s="286"/>
      <c r="AA157" s="286"/>
      <c r="AB157" s="286"/>
      <c r="AC157" s="286"/>
      <c r="AD157" s="286"/>
      <c r="AE157" s="286"/>
      <c r="AF157" s="286"/>
      <c r="AG157" s="286"/>
      <c r="AH157" s="286"/>
      <c r="AI157" s="286"/>
      <c r="AJ157" s="286"/>
      <c r="AK157" s="286"/>
      <c r="AL157" s="286"/>
      <c r="AM157" s="286"/>
      <c r="AN157" s="286"/>
      <c r="AO157" s="286"/>
      <c r="AP157" s="286"/>
      <c r="AQ157" s="286"/>
      <c r="AR157" s="286"/>
      <c r="AS157" s="286"/>
      <c r="AT157" s="286"/>
      <c r="AU157" s="286"/>
      <c r="AV157" s="286"/>
      <c r="AW157" s="286"/>
      <c r="AX157" s="286"/>
      <c r="AY157" s="286"/>
      <c r="AZ157" s="286"/>
      <c r="BA157" s="286"/>
      <c r="BB157" s="286"/>
      <c r="BC157" s="286"/>
      <c r="BD157" s="286"/>
      <c r="BE157" s="286"/>
      <c r="BF157" s="286"/>
      <c r="BG157" s="286"/>
      <c r="BH157" s="286"/>
      <c r="BI157" s="286"/>
      <c r="BJ157" s="286"/>
      <c r="BK157" s="286"/>
      <c r="BL157" s="286"/>
      <c r="BM157" s="286"/>
      <c r="BN157" s="286"/>
      <c r="BO157" s="286"/>
      <c r="BP157" s="286"/>
      <c r="BQ157" s="286"/>
      <c r="BR157" s="286"/>
      <c r="BS157" s="286"/>
      <c r="BT157" s="286"/>
    </row>
    <row r="158" spans="1:72" ht="23.4">
      <c r="A158" s="284"/>
      <c r="B158" s="423"/>
      <c r="C158" s="1208" t="s">
        <v>272</v>
      </c>
      <c r="D158" s="313"/>
      <c r="E158" s="313"/>
      <c r="F158" s="313"/>
      <c r="G158" s="694"/>
      <c r="H158" s="524"/>
      <c r="I158" s="1208" t="s">
        <v>272</v>
      </c>
      <c r="J158" s="694"/>
      <c r="K158" s="694"/>
      <c r="L158" s="694"/>
      <c r="M158" s="694"/>
      <c r="N158" s="286"/>
      <c r="O158" s="286"/>
      <c r="P158" s="286"/>
      <c r="Q158" s="286"/>
      <c r="R158" s="424"/>
      <c r="S158" s="285"/>
      <c r="T158" s="279"/>
      <c r="U158" s="286"/>
      <c r="V158" s="286"/>
      <c r="W158" s="286"/>
      <c r="X158" s="286"/>
      <c r="Y158" s="286"/>
      <c r="Z158" s="286"/>
      <c r="AA158" s="286"/>
      <c r="AB158" s="286"/>
      <c r="AC158" s="286"/>
      <c r="AD158" s="286"/>
      <c r="AE158" s="286"/>
      <c r="AF158" s="286"/>
      <c r="AG158" s="286"/>
      <c r="AH158" s="286"/>
      <c r="AI158" s="286"/>
      <c r="AJ158" s="286"/>
      <c r="AK158" s="286"/>
      <c r="AL158" s="286"/>
      <c r="AM158" s="286"/>
      <c r="AN158" s="286"/>
      <c r="AO158" s="286"/>
      <c r="AP158" s="286"/>
      <c r="AQ158" s="286"/>
      <c r="AR158" s="286"/>
      <c r="AS158" s="286"/>
      <c r="AT158" s="286"/>
      <c r="AU158" s="286"/>
      <c r="AV158" s="286"/>
      <c r="AW158" s="286"/>
      <c r="AX158" s="286"/>
      <c r="AY158" s="286"/>
      <c r="AZ158" s="286"/>
      <c r="BA158" s="286"/>
      <c r="BB158" s="286"/>
      <c r="BC158" s="286"/>
      <c r="BD158" s="286"/>
      <c r="BE158" s="286"/>
      <c r="BF158" s="286"/>
      <c r="BG158" s="286"/>
      <c r="BH158" s="286"/>
      <c r="BI158" s="286"/>
      <c r="BJ158" s="286"/>
      <c r="BK158" s="286"/>
      <c r="BL158" s="286"/>
      <c r="BM158" s="286"/>
      <c r="BN158" s="286"/>
      <c r="BO158" s="286"/>
      <c r="BP158" s="286"/>
      <c r="BQ158" s="286"/>
      <c r="BR158" s="286"/>
      <c r="BS158" s="286"/>
      <c r="BT158" s="286"/>
    </row>
    <row r="159" spans="1:72" ht="23.4">
      <c r="A159" s="284"/>
      <c r="B159" s="423"/>
      <c r="C159" s="1208" t="s">
        <v>277</v>
      </c>
      <c r="D159" s="313"/>
      <c r="E159" s="313"/>
      <c r="F159" s="313"/>
      <c r="G159" s="694"/>
      <c r="H159" s="524"/>
      <c r="I159" s="1208" t="s">
        <v>277</v>
      </c>
      <c r="J159" s="694"/>
      <c r="K159" s="694"/>
      <c r="L159" s="694"/>
      <c r="M159" s="694"/>
      <c r="N159" s="286"/>
      <c r="O159" s="286"/>
      <c r="P159" s="286"/>
      <c r="Q159" s="286"/>
      <c r="R159" s="424"/>
      <c r="S159" s="285"/>
      <c r="T159" s="279"/>
      <c r="U159" s="286"/>
      <c r="V159" s="286"/>
      <c r="W159" s="286"/>
      <c r="X159" s="286"/>
      <c r="Y159" s="286"/>
      <c r="Z159" s="286"/>
      <c r="AA159" s="286"/>
      <c r="AB159" s="286"/>
      <c r="AC159" s="286"/>
      <c r="AD159" s="286"/>
      <c r="AE159" s="286"/>
      <c r="AF159" s="286"/>
      <c r="AG159" s="286"/>
      <c r="AH159" s="286"/>
      <c r="AI159" s="286"/>
      <c r="AJ159" s="286"/>
      <c r="AK159" s="286"/>
      <c r="AL159" s="286"/>
      <c r="AM159" s="286"/>
      <c r="AN159" s="286"/>
      <c r="AO159" s="286"/>
      <c r="AP159" s="286"/>
      <c r="AQ159" s="286"/>
      <c r="AR159" s="286"/>
      <c r="AS159" s="286"/>
      <c r="AT159" s="286"/>
      <c r="AU159" s="286"/>
      <c r="AV159" s="286"/>
      <c r="AW159" s="286"/>
      <c r="AX159" s="286"/>
      <c r="AY159" s="286"/>
      <c r="AZ159" s="286"/>
      <c r="BA159" s="286"/>
      <c r="BB159" s="286"/>
      <c r="BC159" s="286"/>
      <c r="BD159" s="286"/>
      <c r="BE159" s="286"/>
      <c r="BF159" s="286"/>
      <c r="BG159" s="286"/>
      <c r="BH159" s="286"/>
      <c r="BI159" s="286"/>
      <c r="BJ159" s="286"/>
      <c r="BK159" s="286"/>
      <c r="BL159" s="286"/>
      <c r="BM159" s="286"/>
      <c r="BN159" s="286"/>
      <c r="BO159" s="286"/>
      <c r="BP159" s="286"/>
      <c r="BQ159" s="286"/>
      <c r="BR159" s="286"/>
      <c r="BS159" s="286"/>
      <c r="BT159" s="286"/>
    </row>
    <row r="160" spans="1:72" ht="23.4">
      <c r="A160" s="284"/>
      <c r="B160" s="423"/>
      <c r="C160" s="1208" t="s">
        <v>285</v>
      </c>
      <c r="D160" s="313"/>
      <c r="E160" s="313"/>
      <c r="F160" s="313"/>
      <c r="G160" s="694"/>
      <c r="H160" s="524"/>
      <c r="I160" s="1208" t="s">
        <v>285</v>
      </c>
      <c r="J160" s="694"/>
      <c r="K160" s="694"/>
      <c r="L160" s="694"/>
      <c r="M160" s="694"/>
      <c r="N160" s="286"/>
      <c r="O160" s="286"/>
      <c r="P160" s="286"/>
      <c r="Q160" s="286"/>
      <c r="R160" s="424"/>
      <c r="S160" s="285"/>
      <c r="T160" s="279"/>
      <c r="U160" s="286"/>
      <c r="V160" s="286"/>
      <c r="W160" s="286"/>
      <c r="X160" s="286"/>
      <c r="Y160" s="286"/>
      <c r="Z160" s="286"/>
      <c r="AA160" s="286"/>
      <c r="AB160" s="286"/>
      <c r="AC160" s="286"/>
      <c r="AD160" s="286"/>
      <c r="AE160" s="286"/>
      <c r="AF160" s="286"/>
      <c r="AG160" s="286"/>
      <c r="AH160" s="286"/>
      <c r="AI160" s="286"/>
      <c r="AJ160" s="286"/>
      <c r="AK160" s="286"/>
      <c r="AL160" s="286"/>
      <c r="AM160" s="286"/>
      <c r="AN160" s="286"/>
      <c r="AO160" s="286"/>
      <c r="AP160" s="286"/>
      <c r="AQ160" s="286"/>
      <c r="AR160" s="286"/>
      <c r="AS160" s="286"/>
      <c r="AT160" s="286"/>
      <c r="AU160" s="286"/>
      <c r="AV160" s="286"/>
      <c r="AW160" s="286"/>
      <c r="AX160" s="286"/>
      <c r="AY160" s="286"/>
      <c r="AZ160" s="286"/>
      <c r="BA160" s="286"/>
      <c r="BB160" s="286"/>
      <c r="BC160" s="286"/>
      <c r="BD160" s="286"/>
      <c r="BE160" s="286"/>
      <c r="BF160" s="286"/>
      <c r="BG160" s="286"/>
      <c r="BH160" s="286"/>
      <c r="BI160" s="286"/>
      <c r="BJ160" s="286"/>
      <c r="BK160" s="286"/>
      <c r="BL160" s="286"/>
      <c r="BM160" s="286"/>
      <c r="BN160" s="286"/>
      <c r="BO160" s="286"/>
      <c r="BP160" s="286"/>
      <c r="BQ160" s="286"/>
      <c r="BR160" s="286"/>
      <c r="BS160" s="286"/>
      <c r="BT160" s="286"/>
    </row>
    <row r="161" spans="1:72" ht="23.4">
      <c r="A161" s="284"/>
      <c r="B161" s="423"/>
      <c r="C161" s="698" t="s">
        <v>121</v>
      </c>
      <c r="D161" s="398">
        <f>SUM(D157:D160)</f>
        <v>0</v>
      </c>
      <c r="E161" s="433"/>
      <c r="F161" s="433"/>
      <c r="G161" s="433"/>
      <c r="H161" s="433"/>
      <c r="I161" s="698" t="s">
        <v>121</v>
      </c>
      <c r="J161" s="398">
        <f>SUM(J157:J160)</f>
        <v>0</v>
      </c>
      <c r="K161" s="433"/>
      <c r="L161" s="433"/>
      <c r="M161" s="433"/>
      <c r="N161" s="286"/>
      <c r="O161" s="286"/>
      <c r="P161" s="286"/>
      <c r="Q161" s="286"/>
      <c r="R161" s="424"/>
      <c r="S161" s="285"/>
      <c r="T161" s="279"/>
      <c r="U161" s="286"/>
      <c r="V161" s="286"/>
      <c r="W161" s="286"/>
      <c r="X161" s="286"/>
      <c r="Y161" s="286"/>
      <c r="Z161" s="286"/>
      <c r="AA161" s="286"/>
      <c r="AB161" s="286"/>
      <c r="AC161" s="286"/>
      <c r="AD161" s="286"/>
      <c r="AE161" s="286"/>
      <c r="AF161" s="286"/>
      <c r="AG161" s="286"/>
      <c r="AH161" s="286"/>
      <c r="AI161" s="286"/>
      <c r="AJ161" s="286"/>
      <c r="AK161" s="286"/>
      <c r="AL161" s="286"/>
      <c r="AM161" s="286"/>
      <c r="AN161" s="286"/>
      <c r="AO161" s="286"/>
      <c r="AP161" s="286"/>
      <c r="AQ161" s="286"/>
      <c r="AR161" s="286"/>
      <c r="AS161" s="286"/>
      <c r="AT161" s="286"/>
      <c r="AU161" s="286"/>
      <c r="AV161" s="286"/>
      <c r="AW161" s="286"/>
      <c r="AX161" s="286"/>
      <c r="AY161" s="286"/>
      <c r="AZ161" s="286"/>
      <c r="BA161" s="286"/>
      <c r="BB161" s="286"/>
      <c r="BC161" s="286"/>
      <c r="BD161" s="286"/>
      <c r="BE161" s="286"/>
      <c r="BF161" s="286"/>
      <c r="BG161" s="286"/>
      <c r="BH161" s="286"/>
      <c r="BI161" s="286"/>
      <c r="BJ161" s="286"/>
      <c r="BK161" s="286"/>
      <c r="BL161" s="286"/>
      <c r="BM161" s="286"/>
      <c r="BN161" s="286"/>
      <c r="BO161" s="286"/>
      <c r="BP161" s="286"/>
      <c r="BQ161" s="286"/>
      <c r="BR161" s="286"/>
      <c r="BS161" s="286"/>
      <c r="BT161" s="286"/>
    </row>
    <row r="162" spans="1:72" ht="23.4">
      <c r="A162" s="284"/>
      <c r="B162" s="423"/>
      <c r="C162" s="699"/>
      <c r="D162" s="700"/>
      <c r="E162" s="433"/>
      <c r="F162" s="433"/>
      <c r="G162" s="433"/>
      <c r="H162" s="433"/>
      <c r="I162" s="699"/>
      <c r="J162" s="700"/>
      <c r="K162" s="433"/>
      <c r="L162" s="433"/>
      <c r="M162" s="433"/>
      <c r="N162" s="286"/>
      <c r="O162" s="286"/>
      <c r="P162" s="286"/>
      <c r="Q162" s="286"/>
      <c r="R162" s="424"/>
      <c r="S162" s="285"/>
      <c r="T162" s="279"/>
      <c r="U162" s="286"/>
      <c r="V162" s="286"/>
      <c r="W162" s="286"/>
      <c r="X162" s="286"/>
      <c r="Y162" s="286"/>
      <c r="Z162" s="286"/>
      <c r="AA162" s="286"/>
      <c r="AB162" s="286"/>
      <c r="AC162" s="286"/>
      <c r="AD162" s="286"/>
      <c r="AE162" s="286"/>
      <c r="AF162" s="286"/>
      <c r="AG162" s="286"/>
      <c r="AH162" s="286"/>
      <c r="AI162" s="286"/>
      <c r="AJ162" s="286"/>
      <c r="AK162" s="286"/>
      <c r="AL162" s="286"/>
      <c r="AM162" s="286"/>
      <c r="AN162" s="286"/>
      <c r="AO162" s="286"/>
      <c r="AP162" s="286"/>
      <c r="AQ162" s="286"/>
      <c r="AR162" s="286"/>
      <c r="AS162" s="286"/>
      <c r="AT162" s="286"/>
      <c r="AU162" s="286"/>
      <c r="AV162" s="286"/>
      <c r="AW162" s="286"/>
      <c r="AX162" s="286"/>
      <c r="AY162" s="286"/>
      <c r="AZ162" s="286"/>
      <c r="BA162" s="286"/>
      <c r="BB162" s="286"/>
      <c r="BC162" s="286"/>
      <c r="BD162" s="286"/>
      <c r="BE162" s="286"/>
      <c r="BF162" s="286"/>
      <c r="BG162" s="286"/>
      <c r="BH162" s="286"/>
      <c r="BI162" s="286"/>
      <c r="BJ162" s="286"/>
      <c r="BK162" s="286"/>
      <c r="BL162" s="286"/>
      <c r="BM162" s="286"/>
      <c r="BN162" s="286"/>
      <c r="BO162" s="286"/>
      <c r="BP162" s="286"/>
      <c r="BQ162" s="286"/>
      <c r="BR162" s="286"/>
      <c r="BS162" s="286"/>
      <c r="BT162" s="286"/>
    </row>
    <row r="163" spans="1:72" ht="23.4">
      <c r="A163" s="284"/>
      <c r="B163" s="423"/>
      <c r="C163" s="1481" t="s">
        <v>296</v>
      </c>
      <c r="D163" s="1482"/>
      <c r="E163" s="1482"/>
      <c r="F163" s="1482"/>
      <c r="G163" s="1483"/>
      <c r="H163" s="433"/>
      <c r="I163" s="1481" t="s">
        <v>254</v>
      </c>
      <c r="J163" s="1482"/>
      <c r="K163" s="1482"/>
      <c r="L163" s="1482"/>
      <c r="M163" s="1483"/>
      <c r="N163" s="286"/>
      <c r="O163" s="286"/>
      <c r="P163" s="286"/>
      <c r="Q163" s="286"/>
      <c r="R163" s="424"/>
      <c r="S163" s="285"/>
      <c r="T163" s="279"/>
      <c r="U163" s="286"/>
      <c r="V163" s="286"/>
      <c r="W163" s="286"/>
      <c r="X163" s="286"/>
      <c r="Y163" s="286"/>
      <c r="Z163" s="286"/>
      <c r="AA163" s="286"/>
      <c r="AB163" s="286"/>
      <c r="AC163" s="286"/>
      <c r="AD163" s="286"/>
      <c r="AE163" s="286"/>
      <c r="AF163" s="286"/>
      <c r="AG163" s="286"/>
      <c r="AH163" s="286"/>
      <c r="AI163" s="286"/>
      <c r="AJ163" s="286"/>
      <c r="AK163" s="286"/>
      <c r="AL163" s="286"/>
      <c r="AM163" s="286"/>
      <c r="AN163" s="286"/>
      <c r="AO163" s="286"/>
      <c r="AP163" s="286"/>
      <c r="AQ163" s="286"/>
      <c r="AR163" s="286"/>
      <c r="AS163" s="286"/>
      <c r="AT163" s="286"/>
      <c r="AU163" s="286"/>
      <c r="AV163" s="286"/>
      <c r="AW163" s="286"/>
      <c r="AX163" s="286"/>
      <c r="AY163" s="286"/>
      <c r="AZ163" s="286"/>
      <c r="BA163" s="286"/>
      <c r="BB163" s="286"/>
      <c r="BC163" s="286"/>
      <c r="BD163" s="286"/>
      <c r="BE163" s="286"/>
      <c r="BF163" s="286"/>
      <c r="BG163" s="286"/>
      <c r="BH163" s="286"/>
      <c r="BI163" s="286"/>
      <c r="BJ163" s="286"/>
      <c r="BK163" s="286"/>
      <c r="BL163" s="286"/>
      <c r="BM163" s="286"/>
      <c r="BN163" s="286"/>
      <c r="BO163" s="286"/>
      <c r="BP163" s="286"/>
      <c r="BQ163" s="286"/>
      <c r="BR163" s="286"/>
      <c r="BS163" s="286"/>
      <c r="BT163" s="286"/>
    </row>
    <row r="164" spans="1:72" ht="23.4">
      <c r="A164" s="284"/>
      <c r="B164" s="423"/>
      <c r="C164" s="526" t="s">
        <v>260</v>
      </c>
      <c r="D164" s="526" t="s">
        <v>308</v>
      </c>
      <c r="E164" s="526" t="s">
        <v>311</v>
      </c>
      <c r="F164" s="526" t="s">
        <v>312</v>
      </c>
      <c r="G164" s="526" t="s">
        <v>313</v>
      </c>
      <c r="H164" s="433"/>
      <c r="I164" s="526" t="s">
        <v>260</v>
      </c>
      <c r="J164" s="526" t="s">
        <v>308</v>
      </c>
      <c r="K164" s="526" t="s">
        <v>311</v>
      </c>
      <c r="L164" s="526" t="s">
        <v>312</v>
      </c>
      <c r="M164" s="526" t="s">
        <v>313</v>
      </c>
      <c r="N164" s="286"/>
      <c r="O164" s="286"/>
      <c r="P164" s="286"/>
      <c r="Q164" s="286"/>
      <c r="R164" s="424"/>
      <c r="S164" s="285"/>
      <c r="T164" s="279"/>
      <c r="U164" s="286"/>
      <c r="V164" s="286"/>
      <c r="W164" s="286"/>
      <c r="X164" s="286"/>
      <c r="Y164" s="286"/>
      <c r="Z164" s="286"/>
      <c r="AA164" s="286"/>
      <c r="AB164" s="286"/>
      <c r="AC164" s="286"/>
      <c r="AD164" s="286"/>
      <c r="AE164" s="286"/>
      <c r="AF164" s="286"/>
      <c r="AG164" s="286"/>
      <c r="AH164" s="286"/>
      <c r="AI164" s="286"/>
      <c r="AJ164" s="286"/>
      <c r="AK164" s="286"/>
      <c r="AL164" s="286"/>
      <c r="AM164" s="286"/>
      <c r="AN164" s="286"/>
      <c r="AO164" s="286"/>
      <c r="AP164" s="286"/>
      <c r="AQ164" s="286"/>
      <c r="AR164" s="286"/>
      <c r="AS164" s="286"/>
      <c r="AT164" s="286"/>
      <c r="AU164" s="286"/>
      <c r="AV164" s="286"/>
      <c r="AW164" s="286"/>
      <c r="AX164" s="286"/>
      <c r="AY164" s="286"/>
      <c r="AZ164" s="286"/>
      <c r="BA164" s="286"/>
      <c r="BB164" s="286"/>
      <c r="BC164" s="286"/>
      <c r="BD164" s="286"/>
      <c r="BE164" s="286"/>
      <c r="BF164" s="286"/>
      <c r="BG164" s="286"/>
      <c r="BH164" s="286"/>
      <c r="BI164" s="286"/>
      <c r="BJ164" s="286"/>
      <c r="BK164" s="286"/>
      <c r="BL164" s="286"/>
      <c r="BM164" s="286"/>
      <c r="BN164" s="286"/>
      <c r="BO164" s="286"/>
      <c r="BP164" s="286"/>
      <c r="BQ164" s="286"/>
      <c r="BR164" s="286"/>
      <c r="BS164" s="286"/>
      <c r="BT164" s="286"/>
    </row>
    <row r="165" spans="1:72" ht="23.4">
      <c r="A165" s="284"/>
      <c r="B165" s="423"/>
      <c r="C165" s="1188" t="s">
        <v>264</v>
      </c>
      <c r="D165" s="694"/>
      <c r="E165" s="694"/>
      <c r="F165" s="694"/>
      <c r="G165" s="694"/>
      <c r="H165" s="433"/>
      <c r="I165" s="1188" t="s">
        <v>264</v>
      </c>
      <c r="J165" s="694"/>
      <c r="K165" s="694"/>
      <c r="L165" s="694"/>
      <c r="M165" s="694"/>
      <c r="N165" s="286"/>
      <c r="O165" s="286"/>
      <c r="P165" s="286"/>
      <c r="Q165" s="286"/>
      <c r="R165" s="424"/>
      <c r="S165" s="285"/>
      <c r="T165" s="279"/>
      <c r="U165" s="286"/>
      <c r="V165" s="286"/>
      <c r="W165" s="286"/>
      <c r="X165" s="286"/>
      <c r="Y165" s="286"/>
      <c r="Z165" s="286"/>
      <c r="AA165" s="286"/>
      <c r="AB165" s="286"/>
      <c r="AC165" s="286"/>
      <c r="AD165" s="286"/>
      <c r="AE165" s="286"/>
      <c r="AF165" s="286"/>
      <c r="AG165" s="286"/>
      <c r="AH165" s="286"/>
      <c r="AI165" s="286"/>
      <c r="AJ165" s="286"/>
      <c r="AK165" s="286"/>
      <c r="AL165" s="286"/>
      <c r="AM165" s="286"/>
      <c r="AN165" s="286"/>
      <c r="AO165" s="286"/>
      <c r="AP165" s="286"/>
      <c r="AQ165" s="286"/>
      <c r="AR165" s="286"/>
      <c r="AS165" s="286"/>
      <c r="AT165" s="286"/>
      <c r="AU165" s="286"/>
      <c r="AV165" s="286"/>
      <c r="AW165" s="286"/>
      <c r="AX165" s="286"/>
      <c r="AY165" s="286"/>
      <c r="AZ165" s="286"/>
      <c r="BA165" s="286"/>
      <c r="BB165" s="286"/>
      <c r="BC165" s="286"/>
      <c r="BD165" s="286"/>
      <c r="BE165" s="286"/>
      <c r="BF165" s="286"/>
      <c r="BG165" s="286"/>
      <c r="BH165" s="286"/>
      <c r="BI165" s="286"/>
      <c r="BJ165" s="286"/>
      <c r="BK165" s="286"/>
      <c r="BL165" s="286"/>
      <c r="BM165" s="286"/>
      <c r="BN165" s="286"/>
      <c r="BO165" s="286"/>
      <c r="BP165" s="286"/>
      <c r="BQ165" s="286"/>
      <c r="BR165" s="286"/>
      <c r="BS165" s="286"/>
      <c r="BT165" s="286"/>
    </row>
    <row r="166" spans="1:72" ht="23.4">
      <c r="A166" s="284"/>
      <c r="B166" s="423"/>
      <c r="C166" s="1208" t="s">
        <v>272</v>
      </c>
      <c r="D166" s="694"/>
      <c r="E166" s="694"/>
      <c r="F166" s="694"/>
      <c r="G166" s="694"/>
      <c r="H166" s="433"/>
      <c r="I166" s="1208" t="s">
        <v>272</v>
      </c>
      <c r="J166" s="694"/>
      <c r="K166" s="694"/>
      <c r="L166" s="694"/>
      <c r="M166" s="694"/>
      <c r="N166" s="286"/>
      <c r="O166" s="286"/>
      <c r="P166" s="286"/>
      <c r="Q166" s="286"/>
      <c r="R166" s="424"/>
      <c r="S166" s="285"/>
      <c r="T166" s="279"/>
      <c r="U166" s="286"/>
      <c r="V166" s="286"/>
      <c r="W166" s="286"/>
      <c r="X166" s="286"/>
      <c r="Y166" s="286"/>
      <c r="Z166" s="286"/>
      <c r="AA166" s="286"/>
      <c r="AB166" s="286"/>
      <c r="AC166" s="286"/>
      <c r="AD166" s="286"/>
      <c r="AE166" s="286"/>
      <c r="AF166" s="286"/>
      <c r="AG166" s="286"/>
      <c r="AH166" s="286"/>
      <c r="AI166" s="286"/>
      <c r="AJ166" s="286"/>
      <c r="AK166" s="286"/>
      <c r="AL166" s="286"/>
      <c r="AM166" s="286"/>
      <c r="AN166" s="286"/>
      <c r="AO166" s="286"/>
      <c r="AP166" s="286"/>
      <c r="AQ166" s="286"/>
      <c r="AR166" s="286"/>
      <c r="AS166" s="286"/>
      <c r="AT166" s="286"/>
      <c r="AU166" s="286"/>
      <c r="AV166" s="286"/>
      <c r="AW166" s="286"/>
      <c r="AX166" s="286"/>
      <c r="AY166" s="286"/>
      <c r="AZ166" s="286"/>
      <c r="BA166" s="286"/>
      <c r="BB166" s="286"/>
      <c r="BC166" s="286"/>
      <c r="BD166" s="286"/>
      <c r="BE166" s="286"/>
      <c r="BF166" s="286"/>
      <c r="BG166" s="286"/>
      <c r="BH166" s="286"/>
      <c r="BI166" s="286"/>
      <c r="BJ166" s="286"/>
      <c r="BK166" s="286"/>
      <c r="BL166" s="286"/>
      <c r="BM166" s="286"/>
      <c r="BN166" s="286"/>
      <c r="BO166" s="286"/>
      <c r="BP166" s="286"/>
      <c r="BQ166" s="286"/>
      <c r="BR166" s="286"/>
      <c r="BS166" s="286"/>
      <c r="BT166" s="286"/>
    </row>
    <row r="167" spans="1:72" ht="23.4">
      <c r="A167" s="284"/>
      <c r="B167" s="423"/>
      <c r="C167" s="1208" t="s">
        <v>277</v>
      </c>
      <c r="D167" s="694"/>
      <c r="E167" s="694"/>
      <c r="F167" s="694"/>
      <c r="G167" s="694"/>
      <c r="H167" s="433"/>
      <c r="I167" s="1208" t="s">
        <v>277</v>
      </c>
      <c r="J167" s="694"/>
      <c r="K167" s="694"/>
      <c r="L167" s="694"/>
      <c r="M167" s="694"/>
      <c r="N167" s="286"/>
      <c r="O167" s="286"/>
      <c r="P167" s="286"/>
      <c r="Q167" s="286"/>
      <c r="R167" s="424"/>
      <c r="S167" s="285"/>
      <c r="T167" s="279"/>
      <c r="U167" s="286"/>
      <c r="V167" s="286"/>
      <c r="W167" s="286"/>
      <c r="X167" s="286"/>
      <c r="Y167" s="286"/>
      <c r="Z167" s="286"/>
      <c r="AA167" s="286"/>
      <c r="AB167" s="286"/>
      <c r="AC167" s="286"/>
      <c r="AD167" s="286"/>
      <c r="AE167" s="286"/>
      <c r="AF167" s="286"/>
      <c r="AG167" s="286"/>
      <c r="AH167" s="286"/>
      <c r="AI167" s="286"/>
      <c r="AJ167" s="286"/>
      <c r="AK167" s="286"/>
      <c r="AL167" s="286"/>
      <c r="AM167" s="286"/>
      <c r="AN167" s="286"/>
      <c r="AO167" s="286"/>
      <c r="AP167" s="286"/>
      <c r="AQ167" s="286"/>
      <c r="AR167" s="286"/>
      <c r="AS167" s="286"/>
      <c r="AT167" s="286"/>
      <c r="AU167" s="286"/>
      <c r="AV167" s="286"/>
      <c r="AW167" s="286"/>
      <c r="AX167" s="286"/>
      <c r="AY167" s="286"/>
      <c r="AZ167" s="286"/>
      <c r="BA167" s="286"/>
      <c r="BB167" s="286"/>
      <c r="BC167" s="286"/>
      <c r="BD167" s="286"/>
      <c r="BE167" s="286"/>
      <c r="BF167" s="286"/>
      <c r="BG167" s="286"/>
      <c r="BH167" s="286"/>
      <c r="BI167" s="286"/>
      <c r="BJ167" s="286"/>
      <c r="BK167" s="286"/>
      <c r="BL167" s="286"/>
      <c r="BM167" s="286"/>
      <c r="BN167" s="286"/>
      <c r="BO167" s="286"/>
      <c r="BP167" s="286"/>
      <c r="BQ167" s="286"/>
      <c r="BR167" s="286"/>
      <c r="BS167" s="286"/>
      <c r="BT167" s="286"/>
    </row>
    <row r="168" spans="1:72" ht="23.4">
      <c r="A168" s="284"/>
      <c r="B168" s="423"/>
      <c r="C168" s="1208" t="s">
        <v>285</v>
      </c>
      <c r="D168" s="694"/>
      <c r="E168" s="694"/>
      <c r="F168" s="694"/>
      <c r="G168" s="694"/>
      <c r="H168" s="433"/>
      <c r="I168" s="1208" t="s">
        <v>285</v>
      </c>
      <c r="J168" s="694"/>
      <c r="K168" s="694"/>
      <c r="L168" s="694"/>
      <c r="M168" s="694"/>
      <c r="N168" s="286"/>
      <c r="O168" s="286"/>
      <c r="P168" s="286"/>
      <c r="Q168" s="286"/>
      <c r="R168" s="424"/>
      <c r="S168" s="285"/>
      <c r="T168" s="279"/>
      <c r="U168" s="286"/>
      <c r="V168" s="286"/>
      <c r="W168" s="286"/>
      <c r="X168" s="286"/>
      <c r="Y168" s="286"/>
      <c r="Z168" s="286"/>
      <c r="AA168" s="286"/>
      <c r="AB168" s="286"/>
      <c r="AC168" s="286"/>
      <c r="AD168" s="286"/>
      <c r="AE168" s="286"/>
      <c r="AF168" s="286"/>
      <c r="AG168" s="286"/>
      <c r="AH168" s="286"/>
      <c r="AI168" s="286"/>
      <c r="AJ168" s="286"/>
      <c r="AK168" s="286"/>
      <c r="AL168" s="286"/>
      <c r="AM168" s="286"/>
      <c r="AN168" s="286"/>
      <c r="AO168" s="286"/>
      <c r="AP168" s="286"/>
      <c r="AQ168" s="286"/>
      <c r="AR168" s="286"/>
      <c r="AS168" s="286"/>
      <c r="AT168" s="286"/>
      <c r="AU168" s="286"/>
      <c r="AV168" s="286"/>
      <c r="AW168" s="286"/>
      <c r="AX168" s="286"/>
      <c r="AY168" s="286"/>
      <c r="AZ168" s="286"/>
      <c r="BA168" s="286"/>
      <c r="BB168" s="286"/>
      <c r="BC168" s="286"/>
      <c r="BD168" s="286"/>
      <c r="BE168" s="286"/>
      <c r="BF168" s="286"/>
      <c r="BG168" s="286"/>
      <c r="BH168" s="286"/>
      <c r="BI168" s="286"/>
      <c r="BJ168" s="286"/>
      <c r="BK168" s="286"/>
      <c r="BL168" s="286"/>
      <c r="BM168" s="286"/>
      <c r="BN168" s="286"/>
      <c r="BO168" s="286"/>
      <c r="BP168" s="286"/>
      <c r="BQ168" s="286"/>
      <c r="BR168" s="286"/>
      <c r="BS168" s="286"/>
      <c r="BT168" s="286"/>
    </row>
    <row r="169" spans="1:72" ht="23.4">
      <c r="A169" s="284"/>
      <c r="B169" s="423"/>
      <c r="C169" s="698" t="s">
        <v>121</v>
      </c>
      <c r="D169" s="398">
        <f>SUM(D165:D168)</f>
        <v>0</v>
      </c>
      <c r="E169" s="433"/>
      <c r="F169" s="433"/>
      <c r="G169" s="433"/>
      <c r="H169" s="433"/>
      <c r="I169" s="698" t="s">
        <v>121</v>
      </c>
      <c r="J169" s="398">
        <f>SUM(J165:J168)</f>
        <v>0</v>
      </c>
      <c r="K169" s="433"/>
      <c r="L169" s="433"/>
      <c r="M169" s="433"/>
      <c r="N169" s="286"/>
      <c r="O169" s="286"/>
      <c r="P169" s="286"/>
      <c r="Q169" s="286"/>
      <c r="R169" s="424"/>
      <c r="S169" s="285"/>
      <c r="T169" s="279"/>
      <c r="U169" s="286"/>
      <c r="V169" s="286"/>
      <c r="W169" s="286"/>
      <c r="X169" s="286"/>
      <c r="Y169" s="286"/>
      <c r="Z169" s="286"/>
      <c r="AA169" s="286"/>
      <c r="AB169" s="286"/>
      <c r="AC169" s="286"/>
      <c r="AD169" s="286"/>
      <c r="AE169" s="286"/>
      <c r="AF169" s="286"/>
      <c r="AG169" s="286"/>
      <c r="AH169" s="286"/>
      <c r="AI169" s="286"/>
      <c r="AJ169" s="286"/>
      <c r="AK169" s="286"/>
      <c r="AL169" s="286"/>
      <c r="AM169" s="286"/>
      <c r="AN169" s="286"/>
      <c r="AO169" s="286"/>
      <c r="AP169" s="286"/>
      <c r="AQ169" s="286"/>
      <c r="AR169" s="286"/>
      <c r="AS169" s="286"/>
      <c r="AT169" s="286"/>
      <c r="AU169" s="286"/>
      <c r="AV169" s="286"/>
      <c r="AW169" s="286"/>
      <c r="AX169" s="286"/>
      <c r="AY169" s="286"/>
      <c r="AZ169" s="286"/>
      <c r="BA169" s="286"/>
      <c r="BB169" s="286"/>
      <c r="BC169" s="286"/>
      <c r="BD169" s="286"/>
      <c r="BE169" s="286"/>
      <c r="BF169" s="286"/>
      <c r="BG169" s="286"/>
      <c r="BH169" s="286"/>
      <c r="BI169" s="286"/>
      <c r="BJ169" s="286"/>
      <c r="BK169" s="286"/>
      <c r="BL169" s="286"/>
      <c r="BM169" s="286"/>
      <c r="BN169" s="286"/>
      <c r="BO169" s="286"/>
      <c r="BP169" s="286"/>
      <c r="BQ169" s="286"/>
      <c r="BR169" s="286"/>
      <c r="BS169" s="286"/>
      <c r="BT169" s="286"/>
    </row>
    <row r="170" spans="1:72" s="292" customFormat="1">
      <c r="A170" s="284"/>
      <c r="B170" s="425"/>
      <c r="R170" s="426"/>
      <c r="S170" s="285"/>
      <c r="T170" s="279"/>
      <c r="U170" s="286"/>
      <c r="V170" s="286"/>
      <c r="W170" s="286"/>
      <c r="X170" s="286"/>
      <c r="Y170" s="286"/>
      <c r="Z170" s="286"/>
      <c r="AA170" s="286"/>
      <c r="AB170" s="286"/>
      <c r="AC170" s="286"/>
      <c r="AD170" s="286"/>
      <c r="AE170" s="286"/>
      <c r="AF170" s="286"/>
      <c r="AG170" s="286"/>
      <c r="AH170" s="286"/>
      <c r="AI170" s="286"/>
      <c r="AJ170" s="286"/>
      <c r="AK170" s="286"/>
      <c r="AL170" s="286"/>
      <c r="AM170" s="286"/>
      <c r="AN170" s="286"/>
      <c r="AO170" s="286"/>
      <c r="AP170" s="286"/>
      <c r="AQ170" s="286"/>
      <c r="AR170" s="286"/>
      <c r="AS170" s="286"/>
      <c r="AT170" s="286"/>
      <c r="AU170" s="286"/>
      <c r="AV170" s="286"/>
      <c r="AW170" s="286"/>
      <c r="AX170" s="286"/>
      <c r="AY170" s="286"/>
      <c r="AZ170" s="286"/>
      <c r="BA170" s="286"/>
      <c r="BB170" s="286"/>
      <c r="BC170" s="286"/>
      <c r="BD170" s="286"/>
      <c r="BE170" s="286"/>
      <c r="BF170" s="286"/>
      <c r="BG170" s="286"/>
      <c r="BH170" s="286"/>
      <c r="BI170" s="286"/>
      <c r="BJ170" s="286"/>
      <c r="BK170" s="286"/>
      <c r="BL170" s="286"/>
      <c r="BM170" s="286"/>
      <c r="BN170" s="286"/>
      <c r="BO170" s="286"/>
      <c r="BP170" s="286"/>
      <c r="BQ170" s="286"/>
      <c r="BR170" s="286"/>
      <c r="BS170" s="286"/>
      <c r="BT170" s="286"/>
    </row>
    <row r="171" spans="1:72" ht="25.8">
      <c r="A171" s="284"/>
      <c r="B171" s="427"/>
      <c r="C171" s="683"/>
      <c r="D171" s="683"/>
      <c r="E171" s="683"/>
      <c r="F171" s="683"/>
      <c r="G171" s="683"/>
      <c r="H171" s="683"/>
      <c r="I171" s="683"/>
      <c r="J171" s="683"/>
      <c r="K171" s="683"/>
      <c r="L171" s="683"/>
      <c r="M171" s="683"/>
      <c r="N171" s="286"/>
      <c r="O171" s="286"/>
      <c r="P171" s="286"/>
      <c r="Q171" s="286"/>
      <c r="R171" s="424"/>
      <c r="S171" s="285"/>
      <c r="T171" s="279"/>
      <c r="U171" s="286"/>
      <c r="V171" s="286"/>
      <c r="W171" s="286"/>
      <c r="X171" s="286"/>
      <c r="Y171" s="286"/>
      <c r="Z171" s="286"/>
      <c r="AA171" s="286"/>
      <c r="AB171" s="286"/>
      <c r="AC171" s="286"/>
      <c r="AD171" s="286"/>
      <c r="AE171" s="286"/>
      <c r="AF171" s="286"/>
      <c r="AG171" s="286"/>
      <c r="AH171" s="286"/>
      <c r="AI171" s="286"/>
      <c r="AJ171" s="286"/>
      <c r="AK171" s="286"/>
      <c r="AL171" s="286"/>
      <c r="AM171" s="286"/>
      <c r="AN171" s="286"/>
      <c r="AO171" s="286"/>
      <c r="AP171" s="286"/>
      <c r="AQ171" s="286"/>
      <c r="AR171" s="286"/>
      <c r="AS171" s="286"/>
      <c r="AT171" s="286"/>
      <c r="AU171" s="286"/>
      <c r="AV171" s="286"/>
      <c r="AW171" s="286"/>
      <c r="AX171" s="286"/>
      <c r="AY171" s="286"/>
      <c r="AZ171" s="286"/>
      <c r="BA171" s="286"/>
      <c r="BB171" s="286"/>
      <c r="BC171" s="286"/>
      <c r="BD171" s="286"/>
      <c r="BE171" s="286"/>
      <c r="BF171" s="286"/>
      <c r="BG171" s="286"/>
      <c r="BH171" s="286"/>
      <c r="BI171" s="286"/>
      <c r="BJ171" s="286"/>
      <c r="BK171" s="286"/>
      <c r="BL171" s="286"/>
      <c r="BM171" s="286"/>
      <c r="BN171" s="286"/>
      <c r="BO171" s="286"/>
      <c r="BP171" s="286"/>
      <c r="BQ171" s="286"/>
      <c r="BR171" s="286"/>
      <c r="BS171" s="286"/>
      <c r="BT171" s="286"/>
    </row>
    <row r="172" spans="1:72" ht="25.8">
      <c r="A172" s="284"/>
      <c r="B172" s="427"/>
      <c r="C172" s="632" t="s">
        <v>314</v>
      </c>
      <c r="D172" s="683"/>
      <c r="E172" s="683"/>
      <c r="F172" s="683"/>
      <c r="G172" s="683"/>
      <c r="H172" s="683"/>
      <c r="I172" s="683"/>
      <c r="J172" s="683"/>
      <c r="K172" s="683"/>
      <c r="L172" s="683"/>
      <c r="M172" s="683"/>
      <c r="N172" s="286"/>
      <c r="O172" s="286"/>
      <c r="P172" s="286"/>
      <c r="Q172" s="286"/>
      <c r="R172" s="424"/>
      <c r="S172" s="285"/>
      <c r="T172" s="279"/>
      <c r="U172" s="286"/>
      <c r="V172" s="286"/>
      <c r="W172" s="286"/>
      <c r="X172" s="286"/>
      <c r="Y172" s="286"/>
      <c r="Z172" s="286"/>
      <c r="AA172" s="286"/>
      <c r="AB172" s="286"/>
      <c r="AC172" s="286"/>
      <c r="AD172" s="286"/>
      <c r="AE172" s="286"/>
      <c r="AF172" s="286"/>
      <c r="AG172" s="286"/>
      <c r="AH172" s="286"/>
      <c r="AI172" s="286"/>
      <c r="AJ172" s="286"/>
      <c r="AK172" s="286"/>
      <c r="AL172" s="286"/>
      <c r="AM172" s="286"/>
      <c r="AN172" s="286"/>
      <c r="AO172" s="286"/>
      <c r="AP172" s="286"/>
      <c r="AQ172" s="286"/>
      <c r="AR172" s="286"/>
      <c r="AS172" s="286"/>
      <c r="AT172" s="286"/>
      <c r="AU172" s="286"/>
      <c r="AV172" s="286"/>
      <c r="AW172" s="286"/>
      <c r="AX172" s="286"/>
      <c r="AY172" s="286"/>
      <c r="AZ172" s="286"/>
      <c r="BA172" s="286"/>
      <c r="BB172" s="286"/>
      <c r="BC172" s="286"/>
      <c r="BD172" s="286"/>
      <c r="BE172" s="286"/>
      <c r="BF172" s="286"/>
      <c r="BG172" s="286"/>
      <c r="BH172" s="286"/>
      <c r="BI172" s="286"/>
      <c r="BJ172" s="286"/>
      <c r="BK172" s="286"/>
      <c r="BL172" s="286"/>
      <c r="BM172" s="286"/>
      <c r="BN172" s="286"/>
      <c r="BO172" s="286"/>
      <c r="BP172" s="286"/>
      <c r="BQ172" s="286"/>
      <c r="BR172" s="286"/>
      <c r="BS172" s="286"/>
      <c r="BT172" s="286"/>
    </row>
    <row r="173" spans="1:72" ht="24" customHeight="1">
      <c r="A173" s="284"/>
      <c r="B173" s="427"/>
      <c r="C173" s="919" t="s">
        <v>315</v>
      </c>
      <c r="D173" s="683"/>
      <c r="E173" s="683"/>
      <c r="F173" s="683"/>
      <c r="G173" s="683"/>
      <c r="H173" s="683"/>
      <c r="I173" s="683"/>
      <c r="J173" s="683"/>
      <c r="K173" s="683"/>
      <c r="L173" s="683"/>
      <c r="M173" s="683"/>
      <c r="N173" s="286"/>
      <c r="O173" s="286"/>
      <c r="P173" s="286"/>
      <c r="Q173" s="286"/>
      <c r="R173" s="424"/>
      <c r="S173" s="285"/>
      <c r="T173" s="279"/>
      <c r="U173" s="286"/>
      <c r="V173" s="286"/>
      <c r="W173" s="286"/>
      <c r="X173" s="286"/>
      <c r="Y173" s="286"/>
      <c r="Z173" s="286"/>
      <c r="AA173" s="286"/>
      <c r="AB173" s="286"/>
      <c r="AC173" s="286"/>
      <c r="AD173" s="286"/>
      <c r="AE173" s="286"/>
      <c r="AF173" s="286"/>
      <c r="AG173" s="286"/>
      <c r="AH173" s="286"/>
      <c r="AI173" s="286"/>
      <c r="AJ173" s="286"/>
      <c r="AK173" s="286"/>
      <c r="AL173" s="286"/>
      <c r="AM173" s="286"/>
      <c r="AN173" s="286"/>
      <c r="AO173" s="286"/>
      <c r="AP173" s="286"/>
      <c r="AQ173" s="286"/>
      <c r="AR173" s="286"/>
      <c r="AS173" s="286"/>
      <c r="AT173" s="286"/>
      <c r="AU173" s="286"/>
      <c r="AV173" s="286"/>
      <c r="AW173" s="286"/>
      <c r="AX173" s="286"/>
      <c r="AY173" s="286"/>
      <c r="AZ173" s="286"/>
      <c r="BA173" s="286"/>
      <c r="BB173" s="286"/>
      <c r="BC173" s="286"/>
      <c r="BD173" s="286"/>
      <c r="BE173" s="286"/>
      <c r="BF173" s="286"/>
      <c r="BG173" s="286"/>
      <c r="BH173" s="286"/>
      <c r="BI173" s="286"/>
      <c r="BJ173" s="286"/>
      <c r="BK173" s="286"/>
      <c r="BL173" s="286"/>
      <c r="BM173" s="286"/>
      <c r="BN173" s="286"/>
      <c r="BO173" s="286"/>
      <c r="BP173" s="286"/>
      <c r="BQ173" s="286"/>
      <c r="BR173" s="286"/>
      <c r="BS173" s="286"/>
      <c r="BT173" s="286"/>
    </row>
    <row r="174" spans="1:72" ht="12" customHeight="1">
      <c r="A174" s="284"/>
      <c r="B174" s="427"/>
      <c r="C174" s="632"/>
      <c r="D174" s="683"/>
      <c r="E174" s="683"/>
      <c r="F174" s="683"/>
      <c r="G174" s="683"/>
      <c r="H174" s="683"/>
      <c r="I174" s="683"/>
      <c r="J174" s="683"/>
      <c r="K174" s="683"/>
      <c r="L174" s="683"/>
      <c r="M174" s="683"/>
      <c r="N174" s="286"/>
      <c r="O174" s="286"/>
      <c r="P174" s="286"/>
      <c r="Q174" s="286"/>
      <c r="R174" s="424"/>
      <c r="S174" s="285"/>
      <c r="T174" s="279"/>
      <c r="U174" s="286"/>
      <c r="V174" s="286"/>
      <c r="W174" s="286"/>
      <c r="X174" s="286"/>
      <c r="Y174" s="286"/>
      <c r="Z174" s="286"/>
      <c r="AA174" s="286"/>
      <c r="AB174" s="286"/>
      <c r="AC174" s="286"/>
      <c r="AD174" s="286"/>
      <c r="AE174" s="286"/>
      <c r="AF174" s="286"/>
      <c r="AG174" s="286"/>
      <c r="AH174" s="286"/>
      <c r="AI174" s="286"/>
      <c r="AJ174" s="286"/>
      <c r="AK174" s="286"/>
      <c r="AL174" s="286"/>
      <c r="AM174" s="286"/>
      <c r="AN174" s="286"/>
      <c r="AO174" s="286"/>
      <c r="AP174" s="286"/>
      <c r="AQ174" s="286"/>
      <c r="AR174" s="286"/>
      <c r="AS174" s="286"/>
      <c r="AT174" s="286"/>
      <c r="AU174" s="286"/>
      <c r="AV174" s="286"/>
      <c r="AW174" s="286"/>
      <c r="AX174" s="286"/>
      <c r="AY174" s="286"/>
      <c r="AZ174" s="286"/>
      <c r="BA174" s="286"/>
      <c r="BB174" s="286"/>
      <c r="BC174" s="286"/>
      <c r="BD174" s="286"/>
      <c r="BE174" s="286"/>
      <c r="BF174" s="286"/>
      <c r="BG174" s="286"/>
      <c r="BH174" s="286"/>
      <c r="BI174" s="286"/>
      <c r="BJ174" s="286"/>
      <c r="BK174" s="286"/>
      <c r="BL174" s="286"/>
      <c r="BM174" s="286"/>
      <c r="BN174" s="286"/>
      <c r="BO174" s="286"/>
      <c r="BP174" s="286"/>
      <c r="BQ174" s="286"/>
      <c r="BR174" s="286"/>
      <c r="BS174" s="286"/>
      <c r="BT174" s="286"/>
    </row>
    <row r="175" spans="1:72" ht="25.8">
      <c r="A175" s="284"/>
      <c r="B175" s="427"/>
      <c r="C175" s="684" t="s">
        <v>316</v>
      </c>
      <c r="D175" s="685"/>
      <c r="E175" s="683"/>
      <c r="F175" s="683"/>
      <c r="G175" s="683"/>
      <c r="H175" s="683"/>
      <c r="I175" s="683" t="s">
        <v>317</v>
      </c>
      <c r="J175" s="683"/>
      <c r="K175" s="683"/>
      <c r="L175" s="683"/>
      <c r="M175" s="683"/>
      <c r="N175" s="286"/>
      <c r="O175" s="286"/>
      <c r="P175" s="286"/>
      <c r="Q175" s="286"/>
      <c r="R175" s="424"/>
      <c r="S175" s="285"/>
      <c r="T175" s="279"/>
      <c r="U175" s="286"/>
      <c r="V175" s="286"/>
      <c r="W175" s="286"/>
      <c r="X175" s="286"/>
      <c r="Y175" s="286"/>
      <c r="Z175" s="286"/>
      <c r="AA175" s="286"/>
      <c r="AB175" s="286"/>
      <c r="AC175" s="286"/>
      <c r="AD175" s="286"/>
      <c r="AE175" s="286"/>
      <c r="AF175" s="286"/>
      <c r="AG175" s="286"/>
      <c r="AH175" s="286"/>
      <c r="AI175" s="286"/>
      <c r="AJ175" s="286"/>
      <c r="AK175" s="286"/>
      <c r="AL175" s="286"/>
      <c r="AM175" s="286"/>
      <c r="AN175" s="286"/>
      <c r="AO175" s="286"/>
      <c r="AP175" s="286"/>
      <c r="AQ175" s="286"/>
      <c r="AR175" s="286"/>
      <c r="AS175" s="286"/>
      <c r="AT175" s="286"/>
      <c r="AU175" s="286"/>
      <c r="AV175" s="286"/>
      <c r="AW175" s="286"/>
      <c r="AX175" s="286"/>
      <c r="AY175" s="286"/>
      <c r="AZ175" s="286"/>
      <c r="BA175" s="286"/>
      <c r="BB175" s="286"/>
      <c r="BC175" s="286"/>
      <c r="BD175" s="286"/>
      <c r="BE175" s="286"/>
      <c r="BF175" s="286"/>
      <c r="BG175" s="286"/>
      <c r="BH175" s="286"/>
      <c r="BI175" s="286"/>
      <c r="BJ175" s="286"/>
      <c r="BK175" s="286"/>
      <c r="BL175" s="286"/>
      <c r="BM175" s="286"/>
      <c r="BN175" s="286"/>
      <c r="BO175" s="286"/>
      <c r="BP175" s="286"/>
      <c r="BQ175" s="286"/>
      <c r="BR175" s="286"/>
      <c r="BS175" s="286"/>
      <c r="BT175" s="286"/>
    </row>
    <row r="176" spans="1:72" ht="25.8">
      <c r="A176" s="284"/>
      <c r="B176" s="713"/>
      <c r="C176" s="683"/>
      <c r="D176" s="683"/>
      <c r="E176" s="683"/>
      <c r="F176" s="683"/>
      <c r="G176" s="683"/>
      <c r="H176" s="683"/>
      <c r="I176" s="683"/>
      <c r="J176" s="683"/>
      <c r="K176" s="683"/>
      <c r="L176" s="683"/>
      <c r="M176" s="683"/>
      <c r="N176" s="286"/>
      <c r="O176" s="286"/>
      <c r="P176" s="286"/>
      <c r="Q176" s="286"/>
      <c r="R176" s="424"/>
      <c r="S176" s="285"/>
      <c r="T176" s="279"/>
      <c r="U176" s="286"/>
      <c r="V176" s="286"/>
      <c r="W176" s="286"/>
      <c r="X176" s="286"/>
      <c r="Y176" s="286"/>
      <c r="Z176" s="286"/>
      <c r="AA176" s="286"/>
      <c r="AB176" s="286"/>
      <c r="AC176" s="286"/>
      <c r="AD176" s="286"/>
      <c r="AE176" s="286"/>
      <c r="AF176" s="286"/>
      <c r="AG176" s="286"/>
      <c r="AH176" s="286"/>
      <c r="AI176" s="286"/>
      <c r="AJ176" s="286"/>
      <c r="AK176" s="286"/>
      <c r="AL176" s="286"/>
      <c r="AM176" s="286"/>
      <c r="AN176" s="286"/>
      <c r="AO176" s="286"/>
      <c r="AP176" s="286"/>
      <c r="AQ176" s="286"/>
      <c r="AR176" s="286"/>
      <c r="AS176" s="286"/>
      <c r="AT176" s="286"/>
      <c r="AU176" s="286"/>
      <c r="AV176" s="286"/>
      <c r="AW176" s="286"/>
      <c r="AX176" s="286"/>
      <c r="AY176" s="286"/>
      <c r="AZ176" s="286"/>
      <c r="BA176" s="286"/>
      <c r="BB176" s="286"/>
      <c r="BC176" s="286"/>
      <c r="BD176" s="286"/>
      <c r="BE176" s="286"/>
      <c r="BF176" s="286"/>
      <c r="BG176" s="286"/>
      <c r="BH176" s="286"/>
      <c r="BI176" s="286"/>
      <c r="BJ176" s="286"/>
      <c r="BK176" s="286"/>
      <c r="BL176" s="286"/>
      <c r="BM176" s="286"/>
      <c r="BN176" s="286"/>
      <c r="BO176" s="286"/>
      <c r="BP176" s="286"/>
      <c r="BQ176" s="286"/>
      <c r="BR176" s="286"/>
      <c r="BS176" s="286"/>
      <c r="BT176" s="286"/>
    </row>
    <row r="177" spans="1:72" ht="25.8">
      <c r="A177" s="284"/>
      <c r="B177" s="713"/>
      <c r="C177" s="1186" t="s">
        <v>260</v>
      </c>
      <c r="D177" s="1186" t="s">
        <v>261</v>
      </c>
      <c r="E177" s="1470" t="s">
        <v>318</v>
      </c>
      <c r="F177" s="1470"/>
      <c r="G177" s="683"/>
      <c r="H177" s="685"/>
      <c r="I177" s="1193" t="s">
        <v>319</v>
      </c>
      <c r="J177" s="1508" t="s">
        <v>261</v>
      </c>
      <c r="K177" s="1508"/>
      <c r="L177" s="1508" t="s">
        <v>318</v>
      </c>
      <c r="M177" s="1508"/>
      <c r="N177" s="525"/>
      <c r="O177" s="525"/>
      <c r="P177" s="525"/>
      <c r="Q177" s="286"/>
      <c r="R177" s="424"/>
      <c r="S177" s="285"/>
      <c r="T177" s="279"/>
      <c r="U177" s="286"/>
      <c r="V177" s="286"/>
      <c r="W177" s="286"/>
      <c r="X177" s="286"/>
      <c r="Y177" s="286"/>
      <c r="Z177" s="286"/>
      <c r="AA177" s="286"/>
      <c r="AB177" s="286"/>
      <c r="AC177" s="286"/>
      <c r="AD177" s="286"/>
      <c r="AE177" s="286"/>
      <c r="AF177" s="286"/>
      <c r="AG177" s="286"/>
      <c r="AH177" s="286"/>
      <c r="AI177" s="286"/>
      <c r="AJ177" s="286"/>
      <c r="AK177" s="286"/>
      <c r="AL177" s="286"/>
      <c r="AM177" s="286"/>
      <c r="AN177" s="286"/>
      <c r="AO177" s="286"/>
      <c r="AP177" s="286"/>
      <c r="AQ177" s="286"/>
      <c r="AR177" s="286"/>
      <c r="AS177" s="286"/>
      <c r="AT177" s="286"/>
      <c r="AU177" s="286"/>
      <c r="AV177" s="286"/>
      <c r="AW177" s="286"/>
      <c r="AX177" s="286"/>
      <c r="AY177" s="286"/>
      <c r="AZ177" s="286"/>
      <c r="BA177" s="286"/>
      <c r="BB177" s="286"/>
      <c r="BC177" s="286"/>
      <c r="BD177" s="286"/>
      <c r="BE177" s="286"/>
      <c r="BF177" s="286"/>
      <c r="BG177" s="286"/>
      <c r="BH177" s="286"/>
      <c r="BI177" s="286"/>
      <c r="BJ177" s="286"/>
      <c r="BK177" s="286"/>
      <c r="BL177" s="286"/>
      <c r="BM177" s="286"/>
      <c r="BN177" s="286"/>
      <c r="BO177" s="286"/>
      <c r="BP177" s="286"/>
      <c r="BQ177" s="286"/>
      <c r="BR177" s="286"/>
      <c r="BS177" s="286"/>
      <c r="BT177" s="286"/>
    </row>
    <row r="178" spans="1:72" ht="24" customHeight="1">
      <c r="A178" s="284"/>
      <c r="B178" s="713"/>
      <c r="C178" s="1511" t="s">
        <v>264</v>
      </c>
      <c r="D178" s="1533" t="s">
        <v>320</v>
      </c>
      <c r="E178" s="1465" t="s">
        <v>321</v>
      </c>
      <c r="F178" s="1466"/>
      <c r="G178" s="683"/>
      <c r="H178" s="683"/>
      <c r="I178" s="1530" t="s">
        <v>322</v>
      </c>
      <c r="J178" s="1471" t="s">
        <v>323</v>
      </c>
      <c r="K178" s="1471"/>
      <c r="L178" s="1542" t="s">
        <v>324</v>
      </c>
      <c r="M178" s="1542"/>
      <c r="N178" s="286"/>
      <c r="O178" s="286"/>
      <c r="P178" s="286"/>
      <c r="Q178" s="286"/>
      <c r="R178" s="424"/>
      <c r="S178" s="285"/>
      <c r="T178" s="279"/>
      <c r="U178" s="286"/>
      <c r="V178" s="286"/>
      <c r="W178" s="286"/>
      <c r="X178" s="286"/>
      <c r="Y178" s="286"/>
      <c r="Z178" s="286"/>
      <c r="AA178" s="286"/>
      <c r="AB178" s="286"/>
      <c r="AC178" s="286"/>
      <c r="AD178" s="286"/>
      <c r="AE178" s="286"/>
      <c r="AF178" s="286"/>
      <c r="AG178" s="286"/>
      <c r="AH178" s="286"/>
      <c r="AI178" s="286"/>
      <c r="AJ178" s="286"/>
      <c r="AK178" s="286"/>
      <c r="AL178" s="286"/>
      <c r="AM178" s="286"/>
      <c r="AN178" s="286"/>
      <c r="AO178" s="286"/>
      <c r="AP178" s="286"/>
      <c r="AQ178" s="286"/>
      <c r="AR178" s="286"/>
      <c r="AS178" s="286"/>
      <c r="AT178" s="286"/>
      <c r="AU178" s="286"/>
      <c r="AV178" s="286"/>
      <c r="AW178" s="286"/>
      <c r="AX178" s="286"/>
      <c r="AY178" s="286"/>
      <c r="AZ178" s="286"/>
      <c r="BA178" s="286"/>
      <c r="BB178" s="286"/>
      <c r="BC178" s="286"/>
      <c r="BD178" s="286"/>
      <c r="BE178" s="286"/>
      <c r="BF178" s="286"/>
      <c r="BG178" s="286"/>
      <c r="BH178" s="286"/>
      <c r="BI178" s="286"/>
      <c r="BJ178" s="286"/>
      <c r="BK178" s="286"/>
      <c r="BL178" s="286"/>
      <c r="BM178" s="286"/>
      <c r="BN178" s="286"/>
      <c r="BO178" s="286"/>
      <c r="BP178" s="286"/>
      <c r="BQ178" s="286"/>
      <c r="BR178" s="286"/>
      <c r="BS178" s="286"/>
      <c r="BT178" s="286"/>
    </row>
    <row r="179" spans="1:72" ht="25.8">
      <c r="A179" s="284"/>
      <c r="B179" s="713"/>
      <c r="C179" s="1512"/>
      <c r="D179" s="1534"/>
      <c r="E179" s="1528"/>
      <c r="F179" s="1529"/>
      <c r="G179" s="683"/>
      <c r="H179" s="683"/>
      <c r="I179" s="1530"/>
      <c r="J179" s="1471"/>
      <c r="K179" s="1471"/>
      <c r="L179" s="1542"/>
      <c r="M179" s="1542"/>
      <c r="N179" s="286"/>
      <c r="O179" s="286"/>
      <c r="P179" s="286"/>
      <c r="Q179" s="286"/>
      <c r="R179" s="424"/>
      <c r="S179" s="285"/>
      <c r="T179" s="279"/>
      <c r="U179" s="286"/>
      <c r="V179" s="286"/>
      <c r="W179" s="286"/>
      <c r="X179" s="286"/>
      <c r="Y179" s="286"/>
      <c r="Z179" s="286"/>
      <c r="AA179" s="286"/>
      <c r="AB179" s="286"/>
      <c r="AC179" s="286"/>
      <c r="AD179" s="286"/>
      <c r="AE179" s="286"/>
      <c r="AF179" s="286"/>
      <c r="AG179" s="286"/>
      <c r="AH179" s="286"/>
      <c r="AI179" s="286"/>
      <c r="AJ179" s="286"/>
      <c r="AK179" s="286"/>
      <c r="AL179" s="286"/>
      <c r="AM179" s="286"/>
      <c r="AN179" s="286"/>
      <c r="AO179" s="286"/>
      <c r="AP179" s="286"/>
      <c r="AQ179" s="286"/>
      <c r="AR179" s="286"/>
      <c r="AS179" s="286"/>
      <c r="AT179" s="286"/>
      <c r="AU179" s="286"/>
      <c r="AV179" s="286"/>
      <c r="AW179" s="286"/>
      <c r="AX179" s="286"/>
      <c r="AY179" s="286"/>
      <c r="AZ179" s="286"/>
      <c r="BA179" s="286"/>
      <c r="BB179" s="286"/>
      <c r="BC179" s="286"/>
      <c r="BD179" s="286"/>
      <c r="BE179" s="286"/>
      <c r="BF179" s="286"/>
      <c r="BG179" s="286"/>
      <c r="BH179" s="286"/>
      <c r="BI179" s="286"/>
      <c r="BJ179" s="286"/>
      <c r="BK179" s="286"/>
      <c r="BL179" s="286"/>
      <c r="BM179" s="286"/>
      <c r="BN179" s="286"/>
      <c r="BO179" s="286"/>
      <c r="BP179" s="286"/>
      <c r="BQ179" s="286"/>
      <c r="BR179" s="286"/>
      <c r="BS179" s="286"/>
      <c r="BT179" s="286"/>
    </row>
    <row r="180" spans="1:72" ht="25.05" customHeight="1">
      <c r="A180" s="284"/>
      <c r="B180" s="713"/>
      <c r="C180" s="1513"/>
      <c r="D180" s="1535"/>
      <c r="E180" s="1467"/>
      <c r="F180" s="1468"/>
      <c r="G180" s="683"/>
      <c r="I180" s="1530" t="s">
        <v>325</v>
      </c>
      <c r="J180" s="1471" t="s">
        <v>326</v>
      </c>
      <c r="K180" s="1471"/>
      <c r="L180" s="1542" t="s">
        <v>327</v>
      </c>
      <c r="M180" s="1542"/>
      <c r="N180" s="286"/>
      <c r="O180" s="286"/>
      <c r="P180" s="286"/>
      <c r="Q180" s="286"/>
      <c r="R180" s="424"/>
      <c r="S180" s="285"/>
      <c r="T180" s="279"/>
      <c r="U180" s="286"/>
      <c r="V180" s="286"/>
      <c r="W180" s="286"/>
      <c r="X180" s="286"/>
      <c r="Y180" s="286"/>
      <c r="Z180" s="286"/>
      <c r="AA180" s="286"/>
      <c r="AB180" s="286"/>
      <c r="AC180" s="286"/>
      <c r="AD180" s="286"/>
      <c r="AE180" s="286"/>
      <c r="AF180" s="286"/>
      <c r="AG180" s="286"/>
      <c r="AH180" s="286"/>
      <c r="AI180" s="286"/>
      <c r="AJ180" s="286"/>
      <c r="AK180" s="286"/>
      <c r="AL180" s="286"/>
      <c r="AM180" s="286"/>
      <c r="AN180" s="286"/>
      <c r="AO180" s="286"/>
      <c r="AP180" s="286"/>
      <c r="AQ180" s="286"/>
      <c r="AR180" s="286"/>
      <c r="AS180" s="286"/>
      <c r="AT180" s="286"/>
      <c r="AU180" s="286"/>
      <c r="AV180" s="286"/>
      <c r="AW180" s="286"/>
      <c r="AX180" s="286"/>
      <c r="AY180" s="286"/>
      <c r="AZ180" s="286"/>
      <c r="BA180" s="286"/>
      <c r="BB180" s="286"/>
      <c r="BC180" s="286"/>
      <c r="BD180" s="286"/>
      <c r="BE180" s="286"/>
      <c r="BF180" s="286"/>
      <c r="BG180" s="286"/>
      <c r="BH180" s="286"/>
      <c r="BI180" s="286"/>
      <c r="BJ180" s="286"/>
      <c r="BK180" s="286"/>
      <c r="BL180" s="286"/>
      <c r="BM180" s="286"/>
      <c r="BN180" s="286"/>
      <c r="BO180" s="286"/>
      <c r="BP180" s="286"/>
      <c r="BQ180" s="286"/>
      <c r="BR180" s="286"/>
      <c r="BS180" s="286"/>
      <c r="BT180" s="286"/>
    </row>
    <row r="181" spans="1:72" ht="25.8">
      <c r="A181" s="284"/>
      <c r="B181" s="713"/>
      <c r="C181" s="1536" t="s">
        <v>272</v>
      </c>
      <c r="D181" s="1533" t="s">
        <v>328</v>
      </c>
      <c r="E181" s="1465" t="s">
        <v>329</v>
      </c>
      <c r="F181" s="1466"/>
      <c r="G181" s="683"/>
      <c r="H181" s="685"/>
      <c r="I181" s="1530"/>
      <c r="J181" s="1471"/>
      <c r="K181" s="1471"/>
      <c r="L181" s="1542"/>
      <c r="M181" s="1542"/>
      <c r="N181" s="286"/>
      <c r="O181" s="286"/>
      <c r="P181" s="286"/>
      <c r="Q181" s="286"/>
      <c r="R181" s="424"/>
      <c r="S181" s="285"/>
      <c r="T181" s="279"/>
      <c r="U181" s="286"/>
      <c r="V181" s="286"/>
      <c r="W181" s="286"/>
      <c r="X181" s="286"/>
      <c r="Y181" s="286"/>
      <c r="Z181" s="286"/>
      <c r="AA181" s="286"/>
      <c r="AB181" s="286"/>
      <c r="AC181" s="286"/>
      <c r="AD181" s="286"/>
      <c r="AE181" s="286"/>
      <c r="AF181" s="286"/>
      <c r="AG181" s="286"/>
      <c r="AH181" s="286"/>
      <c r="AI181" s="286"/>
      <c r="AJ181" s="286"/>
      <c r="AK181" s="286"/>
      <c r="AL181" s="286"/>
      <c r="AM181" s="286"/>
      <c r="AN181" s="286"/>
      <c r="AO181" s="286"/>
      <c r="AP181" s="286"/>
      <c r="AQ181" s="286"/>
      <c r="AR181" s="286"/>
      <c r="AS181" s="286"/>
      <c r="AT181" s="286"/>
      <c r="AU181" s="286"/>
      <c r="AV181" s="286"/>
      <c r="AW181" s="286"/>
      <c r="AX181" s="286"/>
      <c r="AY181" s="286"/>
      <c r="AZ181" s="286"/>
      <c r="BA181" s="286"/>
      <c r="BB181" s="286"/>
      <c r="BC181" s="286"/>
      <c r="BD181" s="286"/>
      <c r="BE181" s="286"/>
      <c r="BF181" s="286"/>
      <c r="BG181" s="286"/>
      <c r="BH181" s="286"/>
      <c r="BI181" s="286"/>
      <c r="BJ181" s="286"/>
      <c r="BK181" s="286"/>
      <c r="BL181" s="286"/>
      <c r="BM181" s="286"/>
      <c r="BN181" s="286"/>
      <c r="BO181" s="286"/>
      <c r="BP181" s="286"/>
      <c r="BQ181" s="286"/>
      <c r="BR181" s="286"/>
      <c r="BS181" s="286"/>
      <c r="BT181" s="286"/>
    </row>
    <row r="182" spans="1:72" ht="25.8">
      <c r="A182" s="284"/>
      <c r="B182" s="713"/>
      <c r="C182" s="1537"/>
      <c r="D182" s="1534"/>
      <c r="E182" s="1528"/>
      <c r="F182" s="1529"/>
      <c r="G182" s="683"/>
      <c r="H182" s="685"/>
      <c r="I182" s="1530" t="s">
        <v>330</v>
      </c>
      <c r="J182" s="1471" t="s">
        <v>331</v>
      </c>
      <c r="K182" s="1471"/>
      <c r="L182" s="1542" t="s">
        <v>332</v>
      </c>
      <c r="M182" s="1542"/>
      <c r="N182" s="286"/>
      <c r="O182" s="286"/>
      <c r="P182" s="286"/>
      <c r="Q182" s="286"/>
      <c r="R182" s="424"/>
      <c r="S182" s="285"/>
      <c r="T182" s="279"/>
      <c r="U182" s="286"/>
      <c r="V182" s="286"/>
      <c r="W182" s="286"/>
      <c r="X182" s="286"/>
      <c r="Y182" s="286"/>
      <c r="Z182" s="286"/>
      <c r="AA182" s="286"/>
      <c r="AB182" s="286"/>
      <c r="AC182" s="286"/>
      <c r="AD182" s="286"/>
      <c r="AE182" s="286"/>
      <c r="AF182" s="286"/>
      <c r="AG182" s="286"/>
      <c r="AH182" s="286"/>
      <c r="AI182" s="286"/>
      <c r="AJ182" s="286"/>
      <c r="AK182" s="286"/>
      <c r="AL182" s="286"/>
      <c r="AM182" s="286"/>
      <c r="AN182" s="286"/>
      <c r="AO182" s="286"/>
      <c r="AP182" s="286"/>
      <c r="AQ182" s="286"/>
      <c r="AR182" s="286"/>
      <c r="AS182" s="286"/>
      <c r="AT182" s="286"/>
      <c r="AU182" s="286"/>
      <c r="AV182" s="286"/>
      <c r="AW182" s="286"/>
      <c r="AX182" s="286"/>
      <c r="AY182" s="286"/>
      <c r="AZ182" s="286"/>
      <c r="BA182" s="286"/>
      <c r="BB182" s="286"/>
      <c r="BC182" s="286"/>
      <c r="BD182" s="286"/>
      <c r="BE182" s="286"/>
      <c r="BF182" s="286"/>
      <c r="BG182" s="286"/>
      <c r="BH182" s="286"/>
      <c r="BI182" s="286"/>
      <c r="BJ182" s="286"/>
      <c r="BK182" s="286"/>
      <c r="BL182" s="286"/>
      <c r="BM182" s="286"/>
      <c r="BN182" s="286"/>
      <c r="BO182" s="286"/>
      <c r="BP182" s="286"/>
      <c r="BQ182" s="286"/>
      <c r="BR182" s="286"/>
      <c r="BS182" s="286"/>
      <c r="BT182" s="286"/>
    </row>
    <row r="183" spans="1:72" ht="25.8">
      <c r="A183" s="284"/>
      <c r="B183" s="713"/>
      <c r="C183" s="1538"/>
      <c r="D183" s="1535"/>
      <c r="E183" s="1467"/>
      <c r="F183" s="1468"/>
      <c r="G183" s="714"/>
      <c r="H183" s="685"/>
      <c r="I183" s="1530"/>
      <c r="J183" s="1471"/>
      <c r="K183" s="1471"/>
      <c r="L183" s="1542"/>
      <c r="M183" s="1542"/>
      <c r="N183" s="286"/>
      <c r="O183" s="286"/>
      <c r="P183" s="286"/>
      <c r="Q183" s="286"/>
      <c r="R183" s="424"/>
      <c r="S183" s="285"/>
    </row>
    <row r="184" spans="1:72" ht="25.95" customHeight="1">
      <c r="A184" s="284"/>
      <c r="B184" s="713"/>
      <c r="C184" s="1539" t="s">
        <v>277</v>
      </c>
      <c r="D184" s="1533" t="s">
        <v>333</v>
      </c>
      <c r="E184" s="1472" t="s">
        <v>334</v>
      </c>
      <c r="F184" s="1474"/>
      <c r="G184" s="714"/>
      <c r="H184" s="685"/>
      <c r="I184" s="1484" t="s">
        <v>335</v>
      </c>
      <c r="J184" s="1471" t="s">
        <v>336</v>
      </c>
      <c r="K184" s="1471"/>
      <c r="L184" s="1542" t="s">
        <v>337</v>
      </c>
      <c r="M184" s="1542"/>
      <c r="N184" s="286"/>
      <c r="O184" s="286"/>
      <c r="P184" s="286"/>
      <c r="Q184" s="286"/>
      <c r="R184" s="424"/>
      <c r="S184" s="285"/>
    </row>
    <row r="185" spans="1:72" ht="24" customHeight="1">
      <c r="A185" s="284"/>
      <c r="B185" s="713"/>
      <c r="C185" s="1540"/>
      <c r="D185" s="1534"/>
      <c r="E185" s="1475"/>
      <c r="F185" s="1477"/>
      <c r="G185" s="714"/>
      <c r="H185" s="685"/>
      <c r="I185" s="1484"/>
      <c r="J185" s="1471"/>
      <c r="K185" s="1471"/>
      <c r="L185" s="1542"/>
      <c r="M185" s="1542"/>
      <c r="N185" s="286"/>
      <c r="O185" s="286"/>
      <c r="P185" s="286"/>
      <c r="Q185" s="286"/>
      <c r="R185" s="424"/>
      <c r="S185" s="285"/>
    </row>
    <row r="186" spans="1:72" ht="25.95" customHeight="1">
      <c r="A186" s="284"/>
      <c r="B186" s="713"/>
      <c r="C186" s="1541"/>
      <c r="D186" s="1535"/>
      <c r="E186" s="1478"/>
      <c r="F186" s="1480"/>
      <c r="G186" s="714"/>
      <c r="H186" s="685"/>
      <c r="I186" s="1485" t="s">
        <v>338</v>
      </c>
      <c r="J186" s="1544" t="s">
        <v>339</v>
      </c>
      <c r="K186" s="1544"/>
      <c r="L186" s="1542" t="s">
        <v>340</v>
      </c>
      <c r="M186" s="1542"/>
      <c r="N186" s="286"/>
      <c r="O186" s="286"/>
      <c r="P186" s="286"/>
      <c r="Q186" s="286"/>
      <c r="R186" s="424"/>
      <c r="S186" s="285"/>
    </row>
    <row r="187" spans="1:72" ht="24" customHeight="1">
      <c r="A187" s="284"/>
      <c r="B187" s="713"/>
      <c r="C187" s="1526" t="s">
        <v>285</v>
      </c>
      <c r="D187" s="1527" t="s">
        <v>341</v>
      </c>
      <c r="E187" s="1472" t="s">
        <v>342</v>
      </c>
      <c r="F187" s="1474"/>
      <c r="G187" s="714"/>
      <c r="H187" s="685"/>
      <c r="I187" s="1485"/>
      <c r="J187" s="1544"/>
      <c r="K187" s="1544"/>
      <c r="L187" s="1542"/>
      <c r="M187" s="1542"/>
      <c r="N187" s="286"/>
      <c r="O187" s="286"/>
      <c r="P187" s="286"/>
      <c r="Q187" s="286"/>
      <c r="R187" s="424"/>
      <c r="S187" s="285"/>
    </row>
    <row r="188" spans="1:72" ht="24" customHeight="1">
      <c r="A188" s="284"/>
      <c r="B188" s="713"/>
      <c r="C188" s="1526"/>
      <c r="D188" s="1527"/>
      <c r="E188" s="1478"/>
      <c r="F188" s="1480"/>
      <c r="G188" s="714"/>
      <c r="H188" s="685"/>
      <c r="I188" s="715"/>
      <c r="J188" s="716"/>
      <c r="K188" s="716"/>
      <c r="L188" s="683"/>
      <c r="M188" s="683"/>
      <c r="N188" s="286"/>
      <c r="O188" s="286"/>
      <c r="P188" s="286"/>
      <c r="Q188" s="286"/>
      <c r="R188" s="424"/>
      <c r="S188" s="285"/>
    </row>
    <row r="189" spans="1:72" ht="24" customHeight="1">
      <c r="A189" s="284"/>
      <c r="B189" s="713"/>
      <c r="C189" s="704"/>
      <c r="D189" s="687"/>
      <c r="E189" s="687"/>
      <c r="F189" s="687"/>
      <c r="G189" s="714"/>
      <c r="H189" s="685"/>
      <c r="I189" s="717"/>
      <c r="J189" s="716"/>
      <c r="K189" s="716"/>
      <c r="L189" s="683"/>
      <c r="M189" s="683"/>
      <c r="N189" s="286"/>
      <c r="O189" s="286"/>
      <c r="P189" s="286"/>
      <c r="Q189" s="286"/>
      <c r="R189" s="424"/>
      <c r="S189" s="285"/>
    </row>
    <row r="190" spans="1:72" ht="24" customHeight="1">
      <c r="A190" s="284"/>
      <c r="B190" s="713"/>
      <c r="C190" s="704"/>
      <c r="D190" s="687"/>
      <c r="E190" s="687"/>
      <c r="F190" s="687"/>
      <c r="G190" s="714"/>
      <c r="H190" s="685"/>
      <c r="I190" s="683"/>
      <c r="J190" s="716"/>
      <c r="K190" s="716"/>
      <c r="L190" s="683"/>
      <c r="M190" s="683"/>
      <c r="N190" s="286"/>
      <c r="O190" s="286"/>
      <c r="P190" s="286"/>
      <c r="Q190" s="286"/>
      <c r="R190" s="424"/>
      <c r="S190" s="285"/>
    </row>
    <row r="191" spans="1:72" ht="24" customHeight="1" thickBot="1">
      <c r="A191" s="284"/>
      <c r="B191" s="713"/>
      <c r="C191" s="704"/>
      <c r="D191" s="687"/>
      <c r="E191" s="687"/>
      <c r="F191" s="687"/>
      <c r="G191" s="714"/>
      <c r="H191" s="685"/>
      <c r="I191" s="717"/>
      <c r="J191" s="716"/>
      <c r="K191" s="716"/>
      <c r="L191" s="683"/>
      <c r="M191" s="683"/>
      <c r="N191" s="286"/>
      <c r="O191" s="286"/>
      <c r="P191" s="286"/>
      <c r="Q191" s="286"/>
      <c r="R191" s="424"/>
      <c r="S191" s="285"/>
    </row>
    <row r="192" spans="1:72" ht="26.4" thickBot="1">
      <c r="A192" s="284"/>
      <c r="B192" s="423"/>
      <c r="C192" s="702" t="s">
        <v>301</v>
      </c>
      <c r="D192" s="433"/>
      <c r="E192" s="1122">
        <f>K205</f>
        <v>0</v>
      </c>
      <c r="F192" s="799"/>
      <c r="G192" s="918"/>
      <c r="H192" s="695"/>
      <c r="I192" s="695"/>
      <c r="J192" s="695"/>
      <c r="K192" s="695"/>
      <c r="L192" s="695"/>
      <c r="M192" s="695"/>
      <c r="N192" s="286"/>
      <c r="O192" s="286"/>
      <c r="P192" s="286"/>
      <c r="Q192" s="286"/>
      <c r="R192" s="424"/>
      <c r="S192" s="285"/>
    </row>
    <row r="193" spans="1:19" ht="25.8">
      <c r="A193" s="284"/>
      <c r="B193" s="423"/>
      <c r="C193" s="702"/>
      <c r="D193" s="433"/>
      <c r="E193" s="1194"/>
      <c r="F193" s="1123"/>
      <c r="G193" s="918"/>
      <c r="H193" s="695"/>
      <c r="I193" s="695"/>
      <c r="J193" s="695"/>
      <c r="K193" s="695"/>
      <c r="L193" s="695"/>
      <c r="M193" s="695"/>
      <c r="N193" s="286"/>
      <c r="O193" s="286"/>
      <c r="P193" s="286"/>
      <c r="Q193" s="286"/>
      <c r="R193" s="424"/>
      <c r="S193" s="285"/>
    </row>
    <row r="194" spans="1:19" ht="25.8">
      <c r="A194" s="284"/>
      <c r="B194" s="423"/>
      <c r="C194" s="702"/>
      <c r="D194" s="433"/>
      <c r="E194" s="1543"/>
      <c r="F194" s="1543"/>
      <c r="G194" s="918"/>
      <c r="H194" s="695"/>
      <c r="I194" s="695"/>
      <c r="J194" s="695"/>
      <c r="K194" s="695"/>
      <c r="L194" s="695"/>
      <c r="M194" s="695"/>
      <c r="N194" s="286"/>
      <c r="O194" s="286"/>
      <c r="P194" s="286"/>
      <c r="Q194" s="286"/>
      <c r="R194" s="424"/>
      <c r="S194" s="285"/>
    </row>
    <row r="195" spans="1:19" ht="23.4">
      <c r="A195" s="284"/>
      <c r="B195" s="423"/>
      <c r="C195" s="710"/>
      <c r="D195" s="433"/>
      <c r="E195" s="433"/>
      <c r="F195" s="433"/>
      <c r="G195" s="918"/>
      <c r="H195" s="695"/>
      <c r="I195" s="695"/>
      <c r="J195" s="327"/>
      <c r="K195" s="1196"/>
      <c r="L195" s="695"/>
      <c r="M195" s="695"/>
      <c r="N195" s="286"/>
      <c r="O195" s="286"/>
      <c r="P195" s="286"/>
      <c r="Q195" s="286"/>
      <c r="R195" s="424"/>
      <c r="S195" s="285"/>
    </row>
    <row r="196" spans="1:19" ht="25.8">
      <c r="A196" s="284"/>
      <c r="B196" s="423"/>
      <c r="C196" s="702" t="s">
        <v>306</v>
      </c>
      <c r="D196" s="433"/>
      <c r="E196" s="433"/>
      <c r="F196" s="433"/>
      <c r="G196" s="918"/>
      <c r="H196" s="695"/>
      <c r="I196" s="695"/>
      <c r="J196" s="918"/>
      <c r="K196" s="1196"/>
      <c r="L196" s="695"/>
      <c r="M196" s="695"/>
      <c r="N196" s="286"/>
      <c r="O196" s="286"/>
      <c r="P196" s="286"/>
      <c r="Q196" s="286"/>
      <c r="R196" s="424"/>
      <c r="S196" s="285"/>
    </row>
    <row r="197" spans="1:19" ht="23.4">
      <c r="A197" s="284"/>
      <c r="B197" s="423"/>
      <c r="C197" s="695"/>
      <c r="D197" s="433"/>
      <c r="E197" s="433"/>
      <c r="F197" s="664"/>
      <c r="G197" s="918"/>
      <c r="H197" s="695"/>
      <c r="I197" s="695"/>
      <c r="J197" s="433"/>
      <c r="K197" s="1196"/>
      <c r="L197" s="433"/>
      <c r="M197" s="695"/>
      <c r="N197" s="286"/>
      <c r="O197" s="286"/>
      <c r="P197" s="286"/>
      <c r="Q197" s="286"/>
      <c r="R197" s="424"/>
      <c r="S197" s="285"/>
    </row>
    <row r="198" spans="1:19" ht="24" customHeight="1">
      <c r="A198" s="284"/>
      <c r="B198" s="423"/>
      <c r="C198" s="695"/>
      <c r="D198" s="1151" t="s">
        <v>260</v>
      </c>
      <c r="E198" s="1151" t="s">
        <v>308</v>
      </c>
      <c r="F198" s="1151" t="s">
        <v>309</v>
      </c>
      <c r="G198" s="918"/>
      <c r="H198" s="695"/>
      <c r="I198" s="1148" t="s">
        <v>2</v>
      </c>
      <c r="J198" s="1148" t="s">
        <v>343</v>
      </c>
      <c r="K198" s="1149" t="s">
        <v>303</v>
      </c>
      <c r="L198" s="1150" t="s">
        <v>305</v>
      </c>
      <c r="M198" s="433"/>
      <c r="N198" s="286"/>
      <c r="O198" s="286"/>
      <c r="P198" s="286"/>
      <c r="Q198" s="286"/>
      <c r="R198" s="424"/>
      <c r="S198" s="285"/>
    </row>
    <row r="199" spans="1:19" ht="24" customHeight="1">
      <c r="A199" s="284"/>
      <c r="B199" s="423"/>
      <c r="C199" s="695"/>
      <c r="D199" s="526" t="s">
        <v>344</v>
      </c>
      <c r="E199" s="697">
        <f>D209+J209+D217+J217+D225+J225</f>
        <v>0</v>
      </c>
      <c r="F199" s="1214" t="e">
        <f>(G209+M209+G217+M217+G225+M225)/E199</f>
        <v>#DIV/0!</v>
      </c>
      <c r="G199" s="918"/>
      <c r="H199" s="695"/>
      <c r="I199" s="526">
        <v>1</v>
      </c>
      <c r="J199" s="527" t="s">
        <v>345</v>
      </c>
      <c r="K199" s="694">
        <f>D213</f>
        <v>0</v>
      </c>
      <c r="L199" s="1146" t="s">
        <v>346</v>
      </c>
      <c r="M199" s="433"/>
      <c r="N199" s="286"/>
      <c r="O199" s="286"/>
      <c r="P199" s="286"/>
      <c r="Q199" s="286"/>
      <c r="R199" s="424"/>
      <c r="S199" s="285"/>
    </row>
    <row r="200" spans="1:19" ht="23.4">
      <c r="A200" s="284"/>
      <c r="B200" s="423"/>
      <c r="C200" s="695"/>
      <c r="D200" s="526" t="s">
        <v>347</v>
      </c>
      <c r="E200" s="697">
        <f>D210+J210+D218+J218+D226+J226</f>
        <v>0</v>
      </c>
      <c r="F200" s="1214" t="e">
        <f>(G210+M210+G218+M218+G226+M226)/E200</f>
        <v>#DIV/0!</v>
      </c>
      <c r="G200" s="918"/>
      <c r="H200" s="695"/>
      <c r="I200" s="526">
        <v>2</v>
      </c>
      <c r="J200" s="527" t="s">
        <v>325</v>
      </c>
      <c r="K200" s="694">
        <f>J213</f>
        <v>0</v>
      </c>
      <c r="L200" s="697" t="s">
        <v>346</v>
      </c>
      <c r="M200" s="433"/>
      <c r="N200" s="286"/>
      <c r="O200" s="286"/>
      <c r="P200" s="286"/>
      <c r="Q200" s="286"/>
      <c r="R200" s="424"/>
      <c r="S200" s="285"/>
    </row>
    <row r="201" spans="1:19" ht="23.4">
      <c r="A201" s="284"/>
      <c r="B201" s="423"/>
      <c r="C201" s="695"/>
      <c r="D201" s="526" t="s">
        <v>348</v>
      </c>
      <c r="E201" s="697">
        <f>D211+J211+D219+J220+D227+J227</f>
        <v>0</v>
      </c>
      <c r="F201" s="1214" t="e">
        <f>(G211+M211+G219+M219+G227+M227)/E201</f>
        <v>#DIV/0!</v>
      </c>
      <c r="G201" s="918"/>
      <c r="H201" s="695"/>
      <c r="I201" s="526">
        <v>3</v>
      </c>
      <c r="J201" s="527" t="s">
        <v>330</v>
      </c>
      <c r="K201" s="694">
        <f>D222</f>
        <v>0</v>
      </c>
      <c r="L201" s="697" t="s">
        <v>346</v>
      </c>
      <c r="M201" s="433"/>
      <c r="N201" s="286"/>
      <c r="O201" s="286"/>
      <c r="P201" s="286"/>
      <c r="Q201" s="286"/>
      <c r="R201" s="424"/>
      <c r="S201" s="285"/>
    </row>
    <row r="202" spans="1:19" ht="23.4">
      <c r="A202" s="284"/>
      <c r="B202" s="423"/>
      <c r="C202" s="695"/>
      <c r="D202" s="526" t="s">
        <v>349</v>
      </c>
      <c r="E202" s="697">
        <f>D212+J212+D220+J220+D228+J228</f>
        <v>0</v>
      </c>
      <c r="F202" s="1211" t="e">
        <f>(G212+M212+G220+M220+G228+M228)/E202</f>
        <v>#DIV/0!</v>
      </c>
      <c r="G202" s="918"/>
      <c r="H202" s="695"/>
      <c r="I202" s="526">
        <v>4</v>
      </c>
      <c r="J202" s="527" t="s">
        <v>335</v>
      </c>
      <c r="K202" s="694">
        <f>J221</f>
        <v>0</v>
      </c>
      <c r="L202" s="697" t="s">
        <v>346</v>
      </c>
      <c r="M202" s="433"/>
      <c r="N202" s="286"/>
      <c r="O202" s="286"/>
      <c r="P202" s="286"/>
      <c r="Q202" s="286"/>
      <c r="R202" s="424"/>
      <c r="S202" s="285"/>
    </row>
    <row r="203" spans="1:19" ht="23.4">
      <c r="A203" s="284"/>
      <c r="B203" s="423"/>
      <c r="C203" s="695"/>
      <c r="D203" s="698" t="s">
        <v>121</v>
      </c>
      <c r="E203" s="303">
        <f>SUM(E199:E202)</f>
        <v>0</v>
      </c>
      <c r="F203" s="695"/>
      <c r="G203" s="1100"/>
      <c r="H203" s="695"/>
      <c r="I203" s="526">
        <v>5</v>
      </c>
      <c r="J203" s="527" t="s">
        <v>338</v>
      </c>
      <c r="K203" s="694">
        <f>D229</f>
        <v>0</v>
      </c>
      <c r="L203" s="697" t="s">
        <v>346</v>
      </c>
      <c r="M203" s="433"/>
      <c r="N203" s="286"/>
      <c r="O203" s="286"/>
      <c r="P203" s="286"/>
      <c r="Q203" s="286"/>
      <c r="R203" s="424"/>
      <c r="S203" s="285"/>
    </row>
    <row r="204" spans="1:19" ht="23.4">
      <c r="A204" s="284"/>
      <c r="B204" s="423"/>
      <c r="C204" s="433"/>
      <c r="D204" s="695"/>
      <c r="E204" s="695"/>
      <c r="F204" s="695"/>
      <c r="G204" s="918"/>
      <c r="H204" s="695"/>
      <c r="I204" s="526">
        <v>6</v>
      </c>
      <c r="J204" s="664" t="s">
        <v>254</v>
      </c>
      <c r="K204" s="694">
        <f>J229</f>
        <v>0</v>
      </c>
      <c r="L204" s="697" t="s">
        <v>346</v>
      </c>
      <c r="M204" s="433"/>
      <c r="N204" s="286"/>
      <c r="O204" s="286"/>
      <c r="P204" s="286"/>
      <c r="Q204" s="286"/>
      <c r="R204" s="424"/>
      <c r="S204" s="285"/>
    </row>
    <row r="205" spans="1:19" ht="23.4">
      <c r="A205" s="284"/>
      <c r="B205" s="423"/>
      <c r="C205" s="433"/>
      <c r="D205" s="695"/>
      <c r="E205" s="695"/>
      <c r="F205" s="695"/>
      <c r="G205" s="918"/>
      <c r="H205" s="433"/>
      <c r="I205" s="313"/>
      <c r="J205" s="526" t="s">
        <v>310</v>
      </c>
      <c r="K205" s="533">
        <f>SUM(K199:K204)</f>
        <v>0</v>
      </c>
      <c r="L205" s="313"/>
      <c r="M205" s="433"/>
      <c r="N205" s="286"/>
      <c r="O205" s="286"/>
      <c r="P205" s="286"/>
      <c r="Q205" s="286"/>
      <c r="R205" s="424"/>
      <c r="S205" s="285"/>
    </row>
    <row r="206" spans="1:19" ht="23.4">
      <c r="A206" s="284"/>
      <c r="B206" s="423"/>
      <c r="C206" s="433"/>
      <c r="D206" s="433"/>
      <c r="E206" s="433"/>
      <c r="F206" s="918"/>
      <c r="G206" s="918"/>
      <c r="H206" s="433"/>
      <c r="I206" s="433"/>
      <c r="J206" s="433"/>
      <c r="K206" s="433"/>
      <c r="L206" s="433"/>
      <c r="M206" s="433"/>
      <c r="N206" s="286"/>
      <c r="O206" s="286"/>
      <c r="P206" s="286"/>
      <c r="Q206" s="286"/>
      <c r="R206" s="424"/>
      <c r="S206" s="285"/>
    </row>
    <row r="207" spans="1:19" ht="23.4">
      <c r="A207" s="284"/>
      <c r="B207" s="423"/>
      <c r="C207" s="1486" t="s">
        <v>345</v>
      </c>
      <c r="D207" s="1487"/>
      <c r="E207" s="1487"/>
      <c r="F207" s="1487"/>
      <c r="G207" s="1488"/>
      <c r="H207" s="433"/>
      <c r="I207" s="1481" t="s">
        <v>325</v>
      </c>
      <c r="J207" s="1482"/>
      <c r="K207" s="1482"/>
      <c r="L207" s="1482"/>
      <c r="M207" s="1483"/>
      <c r="N207" s="286"/>
      <c r="O207" s="286"/>
      <c r="P207" s="286"/>
      <c r="Q207" s="286"/>
      <c r="R207" s="424"/>
      <c r="S207" s="285"/>
    </row>
    <row r="208" spans="1:19" ht="23.4">
      <c r="A208" s="284"/>
      <c r="B208" s="423"/>
      <c r="C208" s="526" t="s">
        <v>260</v>
      </c>
      <c r="D208" s="526" t="s">
        <v>308</v>
      </c>
      <c r="E208" s="526" t="s">
        <v>311</v>
      </c>
      <c r="F208" s="526" t="s">
        <v>312</v>
      </c>
      <c r="G208" s="526" t="s">
        <v>313</v>
      </c>
      <c r="H208" s="433"/>
      <c r="I208" s="526" t="s">
        <v>260</v>
      </c>
      <c r="J208" s="526" t="s">
        <v>308</v>
      </c>
      <c r="K208" s="526" t="s">
        <v>311</v>
      </c>
      <c r="L208" s="526" t="s">
        <v>312</v>
      </c>
      <c r="M208" s="526" t="s">
        <v>313</v>
      </c>
      <c r="N208" s="286"/>
      <c r="O208" s="286"/>
      <c r="P208" s="286"/>
      <c r="Q208" s="286"/>
      <c r="R208" s="424"/>
      <c r="S208" s="285"/>
    </row>
    <row r="209" spans="1:19" ht="23.4">
      <c r="A209" s="284"/>
      <c r="B209" s="423"/>
      <c r="C209" s="526" t="s">
        <v>344</v>
      </c>
      <c r="D209" s="694"/>
      <c r="E209" s="694"/>
      <c r="F209" s="694"/>
      <c r="G209" s="526"/>
      <c r="H209" s="433"/>
      <c r="I209" s="526" t="s">
        <v>344</v>
      </c>
      <c r="J209" s="694"/>
      <c r="K209" s="694"/>
      <c r="L209" s="694"/>
      <c r="M209" s="526"/>
      <c r="N209" s="286"/>
      <c r="O209" s="286"/>
      <c r="P209" s="286"/>
      <c r="Q209" s="286"/>
      <c r="R209" s="424"/>
      <c r="S209" s="285"/>
    </row>
    <row r="210" spans="1:19" ht="23.4">
      <c r="A210" s="284"/>
      <c r="B210" s="423"/>
      <c r="C210" s="526" t="s">
        <v>347</v>
      </c>
      <c r="D210" s="526"/>
      <c r="E210" s="526"/>
      <c r="F210" s="526"/>
      <c r="G210" s="526"/>
      <c r="H210" s="433"/>
      <c r="I210" s="526" t="s">
        <v>347</v>
      </c>
      <c r="J210" s="526"/>
      <c r="K210" s="526"/>
      <c r="L210" s="526"/>
      <c r="M210" s="526"/>
      <c r="N210" s="286"/>
      <c r="O210" s="286"/>
      <c r="P210" s="286"/>
      <c r="Q210" s="286"/>
      <c r="R210" s="424"/>
      <c r="S210" s="285"/>
    </row>
    <row r="211" spans="1:19" ht="23.4">
      <c r="A211" s="284"/>
      <c r="B211" s="423"/>
      <c r="C211" s="526" t="s">
        <v>348</v>
      </c>
      <c r="D211" s="694"/>
      <c r="E211" s="694"/>
      <c r="F211" s="694"/>
      <c r="G211" s="694"/>
      <c r="H211" s="433"/>
      <c r="I211" s="526" t="s">
        <v>348</v>
      </c>
      <c r="J211" s="694"/>
      <c r="K211" s="694"/>
      <c r="L211" s="694"/>
      <c r="M211" s="694"/>
      <c r="N211" s="286"/>
      <c r="O211" s="286"/>
      <c r="P211" s="286"/>
      <c r="Q211" s="286"/>
      <c r="R211" s="424"/>
      <c r="S211" s="285"/>
    </row>
    <row r="212" spans="1:19" ht="23.4">
      <c r="A212" s="284"/>
      <c r="B212" s="423"/>
      <c r="C212" s="526" t="s">
        <v>349</v>
      </c>
      <c r="D212" s="694"/>
      <c r="E212" s="694"/>
      <c r="F212" s="694"/>
      <c r="G212" s="694"/>
      <c r="H212" s="433"/>
      <c r="I212" s="526" t="s">
        <v>349</v>
      </c>
      <c r="J212" s="694"/>
      <c r="K212" s="694"/>
      <c r="L212" s="694"/>
      <c r="M212" s="694"/>
      <c r="N212" s="286"/>
      <c r="O212" s="286"/>
      <c r="P212" s="286"/>
      <c r="Q212" s="286"/>
      <c r="R212" s="424"/>
      <c r="S212" s="285"/>
    </row>
    <row r="213" spans="1:19" ht="23.4">
      <c r="A213" s="284"/>
      <c r="B213" s="423"/>
      <c r="C213" s="698" t="s">
        <v>121</v>
      </c>
      <c r="D213" s="886">
        <f>SUM(D209:D212)</f>
        <v>0</v>
      </c>
      <c r="E213" s="433"/>
      <c r="F213" s="433"/>
      <c r="G213" s="433"/>
      <c r="H213" s="433"/>
      <c r="I213" s="698" t="s">
        <v>121</v>
      </c>
      <c r="J213" s="886">
        <f>SUM(J209:J212)</f>
        <v>0</v>
      </c>
      <c r="K213" s="433"/>
      <c r="L213" s="433"/>
      <c r="M213" s="433"/>
      <c r="N213" s="286"/>
      <c r="O213" s="286"/>
      <c r="P213" s="286"/>
      <c r="Q213" s="286"/>
      <c r="R213" s="424"/>
      <c r="S213" s="285"/>
    </row>
    <row r="214" spans="1:19" ht="23.4">
      <c r="A214" s="284"/>
      <c r="B214" s="423"/>
      <c r="C214" s="433"/>
      <c r="D214" s="433"/>
      <c r="E214" s="433"/>
      <c r="F214" s="433"/>
      <c r="G214" s="433"/>
      <c r="H214" s="433"/>
      <c r="I214" s="327"/>
      <c r="J214" s="433"/>
      <c r="K214" s="433"/>
      <c r="L214" s="433"/>
      <c r="M214" s="433"/>
      <c r="N214" s="286"/>
      <c r="O214" s="286"/>
      <c r="P214" s="286"/>
      <c r="Q214" s="286"/>
      <c r="R214" s="424"/>
      <c r="S214" s="285"/>
    </row>
    <row r="215" spans="1:19" ht="23.4">
      <c r="A215" s="284"/>
      <c r="B215" s="423"/>
      <c r="C215" s="1486" t="s">
        <v>330</v>
      </c>
      <c r="D215" s="1487"/>
      <c r="E215" s="1487"/>
      <c r="F215" s="1487"/>
      <c r="G215" s="1488"/>
      <c r="H215" s="433"/>
      <c r="I215" s="1481" t="s">
        <v>335</v>
      </c>
      <c r="J215" s="1482"/>
      <c r="K215" s="1482"/>
      <c r="L215" s="1482"/>
      <c r="M215" s="1483"/>
      <c r="N215" s="286"/>
      <c r="O215" s="286"/>
      <c r="P215" s="286"/>
      <c r="Q215" s="286"/>
      <c r="R215" s="424"/>
      <c r="S215" s="285"/>
    </row>
    <row r="216" spans="1:19" ht="23.4">
      <c r="A216" s="284"/>
      <c r="B216" s="423"/>
      <c r="C216" s="1208" t="s">
        <v>260</v>
      </c>
      <c r="D216" s="1208" t="s">
        <v>308</v>
      </c>
      <c r="E216" s="1208" t="s">
        <v>311</v>
      </c>
      <c r="F216" s="1208" t="s">
        <v>312</v>
      </c>
      <c r="G216" s="1208" t="s">
        <v>313</v>
      </c>
      <c r="H216" s="433"/>
      <c r="I216" s="526" t="s">
        <v>260</v>
      </c>
      <c r="J216" s="526" t="s">
        <v>308</v>
      </c>
      <c r="K216" s="526" t="s">
        <v>311</v>
      </c>
      <c r="L216" s="526" t="s">
        <v>312</v>
      </c>
      <c r="M216" s="526" t="s">
        <v>313</v>
      </c>
      <c r="N216" s="286"/>
      <c r="O216" s="286"/>
      <c r="P216" s="286"/>
      <c r="Q216" s="286"/>
      <c r="R216" s="424"/>
      <c r="S216" s="285"/>
    </row>
    <row r="217" spans="1:19" ht="23.4">
      <c r="A217" s="284"/>
      <c r="B217" s="423"/>
      <c r="C217" s="526" t="s">
        <v>344</v>
      </c>
      <c r="D217" s="697"/>
      <c r="E217" s="697"/>
      <c r="F217" s="697"/>
      <c r="G217" s="1208"/>
      <c r="H217" s="433"/>
      <c r="I217" s="526" t="s">
        <v>344</v>
      </c>
      <c r="J217" s="694"/>
      <c r="K217" s="694"/>
      <c r="L217" s="694"/>
      <c r="M217" s="526"/>
      <c r="N217" s="286"/>
      <c r="O217" s="286"/>
      <c r="P217" s="286"/>
      <c r="Q217" s="286"/>
      <c r="R217" s="424"/>
      <c r="S217" s="285"/>
    </row>
    <row r="218" spans="1:19" ht="23.4">
      <c r="A218" s="284"/>
      <c r="B218" s="423"/>
      <c r="C218" s="526" t="s">
        <v>347</v>
      </c>
      <c r="D218" s="703"/>
      <c r="E218" s="1208"/>
      <c r="F218" s="1208"/>
      <c r="G218" s="1208"/>
      <c r="H218" s="433"/>
      <c r="I218" s="526" t="s">
        <v>347</v>
      </c>
      <c r="J218" s="314"/>
      <c r="K218" s="314"/>
      <c r="L218" s="314"/>
      <c r="M218" s="526"/>
      <c r="N218" s="286"/>
      <c r="O218" s="286"/>
      <c r="P218" s="286"/>
      <c r="Q218" s="286"/>
      <c r="R218" s="424"/>
      <c r="S218" s="285"/>
    </row>
    <row r="219" spans="1:19" ht="23.4">
      <c r="A219" s="284"/>
      <c r="B219" s="423"/>
      <c r="C219" s="526" t="s">
        <v>348</v>
      </c>
      <c r="D219" s="697"/>
      <c r="E219" s="697"/>
      <c r="F219" s="697"/>
      <c r="G219" s="697"/>
      <c r="H219" s="433"/>
      <c r="I219" s="526" t="s">
        <v>348</v>
      </c>
      <c r="K219" s="313"/>
      <c r="L219" s="313"/>
      <c r="M219" s="694"/>
      <c r="N219" s="286"/>
      <c r="O219" s="286"/>
      <c r="P219" s="286"/>
      <c r="Q219" s="286"/>
      <c r="R219" s="424"/>
      <c r="S219" s="285"/>
    </row>
    <row r="220" spans="1:19" ht="23.4">
      <c r="A220" s="284"/>
      <c r="B220" s="423"/>
      <c r="C220" s="526" t="s">
        <v>349</v>
      </c>
      <c r="D220" s="697"/>
      <c r="E220" s="697"/>
      <c r="F220" s="697"/>
      <c r="G220" s="697"/>
      <c r="H220" s="433"/>
      <c r="I220" s="526" t="s">
        <v>349</v>
      </c>
      <c r="J220" s="313"/>
      <c r="K220" s="313"/>
      <c r="L220" s="313"/>
      <c r="M220" s="694"/>
      <c r="N220" s="286"/>
      <c r="O220" s="286"/>
      <c r="P220" s="286"/>
      <c r="Q220" s="286"/>
      <c r="R220" s="424"/>
      <c r="S220" s="285"/>
    </row>
    <row r="221" spans="1:19" ht="23.4">
      <c r="A221" s="284"/>
      <c r="B221" s="423"/>
      <c r="C221" s="698" t="s">
        <v>121</v>
      </c>
      <c r="D221" s="886">
        <f>SUM(D217:D220)</f>
        <v>0</v>
      </c>
      <c r="E221" s="433"/>
      <c r="F221" s="433"/>
      <c r="G221" s="433"/>
      <c r="H221" s="433"/>
      <c r="I221" s="698" t="s">
        <v>121</v>
      </c>
      <c r="J221" s="886">
        <f>SUM(J217:J220)</f>
        <v>0</v>
      </c>
      <c r="K221" s="433"/>
      <c r="L221" s="433"/>
      <c r="M221" s="433"/>
      <c r="N221" s="286"/>
      <c r="O221" s="286"/>
      <c r="P221" s="286"/>
      <c r="Q221" s="286"/>
      <c r="R221" s="424"/>
      <c r="S221" s="285"/>
    </row>
    <row r="222" spans="1:19" ht="23.4">
      <c r="A222" s="284"/>
      <c r="B222" s="423"/>
      <c r="C222" s="433"/>
      <c r="D222" s="433"/>
      <c r="E222" s="433"/>
      <c r="F222" s="433"/>
      <c r="G222" s="433"/>
      <c r="H222" s="433"/>
      <c r="I222" s="701"/>
      <c r="J222" s="433"/>
      <c r="K222" s="433"/>
      <c r="L222" s="433"/>
      <c r="M222" s="433"/>
      <c r="N222" s="286"/>
      <c r="O222" s="286"/>
      <c r="P222" s="286"/>
      <c r="Q222" s="286"/>
      <c r="R222" s="424"/>
      <c r="S222" s="285"/>
    </row>
    <row r="223" spans="1:19" ht="23.4">
      <c r="A223" s="284"/>
      <c r="B223" s="423"/>
      <c r="C223" s="1481" t="s">
        <v>350</v>
      </c>
      <c r="D223" s="1482"/>
      <c r="E223" s="1482"/>
      <c r="F223" s="1482"/>
      <c r="G223" s="1483"/>
      <c r="H223" s="433"/>
      <c r="I223" s="1481" t="s">
        <v>254</v>
      </c>
      <c r="J223" s="1482"/>
      <c r="K223" s="1482"/>
      <c r="L223" s="1482"/>
      <c r="M223" s="1483"/>
      <c r="N223" s="286"/>
      <c r="O223" s="286"/>
      <c r="P223" s="286"/>
      <c r="Q223" s="286"/>
      <c r="R223" s="424"/>
      <c r="S223" s="285"/>
    </row>
    <row r="224" spans="1:19" ht="23.4">
      <c r="A224" s="284"/>
      <c r="B224" s="423"/>
      <c r="C224" s="526" t="s">
        <v>260</v>
      </c>
      <c r="D224" s="526" t="s">
        <v>308</v>
      </c>
      <c r="E224" s="526" t="s">
        <v>311</v>
      </c>
      <c r="F224" s="526" t="s">
        <v>312</v>
      </c>
      <c r="G224" s="526" t="s">
        <v>313</v>
      </c>
      <c r="H224" s="524"/>
      <c r="I224" s="526" t="s">
        <v>260</v>
      </c>
      <c r="J224" s="526" t="s">
        <v>308</v>
      </c>
      <c r="K224" s="526" t="s">
        <v>311</v>
      </c>
      <c r="L224" s="526" t="s">
        <v>312</v>
      </c>
      <c r="M224" s="526" t="s">
        <v>313</v>
      </c>
      <c r="N224" s="286"/>
      <c r="O224" s="286"/>
      <c r="P224" s="286"/>
      <c r="Q224" s="286"/>
      <c r="R224" s="424"/>
      <c r="S224" s="285"/>
    </row>
    <row r="225" spans="1:20" ht="23.4">
      <c r="A225" s="284"/>
      <c r="B225" s="423"/>
      <c r="C225" s="526" t="s">
        <v>344</v>
      </c>
      <c r="D225" s="694"/>
      <c r="E225" s="694"/>
      <c r="F225" s="694"/>
      <c r="G225" s="526"/>
      <c r="H225" s="524"/>
      <c r="I225" s="526" t="s">
        <v>344</v>
      </c>
      <c r="J225" s="694"/>
      <c r="K225" s="694"/>
      <c r="L225" s="694"/>
      <c r="M225" s="526"/>
      <c r="N225" s="286"/>
      <c r="O225" s="286"/>
      <c r="P225" s="286"/>
      <c r="Q225" s="286"/>
      <c r="R225" s="424"/>
      <c r="S225" s="285"/>
    </row>
    <row r="226" spans="1:20" ht="23.4">
      <c r="A226" s="284"/>
      <c r="B226" s="423"/>
      <c r="C226" s="526" t="s">
        <v>347</v>
      </c>
      <c r="D226" s="314"/>
      <c r="E226" s="314"/>
      <c r="F226" s="314"/>
      <c r="G226" s="526"/>
      <c r="H226" s="524"/>
      <c r="I226" s="526" t="s">
        <v>347</v>
      </c>
      <c r="J226" s="314"/>
      <c r="K226" s="314"/>
      <c r="L226" s="314"/>
      <c r="M226" s="526"/>
      <c r="N226" s="286"/>
      <c r="O226" s="286"/>
      <c r="P226" s="286"/>
      <c r="Q226" s="286"/>
      <c r="R226" s="424"/>
      <c r="S226" s="285"/>
    </row>
    <row r="227" spans="1:20" ht="23.4">
      <c r="A227" s="284"/>
      <c r="B227" s="423"/>
      <c r="C227" s="526" t="s">
        <v>348</v>
      </c>
      <c r="D227" s="313"/>
      <c r="E227" s="313"/>
      <c r="F227" s="313"/>
      <c r="G227" s="694"/>
      <c r="H227" s="524"/>
      <c r="I227" s="526" t="s">
        <v>348</v>
      </c>
      <c r="J227" s="313"/>
      <c r="K227" s="313"/>
      <c r="L227" s="313"/>
      <c r="M227" s="694"/>
      <c r="N227" s="286"/>
      <c r="O227" s="286"/>
      <c r="P227" s="286"/>
      <c r="Q227" s="286"/>
      <c r="R227" s="424"/>
      <c r="S227" s="285"/>
    </row>
    <row r="228" spans="1:20" ht="23.4">
      <c r="A228" s="284"/>
      <c r="B228" s="423"/>
      <c r="C228" s="526" t="s">
        <v>349</v>
      </c>
      <c r="D228" s="313"/>
      <c r="E228" s="313"/>
      <c r="F228" s="313"/>
      <c r="G228" s="694"/>
      <c r="H228" s="524"/>
      <c r="I228" s="526" t="s">
        <v>349</v>
      </c>
      <c r="J228" s="313"/>
      <c r="K228" s="313"/>
      <c r="L228" s="313"/>
      <c r="M228" s="694"/>
      <c r="N228" s="286"/>
      <c r="O228" s="286"/>
      <c r="P228" s="286"/>
      <c r="Q228" s="286"/>
      <c r="R228" s="424"/>
      <c r="S228" s="285"/>
    </row>
    <row r="229" spans="1:20" ht="23.4">
      <c r="A229" s="284"/>
      <c r="B229" s="423"/>
      <c r="C229" s="698" t="s">
        <v>121</v>
      </c>
      <c r="D229" s="303">
        <f>SUM(D225:D228)</f>
        <v>0</v>
      </c>
      <c r="E229" s="433"/>
      <c r="F229" s="433"/>
      <c r="G229" s="433"/>
      <c r="H229" s="524"/>
      <c r="I229" s="698" t="s">
        <v>121</v>
      </c>
      <c r="J229" s="886">
        <f>SUM(J225:J228)</f>
        <v>0</v>
      </c>
      <c r="K229" s="433"/>
      <c r="L229" s="433"/>
      <c r="M229" s="433"/>
      <c r="N229" s="286"/>
      <c r="O229" s="286"/>
      <c r="P229" s="286"/>
      <c r="Q229" s="286"/>
      <c r="R229" s="424"/>
      <c r="S229" s="285"/>
    </row>
    <row r="230" spans="1:20">
      <c r="A230" s="284"/>
      <c r="B230" s="425"/>
      <c r="C230" s="292"/>
      <c r="D230" s="478"/>
      <c r="E230" s="478"/>
      <c r="F230" s="479"/>
      <c r="G230" s="479"/>
      <c r="H230" s="479"/>
      <c r="I230" s="479"/>
      <c r="J230" s="479"/>
      <c r="K230" s="479"/>
      <c r="L230" s="479"/>
      <c r="M230" s="479"/>
      <c r="N230" s="479"/>
      <c r="O230" s="479"/>
      <c r="P230" s="479"/>
      <c r="Q230" s="479"/>
      <c r="R230" s="426"/>
      <c r="S230" s="285"/>
    </row>
    <row r="231" spans="1:20">
      <c r="A231" s="284"/>
      <c r="B231" s="423"/>
      <c r="C231" s="286"/>
      <c r="D231" s="286"/>
      <c r="E231" s="286"/>
      <c r="F231" s="539"/>
      <c r="G231" s="539"/>
      <c r="H231" s="539"/>
      <c r="I231" s="539"/>
      <c r="J231" s="525"/>
      <c r="K231" s="301"/>
      <c r="L231" s="301"/>
      <c r="M231" s="300"/>
      <c r="N231" s="300"/>
      <c r="O231" s="300"/>
      <c r="P231" s="300"/>
      <c r="Q231" s="525"/>
      <c r="R231" s="424"/>
      <c r="S231" s="285"/>
    </row>
    <row r="232" spans="1:20" s="286" customFormat="1" ht="23.4">
      <c r="A232" s="284"/>
      <c r="B232" s="432"/>
      <c r="C232" s="887" t="s">
        <v>351</v>
      </c>
      <c r="D232" s="887"/>
      <c r="E232" s="525"/>
      <c r="F232" s="290"/>
      <c r="G232" s="290"/>
      <c r="H232" s="525"/>
      <c r="I232" s="525"/>
      <c r="J232" s="525"/>
      <c r="K232" s="525"/>
      <c r="L232" s="300"/>
      <c r="M232" s="300"/>
      <c r="N232" s="300"/>
      <c r="O232" s="300"/>
      <c r="P232" s="300"/>
      <c r="R232" s="424"/>
      <c r="S232" s="285"/>
      <c r="T232" s="279"/>
    </row>
    <row r="233" spans="1:20" s="286" customFormat="1" ht="23.4">
      <c r="A233" s="284"/>
      <c r="B233" s="432"/>
      <c r="C233" s="327" t="s">
        <v>352</v>
      </c>
      <c r="D233" s="327"/>
      <c r="E233" s="302"/>
      <c r="F233" s="678"/>
      <c r="G233" s="678"/>
      <c r="H233" s="290"/>
      <c r="I233" s="290"/>
      <c r="J233" s="290"/>
      <c r="K233" s="337"/>
      <c r="L233" s="304"/>
      <c r="M233" s="305"/>
      <c r="N233" s="305"/>
      <c r="O233" s="305"/>
      <c r="P233" s="305"/>
      <c r="R233" s="424"/>
      <c r="S233" s="285"/>
      <c r="T233" s="279"/>
    </row>
    <row r="234" spans="1:20" s="286" customFormat="1">
      <c r="A234" s="284"/>
      <c r="B234" s="423"/>
      <c r="D234" s="302"/>
      <c r="E234" s="302"/>
      <c r="F234" s="1469"/>
      <c r="G234" s="1469"/>
      <c r="H234" s="290"/>
      <c r="I234" s="290"/>
      <c r="J234" s="290"/>
      <c r="K234" s="337"/>
      <c r="L234" s="305"/>
      <c r="M234" s="305"/>
      <c r="N234" s="305"/>
      <c r="O234" s="305"/>
      <c r="P234" s="305"/>
      <c r="R234" s="424"/>
      <c r="S234" s="285"/>
      <c r="T234" s="279"/>
    </row>
    <row r="235" spans="1:20" s="286" customFormat="1">
      <c r="A235" s="284"/>
      <c r="B235" s="423"/>
      <c r="D235" s="302"/>
      <c r="E235" s="302"/>
      <c r="F235" s="1469"/>
      <c r="G235" s="1469"/>
      <c r="H235" s="290"/>
      <c r="I235" s="290"/>
      <c r="J235" s="290"/>
      <c r="K235" s="337"/>
      <c r="L235" s="305"/>
      <c r="M235" s="305"/>
      <c r="N235" s="305"/>
      <c r="O235" s="305"/>
      <c r="P235" s="305"/>
      <c r="R235" s="424"/>
      <c r="S235" s="285"/>
      <c r="T235" s="279"/>
    </row>
    <row r="236" spans="1:20" s="286" customFormat="1" ht="23.4">
      <c r="A236" s="284"/>
      <c r="B236" s="423"/>
      <c r="D236" s="339" t="s">
        <v>353</v>
      </c>
      <c r="E236" s="787" t="s">
        <v>44</v>
      </c>
      <c r="F236" s="338"/>
      <c r="G236" s="338"/>
      <c r="H236" s="290"/>
      <c r="I236" s="290"/>
      <c r="J236" s="290"/>
      <c r="K236" s="337"/>
      <c r="L236" s="304"/>
      <c r="M236" s="305"/>
      <c r="N236" s="305"/>
      <c r="O236" s="305"/>
      <c r="P236" s="305"/>
      <c r="R236" s="424"/>
      <c r="S236" s="285"/>
      <c r="T236" s="279"/>
    </row>
    <row r="237" spans="1:20" s="286" customFormat="1">
      <c r="A237" s="284"/>
      <c r="B237" s="423"/>
      <c r="E237" s="302"/>
      <c r="F237" s="1469"/>
      <c r="G237" s="1469"/>
      <c r="H237" s="290"/>
      <c r="I237" s="290"/>
      <c r="J237" s="290"/>
      <c r="K237" s="337"/>
      <c r="L237" s="305"/>
      <c r="M237" s="305"/>
      <c r="N237" s="305"/>
      <c r="O237" s="305"/>
      <c r="P237" s="305"/>
      <c r="R237" s="424"/>
      <c r="S237" s="285"/>
      <c r="T237" s="279"/>
    </row>
    <row r="238" spans="1:20" ht="23.4">
      <c r="A238" s="284"/>
      <c r="B238" s="423"/>
      <c r="C238" s="286"/>
      <c r="D238" s="918" t="s">
        <v>354</v>
      </c>
      <c r="E238" s="800" t="s">
        <v>44</v>
      </c>
      <c r="F238" s="286"/>
      <c r="G238" s="286"/>
      <c r="H238" s="286"/>
      <c r="I238" s="286"/>
      <c r="J238" s="286"/>
      <c r="K238" s="286"/>
      <c r="L238" s="286"/>
      <c r="M238" s="286"/>
      <c r="N238" s="286"/>
      <c r="O238" s="286"/>
      <c r="P238" s="286"/>
      <c r="Q238" s="286"/>
      <c r="R238" s="424"/>
      <c r="S238" s="285"/>
    </row>
    <row r="239" spans="1:20" ht="23.4">
      <c r="A239" s="284"/>
      <c r="B239" s="423"/>
      <c r="C239" s="286"/>
      <c r="D239" s="286"/>
      <c r="E239" s="327"/>
      <c r="F239" s="286"/>
      <c r="G239" s="286"/>
      <c r="H239" s="286"/>
      <c r="I239" s="286"/>
      <c r="J239" s="286"/>
      <c r="K239" s="286"/>
      <c r="L239" s="286"/>
      <c r="M239" s="286"/>
      <c r="N239" s="286"/>
      <c r="O239" s="286"/>
      <c r="P239" s="286"/>
      <c r="Q239" s="286"/>
      <c r="R239" s="424"/>
      <c r="S239" s="285"/>
    </row>
    <row r="240" spans="1:20" ht="23.4">
      <c r="A240" s="284"/>
      <c r="B240" s="423"/>
      <c r="C240" s="286"/>
      <c r="D240" s="918" t="s">
        <v>355</v>
      </c>
      <c r="E240" s="327"/>
      <c r="F240" s="286"/>
      <c r="G240" s="286"/>
      <c r="H240" s="286"/>
      <c r="I240" s="286"/>
      <c r="J240" s="286"/>
      <c r="K240" s="286"/>
      <c r="L240" s="286"/>
      <c r="M240" s="286"/>
      <c r="N240" s="286"/>
      <c r="O240" s="286"/>
      <c r="P240" s="286"/>
      <c r="Q240" s="286"/>
      <c r="R240" s="424"/>
      <c r="S240" s="285"/>
    </row>
    <row r="241" spans="1:19" ht="23.4">
      <c r="A241" s="284"/>
      <c r="B241" s="423"/>
      <c r="C241" s="286"/>
      <c r="D241" s="327">
        <v>5</v>
      </c>
      <c r="E241" s="327" t="s">
        <v>356</v>
      </c>
      <c r="F241" s="286"/>
      <c r="G241" s="286"/>
      <c r="H241" s="286"/>
      <c r="I241" s="286"/>
      <c r="J241" s="286"/>
      <c r="K241" s="286"/>
      <c r="L241" s="286"/>
      <c r="M241" s="286"/>
      <c r="N241" s="286"/>
      <c r="O241" s="286"/>
      <c r="P241" s="286"/>
      <c r="Q241" s="286"/>
      <c r="R241" s="424"/>
      <c r="S241" s="285"/>
    </row>
    <row r="242" spans="1:19" ht="23.4">
      <c r="A242" s="284"/>
      <c r="B242" s="423"/>
      <c r="C242" s="286"/>
      <c r="D242" s="327">
        <v>4</v>
      </c>
      <c r="E242" s="327" t="s">
        <v>357</v>
      </c>
      <c r="F242" s="286"/>
      <c r="G242" s="286"/>
      <c r="H242" s="286"/>
      <c r="I242" s="286"/>
      <c r="J242" s="286"/>
      <c r="K242" s="286"/>
      <c r="L242" s="286"/>
      <c r="M242" s="286"/>
      <c r="N242" s="286"/>
      <c r="O242" s="286"/>
      <c r="P242" s="286"/>
      <c r="Q242" s="286"/>
      <c r="R242" s="424"/>
      <c r="S242" s="285"/>
    </row>
    <row r="243" spans="1:19" ht="23.4">
      <c r="A243" s="284"/>
      <c r="B243" s="423"/>
      <c r="C243" s="286"/>
      <c r="D243" s="327">
        <v>3</v>
      </c>
      <c r="E243" s="327" t="s">
        <v>358</v>
      </c>
      <c r="F243" s="286"/>
      <c r="G243" s="286"/>
      <c r="H243" s="286"/>
      <c r="I243" s="286"/>
      <c r="J243" s="286"/>
      <c r="K243" s="286"/>
      <c r="L243" s="286"/>
      <c r="M243" s="286"/>
      <c r="N243" s="286"/>
      <c r="O243" s="286"/>
      <c r="P243" s="286"/>
      <c r="Q243" s="286"/>
      <c r="R243" s="424"/>
      <c r="S243" s="285"/>
    </row>
    <row r="244" spans="1:19" ht="23.4">
      <c r="A244" s="284"/>
      <c r="B244" s="423"/>
      <c r="C244" s="286"/>
      <c r="D244" s="327">
        <v>2</v>
      </c>
      <c r="E244" s="327" t="s">
        <v>359</v>
      </c>
      <c r="F244" s="286"/>
      <c r="G244" s="286"/>
      <c r="H244" s="286"/>
      <c r="I244" s="286"/>
      <c r="J244" s="286"/>
      <c r="K244" s="286"/>
      <c r="L244" s="286"/>
      <c r="M244" s="286"/>
      <c r="N244" s="286"/>
      <c r="O244" s="286"/>
      <c r="P244" s="286"/>
      <c r="Q244" s="286"/>
      <c r="R244" s="424"/>
      <c r="S244" s="285"/>
    </row>
    <row r="245" spans="1:19" ht="23.4">
      <c r="A245" s="284"/>
      <c r="B245" s="423"/>
      <c r="C245" s="286"/>
      <c r="D245" s="327">
        <v>1</v>
      </c>
      <c r="E245" s="327" t="s">
        <v>360</v>
      </c>
      <c r="F245" s="286"/>
      <c r="G245" s="286"/>
      <c r="H245" s="286"/>
      <c r="I245" s="286"/>
      <c r="J245" s="286"/>
      <c r="K245" s="286"/>
      <c r="L245" s="286"/>
      <c r="M245" s="286"/>
      <c r="N245" s="286"/>
      <c r="O245" s="286"/>
      <c r="P245" s="286"/>
      <c r="Q245" s="286"/>
      <c r="R245" s="424"/>
      <c r="S245" s="285"/>
    </row>
    <row r="246" spans="1:19" ht="23.4">
      <c r="A246" s="284"/>
      <c r="B246" s="423"/>
      <c r="C246" s="286"/>
      <c r="D246" s="433"/>
      <c r="E246" s="433"/>
      <c r="F246" s="286"/>
      <c r="G246" s="286"/>
      <c r="H246" s="286"/>
      <c r="I246" s="286"/>
      <c r="J246" s="286"/>
      <c r="K246" s="286"/>
      <c r="L246" s="286"/>
      <c r="M246" s="286"/>
      <c r="N246" s="286"/>
      <c r="O246" s="286"/>
      <c r="P246" s="286"/>
      <c r="Q246" s="286"/>
      <c r="R246" s="424"/>
      <c r="S246" s="285"/>
    </row>
    <row r="247" spans="1:19" ht="23.4">
      <c r="A247" s="284"/>
      <c r="B247" s="423"/>
      <c r="C247" s="286"/>
      <c r="D247" s="327" t="s">
        <v>361</v>
      </c>
      <c r="E247" s="340"/>
      <c r="F247" s="336"/>
      <c r="G247" s="341"/>
      <c r="H247" s="286"/>
      <c r="I247" s="286"/>
      <c r="J247" s="286"/>
      <c r="K247" s="286"/>
      <c r="L247" s="286"/>
      <c r="M247" s="286"/>
      <c r="N247" s="286"/>
      <c r="O247" s="286"/>
      <c r="P247" s="286"/>
      <c r="Q247" s="286"/>
      <c r="R247" s="424"/>
      <c r="S247" s="285"/>
    </row>
    <row r="248" spans="1:19">
      <c r="A248" s="284"/>
      <c r="B248" s="423"/>
      <c r="C248" s="286"/>
      <c r="D248" s="286"/>
      <c r="E248" s="342"/>
      <c r="F248" s="286"/>
      <c r="G248" s="343"/>
      <c r="H248" s="286"/>
      <c r="I248" s="286"/>
      <c r="J248" s="286"/>
      <c r="K248" s="286"/>
      <c r="L248" s="286"/>
      <c r="M248" s="286"/>
      <c r="N248" s="286"/>
      <c r="O248" s="286"/>
      <c r="P248" s="286"/>
      <c r="Q248" s="286"/>
      <c r="R248" s="424"/>
      <c r="S248" s="285"/>
    </row>
    <row r="249" spans="1:19">
      <c r="A249" s="284"/>
      <c r="B249" s="423"/>
      <c r="C249" s="286"/>
      <c r="D249" s="286"/>
      <c r="E249" s="342"/>
      <c r="F249" s="286"/>
      <c r="G249" s="343"/>
      <c r="H249" s="286"/>
      <c r="I249" s="286"/>
      <c r="J249" s="286"/>
      <c r="K249" s="286"/>
      <c r="L249" s="286"/>
      <c r="M249" s="286"/>
      <c r="N249" s="286"/>
      <c r="O249" s="286"/>
      <c r="P249" s="286"/>
      <c r="Q249" s="286"/>
      <c r="R249" s="424"/>
      <c r="S249" s="285"/>
    </row>
    <row r="250" spans="1:19">
      <c r="A250" s="284"/>
      <c r="B250" s="423"/>
      <c r="C250" s="286"/>
      <c r="D250" s="286"/>
      <c r="E250" s="342"/>
      <c r="F250" s="286"/>
      <c r="G250" s="343"/>
      <c r="H250" s="286"/>
      <c r="I250" s="286"/>
      <c r="J250" s="286"/>
      <c r="K250" s="286"/>
      <c r="L250" s="286"/>
      <c r="M250" s="286"/>
      <c r="N250" s="286"/>
      <c r="O250" s="286"/>
      <c r="P250" s="286"/>
      <c r="Q250" s="286"/>
      <c r="R250" s="424"/>
      <c r="S250" s="285"/>
    </row>
    <row r="251" spans="1:19">
      <c r="A251" s="284"/>
      <c r="B251" s="423"/>
      <c r="C251" s="286"/>
      <c r="D251" s="286"/>
      <c r="E251" s="342"/>
      <c r="F251" s="286"/>
      <c r="G251" s="343"/>
      <c r="H251" s="286"/>
      <c r="I251" s="286"/>
      <c r="J251" s="286"/>
      <c r="K251" s="286"/>
      <c r="L251" s="286"/>
      <c r="M251" s="286"/>
      <c r="N251" s="286"/>
      <c r="O251" s="286"/>
      <c r="P251" s="286"/>
      <c r="Q251" s="286"/>
      <c r="R251" s="424"/>
      <c r="S251" s="285"/>
    </row>
    <row r="252" spans="1:19">
      <c r="A252" s="284"/>
      <c r="B252" s="423"/>
      <c r="C252" s="286"/>
      <c r="D252" s="286"/>
      <c r="E252" s="342"/>
      <c r="F252" s="286"/>
      <c r="G252" s="343"/>
      <c r="H252" s="286"/>
      <c r="I252" s="286"/>
      <c r="J252" s="286"/>
      <c r="K252" s="286"/>
      <c r="L252" s="286"/>
      <c r="M252" s="286"/>
      <c r="N252" s="286"/>
      <c r="O252" s="286"/>
      <c r="P252" s="286"/>
      <c r="Q252" s="286"/>
      <c r="R252" s="424"/>
      <c r="S252" s="285"/>
    </row>
    <row r="253" spans="1:19">
      <c r="A253" s="284"/>
      <c r="B253" s="423"/>
      <c r="C253" s="286"/>
      <c r="D253" s="286"/>
      <c r="E253" s="342"/>
      <c r="F253" s="286"/>
      <c r="G253" s="343"/>
      <c r="H253" s="286"/>
      <c r="I253" s="286"/>
      <c r="J253" s="286"/>
      <c r="K253" s="286"/>
      <c r="L253" s="286"/>
      <c r="M253" s="286"/>
      <c r="N253" s="286"/>
      <c r="O253" s="286"/>
      <c r="P253" s="286"/>
      <c r="Q253" s="286"/>
      <c r="R253" s="424"/>
      <c r="S253" s="285"/>
    </row>
    <row r="254" spans="1:19">
      <c r="A254" s="284"/>
      <c r="B254" s="423"/>
      <c r="C254" s="286"/>
      <c r="D254" s="286"/>
      <c r="E254" s="342"/>
      <c r="F254" s="286"/>
      <c r="G254" s="343"/>
      <c r="H254" s="286"/>
      <c r="I254" s="286"/>
      <c r="J254" s="286"/>
      <c r="K254" s="286"/>
      <c r="L254" s="286"/>
      <c r="M254" s="286"/>
      <c r="N254" s="286"/>
      <c r="O254" s="286"/>
      <c r="P254" s="286"/>
      <c r="Q254" s="286"/>
      <c r="R254" s="424"/>
      <c r="S254" s="285"/>
    </row>
    <row r="255" spans="1:19">
      <c r="A255" s="284"/>
      <c r="B255" s="423"/>
      <c r="C255" s="286"/>
      <c r="D255" s="286"/>
      <c r="E255" s="342"/>
      <c r="F255" s="286"/>
      <c r="G255" s="343"/>
      <c r="H255" s="286"/>
      <c r="I255" s="286"/>
      <c r="J255" s="286"/>
      <c r="K255" s="286"/>
      <c r="L255" s="286"/>
      <c r="M255" s="286"/>
      <c r="N255" s="286"/>
      <c r="O255" s="286"/>
      <c r="P255" s="286"/>
      <c r="Q255" s="286"/>
      <c r="R255" s="424"/>
      <c r="S255" s="285"/>
    </row>
    <row r="256" spans="1:19">
      <c r="A256" s="284"/>
      <c r="B256" s="423"/>
      <c r="C256" s="286"/>
      <c r="D256" s="286"/>
      <c r="E256" s="342"/>
      <c r="F256" s="286"/>
      <c r="G256" s="343"/>
      <c r="H256" s="286"/>
      <c r="I256" s="286"/>
      <c r="J256" s="286"/>
      <c r="K256" s="286"/>
      <c r="L256" s="286"/>
      <c r="M256" s="286"/>
      <c r="N256" s="286"/>
      <c r="O256" s="286"/>
      <c r="P256" s="286"/>
      <c r="Q256" s="286"/>
      <c r="R256" s="424"/>
      <c r="S256" s="285"/>
    </row>
    <row r="257" spans="1:19">
      <c r="A257" s="284"/>
      <c r="B257" s="423"/>
      <c r="C257" s="286"/>
      <c r="D257" s="286"/>
      <c r="E257" s="344"/>
      <c r="F257" s="292"/>
      <c r="G257" s="345"/>
      <c r="H257" s="286"/>
      <c r="I257" s="286"/>
      <c r="J257" s="286"/>
      <c r="K257" s="286"/>
      <c r="L257" s="286"/>
      <c r="M257" s="286"/>
      <c r="N257" s="286"/>
      <c r="O257" s="286"/>
      <c r="P257" s="286"/>
      <c r="Q257" s="286"/>
      <c r="R257" s="424"/>
      <c r="S257" s="285"/>
    </row>
    <row r="258" spans="1:19">
      <c r="A258" s="284"/>
      <c r="B258" s="423"/>
      <c r="C258" s="286"/>
      <c r="D258" s="286"/>
      <c r="E258" s="286"/>
      <c r="F258" s="286"/>
      <c r="G258" s="286"/>
      <c r="H258" s="286"/>
      <c r="I258" s="286"/>
      <c r="J258" s="286"/>
      <c r="K258" s="286"/>
      <c r="L258" s="286"/>
      <c r="M258" s="286"/>
      <c r="N258" s="286"/>
      <c r="O258" s="286"/>
      <c r="P258" s="286"/>
      <c r="Q258" s="286"/>
      <c r="R258" s="424"/>
      <c r="S258" s="285"/>
    </row>
    <row r="259" spans="1:19">
      <c r="A259" s="284"/>
      <c r="B259" s="423"/>
      <c r="C259" s="286"/>
      <c r="D259" s="286"/>
      <c r="E259" s="286"/>
      <c r="F259" s="286"/>
      <c r="G259" s="286"/>
      <c r="H259" s="286"/>
      <c r="I259" s="286"/>
      <c r="J259" s="286"/>
      <c r="K259" s="286"/>
      <c r="L259" s="286"/>
      <c r="M259" s="286"/>
      <c r="N259" s="286"/>
      <c r="O259" s="286"/>
      <c r="P259" s="286"/>
      <c r="Q259" s="286"/>
      <c r="R259" s="424"/>
      <c r="S259" s="285"/>
    </row>
    <row r="260" spans="1:19" ht="21.6" thickBot="1">
      <c r="A260" s="284"/>
      <c r="B260" s="434"/>
      <c r="C260" s="435"/>
      <c r="D260" s="435"/>
      <c r="E260" s="435"/>
      <c r="F260" s="435"/>
      <c r="G260" s="435"/>
      <c r="H260" s="435"/>
      <c r="I260" s="435"/>
      <c r="J260" s="435"/>
      <c r="K260" s="435"/>
      <c r="L260" s="435"/>
      <c r="M260" s="435"/>
      <c r="N260" s="435"/>
      <c r="O260" s="435"/>
      <c r="P260" s="435"/>
      <c r="Q260" s="435"/>
      <c r="R260" s="436"/>
      <c r="S260" s="285"/>
    </row>
    <row r="261" spans="1:19" ht="36" customHeight="1">
      <c r="A261" s="284"/>
      <c r="B261" s="284"/>
      <c r="C261" s="284"/>
      <c r="D261" s="284"/>
      <c r="E261" s="284"/>
      <c r="F261" s="284"/>
      <c r="G261" s="284"/>
      <c r="H261" s="284"/>
      <c r="I261" s="284"/>
      <c r="J261" s="284"/>
      <c r="K261" s="284"/>
      <c r="L261" s="284"/>
      <c r="M261" s="284"/>
      <c r="N261" s="284"/>
      <c r="O261" s="284"/>
      <c r="P261" s="284"/>
      <c r="Q261" s="284"/>
      <c r="R261" s="284"/>
      <c r="S261" s="285"/>
    </row>
    <row r="262" spans="1:19" ht="24" customHeight="1">
      <c r="A262" s="279"/>
      <c r="B262" s="602"/>
      <c r="C262" s="602"/>
      <c r="D262" s="602"/>
      <c r="E262" s="602"/>
      <c r="F262" s="602"/>
      <c r="G262" s="602"/>
      <c r="H262" s="602"/>
      <c r="I262" s="602"/>
      <c r="J262" s="602"/>
      <c r="K262" s="602"/>
      <c r="L262" s="602"/>
      <c r="M262" s="602"/>
      <c r="N262" s="602"/>
      <c r="O262" s="602"/>
      <c r="P262" s="602"/>
      <c r="Q262" s="602"/>
      <c r="R262" s="602"/>
      <c r="S262" s="830"/>
    </row>
    <row r="263" spans="1:19">
      <c r="A263" s="279"/>
      <c r="B263" s="602"/>
      <c r="C263" s="602"/>
      <c r="D263" s="602"/>
      <c r="E263" s="602"/>
      <c r="F263" s="602"/>
      <c r="G263" s="602"/>
      <c r="H263" s="602"/>
      <c r="I263" s="602"/>
      <c r="J263" s="602"/>
      <c r="K263" s="602"/>
      <c r="L263" s="602"/>
      <c r="M263" s="602"/>
      <c r="N263" s="602"/>
      <c r="O263" s="602"/>
      <c r="P263" s="602"/>
      <c r="Q263" s="602"/>
      <c r="R263" s="602"/>
      <c r="S263" s="830"/>
    </row>
  </sheetData>
  <dataConsolidate/>
  <mergeCells count="303">
    <mergeCell ref="E194:F194"/>
    <mergeCell ref="E117:F117"/>
    <mergeCell ref="J186:K187"/>
    <mergeCell ref="L178:M179"/>
    <mergeCell ref="L180:M181"/>
    <mergeCell ref="L184:M185"/>
    <mergeCell ref="L186:M187"/>
    <mergeCell ref="E177:F177"/>
    <mergeCell ref="J177:K177"/>
    <mergeCell ref="K98:L99"/>
    <mergeCell ref="C178:C180"/>
    <mergeCell ref="D178:D180"/>
    <mergeCell ref="C181:C183"/>
    <mergeCell ref="C155:G155"/>
    <mergeCell ref="C131:G131"/>
    <mergeCell ref="D181:D183"/>
    <mergeCell ref="C184:C186"/>
    <mergeCell ref="D184:D186"/>
    <mergeCell ref="L182:M183"/>
    <mergeCell ref="C187:C188"/>
    <mergeCell ref="D187:D188"/>
    <mergeCell ref="E187:F188"/>
    <mergeCell ref="E184:F186"/>
    <mergeCell ref="E181:F183"/>
    <mergeCell ref="E178:F180"/>
    <mergeCell ref="H110:H111"/>
    <mergeCell ref="I100:J101"/>
    <mergeCell ref="I180:I181"/>
    <mergeCell ref="I182:I183"/>
    <mergeCell ref="J178:K179"/>
    <mergeCell ref="J180:K181"/>
    <mergeCell ref="C103:C104"/>
    <mergeCell ref="K110:L111"/>
    <mergeCell ref="I112:J113"/>
    <mergeCell ref="K112:L113"/>
    <mergeCell ref="L124:M124"/>
    <mergeCell ref="I178:I179"/>
    <mergeCell ref="C94:C96"/>
    <mergeCell ref="C97:C99"/>
    <mergeCell ref="C163:G163"/>
    <mergeCell ref="I163:M163"/>
    <mergeCell ref="I102:J103"/>
    <mergeCell ref="I104:J105"/>
    <mergeCell ref="L118:M118"/>
    <mergeCell ref="L119:M119"/>
    <mergeCell ref="L120:M120"/>
    <mergeCell ref="I108:J109"/>
    <mergeCell ref="I110:J111"/>
    <mergeCell ref="K94:L95"/>
    <mergeCell ref="K96:L97"/>
    <mergeCell ref="I98:J99"/>
    <mergeCell ref="L127:M127"/>
    <mergeCell ref="L128:M128"/>
    <mergeCell ref="L129:M129"/>
    <mergeCell ref="L125:M125"/>
    <mergeCell ref="L126:M126"/>
    <mergeCell ref="K100:L101"/>
    <mergeCell ref="K102:L103"/>
    <mergeCell ref="K104:L105"/>
    <mergeCell ref="K106:L107"/>
    <mergeCell ref="K108:L109"/>
    <mergeCell ref="O7:P7"/>
    <mergeCell ref="O11:P11"/>
    <mergeCell ref="N48:N49"/>
    <mergeCell ref="G7:H7"/>
    <mergeCell ref="G50:G51"/>
    <mergeCell ref="H50:H51"/>
    <mergeCell ref="I50:I51"/>
    <mergeCell ref="J50:J51"/>
    <mergeCell ref="L177:M177"/>
    <mergeCell ref="I131:M131"/>
    <mergeCell ref="I139:M139"/>
    <mergeCell ref="I147:M147"/>
    <mergeCell ref="I155:M155"/>
    <mergeCell ref="H112:H113"/>
    <mergeCell ref="H100:H101"/>
    <mergeCell ref="H102:H103"/>
    <mergeCell ref="H104:H105"/>
    <mergeCell ref="H106:H107"/>
    <mergeCell ref="H108:H109"/>
    <mergeCell ref="I93:J93"/>
    <mergeCell ref="K93:L93"/>
    <mergeCell ref="I106:J107"/>
    <mergeCell ref="C139:G139"/>
    <mergeCell ref="H94:H95"/>
    <mergeCell ref="H96:H97"/>
    <mergeCell ref="H98:H99"/>
    <mergeCell ref="I94:J95"/>
    <mergeCell ref="B3:R3"/>
    <mergeCell ref="E16:E17"/>
    <mergeCell ref="E46:E47"/>
    <mergeCell ref="N46:N47"/>
    <mergeCell ref="O46:O47"/>
    <mergeCell ref="D7:D14"/>
    <mergeCell ref="E10:F10"/>
    <mergeCell ref="K48:K49"/>
    <mergeCell ref="L48:L49"/>
    <mergeCell ref="E48:E49"/>
    <mergeCell ref="F48:F49"/>
    <mergeCell ref="G48:G49"/>
    <mergeCell ref="H48:H49"/>
    <mergeCell ref="I48:I49"/>
    <mergeCell ref="J48:J49"/>
    <mergeCell ref="G10:H10"/>
    <mergeCell ref="I10:J10"/>
    <mergeCell ref="D16:D17"/>
    <mergeCell ref="M7:N7"/>
    <mergeCell ref="O14:P14"/>
    <mergeCell ref="E52:E53"/>
    <mergeCell ref="F52:F53"/>
    <mergeCell ref="G52:G53"/>
    <mergeCell ref="H52:H53"/>
    <mergeCell ref="I52:I53"/>
    <mergeCell ref="J52:J53"/>
    <mergeCell ref="K52:K53"/>
    <mergeCell ref="L52:L53"/>
    <mergeCell ref="E50:E51"/>
    <mergeCell ref="K50:K51"/>
    <mergeCell ref="L50:L51"/>
    <mergeCell ref="N50:N51"/>
    <mergeCell ref="F50:F51"/>
    <mergeCell ref="I22:L22"/>
    <mergeCell ref="I23:L23"/>
    <mergeCell ref="I24:L24"/>
    <mergeCell ref="I25:L25"/>
    <mergeCell ref="I26:L26"/>
    <mergeCell ref="I27:L27"/>
    <mergeCell ref="I28:L28"/>
    <mergeCell ref="M48:M49"/>
    <mergeCell ref="M50:M51"/>
    <mergeCell ref="I96:J97"/>
    <mergeCell ref="F237:G237"/>
    <mergeCell ref="F234:G234"/>
    <mergeCell ref="F235:G235"/>
    <mergeCell ref="D93:F93"/>
    <mergeCell ref="D94:F96"/>
    <mergeCell ref="D97:F99"/>
    <mergeCell ref="D100:F102"/>
    <mergeCell ref="D103:F104"/>
    <mergeCell ref="I223:M223"/>
    <mergeCell ref="I184:I185"/>
    <mergeCell ref="I186:I187"/>
    <mergeCell ref="J182:K183"/>
    <mergeCell ref="J184:K185"/>
    <mergeCell ref="C223:G223"/>
    <mergeCell ref="I215:M215"/>
    <mergeCell ref="C215:G215"/>
    <mergeCell ref="I207:M207"/>
    <mergeCell ref="C207:G207"/>
    <mergeCell ref="C100:C102"/>
    <mergeCell ref="L121:M121"/>
    <mergeCell ref="L122:M122"/>
    <mergeCell ref="L123:M123"/>
    <mergeCell ref="C147:G147"/>
    <mergeCell ref="E54:E55"/>
    <mergeCell ref="F54:F55"/>
    <mergeCell ref="G54:G55"/>
    <mergeCell ref="H54:H55"/>
    <mergeCell ref="I54:I55"/>
    <mergeCell ref="J54:J55"/>
    <mergeCell ref="K54:K55"/>
    <mergeCell ref="L54:L55"/>
    <mergeCell ref="M54:M55"/>
    <mergeCell ref="G62:G63"/>
    <mergeCell ref="H62:H63"/>
    <mergeCell ref="I62:I63"/>
    <mergeCell ref="J62:J63"/>
    <mergeCell ref="K62:K63"/>
    <mergeCell ref="L62:L63"/>
    <mergeCell ref="M62:M63"/>
    <mergeCell ref="E60:E61"/>
    <mergeCell ref="F60:F61"/>
    <mergeCell ref="G60:G61"/>
    <mergeCell ref="H60:H61"/>
    <mergeCell ref="I60:I61"/>
    <mergeCell ref="J60:J61"/>
    <mergeCell ref="K60:K61"/>
    <mergeCell ref="L60:L61"/>
    <mergeCell ref="M60:M61"/>
    <mergeCell ref="E72:E73"/>
    <mergeCell ref="F72:F73"/>
    <mergeCell ref="G72:G73"/>
    <mergeCell ref="H72:H73"/>
    <mergeCell ref="I72:I73"/>
    <mergeCell ref="J72:J73"/>
    <mergeCell ref="K72:K73"/>
    <mergeCell ref="E70:E71"/>
    <mergeCell ref="F70:F71"/>
    <mergeCell ref="G70:G71"/>
    <mergeCell ref="H70:H71"/>
    <mergeCell ref="I70:I71"/>
    <mergeCell ref="J70:J71"/>
    <mergeCell ref="K70:K71"/>
    <mergeCell ref="N56:N57"/>
    <mergeCell ref="E58:E59"/>
    <mergeCell ref="F58:F59"/>
    <mergeCell ref="G58:G59"/>
    <mergeCell ref="H58:H59"/>
    <mergeCell ref="I58:I59"/>
    <mergeCell ref="J58:J59"/>
    <mergeCell ref="K58:K59"/>
    <mergeCell ref="L58:L59"/>
    <mergeCell ref="M58:M59"/>
    <mergeCell ref="J56:J57"/>
    <mergeCell ref="K56:K57"/>
    <mergeCell ref="L56:L57"/>
    <mergeCell ref="M56:M57"/>
    <mergeCell ref="G56:G57"/>
    <mergeCell ref="H56:H57"/>
    <mergeCell ref="I56:I57"/>
    <mergeCell ref="E56:E57"/>
    <mergeCell ref="F56:F57"/>
    <mergeCell ref="M72:M73"/>
    <mergeCell ref="N72:N73"/>
    <mergeCell ref="K68:K69"/>
    <mergeCell ref="L68:L69"/>
    <mergeCell ref="M68:M69"/>
    <mergeCell ref="N66:N67"/>
    <mergeCell ref="G68:G69"/>
    <mergeCell ref="H68:H69"/>
    <mergeCell ref="I68:I69"/>
    <mergeCell ref="J68:J69"/>
    <mergeCell ref="G66:G67"/>
    <mergeCell ref="H66:H67"/>
    <mergeCell ref="I66:I67"/>
    <mergeCell ref="M66:M67"/>
    <mergeCell ref="J66:J67"/>
    <mergeCell ref="K66:K67"/>
    <mergeCell ref="L66:L67"/>
    <mergeCell ref="L70:L71"/>
    <mergeCell ref="M70:M71"/>
    <mergeCell ref="N70:N71"/>
    <mergeCell ref="O68:O69"/>
    <mergeCell ref="N68:N69"/>
    <mergeCell ref="O66:O67"/>
    <mergeCell ref="O60:O61"/>
    <mergeCell ref="N62:N63"/>
    <mergeCell ref="O62:O63"/>
    <mergeCell ref="E68:E69"/>
    <mergeCell ref="F68:F69"/>
    <mergeCell ref="N60:N61"/>
    <mergeCell ref="E64:E65"/>
    <mergeCell ref="F64:F65"/>
    <mergeCell ref="G64:G65"/>
    <mergeCell ref="H64:H65"/>
    <mergeCell ref="I64:I65"/>
    <mergeCell ref="M64:M65"/>
    <mergeCell ref="N64:N65"/>
    <mergeCell ref="O64:O65"/>
    <mergeCell ref="E66:E67"/>
    <mergeCell ref="F66:F67"/>
    <mergeCell ref="J64:J65"/>
    <mergeCell ref="K64:K65"/>
    <mergeCell ref="L64:L65"/>
    <mergeCell ref="E62:E63"/>
    <mergeCell ref="F62:F63"/>
    <mergeCell ref="E7:F7"/>
    <mergeCell ref="E11:F11"/>
    <mergeCell ref="G11:H11"/>
    <mergeCell ref="I11:J11"/>
    <mergeCell ref="I7:J7"/>
    <mergeCell ref="K7:L7"/>
    <mergeCell ref="K11:L11"/>
    <mergeCell ref="O72:O73"/>
    <mergeCell ref="K10:L10"/>
    <mergeCell ref="M10:N10"/>
    <mergeCell ref="M11:N11"/>
    <mergeCell ref="O70:O71"/>
    <mergeCell ref="O56:O57"/>
    <mergeCell ref="N58:N59"/>
    <mergeCell ref="O58:O59"/>
    <mergeCell ref="N52:N53"/>
    <mergeCell ref="O52:O53"/>
    <mergeCell ref="N54:N55"/>
    <mergeCell ref="O54:O55"/>
    <mergeCell ref="M52:M53"/>
    <mergeCell ref="O48:O49"/>
    <mergeCell ref="O50:O51"/>
    <mergeCell ref="L72:L73"/>
    <mergeCell ref="O10:P10"/>
    <mergeCell ref="M14:N14"/>
    <mergeCell ref="D21:D40"/>
    <mergeCell ref="K14:L14"/>
    <mergeCell ref="G14:H14"/>
    <mergeCell ref="I14:J14"/>
    <mergeCell ref="F46:F47"/>
    <mergeCell ref="G46:G47"/>
    <mergeCell ref="H46:H47"/>
    <mergeCell ref="I46:I47"/>
    <mergeCell ref="J46:J47"/>
    <mergeCell ref="K46:K47"/>
    <mergeCell ref="L46:L47"/>
    <mergeCell ref="I30:L30"/>
    <mergeCell ref="I31:L31"/>
    <mergeCell ref="I32:L32"/>
    <mergeCell ref="I33:L33"/>
    <mergeCell ref="I34:L34"/>
    <mergeCell ref="I35:L35"/>
    <mergeCell ref="I37:L37"/>
    <mergeCell ref="I39:L39"/>
    <mergeCell ref="I29:L29"/>
    <mergeCell ref="E14:F14"/>
    <mergeCell ref="I21:L21"/>
  </mergeCells>
  <conditionalFormatting sqref="D238:G257">
    <cfRule type="expression" dxfId="254" priority="87">
      <formula>$E$236="มีการประเมิน"</formula>
    </cfRule>
    <cfRule type="expression" dxfId="253" priority="86">
      <formula>$E$236="ไม่มีการประเมิน"</formula>
    </cfRule>
    <cfRule type="expression" dxfId="252" priority="88" stopIfTrue="1">
      <formula>$E$236="&gt;&gt;เลือก&lt;&lt;"</formula>
    </cfRule>
  </conditionalFormatting>
  <conditionalFormatting sqref="E115">
    <cfRule type="expression" dxfId="251" priority="42">
      <formula>$K$129=0</formula>
    </cfRule>
    <cfRule type="expression" priority="41">
      <formula>$K$129&gt;0</formula>
    </cfRule>
  </conditionalFormatting>
  <conditionalFormatting sqref="E192">
    <cfRule type="expression" priority="25">
      <formula>$K$205&gt;0</formula>
    </cfRule>
    <cfRule type="expression" dxfId="250" priority="26">
      <formula>$K$205=0</formula>
    </cfRule>
  </conditionalFormatting>
  <conditionalFormatting sqref="E122:F122">
    <cfRule type="expression" priority="51">
      <formula>$E$122&gt;0</formula>
    </cfRule>
    <cfRule type="expression" dxfId="249" priority="52" stopIfTrue="1">
      <formula>$E$122=0</formula>
    </cfRule>
  </conditionalFormatting>
  <conditionalFormatting sqref="E123:F123">
    <cfRule type="expression" priority="49">
      <formula>$E$123&gt;0</formula>
    </cfRule>
    <cfRule type="expression" dxfId="248" priority="50" stopIfTrue="1">
      <formula>$E$123=0</formula>
    </cfRule>
  </conditionalFormatting>
  <conditionalFormatting sqref="E124:F124">
    <cfRule type="expression" dxfId="247" priority="48" stopIfTrue="1">
      <formula>$E$124=0</formula>
    </cfRule>
    <cfRule type="expression" priority="47">
      <formula>$E$124&gt;0</formula>
    </cfRule>
  </conditionalFormatting>
  <conditionalFormatting sqref="E125:F125">
    <cfRule type="expression" dxfId="246" priority="46" stopIfTrue="1">
      <formula>$E$125=0</formula>
    </cfRule>
    <cfRule type="expression" priority="45" stopIfTrue="1">
      <formula>$E$125&gt;0</formula>
    </cfRule>
  </conditionalFormatting>
  <conditionalFormatting sqref="E126:F126">
    <cfRule type="expression" dxfId="245" priority="44">
      <formula>$K$129=0</formula>
    </cfRule>
    <cfRule type="expression" priority="43">
      <formula>$K$129&gt;0</formula>
    </cfRule>
  </conditionalFormatting>
  <conditionalFormatting sqref="E199:F199">
    <cfRule type="expression" priority="23">
      <formula>$E$199&gt;0</formula>
    </cfRule>
    <cfRule type="expression" dxfId="244" priority="24">
      <formula>$E$199=0</formula>
    </cfRule>
  </conditionalFormatting>
  <conditionalFormatting sqref="E200:F200">
    <cfRule type="expression" priority="21">
      <formula>$E$200&gt;0</formula>
    </cfRule>
    <cfRule type="expression" dxfId="243" priority="22">
      <formula>$E$200=0</formula>
    </cfRule>
  </conditionalFormatting>
  <conditionalFormatting sqref="E201:F201">
    <cfRule type="expression" priority="19">
      <formula>$E$201&gt;0</formula>
    </cfRule>
    <cfRule type="expression" dxfId="242" priority="20">
      <formula>$E$201=0</formula>
    </cfRule>
  </conditionalFormatting>
  <conditionalFormatting sqref="E202:F202">
    <cfRule type="expression" priority="17">
      <formula>$E$202&gt;0</formula>
    </cfRule>
    <cfRule type="expression" dxfId="241" priority="18">
      <formula>$E$202=0</formula>
    </cfRule>
  </conditionalFormatting>
  <conditionalFormatting sqref="E203:F203">
    <cfRule type="expression" priority="15">
      <formula>$E$203&gt;0</formula>
    </cfRule>
    <cfRule type="expression" dxfId="240" priority="16">
      <formula>$E$203=0</formula>
    </cfRule>
  </conditionalFormatting>
  <conditionalFormatting sqref="F78">
    <cfRule type="expression" priority="13">
      <formula>$F$78&gt;0</formula>
    </cfRule>
    <cfRule type="expression" dxfId="239" priority="14">
      <formula>$F$78=0</formula>
    </cfRule>
  </conditionalFormatting>
  <conditionalFormatting sqref="F79">
    <cfRule type="expression" priority="11">
      <formula>$F$79&gt;0</formula>
    </cfRule>
    <cfRule type="expression" dxfId="238" priority="12">
      <formula>$F$79=0</formula>
    </cfRule>
  </conditionalFormatting>
  <conditionalFormatting sqref="F80">
    <cfRule type="expression" dxfId="237" priority="10">
      <formula>$F$80=0</formula>
    </cfRule>
    <cfRule type="expression" priority="9">
      <formula>$F$80&gt;0</formula>
    </cfRule>
  </conditionalFormatting>
  <conditionalFormatting sqref="F81">
    <cfRule type="expression" priority="7">
      <formula>$F$81&gt;0</formula>
    </cfRule>
    <cfRule type="expression" dxfId="236" priority="8">
      <formula>$F$81=0</formula>
    </cfRule>
  </conditionalFormatting>
  <conditionalFormatting sqref="F82">
    <cfRule type="expression" priority="5">
      <formula>$F$82&gt;0</formula>
    </cfRule>
    <cfRule type="expression" dxfId="235" priority="6">
      <formula>$F$82=0</formula>
    </cfRule>
  </conditionalFormatting>
  <conditionalFormatting sqref="F83">
    <cfRule type="expression" priority="3">
      <formula>$F$83&gt;0</formula>
    </cfRule>
    <cfRule type="expression" dxfId="234" priority="4">
      <formula>$F$83=0</formula>
    </cfRule>
  </conditionalFormatting>
  <conditionalFormatting sqref="F84">
    <cfRule type="expression" dxfId="233" priority="2">
      <formula>$F$84=0</formula>
    </cfRule>
    <cfRule type="expression" priority="1">
      <formula>$F$84&gt;0</formula>
    </cfRule>
  </conditionalFormatting>
  <conditionalFormatting sqref="K199:L199">
    <cfRule type="expression" dxfId="232" priority="40">
      <formula>$D$213=0</formula>
    </cfRule>
    <cfRule type="expression" dxfId="231" priority="39" stopIfTrue="1">
      <formula>$D$213&gt;0</formula>
    </cfRule>
  </conditionalFormatting>
  <conditionalFormatting sqref="K200:L200">
    <cfRule type="expression" dxfId="230" priority="38">
      <formula>$J$213=0</formula>
    </cfRule>
    <cfRule type="expression" priority="37">
      <formula>$J$213&gt;0</formula>
    </cfRule>
  </conditionalFormatting>
  <conditionalFormatting sqref="K201:L201">
    <cfRule type="expression" dxfId="229" priority="36">
      <formula>$D$221=0</formula>
    </cfRule>
    <cfRule type="expression" priority="35">
      <formula>$D$221&gt;0</formula>
    </cfRule>
  </conditionalFormatting>
  <conditionalFormatting sqref="K202:L202">
    <cfRule type="expression" dxfId="228" priority="34">
      <formula>$J$221=0</formula>
    </cfRule>
    <cfRule type="expression" priority="33">
      <formula>$J$221&gt;0</formula>
    </cfRule>
  </conditionalFormatting>
  <conditionalFormatting sqref="K203:L203">
    <cfRule type="expression" dxfId="227" priority="32">
      <formula>$D$229=0</formula>
    </cfRule>
    <cfRule type="expression" priority="31">
      <formula>$D$229&gt;0</formula>
    </cfRule>
  </conditionalFormatting>
  <conditionalFormatting sqref="K204:L204">
    <cfRule type="expression" dxfId="226" priority="30">
      <formula>$J$229=0</formula>
    </cfRule>
    <cfRule type="expression" priority="29" stopIfTrue="1">
      <formula>$J$229&gt;0</formula>
    </cfRule>
  </conditionalFormatting>
  <conditionalFormatting sqref="K205:L205">
    <cfRule type="expression" dxfId="225" priority="28">
      <formula>$K$205=0</formula>
    </cfRule>
    <cfRule type="expression" priority="27">
      <formula>$K$205&gt;0</formula>
    </cfRule>
  </conditionalFormatting>
  <conditionalFormatting sqref="K119:N119">
    <cfRule type="expression" dxfId="224" priority="74" stopIfTrue="1">
      <formula>$D$137=0</formula>
    </cfRule>
  </conditionalFormatting>
  <conditionalFormatting sqref="K120:N120">
    <cfRule type="expression" dxfId="223" priority="73">
      <formula>$J$137=0</formula>
    </cfRule>
    <cfRule type="expression" priority="72">
      <formula>$J$137&gt;0</formula>
    </cfRule>
    <cfRule type="expression" priority="75" stopIfTrue="1">
      <formula>$D$137&gt;0</formula>
    </cfRule>
  </conditionalFormatting>
  <conditionalFormatting sqref="K121:N121">
    <cfRule type="expression" priority="70">
      <formula>$D$145&gt;0</formula>
    </cfRule>
    <cfRule type="expression" dxfId="222" priority="71">
      <formula>$D$145=0</formula>
    </cfRule>
  </conditionalFormatting>
  <conditionalFormatting sqref="K122:N122">
    <cfRule type="expression" priority="67">
      <formula>$J$145&gt;0</formula>
    </cfRule>
    <cfRule type="expression" dxfId="221" priority="68">
      <formula>$J$145=0</formula>
    </cfRule>
  </conditionalFormatting>
  <conditionalFormatting sqref="K123:N123">
    <cfRule type="expression" priority="65">
      <formula>$D$153&gt;0</formula>
    </cfRule>
    <cfRule type="expression" dxfId="220" priority="66">
      <formula>$D$153=0</formula>
    </cfRule>
  </conditionalFormatting>
  <conditionalFormatting sqref="K124:N124">
    <cfRule type="expression" priority="63">
      <formula>$J$153&gt;0</formula>
    </cfRule>
    <cfRule type="expression" dxfId="219" priority="64">
      <formula>$J$153=0</formula>
    </cfRule>
  </conditionalFormatting>
  <conditionalFormatting sqref="K125:N125">
    <cfRule type="expression" priority="61">
      <formula>$D$161&gt;0</formula>
    </cfRule>
    <cfRule type="expression" dxfId="218" priority="62">
      <formula>$D$161=0</formula>
    </cfRule>
  </conditionalFormatting>
  <conditionalFormatting sqref="K126:N126">
    <cfRule type="expression" priority="59">
      <formula>$J$161&gt;0</formula>
    </cfRule>
    <cfRule type="expression" dxfId="217" priority="60">
      <formula>$J$161=0</formula>
    </cfRule>
  </conditionalFormatting>
  <conditionalFormatting sqref="K127:N127">
    <cfRule type="expression" priority="57">
      <formula>$D$169&gt;0</formula>
    </cfRule>
    <cfRule type="expression" dxfId="216" priority="58">
      <formula>$D$169=0</formula>
    </cfRule>
  </conditionalFormatting>
  <conditionalFormatting sqref="K128:N128">
    <cfRule type="expression" dxfId="215" priority="56">
      <formula>$J$169=0</formula>
    </cfRule>
    <cfRule type="expression" priority="55">
      <formula>$J$169&gt;0</formula>
    </cfRule>
  </conditionalFormatting>
  <conditionalFormatting sqref="K129:N129">
    <cfRule type="expression" dxfId="214" priority="54">
      <formula>$K$129=0</formula>
    </cfRule>
    <cfRule type="expression" priority="53" stopIfTrue="1">
      <formula>$K$129&gt;0</formula>
    </cfRule>
  </conditionalFormatting>
  <dataValidations count="4">
    <dataValidation type="list" allowBlank="1" showInputMessage="1" showErrorMessage="1" sqref="K233:K237" xr:uid="{0209292F-4596-3848-8BC3-1C7A6AC7FA9C}">
      <formula1>"สถานะการดำเนินการ,แก้ไขเรียบร้อยแล้ว,อยู่่ระหว่างดำเนินการแก้ไข,แก้ไขไม่สำเร็จ"</formula1>
    </dataValidation>
    <dataValidation type="list" allowBlank="1" showInputMessage="1" showErrorMessage="1" sqref="H233:I233" xr:uid="{9CFC31B6-1E5E-7445-9580-A4B8C8E71410}">
      <formula1>"ประเภทคำขอบริการ,การเข้าสู่ระบบ,การสมัครบริการใหม่,เปลี่ยนข้อมูลส่วนตัว,การเปลี่ยนรหัสผ่าน,การยกเลิกบริการ,การสอบถามทั่วไป,อื่น(โปรดระบุ)"</formula1>
    </dataValidation>
    <dataValidation type="list" allowBlank="1" showInputMessage="1" showErrorMessage="1" sqref="E238" xr:uid="{F3DD98C0-5157-9747-9EB0-CA2DD4DCBF49}">
      <formula1>"&gt;&gt;เลือก&lt;&lt;,1,2,3,4,5"</formula1>
    </dataValidation>
    <dataValidation type="list" allowBlank="1" showInputMessage="1" showErrorMessage="1" sqref="E236" xr:uid="{13352E6B-7B85-444F-8F55-B746AB12EFF2}">
      <formula1>"&gt;&gt;เลือก&lt;&lt;,มีการประเมิน,ไม่มีการประเมิน"</formula1>
    </dataValidation>
  </dataValidations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9" id="{80098461-A507-4F41-983E-6F9380EB745B}">
            <xm:f>'Operational Information'!$J$41="&gt;&gt;เลือก&lt;&lt;"</xm:f>
            <x14:dxf>
              <fill>
                <patternFill patternType="darkGray"/>
              </fill>
            </x14:dxf>
          </x14:cfRule>
          <x14:cfRule type="expression" priority="78" id="{75AF255C-A82D-C841-BBB5-681EE5BD036B}">
            <xm:f>'Operational Information'!$J$41="Y"</xm:f>
            <x14:dxf/>
          </x14:cfRule>
          <x14:cfRule type="expression" priority="77" id="{3CD01D9F-AFE2-3A4C-9CD2-08CAFEEE426E}">
            <xm:f>'Operational Information'!$J$41="N"</xm:f>
            <x14:dxf>
              <fill>
                <patternFill patternType="darkGray"/>
              </fill>
            </x14:dxf>
          </x14:cfRule>
          <xm:sqref>A1:XFD1048576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EAEFD-D428-D045-8920-72CC5E1DBD7C}">
  <sheetPr>
    <tabColor rgb="FFFF7E79"/>
  </sheetPr>
  <dimension ref="A1:BW261"/>
  <sheetViews>
    <sheetView showGridLines="0" zoomScale="55" zoomScaleNormal="55" workbookViewId="0">
      <pane ySplit="1" topLeftCell="A2" activePane="bottomLeft" state="frozen"/>
      <selection pane="bottomLeft" activeCell="G62" sqref="G62:G63"/>
    </sheetView>
  </sheetViews>
  <sheetFormatPr defaultColWidth="10.77734375" defaultRowHeight="21"/>
  <cols>
    <col min="1" max="1" width="6.33203125" style="286" customWidth="1"/>
    <col min="2" max="2" width="7" style="278" customWidth="1"/>
    <col min="3" max="3" width="19.109375" style="278" customWidth="1"/>
    <col min="4" max="4" width="46.77734375" style="278" customWidth="1"/>
    <col min="5" max="5" width="38.44140625" style="278" customWidth="1"/>
    <col min="6" max="6" width="37.6640625" style="278" customWidth="1"/>
    <col min="7" max="7" width="39.44140625" style="278" customWidth="1"/>
    <col min="8" max="8" width="40.77734375" style="278" customWidth="1"/>
    <col min="9" max="9" width="43.109375" style="278" customWidth="1"/>
    <col min="10" max="10" width="39.6640625" style="278" customWidth="1"/>
    <col min="11" max="11" width="39.44140625" style="278" customWidth="1"/>
    <col min="12" max="12" width="36.44140625" style="278" customWidth="1"/>
    <col min="13" max="13" width="37.44140625" style="278" customWidth="1"/>
    <col min="14" max="14" width="33.44140625" style="278" customWidth="1"/>
    <col min="15" max="15" width="31.44140625" style="278" customWidth="1"/>
    <col min="16" max="16" width="31" style="278" customWidth="1"/>
    <col min="17" max="17" width="30.109375" style="278" customWidth="1"/>
    <col min="18" max="18" width="12.77734375" style="278" customWidth="1"/>
    <col min="19" max="19" width="9.77734375" style="259" customWidth="1"/>
    <col min="20" max="20" width="10.77734375" style="602"/>
    <col min="21" max="16384" width="10.77734375" style="278"/>
  </cols>
  <sheetData>
    <row r="1" spans="1:48" ht="70.05" customHeight="1">
      <c r="G1" s="453" t="s">
        <v>362</v>
      </c>
      <c r="H1" s="453"/>
      <c r="I1" s="453"/>
    </row>
    <row r="2" spans="1:48" ht="42" customHeight="1">
      <c r="A2" s="825"/>
      <c r="B2" s="828" t="s">
        <v>197</v>
      </c>
      <c r="C2" s="824"/>
      <c r="D2" s="824"/>
      <c r="E2" s="824"/>
      <c r="F2" s="824"/>
      <c r="G2" s="826"/>
      <c r="H2" s="826"/>
      <c r="I2" s="826"/>
      <c r="J2" s="824"/>
      <c r="K2" s="824"/>
      <c r="L2" s="824"/>
      <c r="M2" s="824"/>
      <c r="N2" s="824"/>
      <c r="O2" s="824"/>
      <c r="P2" s="824"/>
      <c r="Q2" s="824"/>
      <c r="R2" s="824"/>
      <c r="S2" s="827"/>
    </row>
    <row r="3" spans="1:48" ht="40.049999999999997" customHeight="1" thickBot="1">
      <c r="A3" s="284"/>
      <c r="B3" s="1497"/>
      <c r="C3" s="1497"/>
      <c r="D3" s="1497"/>
      <c r="E3" s="1497"/>
      <c r="F3" s="1497"/>
      <c r="G3" s="1497"/>
      <c r="H3" s="1497"/>
      <c r="I3" s="1497"/>
      <c r="J3" s="1497"/>
      <c r="K3" s="1497"/>
      <c r="L3" s="1497"/>
      <c r="M3" s="1497"/>
      <c r="N3" s="1497"/>
      <c r="O3" s="1497"/>
      <c r="P3" s="1497"/>
      <c r="Q3" s="1497"/>
      <c r="R3" s="1497"/>
      <c r="S3" s="285"/>
      <c r="AD3" s="286"/>
      <c r="AE3" s="286"/>
      <c r="AF3" s="286"/>
      <c r="AG3" s="286"/>
      <c r="AH3" s="286"/>
      <c r="AI3" s="286"/>
      <c r="AJ3" s="286"/>
      <c r="AK3" s="286"/>
      <c r="AL3" s="286"/>
      <c r="AM3" s="286"/>
      <c r="AN3" s="286"/>
      <c r="AO3" s="286"/>
      <c r="AP3" s="286"/>
      <c r="AQ3" s="286"/>
      <c r="AR3" s="286"/>
      <c r="AS3" s="286"/>
      <c r="AT3" s="286"/>
      <c r="AU3" s="286"/>
      <c r="AV3" s="286"/>
    </row>
    <row r="4" spans="1:48" ht="25.8">
      <c r="A4" s="284"/>
      <c r="B4" s="418"/>
      <c r="C4" s="419"/>
      <c r="D4" s="420"/>
      <c r="E4" s="421"/>
      <c r="F4" s="420"/>
      <c r="G4" s="420"/>
      <c r="H4" s="420"/>
      <c r="I4" s="420"/>
      <c r="J4" s="420"/>
      <c r="K4" s="420"/>
      <c r="L4" s="420"/>
      <c r="M4" s="420"/>
      <c r="N4" s="420"/>
      <c r="O4" s="420"/>
      <c r="P4" s="420"/>
      <c r="Q4" s="420"/>
      <c r="R4" s="422"/>
      <c r="S4" s="285"/>
    </row>
    <row r="5" spans="1:48" ht="25.8">
      <c r="A5" s="284"/>
      <c r="B5" s="620"/>
      <c r="C5" s="621" t="s">
        <v>363</v>
      </c>
      <c r="D5" s="286"/>
      <c r="E5" s="622"/>
      <c r="F5" s="286"/>
      <c r="G5" s="286"/>
      <c r="H5" s="286"/>
      <c r="I5" s="286"/>
      <c r="J5" s="286"/>
      <c r="K5" s="286"/>
      <c r="L5" s="286"/>
      <c r="M5" s="286"/>
      <c r="N5" s="286"/>
      <c r="O5" s="286"/>
      <c r="P5" s="286"/>
      <c r="Q5" s="286"/>
      <c r="R5" s="424"/>
      <c r="S5" s="285"/>
    </row>
    <row r="6" spans="1:48" ht="26.4" thickBot="1">
      <c r="A6" s="284"/>
      <c r="B6" s="620"/>
      <c r="C6" s="621"/>
      <c r="D6" s="286"/>
      <c r="E6" s="622"/>
      <c r="F6" s="286"/>
      <c r="G6" s="286"/>
      <c r="H6" s="286"/>
      <c r="I6" s="286"/>
      <c r="J6" s="286"/>
      <c r="K6" s="286"/>
      <c r="L6" s="286"/>
      <c r="M6" s="286"/>
      <c r="N6" s="286"/>
      <c r="O6" s="286"/>
      <c r="P6" s="286"/>
      <c r="Q6" s="286"/>
      <c r="R6" s="424"/>
      <c r="S6" s="285"/>
    </row>
    <row r="7" spans="1:48" ht="26.4" thickBot="1">
      <c r="A7" s="284"/>
      <c r="B7" s="423"/>
      <c r="C7" s="1221"/>
      <c r="D7" s="1502" t="s">
        <v>364</v>
      </c>
      <c r="E7" s="1448" t="s">
        <v>122</v>
      </c>
      <c r="F7" s="1449"/>
      <c r="G7" s="1453" t="s">
        <v>123</v>
      </c>
      <c r="H7" s="1453"/>
      <c r="I7" s="1453" t="s">
        <v>124</v>
      </c>
      <c r="J7" s="1453"/>
      <c r="K7" s="1453" t="s">
        <v>125</v>
      </c>
      <c r="L7" s="1453"/>
      <c r="M7" s="1453" t="s">
        <v>126</v>
      </c>
      <c r="N7" s="1453"/>
      <c r="O7" s="1506" t="s">
        <v>127</v>
      </c>
      <c r="P7" s="1506"/>
      <c r="Q7" s="524"/>
      <c r="R7" s="424"/>
      <c r="S7" s="285"/>
    </row>
    <row r="8" spans="1:48" ht="26.4" thickBot="1">
      <c r="A8" s="284"/>
      <c r="B8" s="423"/>
      <c r="C8" s="1221"/>
      <c r="D8" s="1502"/>
      <c r="E8" s="746" t="s">
        <v>200</v>
      </c>
      <c r="F8" s="747" t="s">
        <v>201</v>
      </c>
      <c r="G8" s="747" t="s">
        <v>200</v>
      </c>
      <c r="H8" s="747" t="s">
        <v>201</v>
      </c>
      <c r="I8" s="1191" t="s">
        <v>200</v>
      </c>
      <c r="J8" s="1191" t="s">
        <v>201</v>
      </c>
      <c r="K8" s="1191" t="s">
        <v>200</v>
      </c>
      <c r="L8" s="1191" t="s">
        <v>201</v>
      </c>
      <c r="M8" s="1191" t="s">
        <v>200</v>
      </c>
      <c r="N8" s="1191" t="s">
        <v>201</v>
      </c>
      <c r="O8" s="1191" t="s">
        <v>200</v>
      </c>
      <c r="P8" s="1191" t="s">
        <v>201</v>
      </c>
      <c r="Q8" s="524"/>
      <c r="R8" s="424"/>
      <c r="S8" s="285"/>
    </row>
    <row r="9" spans="1:48" ht="26.4" thickBot="1">
      <c r="A9" s="284"/>
      <c r="B9" s="423"/>
      <c r="C9" s="1221"/>
      <c r="D9" s="1502"/>
      <c r="E9" s="883"/>
      <c r="F9" s="884"/>
      <c r="G9" s="884"/>
      <c r="H9" s="884"/>
      <c r="I9" s="883"/>
      <c r="J9" s="884"/>
      <c r="K9" s="883"/>
      <c r="L9" s="884"/>
      <c r="M9" s="883"/>
      <c r="N9" s="884"/>
      <c r="O9" s="883"/>
      <c r="P9" s="884"/>
      <c r="Q9" s="524"/>
      <c r="R9" s="424"/>
      <c r="S9" s="285"/>
    </row>
    <row r="10" spans="1:48" ht="26.4" thickBot="1">
      <c r="A10" s="284"/>
      <c r="B10" s="423"/>
      <c r="C10" s="1221"/>
      <c r="D10" s="1502"/>
      <c r="E10" s="1504">
        <f>E9+F9</f>
        <v>0</v>
      </c>
      <c r="F10" s="1455"/>
      <c r="G10" s="1455">
        <f>G9+H9</f>
        <v>0</v>
      </c>
      <c r="H10" s="1455"/>
      <c r="I10" s="1455">
        <f>I9+J9</f>
        <v>0</v>
      </c>
      <c r="J10" s="1455"/>
      <c r="K10" s="1455">
        <f>K9+L9</f>
        <v>0</v>
      </c>
      <c r="L10" s="1455"/>
      <c r="M10" s="1455">
        <f>M9+N9</f>
        <v>0</v>
      </c>
      <c r="N10" s="1455"/>
      <c r="O10" s="1455">
        <f>O9+P9</f>
        <v>0</v>
      </c>
      <c r="P10" s="1455"/>
      <c r="Q10" s="329"/>
      <c r="R10" s="424"/>
      <c r="S10" s="285"/>
    </row>
    <row r="11" spans="1:48" ht="30" customHeight="1" thickBot="1">
      <c r="A11" s="284"/>
      <c r="B11" s="423"/>
      <c r="C11" s="286"/>
      <c r="D11" s="1502"/>
      <c r="E11" s="1450" t="s">
        <v>128</v>
      </c>
      <c r="F11" s="1451"/>
      <c r="G11" s="1452" t="s">
        <v>129</v>
      </c>
      <c r="H11" s="1452"/>
      <c r="I11" s="1452" t="s">
        <v>130</v>
      </c>
      <c r="J11" s="1452"/>
      <c r="K11" s="1452" t="s">
        <v>131</v>
      </c>
      <c r="L11" s="1452"/>
      <c r="M11" s="1452" t="s">
        <v>132</v>
      </c>
      <c r="N11" s="1452"/>
      <c r="O11" s="1507" t="s">
        <v>133</v>
      </c>
      <c r="P11" s="1507"/>
      <c r="Q11" s="286"/>
      <c r="R11" s="424"/>
      <c r="S11" s="285"/>
    </row>
    <row r="12" spans="1:48" s="776" customFormat="1" ht="30" customHeight="1" thickBot="1">
      <c r="A12" s="771"/>
      <c r="B12" s="772"/>
      <c r="C12" s="617"/>
      <c r="D12" s="1502"/>
      <c r="E12" s="773" t="s">
        <v>200</v>
      </c>
      <c r="F12" s="1192" t="s">
        <v>201</v>
      </c>
      <c r="G12" s="1192" t="s">
        <v>200</v>
      </c>
      <c r="H12" s="1192" t="s">
        <v>201</v>
      </c>
      <c r="I12" s="1192" t="s">
        <v>200</v>
      </c>
      <c r="J12" s="1192" t="s">
        <v>201</v>
      </c>
      <c r="K12" s="1192" t="s">
        <v>200</v>
      </c>
      <c r="L12" s="1192" t="s">
        <v>201</v>
      </c>
      <c r="M12" s="1192" t="s">
        <v>200</v>
      </c>
      <c r="N12" s="1192" t="s">
        <v>201</v>
      </c>
      <c r="O12" s="1192" t="s">
        <v>200</v>
      </c>
      <c r="P12" s="1192" t="s">
        <v>201</v>
      </c>
      <c r="Q12" s="617"/>
      <c r="R12" s="774"/>
      <c r="S12" s="775"/>
      <c r="T12" s="829"/>
    </row>
    <row r="13" spans="1:48" ht="30" customHeight="1" thickBot="1">
      <c r="A13" s="284"/>
      <c r="B13" s="423"/>
      <c r="C13" s="286"/>
      <c r="D13" s="1502"/>
      <c r="E13" s="882"/>
      <c r="F13" s="882"/>
      <c r="G13" s="882"/>
      <c r="H13" s="882"/>
      <c r="I13" s="882"/>
      <c r="J13" s="882"/>
      <c r="K13" s="882"/>
      <c r="L13" s="882"/>
      <c r="M13" s="882"/>
      <c r="N13" s="882"/>
      <c r="O13" s="882"/>
      <c r="P13" s="882"/>
      <c r="Q13" s="286"/>
      <c r="R13" s="424"/>
      <c r="S13" s="285"/>
    </row>
    <row r="14" spans="1:48" ht="33" customHeight="1" thickBot="1">
      <c r="A14" s="284"/>
      <c r="B14" s="423"/>
      <c r="C14" s="286"/>
      <c r="D14" s="1503"/>
      <c r="E14" s="1444">
        <f>E13+F13</f>
        <v>0</v>
      </c>
      <c r="F14" s="1433"/>
      <c r="G14" s="1433">
        <f>G13+H13</f>
        <v>0</v>
      </c>
      <c r="H14" s="1433"/>
      <c r="I14" s="1433">
        <f>I13+J13</f>
        <v>0</v>
      </c>
      <c r="J14" s="1433"/>
      <c r="K14" s="1433">
        <f>K13+L13</f>
        <v>0</v>
      </c>
      <c r="L14" s="1433"/>
      <c r="M14" s="1433">
        <f>M13+N13</f>
        <v>0</v>
      </c>
      <c r="N14" s="1433"/>
      <c r="O14" s="1505">
        <f>O13+P13</f>
        <v>0</v>
      </c>
      <c r="P14" s="1505"/>
      <c r="Q14" s="286"/>
      <c r="R14" s="424"/>
      <c r="S14" s="285"/>
    </row>
    <row r="15" spans="1:48" ht="23.4">
      <c r="A15" s="284"/>
      <c r="B15" s="423"/>
      <c r="C15" s="286"/>
      <c r="D15" s="286"/>
      <c r="E15" s="328"/>
      <c r="F15" s="524"/>
      <c r="G15" s="524"/>
      <c r="H15" s="524"/>
      <c r="I15" s="524"/>
      <c r="J15" s="524"/>
      <c r="K15" s="286"/>
      <c r="L15" s="286"/>
      <c r="M15" s="286"/>
      <c r="N15" s="286"/>
      <c r="O15" s="286"/>
      <c r="P15" s="286"/>
      <c r="Q15" s="286"/>
      <c r="R15" s="424"/>
      <c r="S15" s="285"/>
    </row>
    <row r="16" spans="1:48" ht="25.8">
      <c r="A16" s="284"/>
      <c r="B16" s="423"/>
      <c r="C16" s="286"/>
      <c r="D16" s="1498" t="s">
        <v>365</v>
      </c>
      <c r="E16" s="1498">
        <f>E10+G10+I10+I10+K10+M10+O10+E14+G14+I14+K14+M14+O14</f>
        <v>0</v>
      </c>
      <c r="F16" s="748" t="s">
        <v>200</v>
      </c>
      <c r="G16" s="749">
        <f>E9+G9+I9+K9+M9+O9+E13+G13+I13+K13+M13+O13</f>
        <v>0</v>
      </c>
      <c r="H16" s="524"/>
      <c r="I16" s="524"/>
      <c r="J16" s="524"/>
      <c r="K16" s="286"/>
      <c r="L16" s="286"/>
      <c r="M16" s="286"/>
      <c r="N16" s="286"/>
      <c r="O16" s="286"/>
      <c r="P16" s="286"/>
      <c r="Q16" s="286"/>
      <c r="R16" s="424"/>
      <c r="S16" s="285"/>
    </row>
    <row r="17" spans="1:19" ht="25.8">
      <c r="A17" s="284"/>
      <c r="B17" s="423"/>
      <c r="C17" s="286"/>
      <c r="D17" s="1499"/>
      <c r="E17" s="1499"/>
      <c r="F17" s="749" t="s">
        <v>201</v>
      </c>
      <c r="G17" s="749">
        <f>F9+H9+J9+L9+N9+P9+F13+H13+J13+L13+N13+P13</f>
        <v>0</v>
      </c>
      <c r="H17" s="524"/>
      <c r="I17" s="524"/>
      <c r="J17" s="524"/>
      <c r="K17" s="286"/>
      <c r="L17" s="286"/>
      <c r="M17" s="286"/>
      <c r="N17" s="286"/>
      <c r="O17" s="286"/>
      <c r="P17" s="286"/>
      <c r="Q17" s="286"/>
      <c r="R17" s="424"/>
      <c r="S17" s="285"/>
    </row>
    <row r="18" spans="1:19" ht="25.8">
      <c r="A18" s="284"/>
      <c r="B18" s="423"/>
      <c r="C18" s="286"/>
      <c r="D18" s="683"/>
      <c r="E18" s="750"/>
      <c r="F18" s="717"/>
      <c r="G18" s="717"/>
      <c r="H18" s="524"/>
      <c r="I18" s="524"/>
      <c r="J18" s="524"/>
      <c r="K18" s="286"/>
      <c r="L18" s="286"/>
      <c r="M18" s="286"/>
      <c r="N18" s="286"/>
      <c r="O18" s="286"/>
      <c r="P18" s="286"/>
      <c r="Q18" s="286"/>
      <c r="R18" s="424"/>
      <c r="S18" s="285"/>
    </row>
    <row r="19" spans="1:19" ht="46.05" customHeight="1">
      <c r="A19" s="284"/>
      <c r="B19" s="423"/>
      <c r="C19" s="286"/>
      <c r="D19" s="704" t="s">
        <v>203</v>
      </c>
      <c r="E19" s="894" t="e">
        <f>G16/E16</f>
        <v>#DIV/0!</v>
      </c>
      <c r="F19" s="717"/>
      <c r="G19" s="717"/>
      <c r="H19" s="524"/>
      <c r="I19" s="524"/>
      <c r="J19" s="524"/>
      <c r="K19" s="286"/>
      <c r="L19" s="286"/>
      <c r="M19" s="286"/>
      <c r="N19" s="286"/>
      <c r="O19" s="286"/>
      <c r="P19" s="286"/>
      <c r="Q19" s="286"/>
      <c r="R19" s="424"/>
      <c r="S19" s="285"/>
    </row>
    <row r="20" spans="1:19" ht="23.4">
      <c r="A20" s="284"/>
      <c r="B20" s="423"/>
      <c r="C20" s="286"/>
      <c r="D20" s="286"/>
      <c r="E20" s="801"/>
      <c r="F20" s="524"/>
      <c r="G20" s="524"/>
      <c r="H20" s="524"/>
      <c r="I20" s="524"/>
      <c r="J20" s="524"/>
      <c r="K20" s="286"/>
      <c r="L20" s="286"/>
      <c r="M20" s="286"/>
      <c r="N20" s="286"/>
      <c r="O20" s="286"/>
      <c r="P20" s="286"/>
      <c r="Q20" s="286"/>
      <c r="R20" s="424"/>
      <c r="S20" s="285"/>
    </row>
    <row r="21" spans="1:19" ht="34.950000000000003" customHeight="1">
      <c r="A21" s="284"/>
      <c r="B21" s="423"/>
      <c r="C21" s="286"/>
      <c r="D21" s="1434" t="s">
        <v>366</v>
      </c>
      <c r="E21" s="1208" t="s">
        <v>205</v>
      </c>
      <c r="F21" s="1208" t="s">
        <v>206</v>
      </c>
      <c r="G21" s="398" t="s">
        <v>207</v>
      </c>
      <c r="H21" s="524"/>
      <c r="I21" s="1445" t="s">
        <v>208</v>
      </c>
      <c r="J21" s="1446"/>
      <c r="K21" s="1446"/>
      <c r="L21" s="1447"/>
      <c r="M21" s="286"/>
      <c r="N21" s="286"/>
      <c r="O21" s="286"/>
      <c r="P21" s="286"/>
      <c r="Q21" s="286"/>
      <c r="R21" s="424"/>
      <c r="S21" s="285"/>
    </row>
    <row r="22" spans="1:19" ht="23.4">
      <c r="A22" s="284"/>
      <c r="B22" s="423"/>
      <c r="C22" s="286"/>
      <c r="D22" s="1435"/>
      <c r="E22" s="679" t="s">
        <v>209</v>
      </c>
      <c r="F22" s="526"/>
      <c r="G22" s="891" t="e">
        <f>F22/$G$17</f>
        <v>#DIV/0!</v>
      </c>
      <c r="H22" s="524"/>
      <c r="I22" s="1493" t="s">
        <v>210</v>
      </c>
      <c r="J22" s="1493"/>
      <c r="K22" s="1493"/>
      <c r="L22" s="1494"/>
      <c r="M22" s="286"/>
      <c r="N22" s="286"/>
      <c r="O22" s="286"/>
      <c r="P22" s="286"/>
      <c r="Q22" s="286"/>
      <c r="R22" s="424"/>
      <c r="S22" s="285"/>
    </row>
    <row r="23" spans="1:19" ht="23.4">
      <c r="A23" s="284"/>
      <c r="B23" s="423"/>
      <c r="C23" s="286"/>
      <c r="D23" s="1435"/>
      <c r="E23" s="679" t="s">
        <v>211</v>
      </c>
      <c r="F23" s="526"/>
      <c r="G23" s="891" t="e">
        <f t="shared" ref="G23:G40" si="0">F23/$G$17</f>
        <v>#DIV/0!</v>
      </c>
      <c r="H23" s="524"/>
      <c r="I23" s="1440" t="s">
        <v>212</v>
      </c>
      <c r="J23" s="1440"/>
      <c r="K23" s="1440"/>
      <c r="L23" s="1441"/>
      <c r="M23" s="286"/>
      <c r="N23" s="286"/>
      <c r="O23" s="286"/>
      <c r="P23" s="286"/>
      <c r="Q23" s="286"/>
      <c r="R23" s="424"/>
      <c r="S23" s="285"/>
    </row>
    <row r="24" spans="1:19" ht="23.4">
      <c r="A24" s="284"/>
      <c r="B24" s="423"/>
      <c r="C24" s="286"/>
      <c r="D24" s="1435"/>
      <c r="E24" s="679" t="s">
        <v>213</v>
      </c>
      <c r="F24" s="526"/>
      <c r="G24" s="891" t="e">
        <f t="shared" si="0"/>
        <v>#DIV/0!</v>
      </c>
      <c r="H24" s="524"/>
      <c r="I24" s="1440" t="s">
        <v>214</v>
      </c>
      <c r="J24" s="1440"/>
      <c r="K24" s="1440"/>
      <c r="L24" s="1441"/>
      <c r="M24" s="286"/>
      <c r="N24" s="286"/>
      <c r="O24" s="286"/>
      <c r="P24" s="286"/>
      <c r="Q24" s="286"/>
      <c r="R24" s="424"/>
      <c r="S24" s="285"/>
    </row>
    <row r="25" spans="1:19" ht="23.4">
      <c r="A25" s="284"/>
      <c r="B25" s="423"/>
      <c r="C25" s="286"/>
      <c r="D25" s="1435"/>
      <c r="E25" s="679" t="s">
        <v>215</v>
      </c>
      <c r="F25" s="526"/>
      <c r="G25" s="891" t="e">
        <f t="shared" si="0"/>
        <v>#DIV/0!</v>
      </c>
      <c r="H25" s="524"/>
      <c r="I25" s="1440" t="s">
        <v>367</v>
      </c>
      <c r="J25" s="1440"/>
      <c r="K25" s="1440"/>
      <c r="L25" s="1441"/>
      <c r="M25" s="286"/>
      <c r="N25" s="286"/>
      <c r="O25" s="286"/>
      <c r="P25" s="286"/>
      <c r="Q25" s="286"/>
      <c r="R25" s="424"/>
      <c r="S25" s="285"/>
    </row>
    <row r="26" spans="1:19" ht="28.95" customHeight="1">
      <c r="A26" s="284"/>
      <c r="B26" s="423"/>
      <c r="C26" s="286"/>
      <c r="D26" s="1435"/>
      <c r="E26" s="680" t="s">
        <v>217</v>
      </c>
      <c r="F26" s="526"/>
      <c r="G26" s="891" t="e">
        <f t="shared" si="0"/>
        <v>#DIV/0!</v>
      </c>
      <c r="H26" s="524"/>
      <c r="I26" s="1440" t="s">
        <v>368</v>
      </c>
      <c r="J26" s="1440"/>
      <c r="K26" s="1440"/>
      <c r="L26" s="1441"/>
      <c r="M26" s="286"/>
      <c r="N26" s="286"/>
      <c r="O26" s="286"/>
      <c r="P26" s="286"/>
      <c r="Q26" s="286"/>
      <c r="R26" s="424"/>
      <c r="S26" s="285"/>
    </row>
    <row r="27" spans="1:19" ht="52.95" customHeight="1">
      <c r="A27" s="284"/>
      <c r="B27" s="423"/>
      <c r="C27" s="286"/>
      <c r="D27" s="1435"/>
      <c r="E27" s="741" t="s">
        <v>219</v>
      </c>
      <c r="F27" s="526"/>
      <c r="G27" s="891" t="e">
        <f t="shared" si="0"/>
        <v>#DIV/0!</v>
      </c>
      <c r="H27" s="524"/>
      <c r="I27" s="1440" t="s">
        <v>369</v>
      </c>
      <c r="J27" s="1440"/>
      <c r="K27" s="1440"/>
      <c r="L27" s="1441"/>
      <c r="M27" s="286"/>
      <c r="N27" s="286"/>
      <c r="O27" s="286"/>
      <c r="P27" s="286"/>
      <c r="Q27" s="286"/>
      <c r="R27" s="424"/>
      <c r="S27" s="285"/>
    </row>
    <row r="28" spans="1:19" ht="55.95" customHeight="1">
      <c r="A28" s="284"/>
      <c r="B28" s="423"/>
      <c r="C28" s="286"/>
      <c r="D28" s="1435"/>
      <c r="E28" s="680" t="s">
        <v>221</v>
      </c>
      <c r="F28" s="526"/>
      <c r="G28" s="891" t="e">
        <f t="shared" si="0"/>
        <v>#DIV/0!</v>
      </c>
      <c r="H28" s="524"/>
      <c r="I28" s="1440" t="s">
        <v>370</v>
      </c>
      <c r="J28" s="1440"/>
      <c r="K28" s="1440"/>
      <c r="L28" s="1441"/>
      <c r="M28" s="286"/>
      <c r="N28" s="286"/>
      <c r="O28" s="286"/>
      <c r="P28" s="286"/>
      <c r="Q28" s="286"/>
      <c r="R28" s="424"/>
      <c r="S28" s="285"/>
    </row>
    <row r="29" spans="1:19" ht="60" customHeight="1">
      <c r="A29" s="284"/>
      <c r="B29" s="423"/>
      <c r="C29" s="286"/>
      <c r="D29" s="1435"/>
      <c r="E29" s="680" t="s">
        <v>223</v>
      </c>
      <c r="F29" s="526"/>
      <c r="G29" s="891" t="e">
        <f t="shared" si="0"/>
        <v>#DIV/0!</v>
      </c>
      <c r="H29" s="524"/>
      <c r="I29" s="1440" t="s">
        <v>371</v>
      </c>
      <c r="J29" s="1440"/>
      <c r="K29" s="1440"/>
      <c r="L29" s="1441"/>
      <c r="M29" s="286"/>
      <c r="N29" s="286"/>
      <c r="O29" s="286"/>
      <c r="P29" s="286"/>
      <c r="Q29" s="286"/>
      <c r="R29" s="424"/>
      <c r="S29" s="285"/>
    </row>
    <row r="30" spans="1:19" ht="23.4">
      <c r="A30" s="284"/>
      <c r="B30" s="423"/>
      <c r="C30" s="286"/>
      <c r="D30" s="1435"/>
      <c r="E30" s="705" t="s">
        <v>225</v>
      </c>
      <c r="F30" s="526"/>
      <c r="G30" s="891" t="e">
        <f t="shared" si="0"/>
        <v>#DIV/0!</v>
      </c>
      <c r="H30" s="524"/>
      <c r="I30" s="1440" t="s">
        <v>372</v>
      </c>
      <c r="J30" s="1440"/>
      <c r="K30" s="1440"/>
      <c r="L30" s="1441"/>
      <c r="M30" s="286"/>
      <c r="N30" s="286"/>
      <c r="O30" s="286"/>
      <c r="P30" s="286"/>
      <c r="Q30" s="286"/>
      <c r="R30" s="424"/>
      <c r="S30" s="285"/>
    </row>
    <row r="31" spans="1:19" ht="23.4">
      <c r="A31" s="284"/>
      <c r="B31" s="423"/>
      <c r="C31" s="286"/>
      <c r="D31" s="1435"/>
      <c r="E31" s="679" t="s">
        <v>227</v>
      </c>
      <c r="F31" s="526"/>
      <c r="G31" s="891" t="e">
        <f t="shared" si="0"/>
        <v>#DIV/0!</v>
      </c>
      <c r="H31" s="524"/>
      <c r="I31" s="1442" t="s">
        <v>373</v>
      </c>
      <c r="J31" s="1442"/>
      <c r="K31" s="1442"/>
      <c r="L31" s="1443"/>
      <c r="M31" s="286"/>
      <c r="N31" s="286"/>
      <c r="O31" s="286"/>
      <c r="P31" s="286"/>
      <c r="Q31" s="286"/>
      <c r="R31" s="424"/>
      <c r="S31" s="285"/>
    </row>
    <row r="32" spans="1:19" ht="23.4">
      <c r="A32" s="284"/>
      <c r="B32" s="423"/>
      <c r="C32" s="286"/>
      <c r="D32" s="1435"/>
      <c r="E32" s="679" t="s">
        <v>229</v>
      </c>
      <c r="F32" s="526"/>
      <c r="G32" s="891" t="e">
        <f t="shared" si="0"/>
        <v>#DIV/0!</v>
      </c>
      <c r="H32" s="524"/>
      <c r="I32" s="1440" t="s">
        <v>230</v>
      </c>
      <c r="J32" s="1440"/>
      <c r="K32" s="1440"/>
      <c r="L32" s="1441"/>
      <c r="M32" s="286"/>
      <c r="N32" s="286"/>
      <c r="O32" s="286"/>
      <c r="P32" s="286"/>
      <c r="Q32" s="286"/>
      <c r="R32" s="424"/>
      <c r="S32" s="285"/>
    </row>
    <row r="33" spans="1:19" ht="23.4">
      <c r="A33" s="284"/>
      <c r="B33" s="423"/>
      <c r="C33" s="286"/>
      <c r="D33" s="1435"/>
      <c r="E33" s="679" t="s">
        <v>231</v>
      </c>
      <c r="F33" s="526"/>
      <c r="G33" s="891" t="e">
        <f t="shared" si="0"/>
        <v>#DIV/0!</v>
      </c>
      <c r="H33" s="524"/>
      <c r="I33" s="1440" t="s">
        <v>232</v>
      </c>
      <c r="J33" s="1440"/>
      <c r="K33" s="1440"/>
      <c r="L33" s="1441"/>
      <c r="M33" s="286"/>
      <c r="N33" s="286"/>
      <c r="O33" s="286"/>
      <c r="P33" s="286"/>
      <c r="Q33" s="286"/>
      <c r="R33" s="424"/>
      <c r="S33" s="285"/>
    </row>
    <row r="34" spans="1:19" ht="23.4">
      <c r="A34" s="284"/>
      <c r="B34" s="423"/>
      <c r="C34" s="286"/>
      <c r="D34" s="1435"/>
      <c r="E34" s="682" t="s">
        <v>233</v>
      </c>
      <c r="F34" s="526"/>
      <c r="G34" s="891" t="e">
        <f t="shared" si="0"/>
        <v>#DIV/0!</v>
      </c>
      <c r="H34" s="524"/>
      <c r="I34" s="1440" t="s">
        <v>234</v>
      </c>
      <c r="J34" s="1440"/>
      <c r="K34" s="1440"/>
      <c r="L34" s="1441"/>
      <c r="M34" s="286"/>
      <c r="N34" s="286"/>
      <c r="O34" s="286"/>
      <c r="P34" s="286"/>
      <c r="Q34" s="286"/>
      <c r="R34" s="424"/>
      <c r="S34" s="285"/>
    </row>
    <row r="35" spans="1:19" ht="23.4">
      <c r="A35" s="284"/>
      <c r="B35" s="423"/>
      <c r="C35" s="286"/>
      <c r="D35" s="1435"/>
      <c r="E35" s="682" t="s">
        <v>235</v>
      </c>
      <c r="F35" s="526"/>
      <c r="G35" s="891" t="e">
        <f t="shared" si="0"/>
        <v>#DIV/0!</v>
      </c>
      <c r="H35" s="524"/>
      <c r="I35" s="1440" t="s">
        <v>236</v>
      </c>
      <c r="J35" s="1440"/>
      <c r="K35" s="1440"/>
      <c r="L35" s="1441"/>
      <c r="M35" s="286"/>
      <c r="N35" s="286"/>
      <c r="O35" s="286"/>
      <c r="P35" s="286"/>
      <c r="Q35" s="286"/>
      <c r="R35" s="424"/>
      <c r="S35" s="285"/>
    </row>
    <row r="36" spans="1:19" ht="23.4">
      <c r="A36" s="284"/>
      <c r="B36" s="423"/>
      <c r="C36" s="286"/>
      <c r="D36" s="1435"/>
      <c r="E36" s="682" t="s">
        <v>237</v>
      </c>
      <c r="F36" s="526"/>
      <c r="G36" s="891" t="e">
        <f t="shared" si="0"/>
        <v>#DIV/0!</v>
      </c>
      <c r="H36" s="524"/>
      <c r="I36" s="742" t="s">
        <v>238</v>
      </c>
      <c r="J36" s="743"/>
      <c r="K36" s="743"/>
      <c r="L36" s="744"/>
      <c r="M36" s="286"/>
      <c r="N36" s="286"/>
      <c r="O36" s="286"/>
      <c r="P36" s="286"/>
      <c r="Q36" s="286"/>
      <c r="R36" s="424"/>
      <c r="S36" s="285"/>
    </row>
    <row r="37" spans="1:19" ht="23.4">
      <c r="A37" s="284"/>
      <c r="B37" s="423"/>
      <c r="C37" s="286"/>
      <c r="D37" s="1435"/>
      <c r="E37" s="682" t="s">
        <v>239</v>
      </c>
      <c r="F37" s="526"/>
      <c r="G37" s="891" t="e">
        <f t="shared" si="0"/>
        <v>#DIV/0!</v>
      </c>
      <c r="H37" s="524"/>
      <c r="I37" s="1440" t="s">
        <v>240</v>
      </c>
      <c r="J37" s="1440"/>
      <c r="K37" s="1440"/>
      <c r="L37" s="1441"/>
      <c r="M37" s="286"/>
      <c r="N37" s="286"/>
      <c r="O37" s="286"/>
      <c r="P37" s="286"/>
      <c r="Q37" s="286"/>
      <c r="R37" s="424"/>
      <c r="S37" s="285"/>
    </row>
    <row r="38" spans="1:19" ht="23.4">
      <c r="A38" s="284"/>
      <c r="B38" s="423"/>
      <c r="C38" s="286"/>
      <c r="D38" s="1435"/>
      <c r="E38" s="682" t="s">
        <v>241</v>
      </c>
      <c r="F38" s="526"/>
      <c r="G38" s="891" t="e">
        <f t="shared" si="0"/>
        <v>#DIV/0!</v>
      </c>
      <c r="H38" s="524"/>
      <c r="I38" s="742" t="s">
        <v>242</v>
      </c>
      <c r="J38" s="743"/>
      <c r="K38" s="743"/>
      <c r="L38" s="744"/>
      <c r="M38" s="286"/>
      <c r="N38" s="286"/>
      <c r="O38" s="286"/>
      <c r="P38" s="286"/>
      <c r="Q38" s="286"/>
      <c r="R38" s="424"/>
      <c r="S38" s="285"/>
    </row>
    <row r="39" spans="1:19" ht="23.4">
      <c r="A39" s="284"/>
      <c r="B39" s="423"/>
      <c r="C39" s="286"/>
      <c r="D39" s="1435"/>
      <c r="E39" s="682" t="s">
        <v>243</v>
      </c>
      <c r="F39" s="526"/>
      <c r="G39" s="891" t="e">
        <f t="shared" si="0"/>
        <v>#DIV/0!</v>
      </c>
      <c r="H39" s="524"/>
      <c r="I39" s="1440" t="s">
        <v>244</v>
      </c>
      <c r="J39" s="1440"/>
      <c r="K39" s="1440"/>
      <c r="L39" s="1441"/>
      <c r="M39" s="286"/>
      <c r="N39" s="286"/>
      <c r="O39" s="286"/>
      <c r="P39" s="286"/>
      <c r="Q39" s="286"/>
      <c r="R39" s="424"/>
      <c r="S39" s="285"/>
    </row>
    <row r="40" spans="1:19" ht="23.4">
      <c r="A40" s="284"/>
      <c r="B40" s="423"/>
      <c r="C40" s="286"/>
      <c r="D40" s="1436"/>
      <c r="E40" s="681" t="s">
        <v>245</v>
      </c>
      <c r="F40" s="526"/>
      <c r="G40" s="891" t="e">
        <f t="shared" si="0"/>
        <v>#DIV/0!</v>
      </c>
      <c r="H40" s="524"/>
      <c r="I40" s="739" t="s">
        <v>246</v>
      </c>
      <c r="J40" s="454"/>
      <c r="K40" s="745"/>
      <c r="L40" s="331"/>
      <c r="M40" s="286"/>
      <c r="N40" s="286"/>
      <c r="O40" s="286"/>
      <c r="P40" s="286"/>
      <c r="Q40" s="286"/>
      <c r="R40" s="424"/>
      <c r="S40" s="285"/>
    </row>
    <row r="41" spans="1:19" ht="23.4">
      <c r="A41" s="284"/>
      <c r="B41" s="423"/>
      <c r="C41" s="286"/>
      <c r="D41" s="1221"/>
      <c r="E41" s="1221"/>
      <c r="F41" s="525"/>
      <c r="G41" s="524"/>
      <c r="H41" s="524"/>
      <c r="I41" s="524"/>
      <c r="J41" s="524"/>
      <c r="K41" s="286"/>
      <c r="L41" s="286"/>
      <c r="M41" s="286"/>
      <c r="N41" s="286"/>
      <c r="O41" s="286"/>
      <c r="P41" s="286"/>
      <c r="Q41" s="286"/>
      <c r="R41" s="424"/>
      <c r="S41" s="285"/>
    </row>
    <row r="42" spans="1:19" ht="25.8">
      <c r="A42" s="284"/>
      <c r="B42" s="408"/>
      <c r="C42" s="397" t="s">
        <v>374</v>
      </c>
      <c r="E42" s="415"/>
      <c r="F42" s="416"/>
      <c r="G42" s="416"/>
      <c r="H42" s="416"/>
      <c r="I42" s="309"/>
      <c r="J42" s="309"/>
      <c r="K42" s="309"/>
      <c r="L42" s="309"/>
      <c r="M42" s="309"/>
      <c r="N42" s="309"/>
      <c r="O42" s="309"/>
      <c r="P42" s="309"/>
      <c r="Q42" s="310"/>
      <c r="R42" s="424"/>
      <c r="S42" s="285"/>
    </row>
    <row r="43" spans="1:19" ht="25.8">
      <c r="A43" s="284"/>
      <c r="B43" s="408"/>
      <c r="C43" s="397"/>
      <c r="E43" s="415"/>
      <c r="F43" s="416"/>
      <c r="G43" s="416"/>
      <c r="H43" s="416"/>
      <c r="I43" s="309"/>
      <c r="J43" s="309"/>
      <c r="K43" s="309"/>
      <c r="L43" s="309"/>
      <c r="M43" s="309"/>
      <c r="N43" s="309"/>
      <c r="O43" s="309"/>
      <c r="P43" s="309"/>
      <c r="Q43" s="310"/>
      <c r="R43" s="424"/>
      <c r="S43" s="285"/>
    </row>
    <row r="44" spans="1:19" ht="25.8">
      <c r="A44" s="284"/>
      <c r="B44" s="408"/>
      <c r="C44" s="397" t="s">
        <v>248</v>
      </c>
      <c r="D44" s="397"/>
      <c r="E44" s="795"/>
      <c r="F44" s="416"/>
      <c r="G44" s="416"/>
      <c r="H44" s="416"/>
      <c r="I44" s="309"/>
      <c r="J44" s="309"/>
      <c r="K44" s="309"/>
      <c r="L44" s="309"/>
      <c r="M44" s="309"/>
      <c r="N44" s="309"/>
      <c r="O44" s="309"/>
      <c r="P44" s="309"/>
      <c r="Q44" s="310"/>
      <c r="R44" s="424"/>
      <c r="S44" s="285"/>
    </row>
    <row r="45" spans="1:19" ht="25.8">
      <c r="A45" s="284"/>
      <c r="B45" s="408"/>
      <c r="C45" s="397"/>
      <c r="D45" s="397"/>
      <c r="E45" s="415"/>
      <c r="F45" s="416"/>
      <c r="G45" s="416"/>
      <c r="H45" s="416"/>
      <c r="I45" s="309"/>
      <c r="J45" s="309"/>
      <c r="K45" s="309"/>
      <c r="L45" s="309"/>
      <c r="M45" s="309"/>
      <c r="N45" s="309"/>
      <c r="O45" s="309"/>
      <c r="P45" s="309"/>
      <c r="Q45" s="310"/>
      <c r="R45" s="424"/>
      <c r="S45" s="285"/>
    </row>
    <row r="46" spans="1:19" ht="25.8">
      <c r="A46" s="284"/>
      <c r="B46" s="408"/>
      <c r="E46" s="1500"/>
      <c r="F46" s="1437" t="s">
        <v>249</v>
      </c>
      <c r="G46" s="1438" t="s">
        <v>174</v>
      </c>
      <c r="H46" s="1438" t="s">
        <v>175</v>
      </c>
      <c r="I46" s="1438" t="s">
        <v>176</v>
      </c>
      <c r="J46" s="1438" t="s">
        <v>177</v>
      </c>
      <c r="K46" s="1438" t="s">
        <v>98</v>
      </c>
      <c r="L46" s="1439" t="s">
        <v>121</v>
      </c>
      <c r="M46" s="535"/>
      <c r="N46" s="1501"/>
      <c r="O46" s="1501"/>
      <c r="P46" s="309"/>
      <c r="Q46" s="310"/>
      <c r="R46" s="424"/>
      <c r="S46" s="285"/>
    </row>
    <row r="47" spans="1:19" ht="23.4">
      <c r="A47" s="604"/>
      <c r="D47" s="311"/>
      <c r="E47" s="1500"/>
      <c r="F47" s="1437"/>
      <c r="G47" s="1438"/>
      <c r="H47" s="1438"/>
      <c r="I47" s="1438"/>
      <c r="J47" s="1438"/>
      <c r="K47" s="1438"/>
      <c r="L47" s="1439"/>
      <c r="M47" s="535"/>
      <c r="N47" s="1501"/>
      <c r="O47" s="1501"/>
      <c r="P47" s="309"/>
      <c r="Q47" s="310"/>
      <c r="R47" s="424"/>
      <c r="S47" s="285"/>
    </row>
    <row r="48" spans="1:19" ht="25.8">
      <c r="A48" s="284"/>
      <c r="B48" s="428"/>
      <c r="C48" s="397"/>
      <c r="D48" s="417"/>
      <c r="E48" s="1458" t="s">
        <v>122</v>
      </c>
      <c r="F48" s="1459"/>
      <c r="G48" s="1459"/>
      <c r="H48" s="1459"/>
      <c r="I48" s="1459"/>
      <c r="J48" s="1459"/>
      <c r="K48" s="1459"/>
      <c r="L48" s="1460">
        <f xml:space="preserve"> SUM(F48:K49)</f>
        <v>0</v>
      </c>
      <c r="M48" s="1454"/>
      <c r="N48" s="1454"/>
      <c r="O48" s="1454"/>
      <c r="P48" s="309"/>
      <c r="Q48" s="310"/>
      <c r="R48" s="424"/>
      <c r="S48" s="285"/>
    </row>
    <row r="49" spans="1:19" ht="24" customHeight="1">
      <c r="A49" s="284"/>
      <c r="B49" s="429"/>
      <c r="C49" s="416"/>
      <c r="D49" s="417"/>
      <c r="E49" s="1458"/>
      <c r="F49" s="1459"/>
      <c r="G49" s="1459"/>
      <c r="H49" s="1459"/>
      <c r="I49" s="1459"/>
      <c r="J49" s="1459"/>
      <c r="K49" s="1459"/>
      <c r="L49" s="1460"/>
      <c r="M49" s="1454"/>
      <c r="N49" s="1454"/>
      <c r="O49" s="1454"/>
      <c r="P49" s="309"/>
      <c r="Q49" s="310"/>
      <c r="R49" s="424"/>
      <c r="S49" s="285"/>
    </row>
    <row r="50" spans="1:19" ht="24" customHeight="1">
      <c r="A50" s="284"/>
      <c r="B50" s="429"/>
      <c r="C50" s="416"/>
      <c r="D50" s="417"/>
      <c r="E50" s="1458" t="s">
        <v>123</v>
      </c>
      <c r="F50" s="1459"/>
      <c r="G50" s="1459"/>
      <c r="H50" s="1459"/>
      <c r="I50" s="1459"/>
      <c r="J50" s="1459"/>
      <c r="K50" s="1459"/>
      <c r="L50" s="1460">
        <f t="shared" ref="L50" si="1" xml:space="preserve"> SUM(F50:K51)</f>
        <v>0</v>
      </c>
      <c r="M50" s="1454"/>
      <c r="N50" s="1454"/>
      <c r="O50" s="1454"/>
      <c r="P50" s="309"/>
      <c r="Q50" s="310"/>
      <c r="R50" s="424"/>
      <c r="S50" s="285"/>
    </row>
    <row r="51" spans="1:19" ht="24" customHeight="1">
      <c r="A51" s="284"/>
      <c r="B51" s="429"/>
      <c r="C51" s="416"/>
      <c r="D51" s="417"/>
      <c r="E51" s="1458"/>
      <c r="F51" s="1459"/>
      <c r="G51" s="1459"/>
      <c r="H51" s="1459"/>
      <c r="I51" s="1459"/>
      <c r="J51" s="1459"/>
      <c r="K51" s="1459"/>
      <c r="L51" s="1460"/>
      <c r="M51" s="1454"/>
      <c r="N51" s="1454"/>
      <c r="O51" s="1454"/>
      <c r="P51" s="309"/>
      <c r="Q51" s="310"/>
      <c r="R51" s="424"/>
      <c r="S51" s="285"/>
    </row>
    <row r="52" spans="1:19" ht="24" customHeight="1">
      <c r="A52" s="284"/>
      <c r="B52" s="429"/>
      <c r="C52" s="416"/>
      <c r="D52" s="417"/>
      <c r="E52" s="1458" t="s">
        <v>124</v>
      </c>
      <c r="F52" s="1459"/>
      <c r="G52" s="1459"/>
      <c r="H52" s="1459"/>
      <c r="I52" s="1459"/>
      <c r="J52" s="1459"/>
      <c r="K52" s="1459"/>
      <c r="L52" s="1460">
        <f t="shared" ref="L52" si="2" xml:space="preserve"> SUM(F52:K53)</f>
        <v>0</v>
      </c>
      <c r="M52" s="1454"/>
      <c r="N52" s="1454"/>
      <c r="O52" s="1454"/>
      <c r="P52" s="309"/>
      <c r="Q52" s="310"/>
      <c r="R52" s="424"/>
      <c r="S52" s="285"/>
    </row>
    <row r="53" spans="1:19" ht="24" customHeight="1">
      <c r="A53" s="284"/>
      <c r="B53" s="429"/>
      <c r="C53" s="416"/>
      <c r="D53" s="417"/>
      <c r="E53" s="1458"/>
      <c r="F53" s="1459"/>
      <c r="G53" s="1459"/>
      <c r="H53" s="1459"/>
      <c r="I53" s="1459"/>
      <c r="J53" s="1459"/>
      <c r="K53" s="1459"/>
      <c r="L53" s="1460"/>
      <c r="M53" s="1454"/>
      <c r="N53" s="1454"/>
      <c r="O53" s="1454"/>
      <c r="P53" s="309"/>
      <c r="Q53" s="310"/>
      <c r="R53" s="424"/>
      <c r="S53" s="287"/>
    </row>
    <row r="54" spans="1:19" ht="24" customHeight="1">
      <c r="A54" s="284"/>
      <c r="B54" s="429"/>
      <c r="C54" s="416"/>
      <c r="D54" s="417"/>
      <c r="E54" s="1458" t="s">
        <v>125</v>
      </c>
      <c r="F54" s="1459"/>
      <c r="G54" s="1459"/>
      <c r="H54" s="1459"/>
      <c r="I54" s="1459"/>
      <c r="J54" s="1459"/>
      <c r="K54" s="1459"/>
      <c r="L54" s="1460">
        <f t="shared" ref="L54" si="3" xml:space="preserve"> SUM(F54:K55)</f>
        <v>0</v>
      </c>
      <c r="M54" s="1454"/>
      <c r="N54" s="1454"/>
      <c r="O54" s="1454"/>
      <c r="P54" s="309"/>
      <c r="Q54" s="310"/>
      <c r="R54" s="424"/>
      <c r="S54" s="287"/>
    </row>
    <row r="55" spans="1:19" ht="24" customHeight="1">
      <c r="A55" s="284"/>
      <c r="B55" s="429"/>
      <c r="C55" s="416"/>
      <c r="D55" s="417"/>
      <c r="E55" s="1458"/>
      <c r="F55" s="1459"/>
      <c r="G55" s="1459"/>
      <c r="H55" s="1459"/>
      <c r="I55" s="1459"/>
      <c r="J55" s="1459"/>
      <c r="K55" s="1459"/>
      <c r="L55" s="1460"/>
      <c r="M55" s="1454"/>
      <c r="N55" s="1454"/>
      <c r="O55" s="1454"/>
      <c r="P55" s="309"/>
      <c r="Q55" s="310"/>
      <c r="R55" s="424"/>
      <c r="S55" s="287"/>
    </row>
    <row r="56" spans="1:19" ht="24" customHeight="1">
      <c r="A56" s="284"/>
      <c r="B56" s="429"/>
      <c r="C56" s="416"/>
      <c r="D56" s="417"/>
      <c r="E56" s="1458" t="s">
        <v>126</v>
      </c>
      <c r="F56" s="1459"/>
      <c r="G56" s="1459"/>
      <c r="H56" s="1459"/>
      <c r="I56" s="1459"/>
      <c r="J56" s="1459"/>
      <c r="K56" s="1459"/>
      <c r="L56" s="1460">
        <f t="shared" ref="L56" si="4" xml:space="preserve"> SUM(F56:K57)</f>
        <v>0</v>
      </c>
      <c r="M56" s="1454"/>
      <c r="N56" s="1454"/>
      <c r="O56" s="1454"/>
      <c r="P56" s="309"/>
      <c r="Q56" s="310"/>
      <c r="R56" s="424"/>
      <c r="S56" s="287"/>
    </row>
    <row r="57" spans="1:19" ht="24" customHeight="1">
      <c r="A57" s="284"/>
      <c r="B57" s="429"/>
      <c r="C57" s="416"/>
      <c r="D57" s="417"/>
      <c r="E57" s="1458"/>
      <c r="F57" s="1459"/>
      <c r="G57" s="1459"/>
      <c r="H57" s="1459"/>
      <c r="I57" s="1459"/>
      <c r="J57" s="1459"/>
      <c r="K57" s="1459"/>
      <c r="L57" s="1460"/>
      <c r="M57" s="1454"/>
      <c r="N57" s="1454"/>
      <c r="O57" s="1454"/>
      <c r="P57" s="309"/>
      <c r="Q57" s="310"/>
      <c r="R57" s="424"/>
      <c r="S57" s="287"/>
    </row>
    <row r="58" spans="1:19" ht="24" customHeight="1">
      <c r="A58" s="284"/>
      <c r="B58" s="429"/>
      <c r="C58" s="416"/>
      <c r="D58" s="417"/>
      <c r="E58" s="1458" t="s">
        <v>127</v>
      </c>
      <c r="F58" s="1459"/>
      <c r="G58" s="1459"/>
      <c r="H58" s="1459"/>
      <c r="I58" s="1459"/>
      <c r="J58" s="1459"/>
      <c r="K58" s="1459"/>
      <c r="L58" s="1460">
        <f t="shared" ref="L58" si="5" xml:space="preserve"> SUM(F58:K59)</f>
        <v>0</v>
      </c>
      <c r="M58" s="1454"/>
      <c r="N58" s="1454"/>
      <c r="O58" s="1454"/>
      <c r="P58" s="309"/>
      <c r="Q58" s="310"/>
      <c r="R58" s="424"/>
      <c r="S58" s="287"/>
    </row>
    <row r="59" spans="1:19" ht="24" customHeight="1">
      <c r="A59" s="284"/>
      <c r="B59" s="429"/>
      <c r="C59" s="416"/>
      <c r="D59" s="417"/>
      <c r="E59" s="1458"/>
      <c r="F59" s="1459"/>
      <c r="G59" s="1459"/>
      <c r="H59" s="1459"/>
      <c r="I59" s="1459"/>
      <c r="J59" s="1459"/>
      <c r="K59" s="1459"/>
      <c r="L59" s="1460"/>
      <c r="M59" s="1454"/>
      <c r="N59" s="1454"/>
      <c r="O59" s="1454"/>
      <c r="P59" s="309"/>
      <c r="Q59" s="310"/>
      <c r="R59" s="424"/>
      <c r="S59" s="287"/>
    </row>
    <row r="60" spans="1:19" ht="24" customHeight="1">
      <c r="A60" s="284"/>
      <c r="B60" s="429"/>
      <c r="C60" s="416"/>
      <c r="D60" s="417"/>
      <c r="E60" s="1458" t="s">
        <v>128</v>
      </c>
      <c r="F60" s="1459"/>
      <c r="G60" s="1459"/>
      <c r="H60" s="1459"/>
      <c r="I60" s="1459"/>
      <c r="J60" s="1459"/>
      <c r="K60" s="1459"/>
      <c r="L60" s="1460">
        <f t="shared" ref="L60" si="6" xml:space="preserve"> SUM(F60:K61)</f>
        <v>0</v>
      </c>
      <c r="M60" s="1454"/>
      <c r="N60" s="1454"/>
      <c r="O60" s="1454"/>
      <c r="P60" s="309"/>
      <c r="Q60" s="310"/>
      <c r="R60" s="424"/>
      <c r="S60" s="287"/>
    </row>
    <row r="61" spans="1:19" ht="24" customHeight="1">
      <c r="A61" s="284"/>
      <c r="B61" s="429"/>
      <c r="C61" s="416"/>
      <c r="D61" s="417"/>
      <c r="E61" s="1458"/>
      <c r="F61" s="1459"/>
      <c r="G61" s="1459"/>
      <c r="H61" s="1459"/>
      <c r="I61" s="1459"/>
      <c r="J61" s="1459"/>
      <c r="K61" s="1459"/>
      <c r="L61" s="1460"/>
      <c r="M61" s="1454"/>
      <c r="N61" s="1454"/>
      <c r="O61" s="1454"/>
      <c r="P61" s="309"/>
      <c r="Q61" s="310"/>
      <c r="R61" s="424"/>
      <c r="S61" s="287"/>
    </row>
    <row r="62" spans="1:19" ht="24" customHeight="1">
      <c r="A62" s="284"/>
      <c r="B62" s="429"/>
      <c r="C62" s="416"/>
      <c r="D62" s="417"/>
      <c r="E62" s="1458" t="s">
        <v>129</v>
      </c>
      <c r="F62" s="1459"/>
      <c r="G62" s="1459"/>
      <c r="H62" s="1459"/>
      <c r="I62" s="1459"/>
      <c r="J62" s="1459"/>
      <c r="K62" s="1459"/>
      <c r="L62" s="1460">
        <f t="shared" ref="L62" si="7" xml:space="preserve"> SUM(F62:K63)</f>
        <v>0</v>
      </c>
      <c r="M62" s="1454"/>
      <c r="N62" s="1454"/>
      <c r="O62" s="1454"/>
      <c r="P62" s="309"/>
      <c r="Q62" s="310"/>
      <c r="R62" s="424"/>
      <c r="S62" s="287"/>
    </row>
    <row r="63" spans="1:19" ht="24" customHeight="1">
      <c r="A63" s="284"/>
      <c r="B63" s="429"/>
      <c r="C63" s="416"/>
      <c r="D63" s="417"/>
      <c r="E63" s="1458"/>
      <c r="F63" s="1459"/>
      <c r="G63" s="1459"/>
      <c r="H63" s="1459"/>
      <c r="I63" s="1459"/>
      <c r="J63" s="1459"/>
      <c r="K63" s="1459"/>
      <c r="L63" s="1460"/>
      <c r="M63" s="1454"/>
      <c r="N63" s="1454"/>
      <c r="O63" s="1454"/>
      <c r="P63" s="309"/>
      <c r="Q63" s="310"/>
      <c r="R63" s="424"/>
      <c r="S63" s="287"/>
    </row>
    <row r="64" spans="1:19" ht="24" customHeight="1">
      <c r="A64" s="284"/>
      <c r="B64" s="429"/>
      <c r="C64" s="416"/>
      <c r="D64" s="417"/>
      <c r="E64" s="1458" t="s">
        <v>130</v>
      </c>
      <c r="F64" s="1459"/>
      <c r="G64" s="1459"/>
      <c r="H64" s="1459"/>
      <c r="I64" s="1459"/>
      <c r="J64" s="1459"/>
      <c r="K64" s="1459"/>
      <c r="L64" s="1460">
        <f t="shared" ref="L64" si="8" xml:space="preserve"> SUM(F64:K65)</f>
        <v>0</v>
      </c>
      <c r="M64" s="1454"/>
      <c r="N64" s="1454"/>
      <c r="O64" s="1454"/>
      <c r="P64" s="309"/>
      <c r="Q64" s="310"/>
      <c r="R64" s="424"/>
      <c r="S64" s="287"/>
    </row>
    <row r="65" spans="1:75" ht="24" customHeight="1">
      <c r="A65" s="284"/>
      <c r="B65" s="429"/>
      <c r="C65" s="416"/>
      <c r="D65" s="417"/>
      <c r="E65" s="1458"/>
      <c r="F65" s="1459"/>
      <c r="G65" s="1459"/>
      <c r="H65" s="1459"/>
      <c r="I65" s="1459"/>
      <c r="J65" s="1459"/>
      <c r="K65" s="1459"/>
      <c r="L65" s="1460"/>
      <c r="M65" s="1454"/>
      <c r="N65" s="1454"/>
      <c r="O65" s="1454"/>
      <c r="P65" s="309"/>
      <c r="Q65" s="310"/>
      <c r="R65" s="424"/>
      <c r="S65" s="287"/>
    </row>
    <row r="66" spans="1:75" ht="24" customHeight="1">
      <c r="A66" s="284"/>
      <c r="B66" s="429"/>
      <c r="C66" s="416"/>
      <c r="D66" s="417"/>
      <c r="E66" s="1458" t="s">
        <v>131</v>
      </c>
      <c r="F66" s="1459"/>
      <c r="G66" s="1459"/>
      <c r="H66" s="1459"/>
      <c r="I66" s="1459"/>
      <c r="J66" s="1459"/>
      <c r="K66" s="1459"/>
      <c r="L66" s="1460">
        <f t="shared" ref="L66" si="9" xml:space="preserve"> SUM(F66:K67)</f>
        <v>0</v>
      </c>
      <c r="M66" s="1454"/>
      <c r="N66" s="1454"/>
      <c r="O66" s="1454"/>
      <c r="P66" s="309"/>
      <c r="Q66" s="310"/>
      <c r="R66" s="424"/>
      <c r="S66" s="287"/>
      <c r="Z66" s="286"/>
      <c r="AA66" s="286"/>
      <c r="AB66" s="286"/>
      <c r="AC66" s="286"/>
      <c r="AD66" s="286"/>
      <c r="AE66" s="286"/>
      <c r="AF66" s="286"/>
      <c r="AG66" s="286"/>
      <c r="AH66" s="286"/>
      <c r="AI66" s="286"/>
      <c r="AJ66" s="286"/>
      <c r="AK66" s="286"/>
      <c r="AL66" s="286"/>
      <c r="AM66" s="286"/>
      <c r="AN66" s="286"/>
      <c r="AO66" s="286"/>
      <c r="AP66" s="286"/>
      <c r="AQ66" s="286"/>
      <c r="AR66" s="286"/>
      <c r="AS66" s="286"/>
      <c r="AT66" s="286"/>
      <c r="AU66" s="286"/>
      <c r="AV66" s="286"/>
      <c r="AW66" s="286"/>
      <c r="AX66" s="286"/>
      <c r="AY66" s="286"/>
      <c r="AZ66" s="286"/>
      <c r="BA66" s="286"/>
      <c r="BB66" s="286"/>
      <c r="BC66" s="286"/>
      <c r="BD66" s="286"/>
      <c r="BE66" s="286"/>
      <c r="BF66" s="286"/>
      <c r="BG66" s="286"/>
      <c r="BH66" s="286"/>
      <c r="BI66" s="286"/>
      <c r="BJ66" s="286"/>
      <c r="BK66" s="286"/>
      <c r="BL66" s="286"/>
      <c r="BM66" s="286"/>
      <c r="BN66" s="286"/>
      <c r="BO66" s="286"/>
      <c r="BP66" s="286"/>
      <c r="BQ66" s="286"/>
      <c r="BR66" s="286"/>
      <c r="BS66" s="286"/>
      <c r="BT66" s="286"/>
      <c r="BU66" s="286"/>
      <c r="BV66" s="286"/>
      <c r="BW66" s="286"/>
    </row>
    <row r="67" spans="1:75" ht="24" customHeight="1">
      <c r="A67" s="284"/>
      <c r="B67" s="429"/>
      <c r="C67" s="416"/>
      <c r="D67" s="417"/>
      <c r="E67" s="1458"/>
      <c r="F67" s="1459"/>
      <c r="G67" s="1459"/>
      <c r="H67" s="1459"/>
      <c r="I67" s="1459"/>
      <c r="J67" s="1459"/>
      <c r="K67" s="1459"/>
      <c r="L67" s="1460"/>
      <c r="M67" s="1454"/>
      <c r="N67" s="1454"/>
      <c r="O67" s="1454"/>
      <c r="P67" s="309"/>
      <c r="Q67" s="310"/>
      <c r="R67" s="424"/>
      <c r="S67" s="287"/>
      <c r="Z67" s="286"/>
      <c r="AA67" s="286"/>
      <c r="AB67" s="286"/>
      <c r="AC67" s="286"/>
      <c r="AD67" s="286"/>
      <c r="AE67" s="286"/>
      <c r="AF67" s="286"/>
      <c r="AG67" s="286"/>
      <c r="AH67" s="286"/>
      <c r="AI67" s="286"/>
      <c r="AJ67" s="286"/>
      <c r="AK67" s="286"/>
      <c r="AL67" s="286"/>
      <c r="AM67" s="286"/>
      <c r="AN67" s="286"/>
      <c r="AO67" s="286"/>
      <c r="AP67" s="286"/>
      <c r="AQ67" s="286"/>
      <c r="AR67" s="286"/>
      <c r="AS67" s="286"/>
      <c r="AT67" s="286"/>
      <c r="AU67" s="286"/>
      <c r="AV67" s="286"/>
      <c r="AW67" s="286"/>
      <c r="AX67" s="286"/>
      <c r="AY67" s="286"/>
      <c r="AZ67" s="286"/>
      <c r="BA67" s="286"/>
      <c r="BB67" s="286"/>
      <c r="BC67" s="286"/>
      <c r="BD67" s="286"/>
      <c r="BE67" s="286"/>
      <c r="BF67" s="286"/>
      <c r="BG67" s="286"/>
      <c r="BH67" s="286"/>
      <c r="BI67" s="286"/>
      <c r="BJ67" s="286"/>
      <c r="BK67" s="286"/>
      <c r="BL67" s="286"/>
      <c r="BM67" s="286"/>
      <c r="BN67" s="286"/>
      <c r="BO67" s="286"/>
      <c r="BP67" s="286"/>
      <c r="BQ67" s="286"/>
      <c r="BR67" s="286"/>
      <c r="BS67" s="286"/>
      <c r="BT67" s="286"/>
      <c r="BU67" s="286"/>
      <c r="BV67" s="286"/>
      <c r="BW67" s="286"/>
    </row>
    <row r="68" spans="1:75" ht="24" customHeight="1">
      <c r="A68" s="284"/>
      <c r="B68" s="429"/>
      <c r="C68" s="416"/>
      <c r="D68" s="417"/>
      <c r="E68" s="1458" t="s">
        <v>132</v>
      </c>
      <c r="F68" s="1459"/>
      <c r="G68" s="1459"/>
      <c r="H68" s="1459"/>
      <c r="I68" s="1459"/>
      <c r="J68" s="1459"/>
      <c r="K68" s="1459"/>
      <c r="L68" s="1460">
        <f t="shared" ref="L68" si="10" xml:space="preserve"> SUM(F68:K69)</f>
        <v>0</v>
      </c>
      <c r="M68" s="1454"/>
      <c r="N68" s="1454"/>
      <c r="O68" s="1454"/>
      <c r="P68" s="309"/>
      <c r="Q68" s="310"/>
      <c r="R68" s="424"/>
      <c r="S68" s="287"/>
      <c r="Z68" s="286"/>
      <c r="AA68" s="286"/>
      <c r="AB68" s="286"/>
      <c r="AC68" s="286"/>
      <c r="AD68" s="286"/>
      <c r="AE68" s="286"/>
      <c r="AF68" s="286"/>
      <c r="AG68" s="286"/>
      <c r="AH68" s="286"/>
      <c r="AI68" s="286"/>
      <c r="AJ68" s="286"/>
      <c r="AK68" s="286"/>
      <c r="AL68" s="286"/>
      <c r="AM68" s="286"/>
      <c r="AN68" s="286"/>
      <c r="AO68" s="286"/>
      <c r="AP68" s="286"/>
      <c r="AQ68" s="286"/>
      <c r="AR68" s="286"/>
      <c r="AS68" s="286"/>
      <c r="AT68" s="286"/>
      <c r="AU68" s="286"/>
      <c r="AV68" s="286"/>
      <c r="AW68" s="286"/>
      <c r="AX68" s="286"/>
      <c r="AY68" s="286"/>
      <c r="AZ68" s="286"/>
      <c r="BA68" s="286"/>
      <c r="BB68" s="286"/>
      <c r="BC68" s="286"/>
      <c r="BD68" s="286"/>
      <c r="BE68" s="286"/>
      <c r="BF68" s="286"/>
      <c r="BG68" s="286"/>
      <c r="BH68" s="286"/>
      <c r="BI68" s="286"/>
      <c r="BJ68" s="286"/>
      <c r="BK68" s="286"/>
      <c r="BL68" s="286"/>
      <c r="BM68" s="286"/>
      <c r="BN68" s="286"/>
      <c r="BO68" s="286"/>
      <c r="BP68" s="286"/>
      <c r="BQ68" s="286"/>
      <c r="BR68" s="286"/>
      <c r="BS68" s="286"/>
      <c r="BT68" s="286"/>
      <c r="BU68" s="286"/>
      <c r="BV68" s="286"/>
      <c r="BW68" s="286"/>
    </row>
    <row r="69" spans="1:75" ht="24" customHeight="1">
      <c r="A69" s="284"/>
      <c r="B69" s="429"/>
      <c r="C69" s="416"/>
      <c r="D69" s="417"/>
      <c r="E69" s="1458"/>
      <c r="F69" s="1459"/>
      <c r="G69" s="1459"/>
      <c r="H69" s="1459"/>
      <c r="I69" s="1459"/>
      <c r="J69" s="1459"/>
      <c r="K69" s="1459"/>
      <c r="L69" s="1460"/>
      <c r="M69" s="1454"/>
      <c r="N69" s="1454"/>
      <c r="O69" s="1454"/>
      <c r="P69" s="309"/>
      <c r="Q69" s="310"/>
      <c r="R69" s="424"/>
      <c r="S69" s="287"/>
      <c r="Z69" s="286"/>
      <c r="AA69" s="286"/>
      <c r="AB69" s="286"/>
      <c r="AC69" s="286"/>
      <c r="AD69" s="286"/>
      <c r="AE69" s="286"/>
      <c r="AF69" s="286"/>
      <c r="AG69" s="286"/>
      <c r="AH69" s="286"/>
      <c r="AI69" s="286"/>
      <c r="AJ69" s="286"/>
      <c r="AK69" s="286"/>
      <c r="AL69" s="286"/>
      <c r="AM69" s="286"/>
      <c r="AN69" s="286"/>
      <c r="AO69" s="286"/>
      <c r="AP69" s="286"/>
      <c r="AQ69" s="286"/>
      <c r="AR69" s="286"/>
      <c r="AS69" s="286"/>
      <c r="AT69" s="286"/>
      <c r="AU69" s="286"/>
      <c r="AV69" s="286"/>
      <c r="AW69" s="286"/>
      <c r="AX69" s="286"/>
      <c r="AY69" s="286"/>
      <c r="AZ69" s="286"/>
      <c r="BA69" s="286"/>
      <c r="BB69" s="286"/>
      <c r="BC69" s="286"/>
      <c r="BD69" s="286"/>
      <c r="BE69" s="286"/>
      <c r="BF69" s="286"/>
      <c r="BG69" s="286"/>
      <c r="BH69" s="286"/>
      <c r="BI69" s="286"/>
      <c r="BJ69" s="286"/>
      <c r="BK69" s="286"/>
      <c r="BL69" s="286"/>
      <c r="BM69" s="286"/>
      <c r="BN69" s="286"/>
      <c r="BO69" s="286"/>
      <c r="BP69" s="286"/>
      <c r="BQ69" s="286"/>
      <c r="BR69" s="286"/>
      <c r="BS69" s="286"/>
      <c r="BT69" s="286"/>
      <c r="BU69" s="286"/>
      <c r="BV69" s="286"/>
      <c r="BW69" s="286"/>
    </row>
    <row r="70" spans="1:75" ht="24" customHeight="1">
      <c r="A70" s="284"/>
      <c r="B70" s="429"/>
      <c r="C70" s="416"/>
      <c r="D70" s="417"/>
      <c r="E70" s="1464" t="s">
        <v>133</v>
      </c>
      <c r="F70" s="1459"/>
      <c r="G70" s="1459"/>
      <c r="H70" s="1459"/>
      <c r="I70" s="1459"/>
      <c r="J70" s="1459"/>
      <c r="K70" s="1459"/>
      <c r="L70" s="1460">
        <f t="shared" ref="L70" si="11" xml:space="preserve"> SUM(F70:K71)</f>
        <v>0</v>
      </c>
      <c r="M70" s="1454"/>
      <c r="N70" s="1454"/>
      <c r="O70" s="1454"/>
      <c r="P70" s="309"/>
      <c r="Q70" s="310"/>
      <c r="R70" s="424"/>
      <c r="S70" s="287"/>
      <c r="Z70" s="286"/>
      <c r="AA70" s="286"/>
      <c r="AB70" s="286"/>
      <c r="AC70" s="286"/>
      <c r="AD70" s="286"/>
      <c r="AE70" s="286"/>
      <c r="AF70" s="286"/>
      <c r="AG70" s="286"/>
      <c r="AH70" s="286"/>
      <c r="AI70" s="286"/>
      <c r="AJ70" s="286"/>
      <c r="AK70" s="286"/>
      <c r="AL70" s="286"/>
      <c r="AM70" s="286"/>
      <c r="AN70" s="286"/>
      <c r="AO70" s="286"/>
      <c r="AP70" s="286"/>
      <c r="AQ70" s="286"/>
      <c r="AR70" s="286"/>
      <c r="AS70" s="286"/>
      <c r="AT70" s="286"/>
      <c r="AU70" s="286"/>
      <c r="AV70" s="286"/>
      <c r="AW70" s="286"/>
      <c r="AX70" s="286"/>
      <c r="AY70" s="286"/>
      <c r="AZ70" s="286"/>
      <c r="BA70" s="286"/>
      <c r="BB70" s="286"/>
      <c r="BC70" s="286"/>
      <c r="BD70" s="286"/>
      <c r="BE70" s="286"/>
      <c r="BF70" s="286"/>
      <c r="BG70" s="286"/>
      <c r="BH70" s="286"/>
      <c r="BI70" s="286"/>
      <c r="BJ70" s="286"/>
      <c r="BK70" s="286"/>
      <c r="BL70" s="286"/>
      <c r="BM70" s="286"/>
      <c r="BN70" s="286"/>
      <c r="BO70" s="286"/>
      <c r="BP70" s="286"/>
      <c r="BQ70" s="286"/>
      <c r="BR70" s="286"/>
      <c r="BS70" s="286"/>
      <c r="BT70" s="286"/>
      <c r="BU70" s="286"/>
      <c r="BV70" s="286"/>
      <c r="BW70" s="286"/>
    </row>
    <row r="71" spans="1:75" ht="24" customHeight="1">
      <c r="A71" s="284"/>
      <c r="B71" s="429"/>
      <c r="C71" s="416"/>
      <c r="D71" s="417"/>
      <c r="E71" s="1464"/>
      <c r="F71" s="1459"/>
      <c r="G71" s="1459"/>
      <c r="H71" s="1459"/>
      <c r="I71" s="1459"/>
      <c r="J71" s="1459"/>
      <c r="K71" s="1459"/>
      <c r="L71" s="1460"/>
      <c r="M71" s="1454"/>
      <c r="N71" s="1454"/>
      <c r="O71" s="1454"/>
      <c r="P71" s="309"/>
      <c r="Q71" s="310"/>
      <c r="R71" s="424"/>
      <c r="S71" s="287"/>
      <c r="Z71" s="286"/>
      <c r="AA71" s="286"/>
      <c r="AB71" s="286"/>
      <c r="AC71" s="286"/>
      <c r="AD71" s="286"/>
      <c r="AE71" s="286"/>
      <c r="AF71" s="286"/>
      <c r="AG71" s="286"/>
      <c r="AH71" s="286"/>
      <c r="AI71" s="286"/>
      <c r="AJ71" s="286"/>
      <c r="AK71" s="286"/>
      <c r="AL71" s="286"/>
      <c r="AM71" s="286"/>
      <c r="AN71" s="286"/>
      <c r="AO71" s="286"/>
      <c r="AP71" s="286"/>
      <c r="AQ71" s="286"/>
      <c r="AR71" s="286"/>
      <c r="AS71" s="286"/>
      <c r="AT71" s="286"/>
      <c r="AU71" s="286"/>
      <c r="AV71" s="286"/>
      <c r="AW71" s="286"/>
      <c r="AX71" s="286"/>
      <c r="AY71" s="286"/>
      <c r="AZ71" s="286"/>
      <c r="BA71" s="286"/>
      <c r="BB71" s="286"/>
      <c r="BC71" s="286"/>
      <c r="BD71" s="286"/>
      <c r="BE71" s="286"/>
      <c r="BF71" s="286"/>
      <c r="BG71" s="286"/>
      <c r="BH71" s="286"/>
      <c r="BI71" s="286"/>
      <c r="BJ71" s="286"/>
      <c r="BK71" s="286"/>
      <c r="BL71" s="286"/>
      <c r="BM71" s="286"/>
      <c r="BN71" s="286"/>
      <c r="BO71" s="286"/>
      <c r="BP71" s="286"/>
      <c r="BQ71" s="286"/>
      <c r="BR71" s="286"/>
      <c r="BS71" s="286"/>
      <c r="BT71" s="286"/>
      <c r="BU71" s="286"/>
      <c r="BV71" s="286"/>
      <c r="BW71" s="286"/>
    </row>
    <row r="72" spans="1:75" ht="24" customHeight="1">
      <c r="A72" s="284"/>
      <c r="B72" s="429"/>
      <c r="C72" s="416"/>
      <c r="D72" s="417"/>
      <c r="E72" s="1461" t="s">
        <v>121</v>
      </c>
      <c r="F72" s="1462">
        <f>SUM(F48:F71)</f>
        <v>0</v>
      </c>
      <c r="G72" s="1462">
        <f>SUM(G48:G71)</f>
        <v>0</v>
      </c>
      <c r="H72" s="1462">
        <f t="shared" ref="H72:L72" si="12">SUM(H48:H71)</f>
        <v>0</v>
      </c>
      <c r="I72" s="1462">
        <f t="shared" si="12"/>
        <v>0</v>
      </c>
      <c r="J72" s="1462">
        <f t="shared" si="12"/>
        <v>0</v>
      </c>
      <c r="K72" s="1462">
        <f t="shared" si="12"/>
        <v>0</v>
      </c>
      <c r="L72" s="1456">
        <f t="shared" si="12"/>
        <v>0</v>
      </c>
      <c r="M72" s="1454"/>
      <c r="N72" s="1454"/>
      <c r="O72" s="1454"/>
      <c r="P72" s="309"/>
      <c r="Q72" s="310"/>
      <c r="R72" s="424"/>
      <c r="S72" s="287"/>
      <c r="Z72" s="286"/>
      <c r="AA72" s="286"/>
      <c r="AB72" s="286"/>
      <c r="AC72" s="286"/>
      <c r="AD72" s="286"/>
      <c r="AE72" s="286"/>
      <c r="AF72" s="286"/>
      <c r="AG72" s="286"/>
      <c r="AH72" s="286"/>
      <c r="AI72" s="286"/>
      <c r="AJ72" s="286"/>
      <c r="AK72" s="286"/>
      <c r="AL72" s="286"/>
      <c r="AM72" s="286"/>
      <c r="AN72" s="286"/>
      <c r="AO72" s="286"/>
      <c r="AP72" s="286"/>
      <c r="AQ72" s="286"/>
      <c r="AR72" s="286"/>
      <c r="AS72" s="286"/>
      <c r="AT72" s="286"/>
      <c r="AU72" s="286"/>
      <c r="AV72" s="286"/>
      <c r="AW72" s="286"/>
      <c r="AX72" s="286"/>
      <c r="AY72" s="286"/>
      <c r="AZ72" s="286"/>
      <c r="BA72" s="286"/>
      <c r="BB72" s="286"/>
      <c r="BC72" s="286"/>
      <c r="BD72" s="286"/>
      <c r="BE72" s="286"/>
      <c r="BF72" s="286"/>
      <c r="BG72" s="286"/>
      <c r="BH72" s="286"/>
      <c r="BI72" s="286"/>
      <c r="BJ72" s="286"/>
      <c r="BK72" s="286"/>
      <c r="BL72" s="286"/>
      <c r="BM72" s="286"/>
      <c r="BN72" s="286"/>
      <c r="BO72" s="286"/>
      <c r="BP72" s="286"/>
      <c r="BQ72" s="286"/>
      <c r="BR72" s="286"/>
      <c r="BS72" s="286"/>
      <c r="BT72" s="286"/>
      <c r="BU72" s="286"/>
      <c r="BV72" s="286"/>
      <c r="BW72" s="286"/>
    </row>
    <row r="73" spans="1:75" ht="24" customHeight="1">
      <c r="A73" s="284"/>
      <c r="B73" s="429"/>
      <c r="C73" s="416"/>
      <c r="D73" s="417"/>
      <c r="E73" s="1461"/>
      <c r="F73" s="1463"/>
      <c r="G73" s="1463"/>
      <c r="H73" s="1463"/>
      <c r="I73" s="1463"/>
      <c r="J73" s="1463"/>
      <c r="K73" s="1463"/>
      <c r="L73" s="1457"/>
      <c r="M73" s="1454"/>
      <c r="N73" s="1454"/>
      <c r="O73" s="1454"/>
      <c r="P73" s="309"/>
      <c r="Q73" s="310"/>
      <c r="R73" s="424"/>
      <c r="S73" s="285"/>
      <c r="T73" s="279"/>
      <c r="U73" s="286"/>
      <c r="V73" s="286"/>
      <c r="W73" s="286"/>
      <c r="X73" s="286"/>
      <c r="Y73" s="286"/>
      <c r="Z73" s="286"/>
      <c r="AA73" s="286"/>
      <c r="AB73" s="286"/>
      <c r="AC73" s="286"/>
      <c r="AD73" s="286"/>
      <c r="AE73" s="286"/>
      <c r="AF73" s="286"/>
      <c r="AG73" s="286"/>
      <c r="AH73" s="286"/>
      <c r="AI73" s="286"/>
      <c r="AJ73" s="286"/>
      <c r="AK73" s="286"/>
      <c r="AL73" s="286"/>
      <c r="AM73" s="286"/>
      <c r="AN73" s="286"/>
      <c r="AO73" s="286"/>
      <c r="AP73" s="286"/>
      <c r="AQ73" s="286"/>
      <c r="AR73" s="286"/>
      <c r="AS73" s="286"/>
      <c r="AT73" s="286"/>
      <c r="AU73" s="286"/>
      <c r="AV73" s="286"/>
      <c r="AW73" s="286"/>
      <c r="AX73" s="286"/>
      <c r="AY73" s="286"/>
      <c r="AZ73" s="286"/>
      <c r="BA73" s="286"/>
      <c r="BB73" s="286"/>
      <c r="BC73" s="286"/>
      <c r="BD73" s="286"/>
      <c r="BE73" s="286"/>
      <c r="BF73" s="286"/>
      <c r="BG73" s="286"/>
      <c r="BH73" s="286"/>
      <c r="BI73" s="286"/>
      <c r="BJ73" s="286"/>
      <c r="BK73" s="286"/>
      <c r="BL73" s="286"/>
      <c r="BM73" s="286"/>
      <c r="BN73" s="286"/>
      <c r="BO73" s="286"/>
      <c r="BP73" s="286"/>
      <c r="BQ73" s="286"/>
      <c r="BR73" s="286"/>
      <c r="BS73" s="286"/>
      <c r="BT73" s="286"/>
      <c r="BU73" s="286"/>
      <c r="BV73" s="286"/>
      <c r="BW73" s="286"/>
    </row>
    <row r="74" spans="1:75" ht="24" customHeight="1">
      <c r="A74" s="284"/>
      <c r="B74" s="429"/>
      <c r="C74" s="416"/>
      <c r="D74" s="417"/>
      <c r="E74" s="415"/>
      <c r="F74" s="416"/>
      <c r="G74" s="416"/>
      <c r="H74" s="416"/>
      <c r="I74" s="309"/>
      <c r="J74" s="309"/>
      <c r="K74" s="309"/>
      <c r="L74" s="309"/>
      <c r="M74" s="309"/>
      <c r="N74" s="309"/>
      <c r="O74" s="309"/>
      <c r="P74" s="309"/>
      <c r="Q74" s="310"/>
      <c r="R74" s="424"/>
      <c r="S74" s="285"/>
      <c r="T74" s="279"/>
      <c r="U74" s="286"/>
      <c r="V74" s="286"/>
      <c r="W74" s="286"/>
      <c r="X74" s="286"/>
      <c r="Y74" s="286"/>
      <c r="Z74" s="286"/>
      <c r="AA74" s="286"/>
      <c r="AB74" s="286"/>
      <c r="AC74" s="286"/>
      <c r="AD74" s="286"/>
      <c r="AE74" s="286"/>
      <c r="AF74" s="286"/>
      <c r="AG74" s="286"/>
      <c r="AH74" s="286"/>
      <c r="AI74" s="286"/>
      <c r="AJ74" s="286"/>
      <c r="AK74" s="286"/>
      <c r="AL74" s="286"/>
      <c r="AM74" s="286"/>
      <c r="AN74" s="286"/>
      <c r="AO74" s="286"/>
      <c r="AP74" s="286"/>
      <c r="AQ74" s="286"/>
      <c r="AR74" s="286"/>
      <c r="AS74" s="286"/>
      <c r="AT74" s="286"/>
      <c r="AU74" s="286"/>
      <c r="AV74" s="286"/>
      <c r="AW74" s="286"/>
      <c r="AX74" s="286"/>
      <c r="AY74" s="286"/>
      <c r="AZ74" s="286"/>
      <c r="BA74" s="286"/>
      <c r="BB74" s="286"/>
      <c r="BC74" s="286"/>
      <c r="BD74" s="286"/>
      <c r="BE74" s="286"/>
      <c r="BF74" s="286"/>
      <c r="BG74" s="286"/>
      <c r="BH74" s="286"/>
      <c r="BI74" s="286"/>
      <c r="BJ74" s="286"/>
      <c r="BK74" s="286"/>
      <c r="BL74" s="286"/>
      <c r="BM74" s="286"/>
      <c r="BN74" s="286"/>
      <c r="BO74" s="286"/>
      <c r="BP74" s="286"/>
      <c r="BQ74" s="286"/>
      <c r="BR74" s="286"/>
      <c r="BS74" s="286"/>
      <c r="BT74" s="286"/>
      <c r="BU74" s="286"/>
      <c r="BV74" s="286"/>
      <c r="BW74" s="286"/>
    </row>
    <row r="75" spans="1:75" s="286" customFormat="1" ht="24" customHeight="1">
      <c r="A75" s="284"/>
      <c r="B75" s="402"/>
      <c r="C75" s="630" t="s">
        <v>250</v>
      </c>
      <c r="D75" s="413"/>
      <c r="E75" s="414"/>
      <c r="F75" s="290"/>
      <c r="G75" s="290"/>
      <c r="H75" s="279"/>
      <c r="I75" s="279"/>
      <c r="J75" s="279"/>
      <c r="K75" s="279"/>
      <c r="L75" s="291"/>
      <c r="M75" s="291"/>
      <c r="N75" s="291"/>
      <c r="O75" s="291"/>
      <c r="P75" s="291"/>
      <c r="Q75" s="291"/>
      <c r="R75" s="424"/>
      <c r="S75" s="285"/>
      <c r="T75" s="279"/>
    </row>
    <row r="76" spans="1:75" s="286" customFormat="1" ht="24" customHeight="1">
      <c r="A76" s="284"/>
      <c r="B76" s="423"/>
      <c r="C76" s="290"/>
      <c r="D76" s="413"/>
      <c r="E76" s="414"/>
      <c r="F76" s="290"/>
      <c r="G76" s="290"/>
      <c r="H76" s="279"/>
      <c r="I76" s="279"/>
      <c r="J76" s="279"/>
      <c r="K76" s="279"/>
      <c r="L76" s="291"/>
      <c r="M76" s="291"/>
      <c r="N76" s="291"/>
      <c r="O76" s="291"/>
      <c r="P76" s="291"/>
      <c r="Q76" s="291"/>
      <c r="R76" s="424"/>
      <c r="S76" s="285"/>
      <c r="T76" s="279"/>
    </row>
    <row r="77" spans="1:75" s="286" customFormat="1" ht="24" customHeight="1">
      <c r="A77" s="284"/>
      <c r="B77" s="423"/>
      <c r="C77" s="290"/>
      <c r="D77" s="413"/>
      <c r="E77" s="623" t="s">
        <v>171</v>
      </c>
      <c r="F77" s="626" t="s">
        <v>251</v>
      </c>
      <c r="G77" s="627" t="s">
        <v>252</v>
      </c>
      <c r="H77" s="279"/>
      <c r="I77" s="279"/>
      <c r="J77" s="279"/>
      <c r="K77" s="279"/>
      <c r="L77" s="291"/>
      <c r="M77" s="291"/>
      <c r="N77" s="291"/>
      <c r="O77" s="291"/>
      <c r="P77" s="291"/>
      <c r="Q77" s="291"/>
      <c r="R77" s="424"/>
      <c r="S77" s="285"/>
      <c r="T77" s="279"/>
    </row>
    <row r="78" spans="1:75" s="286" customFormat="1" ht="24" customHeight="1">
      <c r="A78" s="284"/>
      <c r="B78" s="423"/>
      <c r="C78" s="290"/>
      <c r="D78" s="413"/>
      <c r="E78" s="624" t="s">
        <v>249</v>
      </c>
      <c r="F78" s="897">
        <f>F72</f>
        <v>0</v>
      </c>
      <c r="G78" s="885" t="e">
        <f>F78/$F$84</f>
        <v>#DIV/0!</v>
      </c>
      <c r="H78" s="279"/>
      <c r="I78" s="279"/>
      <c r="J78" s="279"/>
      <c r="K78" s="279"/>
      <c r="L78" s="291"/>
      <c r="M78" s="291"/>
      <c r="N78" s="291"/>
      <c r="O78" s="291"/>
      <c r="P78" s="291"/>
      <c r="Q78" s="291"/>
      <c r="R78" s="424"/>
      <c r="S78" s="285"/>
      <c r="T78" s="279"/>
    </row>
    <row r="79" spans="1:75" s="286" customFormat="1" ht="24" customHeight="1">
      <c r="A79" s="284"/>
      <c r="B79" s="423"/>
      <c r="C79" s="290"/>
      <c r="D79" s="413"/>
      <c r="E79" s="628" t="s">
        <v>174</v>
      </c>
      <c r="F79" s="897">
        <f>G72</f>
        <v>0</v>
      </c>
      <c r="G79" s="885" t="e">
        <f t="shared" ref="G79:G84" si="13">F79/$F$84</f>
        <v>#DIV/0!</v>
      </c>
      <c r="H79" s="279"/>
      <c r="I79" s="279"/>
      <c r="J79" s="279"/>
      <c r="K79" s="279"/>
      <c r="L79" s="291"/>
      <c r="M79" s="291"/>
      <c r="N79" s="291"/>
      <c r="O79" s="291"/>
      <c r="P79" s="291"/>
      <c r="Q79" s="291"/>
      <c r="R79" s="424"/>
      <c r="S79" s="285"/>
      <c r="T79" s="279"/>
    </row>
    <row r="80" spans="1:75" s="286" customFormat="1" ht="24" customHeight="1">
      <c r="A80" s="284"/>
      <c r="B80" s="423"/>
      <c r="C80" s="290"/>
      <c r="D80" s="413"/>
      <c r="E80" s="628" t="s">
        <v>175</v>
      </c>
      <c r="F80" s="897">
        <f>H72</f>
        <v>0</v>
      </c>
      <c r="G80" s="885" t="e">
        <f>F80/$F$84</f>
        <v>#DIV/0!</v>
      </c>
      <c r="H80" s="279"/>
      <c r="I80" s="279"/>
      <c r="J80" s="279"/>
      <c r="K80" s="279"/>
      <c r="L80" s="291"/>
      <c r="M80" s="291"/>
      <c r="N80" s="291"/>
      <c r="O80" s="291"/>
      <c r="P80" s="291"/>
      <c r="Q80" s="291"/>
      <c r="R80" s="424"/>
      <c r="S80" s="285"/>
      <c r="T80" s="279"/>
    </row>
    <row r="81" spans="1:28" s="286" customFormat="1" ht="24" customHeight="1">
      <c r="A81" s="284"/>
      <c r="B81" s="423"/>
      <c r="C81" s="290"/>
      <c r="D81" s="413"/>
      <c r="E81" s="628" t="s">
        <v>176</v>
      </c>
      <c r="F81" s="897">
        <f>I72</f>
        <v>0</v>
      </c>
      <c r="G81" s="885" t="e">
        <f t="shared" si="13"/>
        <v>#DIV/0!</v>
      </c>
      <c r="H81" s="279"/>
      <c r="I81" s="279"/>
      <c r="J81" s="279"/>
      <c r="K81" s="279"/>
      <c r="L81" s="291"/>
      <c r="M81" s="291"/>
      <c r="N81" s="291"/>
      <c r="O81" s="291"/>
      <c r="P81" s="291"/>
      <c r="Q81" s="291"/>
      <c r="R81" s="424"/>
      <c r="S81" s="285"/>
      <c r="T81" s="279"/>
    </row>
    <row r="82" spans="1:28" s="286" customFormat="1" ht="24" customHeight="1">
      <c r="A82" s="284"/>
      <c r="B82" s="423"/>
      <c r="C82" s="290"/>
      <c r="D82" s="413"/>
      <c r="E82" s="628" t="s">
        <v>253</v>
      </c>
      <c r="F82" s="897">
        <f>J72</f>
        <v>0</v>
      </c>
      <c r="G82" s="885" t="e">
        <f t="shared" si="13"/>
        <v>#DIV/0!</v>
      </c>
      <c r="H82" s="279"/>
      <c r="I82" s="279"/>
      <c r="J82" s="279"/>
      <c r="K82" s="279"/>
      <c r="L82" s="291"/>
      <c r="M82" s="291"/>
      <c r="N82" s="291"/>
      <c r="O82" s="291"/>
      <c r="P82" s="291"/>
      <c r="Q82" s="291"/>
      <c r="R82" s="424"/>
      <c r="S82" s="285"/>
      <c r="T82" s="279"/>
    </row>
    <row r="83" spans="1:28" s="286" customFormat="1" ht="24" customHeight="1">
      <c r="A83" s="284"/>
      <c r="B83" s="423"/>
      <c r="C83" s="290"/>
      <c r="D83" s="413"/>
      <c r="E83" s="628" t="s">
        <v>254</v>
      </c>
      <c r="F83" s="897">
        <f>K72</f>
        <v>0</v>
      </c>
      <c r="G83" s="885" t="e">
        <f t="shared" si="13"/>
        <v>#DIV/0!</v>
      </c>
      <c r="H83" s="279"/>
      <c r="I83" s="279"/>
      <c r="J83" s="279"/>
      <c r="K83" s="279"/>
      <c r="L83" s="291"/>
      <c r="M83" s="291"/>
      <c r="N83" s="291"/>
      <c r="O83" s="291"/>
      <c r="P83" s="291"/>
      <c r="Q83" s="291"/>
      <c r="R83" s="424"/>
      <c r="S83" s="285"/>
      <c r="T83" s="279"/>
    </row>
    <row r="84" spans="1:28" ht="24" customHeight="1">
      <c r="A84" s="284"/>
      <c r="B84" s="423"/>
      <c r="C84" s="290"/>
      <c r="D84" s="413"/>
      <c r="E84" s="629" t="s">
        <v>121</v>
      </c>
      <c r="F84" s="625">
        <f>SUM(F78:F83)</f>
        <v>0</v>
      </c>
      <c r="G84" s="892" t="e">
        <f t="shared" si="13"/>
        <v>#DIV/0!</v>
      </c>
      <c r="H84" s="279"/>
      <c r="I84" s="279"/>
      <c r="J84" s="279"/>
      <c r="K84" s="279"/>
      <c r="L84" s="291"/>
      <c r="M84" s="291"/>
      <c r="N84" s="291"/>
      <c r="O84" s="291"/>
      <c r="P84" s="291"/>
      <c r="Q84" s="291"/>
      <c r="R84" s="424"/>
      <c r="S84" s="285"/>
      <c r="T84" s="279"/>
      <c r="U84" s="286"/>
      <c r="V84" s="286"/>
      <c r="W84" s="286"/>
      <c r="X84" s="286"/>
      <c r="Y84" s="286"/>
      <c r="Z84" s="286"/>
      <c r="AA84" s="286"/>
      <c r="AB84" s="286"/>
    </row>
    <row r="85" spans="1:28" ht="24" customHeight="1">
      <c r="A85" s="759"/>
      <c r="B85" s="425"/>
      <c r="C85" s="292"/>
      <c r="D85" s="292"/>
      <c r="E85" s="292"/>
      <c r="F85" s="292"/>
      <c r="G85" s="292"/>
      <c r="H85" s="292"/>
      <c r="I85" s="292"/>
      <c r="J85" s="292"/>
      <c r="K85" s="292"/>
      <c r="L85" s="292"/>
      <c r="M85" s="292"/>
      <c r="N85" s="292"/>
      <c r="O85" s="292"/>
      <c r="P85" s="292"/>
      <c r="Q85" s="292"/>
      <c r="R85" s="426"/>
      <c r="S85" s="285"/>
    </row>
    <row r="86" spans="1:28" ht="19.05" customHeight="1">
      <c r="A86" s="284"/>
      <c r="B86" s="423"/>
      <c r="C86" s="286"/>
      <c r="D86" s="286"/>
      <c r="E86" s="286"/>
      <c r="F86" s="286"/>
      <c r="G86" s="286"/>
      <c r="H86" s="286"/>
      <c r="I86" s="286"/>
      <c r="J86" s="286"/>
      <c r="K86" s="286"/>
      <c r="L86" s="286"/>
      <c r="M86" s="286"/>
      <c r="N86" s="286"/>
      <c r="O86" s="286"/>
      <c r="P86" s="286"/>
      <c r="Q86" s="286"/>
      <c r="R86" s="424"/>
      <c r="S86" s="285"/>
    </row>
    <row r="87" spans="1:28" ht="28.05" customHeight="1">
      <c r="A87" s="284"/>
      <c r="B87" s="431"/>
      <c r="C87" s="632" t="s">
        <v>375</v>
      </c>
      <c r="D87" s="683"/>
      <c r="E87" s="683"/>
      <c r="F87" s="683"/>
      <c r="G87" s="286"/>
      <c r="H87" s="286"/>
      <c r="I87" s="286"/>
      <c r="J87" s="286"/>
      <c r="K87" s="286"/>
      <c r="L87" s="286"/>
      <c r="M87" s="286"/>
      <c r="N87" s="286"/>
      <c r="O87" s="286"/>
      <c r="P87" s="286"/>
      <c r="Q87" s="286"/>
      <c r="R87" s="424"/>
      <c r="S87" s="285"/>
    </row>
    <row r="88" spans="1:28" ht="24" customHeight="1">
      <c r="A88" s="284"/>
      <c r="B88" s="423"/>
      <c r="C88" s="1059" t="s">
        <v>256</v>
      </c>
      <c r="D88" s="683"/>
      <c r="E88" s="683"/>
      <c r="F88" s="683"/>
      <c r="G88" s="286"/>
      <c r="H88" s="286"/>
      <c r="I88" s="286"/>
      <c r="J88" s="286"/>
      <c r="K88" s="286"/>
      <c r="L88" s="286"/>
      <c r="M88" s="286"/>
      <c r="N88" s="286"/>
      <c r="O88" s="286"/>
      <c r="P88" s="286"/>
      <c r="Q88" s="286"/>
      <c r="R88" s="424"/>
      <c r="S88" s="285"/>
    </row>
    <row r="89" spans="1:28" ht="15" customHeight="1">
      <c r="A89" s="284"/>
      <c r="B89" s="423"/>
      <c r="C89" s="1058"/>
      <c r="D89" s="683"/>
      <c r="E89" s="683"/>
      <c r="F89" s="683"/>
      <c r="G89" s="286"/>
      <c r="H89" s="286"/>
      <c r="I89" s="286"/>
      <c r="J89" s="286"/>
      <c r="K89" s="286"/>
      <c r="L89" s="286"/>
      <c r="M89" s="286"/>
      <c r="N89" s="286"/>
      <c r="O89" s="286"/>
      <c r="P89" s="286"/>
      <c r="Q89" s="286"/>
      <c r="R89" s="424"/>
      <c r="S89" s="285"/>
    </row>
    <row r="90" spans="1:28" ht="28.05" customHeight="1">
      <c r="A90" s="284"/>
      <c r="B90" s="423"/>
      <c r="C90" s="684" t="s">
        <v>257</v>
      </c>
      <c r="D90" s="685"/>
      <c r="E90" s="685"/>
      <c r="F90" s="685"/>
      <c r="G90" s="286"/>
      <c r="H90" s="686" t="s">
        <v>258</v>
      </c>
      <c r="I90" s="685"/>
      <c r="J90" s="685"/>
      <c r="K90" s="685"/>
      <c r="L90" s="683"/>
      <c r="M90" s="286"/>
      <c r="N90" s="286"/>
      <c r="O90" s="286"/>
      <c r="P90" s="286"/>
      <c r="Q90" s="286"/>
      <c r="R90" s="424"/>
      <c r="S90" s="285"/>
    </row>
    <row r="91" spans="1:28" ht="24" customHeight="1">
      <c r="A91" s="284"/>
      <c r="B91" s="423"/>
      <c r="C91" s="684"/>
      <c r="D91" s="1547" t="s">
        <v>193</v>
      </c>
      <c r="E91" s="1547"/>
      <c r="F91" s="1547"/>
      <c r="G91" s="286"/>
      <c r="H91" s="686"/>
      <c r="I91" s="685"/>
      <c r="J91" s="685"/>
      <c r="K91" s="685"/>
      <c r="L91" s="683"/>
      <c r="M91" s="286"/>
      <c r="N91" s="286"/>
      <c r="O91" s="286"/>
      <c r="P91" s="286"/>
      <c r="Q91" s="286"/>
      <c r="R91" s="424"/>
      <c r="S91" s="285"/>
    </row>
    <row r="92" spans="1:28" ht="24" customHeight="1">
      <c r="A92" s="284"/>
      <c r="B92" s="423"/>
      <c r="C92" s="685"/>
      <c r="D92" s="685"/>
      <c r="E92" s="685"/>
      <c r="F92" s="685"/>
      <c r="G92" s="286"/>
      <c r="H92" s="685"/>
      <c r="I92" s="685"/>
      <c r="J92" s="685"/>
      <c r="K92" s="685"/>
      <c r="L92" s="683"/>
      <c r="M92" s="286"/>
      <c r="N92" s="286"/>
      <c r="O92" s="286"/>
      <c r="P92" s="286"/>
      <c r="Q92" s="286"/>
      <c r="R92" s="424"/>
      <c r="S92" s="285"/>
    </row>
    <row r="93" spans="1:28" ht="33" customHeight="1">
      <c r="A93" s="284"/>
      <c r="B93" s="423"/>
      <c r="C93" s="1186" t="s">
        <v>260</v>
      </c>
      <c r="D93" s="1548" t="s">
        <v>261</v>
      </c>
      <c r="E93" s="1549"/>
      <c r="F93" s="1549"/>
      <c r="G93" s="286"/>
      <c r="H93" s="1193" t="s">
        <v>262</v>
      </c>
      <c r="I93" s="1510" t="s">
        <v>261</v>
      </c>
      <c r="J93" s="1510"/>
      <c r="K93" s="1510" t="s">
        <v>263</v>
      </c>
      <c r="L93" s="1510"/>
      <c r="M93" s="286"/>
      <c r="N93" s="286"/>
      <c r="O93" s="286"/>
      <c r="P93" s="286"/>
      <c r="Q93" s="286"/>
      <c r="R93" s="424"/>
      <c r="S93" s="285"/>
    </row>
    <row r="94" spans="1:28" ht="24" customHeight="1">
      <c r="A94" s="284"/>
      <c r="B94" s="423"/>
      <c r="C94" s="1550" t="s">
        <v>264</v>
      </c>
      <c r="D94" s="1471" t="s">
        <v>265</v>
      </c>
      <c r="E94" s="1471"/>
      <c r="F94" s="1471"/>
      <c r="G94" s="286"/>
      <c r="H94" s="1495" t="s">
        <v>266</v>
      </c>
      <c r="I94" s="1472" t="s">
        <v>267</v>
      </c>
      <c r="J94" s="1466"/>
      <c r="K94" s="1518" t="s">
        <v>268</v>
      </c>
      <c r="L94" s="1519"/>
      <c r="M94" s="286"/>
      <c r="N94" s="286"/>
      <c r="O94" s="286"/>
      <c r="P94" s="286"/>
      <c r="Q94" s="286"/>
      <c r="R94" s="424"/>
      <c r="S94" s="285"/>
    </row>
    <row r="95" spans="1:28" ht="39" customHeight="1">
      <c r="A95" s="284"/>
      <c r="B95" s="423"/>
      <c r="C95" s="1551"/>
      <c r="D95" s="1471"/>
      <c r="E95" s="1471"/>
      <c r="F95" s="1471"/>
      <c r="G95" s="286"/>
      <c r="H95" s="1496"/>
      <c r="I95" s="1467"/>
      <c r="J95" s="1468"/>
      <c r="K95" s="1520"/>
      <c r="L95" s="1521"/>
      <c r="M95" s="286"/>
      <c r="N95" s="286"/>
      <c r="O95" s="286"/>
      <c r="P95" s="286"/>
      <c r="Q95" s="286"/>
      <c r="R95" s="424"/>
      <c r="S95" s="285"/>
    </row>
    <row r="96" spans="1:28" ht="24" customHeight="1">
      <c r="A96" s="284"/>
      <c r="B96" s="423"/>
      <c r="C96" s="1552"/>
      <c r="D96" s="1471"/>
      <c r="E96" s="1471"/>
      <c r="F96" s="1471"/>
      <c r="G96" s="286"/>
      <c r="H96" s="1495" t="s">
        <v>269</v>
      </c>
      <c r="I96" s="1465" t="s">
        <v>270</v>
      </c>
      <c r="J96" s="1466"/>
      <c r="K96" s="1465" t="s">
        <v>271</v>
      </c>
      <c r="L96" s="1466"/>
      <c r="M96" s="286"/>
      <c r="N96" s="286"/>
      <c r="O96" s="286"/>
      <c r="P96" s="286"/>
      <c r="Q96" s="286"/>
      <c r="R96" s="424"/>
      <c r="S96" s="285"/>
    </row>
    <row r="97" spans="1:19" ht="24" customHeight="1">
      <c r="A97" s="284"/>
      <c r="B97" s="423"/>
      <c r="C97" s="1514" t="s">
        <v>272</v>
      </c>
      <c r="D97" s="1472" t="s">
        <v>273</v>
      </c>
      <c r="E97" s="1473"/>
      <c r="F97" s="1474"/>
      <c r="G97" s="286"/>
      <c r="H97" s="1496"/>
      <c r="I97" s="1467"/>
      <c r="J97" s="1468"/>
      <c r="K97" s="1467"/>
      <c r="L97" s="1468"/>
      <c r="M97" s="286"/>
      <c r="N97" s="286"/>
      <c r="O97" s="286"/>
      <c r="P97" s="286"/>
      <c r="Q97" s="286"/>
      <c r="R97" s="424"/>
      <c r="S97" s="285"/>
    </row>
    <row r="98" spans="1:19" ht="33" customHeight="1">
      <c r="A98" s="284"/>
      <c r="B98" s="423"/>
      <c r="C98" s="1515"/>
      <c r="D98" s="1475"/>
      <c r="E98" s="1476"/>
      <c r="F98" s="1477"/>
      <c r="G98" s="286"/>
      <c r="H98" s="1495" t="s">
        <v>274</v>
      </c>
      <c r="I98" s="1472" t="s">
        <v>275</v>
      </c>
      <c r="J98" s="1466"/>
      <c r="K98" s="1472" t="s">
        <v>276</v>
      </c>
      <c r="L98" s="1466"/>
      <c r="M98" s="540"/>
      <c r="N98" s="286"/>
      <c r="O98" s="286"/>
      <c r="P98" s="286"/>
      <c r="Q98" s="286"/>
      <c r="R98" s="424"/>
      <c r="S98" s="285"/>
    </row>
    <row r="99" spans="1:19" ht="31.05" customHeight="1">
      <c r="A99" s="284"/>
      <c r="B99" s="423"/>
      <c r="C99" s="1516"/>
      <c r="D99" s="1478"/>
      <c r="E99" s="1479"/>
      <c r="F99" s="1480"/>
      <c r="G99" s="286"/>
      <c r="H99" s="1496"/>
      <c r="I99" s="1467"/>
      <c r="J99" s="1468"/>
      <c r="K99" s="1467"/>
      <c r="L99" s="1468"/>
      <c r="M99" s="286"/>
      <c r="N99" s="286"/>
      <c r="O99" s="286"/>
      <c r="P99" s="286"/>
      <c r="Q99" s="286"/>
      <c r="R99" s="424"/>
      <c r="S99" s="285"/>
    </row>
    <row r="100" spans="1:19" ht="30" customHeight="1">
      <c r="A100" s="284"/>
      <c r="B100" s="423"/>
      <c r="C100" s="1489" t="s">
        <v>277</v>
      </c>
      <c r="D100" s="1471" t="s">
        <v>376</v>
      </c>
      <c r="E100" s="1471"/>
      <c r="F100" s="1471"/>
      <c r="G100" s="286"/>
      <c r="H100" s="1495" t="s">
        <v>279</v>
      </c>
      <c r="I100" s="1465" t="s">
        <v>280</v>
      </c>
      <c r="J100" s="1466"/>
      <c r="K100" s="1465" t="s">
        <v>281</v>
      </c>
      <c r="L100" s="1466"/>
      <c r="M100" s="286"/>
      <c r="N100" s="286"/>
      <c r="O100" s="286"/>
      <c r="P100" s="286"/>
      <c r="Q100" s="286"/>
      <c r="R100" s="424"/>
      <c r="S100" s="285"/>
    </row>
    <row r="101" spans="1:19" ht="30" customHeight="1">
      <c r="A101" s="284"/>
      <c r="B101" s="423"/>
      <c r="C101" s="1490"/>
      <c r="D101" s="1471"/>
      <c r="E101" s="1471"/>
      <c r="F101" s="1471"/>
      <c r="G101" s="286"/>
      <c r="H101" s="1496"/>
      <c r="I101" s="1467"/>
      <c r="J101" s="1468"/>
      <c r="K101" s="1467"/>
      <c r="L101" s="1468"/>
      <c r="M101" s="286"/>
      <c r="N101" s="286"/>
      <c r="O101" s="286"/>
      <c r="P101" s="286"/>
      <c r="Q101" s="286"/>
      <c r="R101" s="424"/>
      <c r="S101" s="285"/>
    </row>
    <row r="102" spans="1:19" ht="31.95" customHeight="1">
      <c r="A102" s="284"/>
      <c r="B102" s="423"/>
      <c r="C102" s="1490"/>
      <c r="D102" s="1471"/>
      <c r="E102" s="1471"/>
      <c r="F102" s="1471"/>
      <c r="G102" s="286"/>
      <c r="H102" s="1495" t="s">
        <v>282</v>
      </c>
      <c r="I102" s="1465" t="s">
        <v>283</v>
      </c>
      <c r="J102" s="1466"/>
      <c r="K102" s="1465" t="s">
        <v>284</v>
      </c>
      <c r="L102" s="1466"/>
      <c r="M102" s="286"/>
      <c r="N102" s="286"/>
      <c r="O102" s="286"/>
      <c r="P102" s="286"/>
      <c r="Q102" s="286"/>
      <c r="R102" s="424"/>
      <c r="S102" s="285"/>
    </row>
    <row r="103" spans="1:19" ht="31.95" customHeight="1">
      <c r="A103" s="284"/>
      <c r="B103" s="423"/>
      <c r="C103" s="1531" t="s">
        <v>285</v>
      </c>
      <c r="D103" s="1471" t="s">
        <v>286</v>
      </c>
      <c r="E103" s="1471"/>
      <c r="F103" s="1471"/>
      <c r="G103" s="286"/>
      <c r="H103" s="1496"/>
      <c r="I103" s="1467"/>
      <c r="J103" s="1468"/>
      <c r="K103" s="1467"/>
      <c r="L103" s="1468"/>
      <c r="M103" s="286"/>
      <c r="N103" s="286"/>
      <c r="O103" s="286"/>
      <c r="P103" s="286"/>
      <c r="Q103" s="286"/>
      <c r="R103" s="424"/>
      <c r="S103" s="285"/>
    </row>
    <row r="104" spans="1:19" ht="31.95" customHeight="1">
      <c r="A104" s="284"/>
      <c r="B104" s="423"/>
      <c r="C104" s="1531"/>
      <c r="D104" s="1471"/>
      <c r="E104" s="1471"/>
      <c r="F104" s="1471"/>
      <c r="G104" s="286"/>
      <c r="H104" s="1495" t="s">
        <v>287</v>
      </c>
      <c r="I104" s="1472" t="s">
        <v>288</v>
      </c>
      <c r="J104" s="1466"/>
      <c r="K104" s="1472" t="s">
        <v>289</v>
      </c>
      <c r="L104" s="1466"/>
      <c r="M104" s="286"/>
      <c r="N104" s="286"/>
      <c r="O104" s="286"/>
      <c r="P104" s="286"/>
      <c r="Q104" s="286"/>
      <c r="R104" s="424"/>
      <c r="S104" s="285"/>
    </row>
    <row r="105" spans="1:19" ht="25.95" customHeight="1">
      <c r="A105" s="284"/>
      <c r="B105" s="423"/>
      <c r="C105" s="688"/>
      <c r="D105" s="689"/>
      <c r="E105" s="690"/>
      <c r="F105" s="691"/>
      <c r="G105" s="286"/>
      <c r="H105" s="1496"/>
      <c r="I105" s="1467"/>
      <c r="J105" s="1468"/>
      <c r="K105" s="1467"/>
      <c r="L105" s="1468"/>
      <c r="M105" s="286"/>
      <c r="N105" s="286"/>
      <c r="O105" s="286"/>
      <c r="P105" s="286"/>
      <c r="Q105" s="286"/>
      <c r="R105" s="424"/>
      <c r="S105" s="285"/>
    </row>
    <row r="106" spans="1:19" ht="25.95" customHeight="1">
      <c r="A106" s="284"/>
      <c r="B106" s="423"/>
      <c r="C106" s="688"/>
      <c r="D106" s="692"/>
      <c r="E106" s="690"/>
      <c r="F106" s="691"/>
      <c r="G106" s="286"/>
      <c r="H106" s="1495" t="s">
        <v>290</v>
      </c>
      <c r="I106" s="1465" t="s">
        <v>291</v>
      </c>
      <c r="J106" s="1466"/>
      <c r="K106" s="1472" t="s">
        <v>292</v>
      </c>
      <c r="L106" s="1466"/>
      <c r="M106" s="286"/>
      <c r="N106" s="286"/>
      <c r="O106" s="286"/>
      <c r="P106" s="286"/>
      <c r="Q106" s="286"/>
      <c r="R106" s="424"/>
      <c r="S106" s="285"/>
    </row>
    <row r="107" spans="1:19" ht="25.95" customHeight="1">
      <c r="A107" s="284"/>
      <c r="B107" s="423"/>
      <c r="E107" s="638"/>
      <c r="F107" s="639"/>
      <c r="G107" s="286"/>
      <c r="H107" s="1496"/>
      <c r="I107" s="1467"/>
      <c r="J107" s="1468"/>
      <c r="K107" s="1467"/>
      <c r="L107" s="1468"/>
      <c r="M107" s="286"/>
      <c r="N107" s="286"/>
      <c r="O107" s="286"/>
      <c r="P107" s="286"/>
      <c r="Q107" s="286"/>
      <c r="R107" s="424"/>
      <c r="S107" s="285"/>
    </row>
    <row r="108" spans="1:19" ht="25.95" customHeight="1">
      <c r="A108" s="284"/>
      <c r="B108" s="423"/>
      <c r="C108" s="586"/>
      <c r="D108" s="1222"/>
      <c r="E108" s="638"/>
      <c r="F108" s="639"/>
      <c r="G108" s="286"/>
      <c r="H108" s="1495" t="s">
        <v>293</v>
      </c>
      <c r="I108" s="1465" t="s">
        <v>294</v>
      </c>
      <c r="J108" s="1466"/>
      <c r="K108" s="1522" t="s">
        <v>295</v>
      </c>
      <c r="L108" s="1523"/>
      <c r="M108" s="286"/>
      <c r="N108" s="286"/>
      <c r="O108" s="286"/>
      <c r="P108" s="286"/>
      <c r="Q108" s="286"/>
      <c r="R108" s="424"/>
      <c r="S108" s="285"/>
    </row>
    <row r="109" spans="1:19" ht="25.95" customHeight="1">
      <c r="A109" s="284"/>
      <c r="B109" s="423"/>
      <c r="C109" s="586"/>
      <c r="D109" s="1222"/>
      <c r="E109" s="638"/>
      <c r="F109" s="639"/>
      <c r="G109" s="286"/>
      <c r="H109" s="1496"/>
      <c r="I109" s="1467"/>
      <c r="J109" s="1468"/>
      <c r="K109" s="1524"/>
      <c r="L109" s="1525"/>
      <c r="M109" s="286"/>
      <c r="N109" s="286"/>
      <c r="O109" s="286"/>
      <c r="P109" s="286"/>
      <c r="Q109" s="286"/>
      <c r="R109" s="424"/>
      <c r="S109" s="285"/>
    </row>
    <row r="110" spans="1:19" ht="25.95" customHeight="1">
      <c r="A110" s="284"/>
      <c r="B110" s="423"/>
      <c r="C110" s="586"/>
      <c r="D110" s="1222"/>
      <c r="E110" s="638"/>
      <c r="F110" s="639"/>
      <c r="G110" s="286"/>
      <c r="H110" s="1495" t="s">
        <v>296</v>
      </c>
      <c r="I110" s="1472" t="s">
        <v>297</v>
      </c>
      <c r="J110" s="1466"/>
      <c r="K110" s="1518" t="s">
        <v>298</v>
      </c>
      <c r="L110" s="1519"/>
      <c r="M110" s="286"/>
      <c r="N110" s="286"/>
      <c r="O110" s="286"/>
      <c r="P110" s="286"/>
      <c r="Q110" s="286"/>
      <c r="R110" s="424"/>
      <c r="S110" s="285"/>
    </row>
    <row r="111" spans="1:19" ht="25.95" customHeight="1">
      <c r="A111" s="284"/>
      <c r="B111" s="423"/>
      <c r="C111" s="586"/>
      <c r="D111" s="1222"/>
      <c r="E111" s="638"/>
      <c r="F111" s="639"/>
      <c r="G111" s="286"/>
      <c r="H111" s="1496"/>
      <c r="I111" s="1467"/>
      <c r="J111" s="1468"/>
      <c r="K111" s="1520"/>
      <c r="L111" s="1521"/>
      <c r="M111" s="286"/>
      <c r="N111" s="286"/>
      <c r="O111" s="286"/>
      <c r="P111" s="286"/>
      <c r="Q111" s="286"/>
      <c r="R111" s="424"/>
      <c r="S111" s="285"/>
    </row>
    <row r="112" spans="1:19" ht="25.95" customHeight="1">
      <c r="A112" s="284"/>
      <c r="B112" s="423"/>
      <c r="C112" s="586"/>
      <c r="D112" s="1222"/>
      <c r="E112" s="638"/>
      <c r="F112" s="639"/>
      <c r="G112" s="286"/>
      <c r="H112" s="1509" t="s">
        <v>254</v>
      </c>
      <c r="I112" s="1532" t="s">
        <v>299</v>
      </c>
      <c r="J112" s="1532"/>
      <c r="K112" s="1471" t="s">
        <v>300</v>
      </c>
      <c r="L112" s="1532"/>
      <c r="M112" s="286"/>
      <c r="N112" s="286"/>
      <c r="O112" s="286"/>
      <c r="P112" s="286"/>
      <c r="Q112" s="286"/>
      <c r="R112" s="424"/>
      <c r="S112" s="285"/>
    </row>
    <row r="113" spans="1:19" ht="25.95" customHeight="1">
      <c r="A113" s="284"/>
      <c r="B113" s="423"/>
      <c r="C113" s="586"/>
      <c r="D113" s="1222"/>
      <c r="E113" s="638"/>
      <c r="F113" s="639"/>
      <c r="G113" s="286"/>
      <c r="H113" s="1509"/>
      <c r="I113" s="1532"/>
      <c r="J113" s="1532"/>
      <c r="K113" s="1532"/>
      <c r="L113" s="1532"/>
      <c r="M113" s="286"/>
      <c r="N113" s="286"/>
      <c r="O113" s="286"/>
      <c r="P113" s="286"/>
      <c r="Q113" s="286"/>
      <c r="R113" s="424"/>
      <c r="S113" s="285"/>
    </row>
    <row r="114" spans="1:19" ht="19.05" customHeight="1" thickBot="1">
      <c r="A114" s="284"/>
      <c r="B114" s="423"/>
      <c r="C114" s="706"/>
      <c r="D114" s="707"/>
      <c r="E114" s="708"/>
      <c r="F114" s="648"/>
      <c r="G114" s="433"/>
      <c r="H114" s="433"/>
      <c r="I114" s="709"/>
      <c r="J114" s="709"/>
      <c r="K114" s="433"/>
      <c r="L114" s="433"/>
      <c r="M114" s="433"/>
      <c r="N114" s="286"/>
      <c r="O114" s="286"/>
      <c r="P114" s="286"/>
      <c r="Q114" s="286"/>
      <c r="R114" s="424"/>
      <c r="S114" s="285"/>
    </row>
    <row r="115" spans="1:19" ht="25.95" customHeight="1" thickBot="1">
      <c r="A115" s="284"/>
      <c r="B115" s="423"/>
      <c r="C115" s="790" t="s">
        <v>301</v>
      </c>
      <c r="D115" s="683"/>
      <c r="E115" s="1119">
        <f>K129</f>
        <v>0</v>
      </c>
      <c r="F115" s="918"/>
      <c r="G115" s="918"/>
      <c r="H115" s="695"/>
      <c r="I115" s="695"/>
      <c r="J115" s="695"/>
      <c r="K115" s="695"/>
      <c r="L115" s="695"/>
      <c r="M115" s="433"/>
      <c r="N115" s="286"/>
      <c r="O115" s="286"/>
      <c r="P115" s="286"/>
      <c r="Q115" s="286"/>
      <c r="R115" s="424"/>
      <c r="S115" s="285"/>
    </row>
    <row r="116" spans="1:19" ht="25.95" customHeight="1">
      <c r="A116" s="284"/>
      <c r="B116" s="423"/>
      <c r="C116" s="790"/>
      <c r="D116" s="683"/>
      <c r="E116" s="524"/>
      <c r="F116" s="918"/>
      <c r="G116" s="918"/>
      <c r="H116" s="695"/>
      <c r="I116" s="695"/>
      <c r="J116" s="695"/>
      <c r="K116" s="695"/>
      <c r="L116" s="695"/>
      <c r="M116" s="433"/>
      <c r="N116" s="286"/>
      <c r="O116" s="286"/>
      <c r="P116" s="286"/>
      <c r="Q116" s="286"/>
      <c r="R116" s="424"/>
      <c r="S116" s="285"/>
    </row>
    <row r="117" spans="1:19" ht="25.95" customHeight="1">
      <c r="A117" s="284"/>
      <c r="B117" s="423"/>
      <c r="C117" s="790"/>
      <c r="D117" s="683"/>
      <c r="E117" s="1543"/>
      <c r="F117" s="1543"/>
      <c r="G117" s="918"/>
      <c r="H117" s="695"/>
      <c r="I117" s="695"/>
      <c r="J117" s="695"/>
      <c r="K117" s="695"/>
      <c r="L117" s="695"/>
      <c r="M117" s="433"/>
      <c r="N117" s="286"/>
      <c r="O117" s="286"/>
      <c r="P117" s="286"/>
      <c r="Q117" s="286"/>
      <c r="R117" s="424"/>
      <c r="S117" s="285"/>
    </row>
    <row r="118" spans="1:19" ht="23.4">
      <c r="A118" s="284"/>
      <c r="B118" s="423"/>
      <c r="C118" s="695"/>
      <c r="D118" s="695"/>
      <c r="E118" s="433"/>
      <c r="F118" s="433"/>
      <c r="G118" s="695"/>
      <c r="H118" s="695"/>
      <c r="I118" s="693" t="s">
        <v>2</v>
      </c>
      <c r="J118" s="693" t="s">
        <v>302</v>
      </c>
      <c r="K118" s="693" t="s">
        <v>303</v>
      </c>
      <c r="L118" s="1546" t="s">
        <v>304</v>
      </c>
      <c r="M118" s="1546"/>
      <c r="N118" s="1152" t="s">
        <v>305</v>
      </c>
      <c r="O118" s="286"/>
      <c r="P118" s="286"/>
      <c r="Q118" s="286"/>
      <c r="R118" s="424"/>
      <c r="S118" s="285"/>
    </row>
    <row r="119" spans="1:19" ht="25.8">
      <c r="A119" s="284"/>
      <c r="B119" s="423"/>
      <c r="C119" s="632" t="s">
        <v>306</v>
      </c>
      <c r="D119" s="683"/>
      <c r="E119" s="433"/>
      <c r="F119" s="433"/>
      <c r="G119" s="695"/>
      <c r="H119" s="695"/>
      <c r="I119" s="1208">
        <v>1</v>
      </c>
      <c r="J119" s="314" t="s">
        <v>266</v>
      </c>
      <c r="K119" s="1208">
        <f>D137</f>
        <v>0</v>
      </c>
      <c r="L119" s="1491"/>
      <c r="M119" s="1492"/>
      <c r="N119" s="912" t="s">
        <v>307</v>
      </c>
      <c r="O119" s="286"/>
      <c r="P119" s="286"/>
      <c r="Q119" s="286"/>
      <c r="R119" s="424"/>
      <c r="S119" s="285"/>
    </row>
    <row r="120" spans="1:19" ht="23.4">
      <c r="A120" s="284"/>
      <c r="B120" s="423"/>
      <c r="C120" s="695"/>
      <c r="D120" s="433"/>
      <c r="E120" s="433"/>
      <c r="F120" s="327"/>
      <c r="G120" s="695"/>
      <c r="H120" s="695"/>
      <c r="I120" s="1208">
        <v>2</v>
      </c>
      <c r="J120" s="527" t="s">
        <v>269</v>
      </c>
      <c r="K120" s="1208">
        <f>J137</f>
        <v>0</v>
      </c>
      <c r="L120" s="1491"/>
      <c r="M120" s="1492"/>
      <c r="N120" s="912" t="s">
        <v>307</v>
      </c>
      <c r="O120" s="286"/>
      <c r="P120" s="286"/>
      <c r="Q120" s="286"/>
      <c r="R120" s="424"/>
      <c r="S120" s="285"/>
    </row>
    <row r="121" spans="1:19" ht="23.4">
      <c r="A121" s="284"/>
      <c r="B121" s="423"/>
      <c r="C121" s="433"/>
      <c r="D121" s="696" t="s">
        <v>260</v>
      </c>
      <c r="E121" s="696" t="s">
        <v>308</v>
      </c>
      <c r="F121" s="696" t="s">
        <v>309</v>
      </c>
      <c r="G121" s="695"/>
      <c r="H121" s="695"/>
      <c r="I121" s="1208">
        <v>3</v>
      </c>
      <c r="J121" s="527" t="s">
        <v>274</v>
      </c>
      <c r="K121" s="1208">
        <f>D145</f>
        <v>0</v>
      </c>
      <c r="L121" s="1491"/>
      <c r="M121" s="1492"/>
      <c r="N121" s="912" t="s">
        <v>307</v>
      </c>
      <c r="O121" s="286"/>
      <c r="P121" s="286"/>
      <c r="Q121" s="286"/>
      <c r="R121" s="424"/>
      <c r="S121" s="285"/>
    </row>
    <row r="122" spans="1:19" ht="23.4">
      <c r="A122" s="284"/>
      <c r="B122" s="423"/>
      <c r="C122" s="433"/>
      <c r="D122" s="1188" t="s">
        <v>264</v>
      </c>
      <c r="E122" s="1208">
        <f>D133+J133+D141+J141+D149+J149+D157+J157+D165+J165</f>
        <v>0</v>
      </c>
      <c r="F122" s="1214" t="e">
        <f>(G133+M133+G141+M141+G149+M149+G157+M157+G165+M165)/E122</f>
        <v>#DIV/0!</v>
      </c>
      <c r="G122" s="695"/>
      <c r="H122" s="695"/>
      <c r="I122" s="1208">
        <v>4</v>
      </c>
      <c r="J122" s="527" t="s">
        <v>279</v>
      </c>
      <c r="K122" s="1208">
        <f>J145</f>
        <v>0</v>
      </c>
      <c r="L122" s="1491"/>
      <c r="M122" s="1492"/>
      <c r="N122" s="912" t="s">
        <v>307</v>
      </c>
      <c r="O122" s="286"/>
      <c r="P122" s="286"/>
      <c r="Q122" s="286"/>
      <c r="R122" s="424"/>
      <c r="S122" s="285"/>
    </row>
    <row r="123" spans="1:19" ht="23.4">
      <c r="A123" s="284"/>
      <c r="B123" s="423"/>
      <c r="C123" s="433"/>
      <c r="D123" s="1208" t="s">
        <v>272</v>
      </c>
      <c r="E123" s="1208">
        <f>D134+J134+D142+J142+D150+J150+D158+J158+D166+J166</f>
        <v>0</v>
      </c>
      <c r="F123" s="1214" t="e">
        <f>(G134+M134+G142+M142+G150+M150+G158+M158+G166+M166)/E123</f>
        <v>#DIV/0!</v>
      </c>
      <c r="G123" s="695"/>
      <c r="H123" s="695"/>
      <c r="I123" s="1208">
        <v>5</v>
      </c>
      <c r="J123" s="527" t="s">
        <v>282</v>
      </c>
      <c r="K123" s="1208">
        <f>D153</f>
        <v>0</v>
      </c>
      <c r="L123" s="1491"/>
      <c r="M123" s="1492"/>
      <c r="N123" s="912" t="s">
        <v>307</v>
      </c>
      <c r="O123" s="286"/>
      <c r="P123" s="286"/>
      <c r="Q123" s="286"/>
      <c r="R123" s="424"/>
      <c r="S123" s="285"/>
    </row>
    <row r="124" spans="1:19" ht="23.4">
      <c r="A124" s="284"/>
      <c r="B124" s="423"/>
      <c r="C124" s="433"/>
      <c r="D124" s="1208" t="s">
        <v>277</v>
      </c>
      <c r="E124" s="1208">
        <f>D135+J135+D143+J143+D151+J151+D159+J159+D167+J167</f>
        <v>0</v>
      </c>
      <c r="F124" s="1214" t="e">
        <f>(G135+M135+G143+M143+G151+M151+G159+M159+G167+M167)/E124</f>
        <v>#DIV/0!</v>
      </c>
      <c r="G124" s="695"/>
      <c r="H124" s="695"/>
      <c r="I124" s="1208">
        <v>6</v>
      </c>
      <c r="J124" s="527" t="s">
        <v>287</v>
      </c>
      <c r="K124" s="1208">
        <f>J153</f>
        <v>0</v>
      </c>
      <c r="L124" s="1491"/>
      <c r="M124" s="1492"/>
      <c r="N124" s="912" t="s">
        <v>307</v>
      </c>
      <c r="O124" s="286"/>
      <c r="P124" s="286"/>
      <c r="Q124" s="286"/>
      <c r="R124" s="424"/>
      <c r="S124" s="285"/>
    </row>
    <row r="125" spans="1:19" ht="23.4">
      <c r="A125" s="284"/>
      <c r="B125" s="423"/>
      <c r="C125" s="433"/>
      <c r="D125" s="1208" t="s">
        <v>285</v>
      </c>
      <c r="E125" s="1208">
        <f>D136+J136+D144+J144+D152+J152+D160+J160+D168+J168</f>
        <v>0</v>
      </c>
      <c r="F125" s="1214" t="e">
        <f>(G136+M136+G144+M144+G152+M152+G160+M160+G168+M168)/E125</f>
        <v>#DIV/0!</v>
      </c>
      <c r="G125" s="695"/>
      <c r="H125" s="695"/>
      <c r="I125" s="1208">
        <v>7</v>
      </c>
      <c r="J125" s="664" t="s">
        <v>290</v>
      </c>
      <c r="K125" s="1208">
        <f>D161</f>
        <v>0</v>
      </c>
      <c r="L125" s="1491"/>
      <c r="M125" s="1492"/>
      <c r="N125" s="912" t="s">
        <v>307</v>
      </c>
      <c r="O125" s="286"/>
      <c r="P125" s="286"/>
      <c r="Q125" s="286"/>
      <c r="R125" s="424"/>
      <c r="S125" s="285"/>
    </row>
    <row r="126" spans="1:19" ht="23.4">
      <c r="A126" s="284"/>
      <c r="B126" s="423"/>
      <c r="C126" s="433"/>
      <c r="D126" s="533" t="s">
        <v>121</v>
      </c>
      <c r="E126" s="1208">
        <f>SUM(E122:E125)</f>
        <v>0</v>
      </c>
      <c r="F126" s="918"/>
      <c r="G126" s="695"/>
      <c r="H126" s="695"/>
      <c r="I126" s="1208">
        <v>8</v>
      </c>
      <c r="J126" s="527" t="s">
        <v>293</v>
      </c>
      <c r="K126" s="1208">
        <f>J161</f>
        <v>0</v>
      </c>
      <c r="L126" s="1491"/>
      <c r="M126" s="1492"/>
      <c r="N126" s="912" t="s">
        <v>307</v>
      </c>
      <c r="O126" s="286"/>
      <c r="P126" s="286"/>
      <c r="Q126" s="286"/>
      <c r="R126" s="424"/>
      <c r="S126" s="285"/>
    </row>
    <row r="127" spans="1:19" ht="23.4">
      <c r="A127" s="284"/>
      <c r="B127" s="423"/>
      <c r="C127" s="433"/>
      <c r="D127" s="1221"/>
      <c r="E127" s="433"/>
      <c r="F127" s="918"/>
      <c r="G127" s="695"/>
      <c r="H127" s="695"/>
      <c r="I127" s="1208">
        <v>9</v>
      </c>
      <c r="J127" s="527" t="s">
        <v>296</v>
      </c>
      <c r="K127" s="1208">
        <f>D169</f>
        <v>0</v>
      </c>
      <c r="L127" s="1491"/>
      <c r="M127" s="1492"/>
      <c r="N127" s="912" t="s">
        <v>307</v>
      </c>
      <c r="O127" s="286"/>
      <c r="P127" s="286"/>
      <c r="Q127" s="286"/>
      <c r="R127" s="424"/>
      <c r="S127" s="285"/>
    </row>
    <row r="128" spans="1:19" ht="23.4">
      <c r="A128" s="284"/>
      <c r="B128" s="423"/>
      <c r="C128" s="433"/>
      <c r="D128" s="1221"/>
      <c r="E128" s="433"/>
      <c r="F128" s="918"/>
      <c r="G128" s="695"/>
      <c r="H128" s="695"/>
      <c r="I128" s="1208">
        <v>10</v>
      </c>
      <c r="J128" s="527" t="s">
        <v>98</v>
      </c>
      <c r="K128" s="1208">
        <f>J169</f>
        <v>0</v>
      </c>
      <c r="L128" s="1491"/>
      <c r="M128" s="1492"/>
      <c r="N128" s="912" t="s">
        <v>307</v>
      </c>
      <c r="O128" s="286"/>
      <c r="P128" s="286"/>
      <c r="Q128" s="286"/>
      <c r="R128" s="424"/>
      <c r="S128" s="285"/>
    </row>
    <row r="129" spans="1:19" ht="23.4">
      <c r="A129" s="284"/>
      <c r="B129" s="423"/>
      <c r="C129" s="433"/>
      <c r="D129" s="695"/>
      <c r="E129" s="695"/>
      <c r="F129" s="433"/>
      <c r="G129" s="695"/>
      <c r="H129" s="695"/>
      <c r="I129" s="313"/>
      <c r="J129" s="533" t="s">
        <v>310</v>
      </c>
      <c r="K129" s="1208">
        <f>SUM(K119:K128)</f>
        <v>0</v>
      </c>
      <c r="L129" s="1491"/>
      <c r="M129" s="1492"/>
      <c r="N129" s="912" t="s">
        <v>307</v>
      </c>
      <c r="O129" s="286"/>
      <c r="P129" s="286"/>
      <c r="Q129" s="286"/>
      <c r="R129" s="424"/>
      <c r="S129" s="285"/>
    </row>
    <row r="130" spans="1:19" ht="23.4">
      <c r="A130" s="284"/>
      <c r="B130" s="423"/>
      <c r="C130" s="695"/>
      <c r="D130" s="695"/>
      <c r="E130" s="695"/>
      <c r="F130" s="695"/>
      <c r="G130" s="918"/>
      <c r="H130" s="433"/>
      <c r="I130" s="695"/>
      <c r="J130" s="695"/>
      <c r="K130" s="695"/>
      <c r="L130" s="433"/>
      <c r="M130" s="433"/>
      <c r="N130" s="286"/>
      <c r="O130" s="286"/>
      <c r="P130" s="286"/>
      <c r="Q130" s="286"/>
      <c r="R130" s="424"/>
      <c r="S130" s="285"/>
    </row>
    <row r="131" spans="1:19" ht="23.4">
      <c r="A131" s="284"/>
      <c r="B131" s="423"/>
      <c r="C131" s="1481" t="s">
        <v>266</v>
      </c>
      <c r="D131" s="1482"/>
      <c r="E131" s="1482"/>
      <c r="F131" s="1482"/>
      <c r="G131" s="1483"/>
      <c r="H131" s="433"/>
      <c r="I131" s="1481" t="s">
        <v>269</v>
      </c>
      <c r="J131" s="1482"/>
      <c r="K131" s="1482"/>
      <c r="L131" s="1482"/>
      <c r="M131" s="1483"/>
      <c r="N131" s="286"/>
      <c r="O131" s="286"/>
      <c r="P131" s="286"/>
      <c r="Q131" s="286"/>
      <c r="R131" s="424"/>
      <c r="S131" s="285"/>
    </row>
    <row r="132" spans="1:19" ht="23.4">
      <c r="A132" s="284"/>
      <c r="B132" s="423"/>
      <c r="C132" s="526" t="s">
        <v>260</v>
      </c>
      <c r="D132" s="526" t="s">
        <v>308</v>
      </c>
      <c r="E132" s="526" t="s">
        <v>311</v>
      </c>
      <c r="F132" s="526" t="s">
        <v>312</v>
      </c>
      <c r="G132" s="526" t="s">
        <v>313</v>
      </c>
      <c r="H132" s="433"/>
      <c r="I132" s="526" t="s">
        <v>260</v>
      </c>
      <c r="J132" s="526" t="s">
        <v>308</v>
      </c>
      <c r="K132" s="526" t="s">
        <v>311</v>
      </c>
      <c r="L132" s="526" t="s">
        <v>312</v>
      </c>
      <c r="M132" s="526" t="s">
        <v>313</v>
      </c>
      <c r="N132" s="286"/>
      <c r="O132" s="286"/>
      <c r="P132" s="286"/>
      <c r="Q132" s="286"/>
      <c r="R132" s="424"/>
      <c r="S132" s="285"/>
    </row>
    <row r="133" spans="1:19" ht="23.4">
      <c r="A133" s="284"/>
      <c r="B133" s="423"/>
      <c r="C133" s="1188" t="s">
        <v>264</v>
      </c>
      <c r="D133" s="314"/>
      <c r="E133" s="314"/>
      <c r="F133" s="314"/>
      <c r="G133" s="526"/>
      <c r="H133" s="433"/>
      <c r="I133" s="1188" t="s">
        <v>264</v>
      </c>
      <c r="J133" s="314"/>
      <c r="K133" s="314"/>
      <c r="L133" s="314"/>
      <c r="M133" s="526"/>
      <c r="N133" s="286"/>
      <c r="O133" s="286"/>
      <c r="P133" s="286"/>
      <c r="Q133" s="286"/>
      <c r="R133" s="424"/>
      <c r="S133" s="285"/>
    </row>
    <row r="134" spans="1:19" ht="23.4">
      <c r="A134" s="284"/>
      <c r="B134" s="423"/>
      <c r="C134" s="1208" t="s">
        <v>272</v>
      </c>
      <c r="D134" s="313"/>
      <c r="E134" s="313"/>
      <c r="F134" s="313"/>
      <c r="G134" s="694"/>
      <c r="H134" s="433"/>
      <c r="I134" s="1208" t="s">
        <v>272</v>
      </c>
      <c r="J134" s="313"/>
      <c r="K134" s="313"/>
      <c r="L134" s="313"/>
      <c r="M134" s="694"/>
      <c r="N134" s="286"/>
      <c r="O134" s="286"/>
      <c r="P134" s="286"/>
      <c r="Q134" s="286"/>
      <c r="R134" s="424"/>
      <c r="S134" s="285"/>
    </row>
    <row r="135" spans="1:19" ht="23.4">
      <c r="A135" s="284"/>
      <c r="B135" s="423"/>
      <c r="C135" s="1208" t="s">
        <v>277</v>
      </c>
      <c r="D135" s="313"/>
      <c r="E135" s="313"/>
      <c r="F135" s="313"/>
      <c r="G135" s="694"/>
      <c r="H135" s="433"/>
      <c r="I135" s="1208" t="s">
        <v>277</v>
      </c>
      <c r="J135" s="313"/>
      <c r="K135" s="313"/>
      <c r="L135" s="313"/>
      <c r="M135" s="694"/>
      <c r="N135" s="286"/>
      <c r="O135" s="286"/>
      <c r="P135" s="286"/>
      <c r="Q135" s="286"/>
      <c r="R135" s="424"/>
      <c r="S135" s="285"/>
    </row>
    <row r="136" spans="1:19" ht="23.4">
      <c r="A136" s="284"/>
      <c r="B136" s="423"/>
      <c r="C136" s="1208" t="s">
        <v>285</v>
      </c>
      <c r="D136" s="313"/>
      <c r="E136" s="313"/>
      <c r="F136" s="313"/>
      <c r="G136" s="694"/>
      <c r="H136" s="433"/>
      <c r="I136" s="1208" t="s">
        <v>285</v>
      </c>
      <c r="J136" s="313"/>
      <c r="K136" s="313"/>
      <c r="L136" s="313"/>
      <c r="M136" s="694"/>
      <c r="N136" s="286"/>
      <c r="O136" s="286"/>
      <c r="P136" s="286"/>
      <c r="Q136" s="286"/>
      <c r="R136" s="424"/>
      <c r="S136" s="285"/>
    </row>
    <row r="137" spans="1:19" ht="23.4">
      <c r="A137" s="284"/>
      <c r="B137" s="423"/>
      <c r="C137" s="533" t="s">
        <v>121</v>
      </c>
      <c r="D137" s="1208">
        <f>SUM(D133:D136)</f>
        <v>0</v>
      </c>
      <c r="E137" s="433"/>
      <c r="F137" s="433"/>
      <c r="G137" s="433"/>
      <c r="H137" s="433"/>
      <c r="I137" s="698" t="s">
        <v>121</v>
      </c>
      <c r="J137" s="886">
        <f>SUM(J133:J136)</f>
        <v>0</v>
      </c>
      <c r="K137" s="433"/>
      <c r="L137" s="433"/>
      <c r="M137" s="433"/>
      <c r="N137" s="286"/>
      <c r="O137" s="286"/>
      <c r="P137" s="286"/>
      <c r="Q137" s="286"/>
      <c r="R137" s="424"/>
      <c r="S137" s="285"/>
    </row>
    <row r="138" spans="1:19" ht="23.4">
      <c r="A138" s="284"/>
      <c r="B138" s="423"/>
      <c r="C138" s="433"/>
      <c r="D138" s="433"/>
      <c r="E138" s="433"/>
      <c r="F138" s="433"/>
      <c r="G138" s="433"/>
      <c r="H138" s="433"/>
      <c r="I138" s="701"/>
      <c r="J138" s="433"/>
      <c r="K138" s="433"/>
      <c r="L138" s="433"/>
      <c r="M138" s="433"/>
      <c r="N138" s="286"/>
      <c r="O138" s="286"/>
      <c r="P138" s="286"/>
      <c r="Q138" s="286"/>
      <c r="R138" s="424"/>
      <c r="S138" s="285"/>
    </row>
    <row r="139" spans="1:19" ht="23.4">
      <c r="A139" s="284"/>
      <c r="B139" s="423"/>
      <c r="C139" s="1486" t="s">
        <v>274</v>
      </c>
      <c r="D139" s="1487"/>
      <c r="E139" s="1487"/>
      <c r="F139" s="1487"/>
      <c r="G139" s="1488"/>
      <c r="H139" s="433"/>
      <c r="I139" s="1481" t="s">
        <v>279</v>
      </c>
      <c r="J139" s="1482"/>
      <c r="K139" s="1482"/>
      <c r="L139" s="1482"/>
      <c r="M139" s="1483"/>
      <c r="N139" s="286"/>
      <c r="O139" s="286"/>
      <c r="P139" s="286"/>
      <c r="Q139" s="286"/>
      <c r="R139" s="424"/>
      <c r="S139" s="285"/>
    </row>
    <row r="140" spans="1:19" ht="23.4">
      <c r="A140" s="284"/>
      <c r="B140" s="423"/>
      <c r="C140" s="1208" t="s">
        <v>260</v>
      </c>
      <c r="D140" s="1208" t="s">
        <v>308</v>
      </c>
      <c r="E140" s="1208" t="s">
        <v>311</v>
      </c>
      <c r="F140" s="1208" t="s">
        <v>312</v>
      </c>
      <c r="G140" s="1208" t="s">
        <v>313</v>
      </c>
      <c r="H140" s="433"/>
      <c r="I140" s="526" t="s">
        <v>260</v>
      </c>
      <c r="J140" s="526" t="s">
        <v>308</v>
      </c>
      <c r="K140" s="526" t="s">
        <v>311</v>
      </c>
      <c r="L140" s="526" t="s">
        <v>312</v>
      </c>
      <c r="M140" s="526" t="s">
        <v>313</v>
      </c>
      <c r="N140" s="286"/>
      <c r="O140" s="286"/>
      <c r="P140" s="286"/>
      <c r="Q140" s="286"/>
      <c r="R140" s="424"/>
      <c r="S140" s="285"/>
    </row>
    <row r="141" spans="1:19" ht="23.4">
      <c r="A141" s="284"/>
      <c r="B141" s="423"/>
      <c r="C141" s="1188" t="s">
        <v>264</v>
      </c>
      <c r="D141" s="697"/>
      <c r="E141" s="697"/>
      <c r="F141" s="697"/>
      <c r="G141" s="697"/>
      <c r="H141" s="433"/>
      <c r="I141" s="1188" t="s">
        <v>264</v>
      </c>
      <c r="J141" s="694"/>
      <c r="K141" s="694"/>
      <c r="L141" s="694"/>
      <c r="M141" s="694"/>
      <c r="N141" s="286"/>
      <c r="O141" s="286"/>
      <c r="P141" s="286"/>
      <c r="Q141" s="286"/>
      <c r="R141" s="424"/>
      <c r="S141" s="285"/>
    </row>
    <row r="142" spans="1:19" ht="23.4">
      <c r="A142" s="284"/>
      <c r="B142" s="423"/>
      <c r="C142" s="1208" t="s">
        <v>272</v>
      </c>
      <c r="D142" s="697"/>
      <c r="E142" s="697"/>
      <c r="F142" s="697"/>
      <c r="G142" s="697"/>
      <c r="H142" s="433"/>
      <c r="I142" s="1208" t="s">
        <v>272</v>
      </c>
      <c r="J142" s="694"/>
      <c r="K142" s="694"/>
      <c r="L142" s="694"/>
      <c r="M142" s="694"/>
      <c r="N142" s="286"/>
      <c r="O142" s="286"/>
      <c r="P142" s="286"/>
      <c r="Q142" s="286"/>
      <c r="R142" s="424"/>
      <c r="S142" s="285"/>
    </row>
    <row r="143" spans="1:19" ht="23.4">
      <c r="A143" s="284"/>
      <c r="B143" s="423"/>
      <c r="C143" s="1208" t="s">
        <v>277</v>
      </c>
      <c r="D143" s="697"/>
      <c r="E143" s="697"/>
      <c r="F143" s="697"/>
      <c r="G143" s="697"/>
      <c r="H143" s="433"/>
      <c r="I143" s="1208" t="s">
        <v>277</v>
      </c>
      <c r="J143" s="694"/>
      <c r="K143" s="694"/>
      <c r="L143" s="694"/>
      <c r="M143" s="694"/>
      <c r="N143" s="286"/>
      <c r="O143" s="286"/>
      <c r="P143" s="286"/>
      <c r="Q143" s="286"/>
      <c r="R143" s="424"/>
      <c r="S143" s="285"/>
    </row>
    <row r="144" spans="1:19" ht="23.4">
      <c r="A144" s="284"/>
      <c r="B144" s="423"/>
      <c r="C144" s="1208" t="s">
        <v>285</v>
      </c>
      <c r="D144" s="697"/>
      <c r="E144" s="697"/>
      <c r="F144" s="697"/>
      <c r="G144" s="697"/>
      <c r="H144" s="433"/>
      <c r="I144" s="1208" t="s">
        <v>285</v>
      </c>
      <c r="J144" s="694"/>
      <c r="K144" s="694"/>
      <c r="L144" s="694"/>
      <c r="M144" s="694"/>
      <c r="N144" s="286"/>
      <c r="O144" s="286"/>
      <c r="P144" s="286"/>
      <c r="Q144" s="286"/>
      <c r="R144" s="424"/>
      <c r="S144" s="285"/>
    </row>
    <row r="145" spans="1:72" ht="23.4">
      <c r="A145" s="284"/>
      <c r="B145" s="423"/>
      <c r="C145" s="698" t="s">
        <v>121</v>
      </c>
      <c r="D145" s="886">
        <f>SUM(D141:D144)</f>
        <v>0</v>
      </c>
      <c r="E145" s="433"/>
      <c r="F145" s="433"/>
      <c r="G145" s="433"/>
      <c r="H145" s="433"/>
      <c r="I145" s="698" t="s">
        <v>121</v>
      </c>
      <c r="J145" s="886">
        <f>SUM(J141:J144)</f>
        <v>0</v>
      </c>
      <c r="K145" s="433"/>
      <c r="L145" s="433"/>
      <c r="M145" s="433"/>
      <c r="N145" s="286"/>
      <c r="O145" s="286"/>
      <c r="P145" s="286"/>
      <c r="Q145" s="286"/>
      <c r="R145" s="424"/>
      <c r="S145" s="285"/>
    </row>
    <row r="146" spans="1:72" ht="23.4">
      <c r="A146" s="284"/>
      <c r="B146" s="423"/>
      <c r="C146" s="433"/>
      <c r="D146" s="433"/>
      <c r="E146" s="433"/>
      <c r="F146" s="433"/>
      <c r="G146" s="433"/>
      <c r="H146" s="433"/>
      <c r="I146" s="701"/>
      <c r="J146" s="433"/>
      <c r="K146" s="433"/>
      <c r="L146" s="433"/>
      <c r="M146" s="433"/>
      <c r="N146" s="286"/>
      <c r="O146" s="286"/>
      <c r="P146" s="286"/>
      <c r="Q146" s="286"/>
      <c r="R146" s="424"/>
      <c r="S146" s="285"/>
    </row>
    <row r="147" spans="1:72" ht="23.4">
      <c r="A147" s="284"/>
      <c r="B147" s="423"/>
      <c r="C147" s="1481" t="s">
        <v>282</v>
      </c>
      <c r="D147" s="1482"/>
      <c r="E147" s="1482"/>
      <c r="F147" s="1482"/>
      <c r="G147" s="1483"/>
      <c r="H147" s="433"/>
      <c r="I147" s="1481" t="s">
        <v>287</v>
      </c>
      <c r="J147" s="1482"/>
      <c r="K147" s="1482"/>
      <c r="L147" s="1482"/>
      <c r="M147" s="1483"/>
      <c r="N147" s="286"/>
      <c r="O147" s="286"/>
      <c r="P147" s="286"/>
      <c r="Q147" s="286"/>
      <c r="R147" s="424"/>
      <c r="S147" s="285"/>
    </row>
    <row r="148" spans="1:72" ht="23.4">
      <c r="A148" s="284"/>
      <c r="B148" s="423"/>
      <c r="C148" s="526" t="s">
        <v>260</v>
      </c>
      <c r="D148" s="526" t="s">
        <v>308</v>
      </c>
      <c r="E148" s="526" t="s">
        <v>311</v>
      </c>
      <c r="F148" s="526" t="s">
        <v>312</v>
      </c>
      <c r="G148" s="526" t="s">
        <v>313</v>
      </c>
      <c r="H148" s="524"/>
      <c r="I148" s="526" t="s">
        <v>260</v>
      </c>
      <c r="J148" s="526" t="s">
        <v>308</v>
      </c>
      <c r="K148" s="526" t="s">
        <v>311</v>
      </c>
      <c r="L148" s="526" t="s">
        <v>312</v>
      </c>
      <c r="M148" s="526" t="s">
        <v>313</v>
      </c>
      <c r="N148" s="286"/>
      <c r="O148" s="286"/>
      <c r="P148" s="286"/>
      <c r="Q148" s="286"/>
      <c r="R148" s="424"/>
      <c r="S148" s="285"/>
    </row>
    <row r="149" spans="1:72" ht="23.4">
      <c r="A149" s="284"/>
      <c r="B149" s="423"/>
      <c r="C149" s="1188" t="s">
        <v>264</v>
      </c>
      <c r="D149" s="694"/>
      <c r="E149" s="694"/>
      <c r="F149" s="694"/>
      <c r="G149" s="694"/>
      <c r="H149" s="524"/>
      <c r="I149" s="1188" t="s">
        <v>264</v>
      </c>
      <c r="J149" s="694"/>
      <c r="K149" s="694"/>
      <c r="L149" s="694"/>
      <c r="M149" s="694"/>
      <c r="N149" s="286"/>
      <c r="O149" s="286"/>
      <c r="P149" s="286"/>
      <c r="Q149" s="286"/>
      <c r="R149" s="424"/>
      <c r="S149" s="285"/>
    </row>
    <row r="150" spans="1:72" ht="23.4">
      <c r="A150" s="284"/>
      <c r="B150" s="423"/>
      <c r="C150" s="1208" t="s">
        <v>272</v>
      </c>
      <c r="D150" s="694"/>
      <c r="E150" s="694"/>
      <c r="F150" s="694"/>
      <c r="G150" s="694"/>
      <c r="H150" s="524"/>
      <c r="I150" s="1208" t="s">
        <v>272</v>
      </c>
      <c r="J150" s="694"/>
      <c r="K150" s="694"/>
      <c r="L150" s="694"/>
      <c r="M150" s="694"/>
      <c r="N150" s="286"/>
      <c r="O150" s="286"/>
      <c r="P150" s="286"/>
      <c r="Q150" s="286"/>
      <c r="R150" s="424"/>
      <c r="S150" s="285"/>
    </row>
    <row r="151" spans="1:72" ht="23.4">
      <c r="A151" s="284"/>
      <c r="B151" s="423"/>
      <c r="C151" s="1208" t="s">
        <v>277</v>
      </c>
      <c r="D151" s="694"/>
      <c r="E151" s="694"/>
      <c r="F151" s="694"/>
      <c r="G151" s="694"/>
      <c r="H151" s="524"/>
      <c r="I151" s="1208" t="s">
        <v>277</v>
      </c>
      <c r="J151" s="694"/>
      <c r="K151" s="694"/>
      <c r="L151" s="694"/>
      <c r="M151" s="694"/>
      <c r="N151" s="286"/>
      <c r="O151" s="286"/>
      <c r="P151" s="286"/>
      <c r="Q151" s="286"/>
      <c r="R151" s="424"/>
      <c r="S151" s="285"/>
    </row>
    <row r="152" spans="1:72" ht="23.4">
      <c r="A152" s="284"/>
      <c r="B152" s="423"/>
      <c r="C152" s="1208" t="s">
        <v>285</v>
      </c>
      <c r="D152" s="694"/>
      <c r="E152" s="694"/>
      <c r="F152" s="694"/>
      <c r="G152" s="694"/>
      <c r="H152" s="524"/>
      <c r="I152" s="1208" t="s">
        <v>285</v>
      </c>
      <c r="J152" s="694"/>
      <c r="K152" s="694"/>
      <c r="L152" s="694"/>
      <c r="M152" s="694"/>
      <c r="N152" s="286"/>
      <c r="O152" s="286"/>
      <c r="P152" s="286"/>
      <c r="Q152" s="286"/>
      <c r="R152" s="424"/>
      <c r="S152" s="285"/>
    </row>
    <row r="153" spans="1:72" ht="23.4">
      <c r="A153" s="284"/>
      <c r="B153" s="423"/>
      <c r="C153" s="698" t="s">
        <v>121</v>
      </c>
      <c r="D153" s="886">
        <f>SUM(D149:D152)</f>
        <v>0</v>
      </c>
      <c r="E153" s="433"/>
      <c r="F153" s="433"/>
      <c r="G153" s="433"/>
      <c r="H153" s="524"/>
      <c r="I153" s="698" t="s">
        <v>121</v>
      </c>
      <c r="J153" s="886">
        <f>SUM(J149:J152)</f>
        <v>0</v>
      </c>
      <c r="K153" s="433"/>
      <c r="L153" s="433"/>
      <c r="M153" s="433"/>
      <c r="N153" s="286"/>
      <c r="O153" s="286"/>
      <c r="P153" s="286"/>
      <c r="Q153" s="286"/>
      <c r="R153" s="424"/>
      <c r="S153" s="285"/>
    </row>
    <row r="154" spans="1:72" ht="23.4">
      <c r="A154" s="284"/>
      <c r="B154" s="423"/>
      <c r="C154" s="328"/>
      <c r="D154" s="433"/>
      <c r="E154" s="433"/>
      <c r="F154" s="433"/>
      <c r="G154" s="433"/>
      <c r="H154" s="524"/>
      <c r="I154" s="328"/>
      <c r="J154" s="433"/>
      <c r="K154" s="433"/>
      <c r="L154" s="433"/>
      <c r="M154" s="433"/>
      <c r="N154" s="286"/>
      <c r="O154" s="286"/>
      <c r="P154" s="286"/>
      <c r="Q154" s="286"/>
      <c r="R154" s="424"/>
      <c r="S154" s="285"/>
    </row>
    <row r="155" spans="1:72" ht="23.4">
      <c r="A155" s="284"/>
      <c r="B155" s="423"/>
      <c r="C155" s="1481" t="s">
        <v>290</v>
      </c>
      <c r="D155" s="1482"/>
      <c r="E155" s="1482"/>
      <c r="F155" s="1482"/>
      <c r="G155" s="1483"/>
      <c r="H155" s="524"/>
      <c r="I155" s="1481" t="s">
        <v>293</v>
      </c>
      <c r="J155" s="1482"/>
      <c r="K155" s="1482"/>
      <c r="L155" s="1482"/>
      <c r="M155" s="1483"/>
      <c r="N155" s="286"/>
      <c r="O155" s="286"/>
      <c r="P155" s="286"/>
      <c r="Q155" s="286"/>
      <c r="R155" s="424"/>
      <c r="S155" s="285"/>
    </row>
    <row r="156" spans="1:72" ht="23.4">
      <c r="A156" s="284"/>
      <c r="B156" s="423"/>
      <c r="C156" s="526" t="s">
        <v>260</v>
      </c>
      <c r="D156" s="526" t="s">
        <v>308</v>
      </c>
      <c r="E156" s="526" t="s">
        <v>311</v>
      </c>
      <c r="F156" s="526" t="s">
        <v>312</v>
      </c>
      <c r="G156" s="526" t="s">
        <v>313</v>
      </c>
      <c r="H156" s="524"/>
      <c r="I156" s="526" t="s">
        <v>260</v>
      </c>
      <c r="J156" s="526" t="s">
        <v>308</v>
      </c>
      <c r="K156" s="526" t="s">
        <v>311</v>
      </c>
      <c r="L156" s="526" t="s">
        <v>312</v>
      </c>
      <c r="M156" s="526" t="s">
        <v>313</v>
      </c>
      <c r="N156" s="286"/>
      <c r="O156" s="286"/>
      <c r="P156" s="286"/>
      <c r="Q156" s="286"/>
      <c r="R156" s="424"/>
      <c r="S156" s="285"/>
      <c r="T156" s="279"/>
      <c r="U156" s="286"/>
      <c r="V156" s="286"/>
      <c r="W156" s="286"/>
      <c r="X156" s="286"/>
      <c r="Y156" s="286"/>
      <c r="Z156" s="286"/>
      <c r="AA156" s="286"/>
      <c r="AB156" s="286"/>
      <c r="AC156" s="286"/>
      <c r="AD156" s="286"/>
      <c r="AE156" s="286"/>
      <c r="AF156" s="286"/>
      <c r="AG156" s="286"/>
      <c r="AH156" s="286"/>
      <c r="AI156" s="286"/>
      <c r="AJ156" s="286"/>
      <c r="AK156" s="286"/>
      <c r="AL156" s="286"/>
      <c r="AM156" s="286"/>
      <c r="AN156" s="286"/>
      <c r="AO156" s="286"/>
      <c r="AP156" s="286"/>
      <c r="AQ156" s="286"/>
      <c r="AR156" s="286"/>
      <c r="AS156" s="286"/>
      <c r="AT156" s="286"/>
      <c r="AU156" s="286"/>
      <c r="AV156" s="286"/>
      <c r="AW156" s="286"/>
      <c r="AX156" s="286"/>
      <c r="AY156" s="286"/>
      <c r="AZ156" s="286"/>
      <c r="BA156" s="286"/>
      <c r="BB156" s="286"/>
      <c r="BC156" s="286"/>
      <c r="BD156" s="286"/>
      <c r="BE156" s="286"/>
      <c r="BF156" s="286"/>
      <c r="BG156" s="286"/>
      <c r="BH156" s="286"/>
      <c r="BI156" s="286"/>
      <c r="BJ156" s="286"/>
      <c r="BK156" s="286"/>
      <c r="BL156" s="286"/>
      <c r="BM156" s="286"/>
      <c r="BN156" s="286"/>
      <c r="BO156" s="286"/>
      <c r="BP156" s="286"/>
      <c r="BQ156" s="286"/>
      <c r="BR156" s="286"/>
      <c r="BS156" s="286"/>
      <c r="BT156" s="286"/>
    </row>
    <row r="157" spans="1:72" ht="23.4">
      <c r="A157" s="284"/>
      <c r="B157" s="423"/>
      <c r="C157" s="1188" t="s">
        <v>264</v>
      </c>
      <c r="D157" s="313"/>
      <c r="E157" s="313"/>
      <c r="F157" s="313"/>
      <c r="G157" s="694"/>
      <c r="H157" s="524"/>
      <c r="I157" s="1188" t="s">
        <v>264</v>
      </c>
      <c r="J157" s="694"/>
      <c r="K157" s="694"/>
      <c r="L157" s="694"/>
      <c r="M157" s="694"/>
      <c r="N157" s="286"/>
      <c r="O157" s="286"/>
      <c r="P157" s="286"/>
      <c r="Q157" s="286"/>
      <c r="R157" s="424"/>
      <c r="S157" s="285"/>
      <c r="T157" s="279"/>
      <c r="U157" s="286"/>
      <c r="V157" s="286"/>
      <c r="W157" s="286"/>
      <c r="X157" s="286"/>
      <c r="Y157" s="286"/>
      <c r="Z157" s="286"/>
      <c r="AA157" s="286"/>
      <c r="AB157" s="286"/>
      <c r="AC157" s="286"/>
      <c r="AD157" s="286"/>
      <c r="AE157" s="286"/>
      <c r="AF157" s="286"/>
      <c r="AG157" s="286"/>
      <c r="AH157" s="286"/>
      <c r="AI157" s="286"/>
      <c r="AJ157" s="286"/>
      <c r="AK157" s="286"/>
      <c r="AL157" s="286"/>
      <c r="AM157" s="286"/>
      <c r="AN157" s="286"/>
      <c r="AO157" s="286"/>
      <c r="AP157" s="286"/>
      <c r="AQ157" s="286"/>
      <c r="AR157" s="286"/>
      <c r="AS157" s="286"/>
      <c r="AT157" s="286"/>
      <c r="AU157" s="286"/>
      <c r="AV157" s="286"/>
      <c r="AW157" s="286"/>
      <c r="AX157" s="286"/>
      <c r="AY157" s="286"/>
      <c r="AZ157" s="286"/>
      <c r="BA157" s="286"/>
      <c r="BB157" s="286"/>
      <c r="BC157" s="286"/>
      <c r="BD157" s="286"/>
      <c r="BE157" s="286"/>
      <c r="BF157" s="286"/>
      <c r="BG157" s="286"/>
      <c r="BH157" s="286"/>
      <c r="BI157" s="286"/>
      <c r="BJ157" s="286"/>
      <c r="BK157" s="286"/>
      <c r="BL157" s="286"/>
      <c r="BM157" s="286"/>
      <c r="BN157" s="286"/>
      <c r="BO157" s="286"/>
      <c r="BP157" s="286"/>
      <c r="BQ157" s="286"/>
      <c r="BR157" s="286"/>
      <c r="BS157" s="286"/>
      <c r="BT157" s="286"/>
    </row>
    <row r="158" spans="1:72" ht="23.4">
      <c r="A158" s="284"/>
      <c r="B158" s="423"/>
      <c r="C158" s="1208" t="s">
        <v>272</v>
      </c>
      <c r="D158" s="313"/>
      <c r="E158" s="313"/>
      <c r="F158" s="313"/>
      <c r="G158" s="694"/>
      <c r="H158" s="524"/>
      <c r="I158" s="1208" t="s">
        <v>272</v>
      </c>
      <c r="J158" s="694"/>
      <c r="K158" s="694"/>
      <c r="L158" s="694"/>
      <c r="M158" s="694"/>
      <c r="N158" s="286"/>
      <c r="O158" s="286"/>
      <c r="P158" s="286"/>
      <c r="Q158" s="286"/>
      <c r="R158" s="424"/>
      <c r="S158" s="285"/>
      <c r="T158" s="279"/>
      <c r="U158" s="286"/>
      <c r="V158" s="286"/>
      <c r="W158" s="286"/>
      <c r="X158" s="286"/>
      <c r="Y158" s="286"/>
      <c r="Z158" s="286"/>
      <c r="AA158" s="286"/>
      <c r="AB158" s="286"/>
      <c r="AC158" s="286"/>
      <c r="AD158" s="286"/>
      <c r="AE158" s="286"/>
      <c r="AF158" s="286"/>
      <c r="AG158" s="286"/>
      <c r="AH158" s="286"/>
      <c r="AI158" s="286"/>
      <c r="AJ158" s="286"/>
      <c r="AK158" s="286"/>
      <c r="AL158" s="286"/>
      <c r="AM158" s="286"/>
      <c r="AN158" s="286"/>
      <c r="AO158" s="286"/>
      <c r="AP158" s="286"/>
      <c r="AQ158" s="286"/>
      <c r="AR158" s="286"/>
      <c r="AS158" s="286"/>
      <c r="AT158" s="286"/>
      <c r="AU158" s="286"/>
      <c r="AV158" s="286"/>
      <c r="AW158" s="286"/>
      <c r="AX158" s="286"/>
      <c r="AY158" s="286"/>
      <c r="AZ158" s="286"/>
      <c r="BA158" s="286"/>
      <c r="BB158" s="286"/>
      <c r="BC158" s="286"/>
      <c r="BD158" s="286"/>
      <c r="BE158" s="286"/>
      <c r="BF158" s="286"/>
      <c r="BG158" s="286"/>
      <c r="BH158" s="286"/>
      <c r="BI158" s="286"/>
      <c r="BJ158" s="286"/>
      <c r="BK158" s="286"/>
      <c r="BL158" s="286"/>
      <c r="BM158" s="286"/>
      <c r="BN158" s="286"/>
      <c r="BO158" s="286"/>
      <c r="BP158" s="286"/>
      <c r="BQ158" s="286"/>
      <c r="BR158" s="286"/>
      <c r="BS158" s="286"/>
      <c r="BT158" s="286"/>
    </row>
    <row r="159" spans="1:72" ht="23.4">
      <c r="A159" s="284"/>
      <c r="B159" s="423"/>
      <c r="C159" s="1208" t="s">
        <v>277</v>
      </c>
      <c r="D159" s="313"/>
      <c r="E159" s="313"/>
      <c r="F159" s="313"/>
      <c r="G159" s="694"/>
      <c r="H159" s="524"/>
      <c r="I159" s="1208" t="s">
        <v>277</v>
      </c>
      <c r="J159" s="694"/>
      <c r="K159" s="694"/>
      <c r="L159" s="694"/>
      <c r="M159" s="694"/>
      <c r="N159" s="286"/>
      <c r="O159" s="286"/>
      <c r="P159" s="286"/>
      <c r="Q159" s="286"/>
      <c r="R159" s="424"/>
      <c r="S159" s="285"/>
      <c r="T159" s="279"/>
      <c r="U159" s="286"/>
      <c r="V159" s="286"/>
      <c r="W159" s="286"/>
      <c r="X159" s="286"/>
      <c r="Y159" s="286"/>
      <c r="Z159" s="286"/>
      <c r="AA159" s="286"/>
      <c r="AB159" s="286"/>
      <c r="AC159" s="286"/>
      <c r="AD159" s="286"/>
      <c r="AE159" s="286"/>
      <c r="AF159" s="286"/>
      <c r="AG159" s="286"/>
      <c r="AH159" s="286"/>
      <c r="AI159" s="286"/>
      <c r="AJ159" s="286"/>
      <c r="AK159" s="286"/>
      <c r="AL159" s="286"/>
      <c r="AM159" s="286"/>
      <c r="AN159" s="286"/>
      <c r="AO159" s="286"/>
      <c r="AP159" s="286"/>
      <c r="AQ159" s="286"/>
      <c r="AR159" s="286"/>
      <c r="AS159" s="286"/>
      <c r="AT159" s="286"/>
      <c r="AU159" s="286"/>
      <c r="AV159" s="286"/>
      <c r="AW159" s="286"/>
      <c r="AX159" s="286"/>
      <c r="AY159" s="286"/>
      <c r="AZ159" s="286"/>
      <c r="BA159" s="286"/>
      <c r="BB159" s="286"/>
      <c r="BC159" s="286"/>
      <c r="BD159" s="286"/>
      <c r="BE159" s="286"/>
      <c r="BF159" s="286"/>
      <c r="BG159" s="286"/>
      <c r="BH159" s="286"/>
      <c r="BI159" s="286"/>
      <c r="BJ159" s="286"/>
      <c r="BK159" s="286"/>
      <c r="BL159" s="286"/>
      <c r="BM159" s="286"/>
      <c r="BN159" s="286"/>
      <c r="BO159" s="286"/>
      <c r="BP159" s="286"/>
      <c r="BQ159" s="286"/>
      <c r="BR159" s="286"/>
      <c r="BS159" s="286"/>
      <c r="BT159" s="286"/>
    </row>
    <row r="160" spans="1:72" ht="23.4">
      <c r="A160" s="284"/>
      <c r="B160" s="423"/>
      <c r="C160" s="1208" t="s">
        <v>285</v>
      </c>
      <c r="D160" s="313"/>
      <c r="E160" s="313"/>
      <c r="F160" s="313"/>
      <c r="G160" s="694"/>
      <c r="H160" s="524"/>
      <c r="I160" s="1208" t="s">
        <v>285</v>
      </c>
      <c r="J160" s="694"/>
      <c r="K160" s="694"/>
      <c r="L160" s="694"/>
      <c r="M160" s="694"/>
      <c r="N160" s="286"/>
      <c r="O160" s="286"/>
      <c r="P160" s="286"/>
      <c r="Q160" s="286"/>
      <c r="R160" s="424"/>
      <c r="S160" s="285"/>
      <c r="T160" s="279"/>
      <c r="U160" s="286"/>
      <c r="V160" s="286"/>
      <c r="W160" s="286"/>
      <c r="X160" s="286"/>
      <c r="Y160" s="286"/>
      <c r="Z160" s="286"/>
      <c r="AA160" s="286"/>
      <c r="AB160" s="286"/>
      <c r="AC160" s="286"/>
      <c r="AD160" s="286"/>
      <c r="AE160" s="286"/>
      <c r="AF160" s="286"/>
      <c r="AG160" s="286"/>
      <c r="AH160" s="286"/>
      <c r="AI160" s="286"/>
      <c r="AJ160" s="286"/>
      <c r="AK160" s="286"/>
      <c r="AL160" s="286"/>
      <c r="AM160" s="286"/>
      <c r="AN160" s="286"/>
      <c r="AO160" s="286"/>
      <c r="AP160" s="286"/>
      <c r="AQ160" s="286"/>
      <c r="AR160" s="286"/>
      <c r="AS160" s="286"/>
      <c r="AT160" s="286"/>
      <c r="AU160" s="286"/>
      <c r="AV160" s="286"/>
      <c r="AW160" s="286"/>
      <c r="AX160" s="286"/>
      <c r="AY160" s="286"/>
      <c r="AZ160" s="286"/>
      <c r="BA160" s="286"/>
      <c r="BB160" s="286"/>
      <c r="BC160" s="286"/>
      <c r="BD160" s="286"/>
      <c r="BE160" s="286"/>
      <c r="BF160" s="286"/>
      <c r="BG160" s="286"/>
      <c r="BH160" s="286"/>
      <c r="BI160" s="286"/>
      <c r="BJ160" s="286"/>
      <c r="BK160" s="286"/>
      <c r="BL160" s="286"/>
      <c r="BM160" s="286"/>
      <c r="BN160" s="286"/>
      <c r="BO160" s="286"/>
      <c r="BP160" s="286"/>
      <c r="BQ160" s="286"/>
      <c r="BR160" s="286"/>
      <c r="BS160" s="286"/>
      <c r="BT160" s="286"/>
    </row>
    <row r="161" spans="1:72" ht="23.4">
      <c r="A161" s="284"/>
      <c r="B161" s="423"/>
      <c r="C161" s="698" t="s">
        <v>121</v>
      </c>
      <c r="D161" s="398">
        <f>SUM(D157:D160)</f>
        <v>0</v>
      </c>
      <c r="E161" s="433"/>
      <c r="F161" s="433"/>
      <c r="G161" s="433"/>
      <c r="H161" s="433"/>
      <c r="I161" s="698" t="s">
        <v>121</v>
      </c>
      <c r="J161" s="398">
        <f>SUM(J157:J160)</f>
        <v>0</v>
      </c>
      <c r="K161" s="433"/>
      <c r="L161" s="433"/>
      <c r="M161" s="433"/>
      <c r="N161" s="286"/>
      <c r="O161" s="286"/>
      <c r="P161" s="286"/>
      <c r="Q161" s="286"/>
      <c r="R161" s="424"/>
      <c r="S161" s="285"/>
      <c r="T161" s="279"/>
      <c r="U161" s="286"/>
      <c r="V161" s="286"/>
      <c r="W161" s="286"/>
      <c r="X161" s="286"/>
      <c r="Y161" s="286"/>
      <c r="Z161" s="286"/>
      <c r="AA161" s="286"/>
      <c r="AB161" s="286"/>
      <c r="AC161" s="286"/>
      <c r="AD161" s="286"/>
      <c r="AE161" s="286"/>
      <c r="AF161" s="286"/>
      <c r="AG161" s="286"/>
      <c r="AH161" s="286"/>
      <c r="AI161" s="286"/>
      <c r="AJ161" s="286"/>
      <c r="AK161" s="286"/>
      <c r="AL161" s="286"/>
      <c r="AM161" s="286"/>
      <c r="AN161" s="286"/>
      <c r="AO161" s="286"/>
      <c r="AP161" s="286"/>
      <c r="AQ161" s="286"/>
      <c r="AR161" s="286"/>
      <c r="AS161" s="286"/>
      <c r="AT161" s="286"/>
      <c r="AU161" s="286"/>
      <c r="AV161" s="286"/>
      <c r="AW161" s="286"/>
      <c r="AX161" s="286"/>
      <c r="AY161" s="286"/>
      <c r="AZ161" s="286"/>
      <c r="BA161" s="286"/>
      <c r="BB161" s="286"/>
      <c r="BC161" s="286"/>
      <c r="BD161" s="286"/>
      <c r="BE161" s="286"/>
      <c r="BF161" s="286"/>
      <c r="BG161" s="286"/>
      <c r="BH161" s="286"/>
      <c r="BI161" s="286"/>
      <c r="BJ161" s="286"/>
      <c r="BK161" s="286"/>
      <c r="BL161" s="286"/>
      <c r="BM161" s="286"/>
      <c r="BN161" s="286"/>
      <c r="BO161" s="286"/>
      <c r="BP161" s="286"/>
      <c r="BQ161" s="286"/>
      <c r="BR161" s="286"/>
      <c r="BS161" s="286"/>
      <c r="BT161" s="286"/>
    </row>
    <row r="162" spans="1:72" ht="23.4">
      <c r="A162" s="284"/>
      <c r="B162" s="423"/>
      <c r="C162" s="699"/>
      <c r="D162" s="700"/>
      <c r="E162" s="433"/>
      <c r="F162" s="433"/>
      <c r="G162" s="433"/>
      <c r="H162" s="433"/>
      <c r="I162" s="699"/>
      <c r="J162" s="700"/>
      <c r="K162" s="433"/>
      <c r="L162" s="433"/>
      <c r="M162" s="433"/>
      <c r="N162" s="286"/>
      <c r="O162" s="286"/>
      <c r="P162" s="286"/>
      <c r="Q162" s="286"/>
      <c r="R162" s="424"/>
      <c r="S162" s="285"/>
      <c r="T162" s="279"/>
      <c r="U162" s="286"/>
      <c r="V162" s="286"/>
      <c r="W162" s="286"/>
      <c r="X162" s="286"/>
      <c r="Y162" s="286"/>
      <c r="Z162" s="286"/>
      <c r="AA162" s="286"/>
      <c r="AB162" s="286"/>
      <c r="AC162" s="286"/>
      <c r="AD162" s="286"/>
      <c r="AE162" s="286"/>
      <c r="AF162" s="286"/>
      <c r="AG162" s="286"/>
      <c r="AH162" s="286"/>
      <c r="AI162" s="286"/>
      <c r="AJ162" s="286"/>
      <c r="AK162" s="286"/>
      <c r="AL162" s="286"/>
      <c r="AM162" s="286"/>
      <c r="AN162" s="286"/>
      <c r="AO162" s="286"/>
      <c r="AP162" s="286"/>
      <c r="AQ162" s="286"/>
      <c r="AR162" s="286"/>
      <c r="AS162" s="286"/>
      <c r="AT162" s="286"/>
      <c r="AU162" s="286"/>
      <c r="AV162" s="286"/>
      <c r="AW162" s="286"/>
      <c r="AX162" s="286"/>
      <c r="AY162" s="286"/>
      <c r="AZ162" s="286"/>
      <c r="BA162" s="286"/>
      <c r="BB162" s="286"/>
      <c r="BC162" s="286"/>
      <c r="BD162" s="286"/>
      <c r="BE162" s="286"/>
      <c r="BF162" s="286"/>
      <c r="BG162" s="286"/>
      <c r="BH162" s="286"/>
      <c r="BI162" s="286"/>
      <c r="BJ162" s="286"/>
      <c r="BK162" s="286"/>
      <c r="BL162" s="286"/>
      <c r="BM162" s="286"/>
      <c r="BN162" s="286"/>
      <c r="BO162" s="286"/>
      <c r="BP162" s="286"/>
      <c r="BQ162" s="286"/>
      <c r="BR162" s="286"/>
      <c r="BS162" s="286"/>
      <c r="BT162" s="286"/>
    </row>
    <row r="163" spans="1:72" ht="23.4">
      <c r="A163" s="284"/>
      <c r="B163" s="423"/>
      <c r="C163" s="1481" t="s">
        <v>296</v>
      </c>
      <c r="D163" s="1482"/>
      <c r="E163" s="1482"/>
      <c r="F163" s="1482"/>
      <c r="G163" s="1483"/>
      <c r="H163" s="433"/>
      <c r="I163" s="1481" t="s">
        <v>254</v>
      </c>
      <c r="J163" s="1482"/>
      <c r="K163" s="1482"/>
      <c r="L163" s="1482"/>
      <c r="M163" s="1483"/>
      <c r="N163" s="286"/>
      <c r="O163" s="286"/>
      <c r="P163" s="286"/>
      <c r="Q163" s="286"/>
      <c r="R163" s="424"/>
      <c r="S163" s="285"/>
      <c r="T163" s="279"/>
      <c r="U163" s="286"/>
      <c r="V163" s="286"/>
      <c r="W163" s="286"/>
      <c r="X163" s="286"/>
      <c r="Y163" s="286"/>
      <c r="Z163" s="286"/>
      <c r="AA163" s="286"/>
      <c r="AB163" s="286"/>
      <c r="AC163" s="286"/>
      <c r="AD163" s="286"/>
      <c r="AE163" s="286"/>
      <c r="AF163" s="286"/>
      <c r="AG163" s="286"/>
      <c r="AH163" s="286"/>
      <c r="AI163" s="286"/>
      <c r="AJ163" s="286"/>
      <c r="AK163" s="286"/>
      <c r="AL163" s="286"/>
      <c r="AM163" s="286"/>
      <c r="AN163" s="286"/>
      <c r="AO163" s="286"/>
      <c r="AP163" s="286"/>
      <c r="AQ163" s="286"/>
      <c r="AR163" s="286"/>
      <c r="AS163" s="286"/>
      <c r="AT163" s="286"/>
      <c r="AU163" s="286"/>
      <c r="AV163" s="286"/>
      <c r="AW163" s="286"/>
      <c r="AX163" s="286"/>
      <c r="AY163" s="286"/>
      <c r="AZ163" s="286"/>
      <c r="BA163" s="286"/>
      <c r="BB163" s="286"/>
      <c r="BC163" s="286"/>
      <c r="BD163" s="286"/>
      <c r="BE163" s="286"/>
      <c r="BF163" s="286"/>
      <c r="BG163" s="286"/>
      <c r="BH163" s="286"/>
      <c r="BI163" s="286"/>
      <c r="BJ163" s="286"/>
      <c r="BK163" s="286"/>
      <c r="BL163" s="286"/>
      <c r="BM163" s="286"/>
      <c r="BN163" s="286"/>
      <c r="BO163" s="286"/>
      <c r="BP163" s="286"/>
      <c r="BQ163" s="286"/>
      <c r="BR163" s="286"/>
      <c r="BS163" s="286"/>
      <c r="BT163" s="286"/>
    </row>
    <row r="164" spans="1:72" ht="23.4">
      <c r="A164" s="284"/>
      <c r="B164" s="423"/>
      <c r="C164" s="526" t="s">
        <v>260</v>
      </c>
      <c r="D164" s="526" t="s">
        <v>308</v>
      </c>
      <c r="E164" s="526" t="s">
        <v>311</v>
      </c>
      <c r="F164" s="526" t="s">
        <v>312</v>
      </c>
      <c r="G164" s="526" t="s">
        <v>313</v>
      </c>
      <c r="H164" s="433"/>
      <c r="I164" s="526" t="s">
        <v>260</v>
      </c>
      <c r="J164" s="526" t="s">
        <v>308</v>
      </c>
      <c r="K164" s="526" t="s">
        <v>311</v>
      </c>
      <c r="L164" s="526" t="s">
        <v>312</v>
      </c>
      <c r="M164" s="526" t="s">
        <v>313</v>
      </c>
      <c r="N164" s="286"/>
      <c r="O164" s="286"/>
      <c r="P164" s="286"/>
      <c r="Q164" s="286"/>
      <c r="R164" s="424"/>
      <c r="S164" s="285"/>
      <c r="T164" s="279"/>
      <c r="U164" s="286"/>
      <c r="V164" s="286"/>
      <c r="W164" s="286"/>
      <c r="X164" s="286"/>
      <c r="Y164" s="286"/>
      <c r="Z164" s="286"/>
      <c r="AA164" s="286"/>
      <c r="AB164" s="286"/>
      <c r="AC164" s="286"/>
      <c r="AD164" s="286"/>
      <c r="AE164" s="286"/>
      <c r="AF164" s="286"/>
      <c r="AG164" s="286"/>
      <c r="AH164" s="286"/>
      <c r="AI164" s="286"/>
      <c r="AJ164" s="286"/>
      <c r="AK164" s="286"/>
      <c r="AL164" s="286"/>
      <c r="AM164" s="286"/>
      <c r="AN164" s="286"/>
      <c r="AO164" s="286"/>
      <c r="AP164" s="286"/>
      <c r="AQ164" s="286"/>
      <c r="AR164" s="286"/>
      <c r="AS164" s="286"/>
      <c r="AT164" s="286"/>
      <c r="AU164" s="286"/>
      <c r="AV164" s="286"/>
      <c r="AW164" s="286"/>
      <c r="AX164" s="286"/>
      <c r="AY164" s="286"/>
      <c r="AZ164" s="286"/>
      <c r="BA164" s="286"/>
      <c r="BB164" s="286"/>
      <c r="BC164" s="286"/>
      <c r="BD164" s="286"/>
      <c r="BE164" s="286"/>
      <c r="BF164" s="286"/>
      <c r="BG164" s="286"/>
      <c r="BH164" s="286"/>
      <c r="BI164" s="286"/>
      <c r="BJ164" s="286"/>
      <c r="BK164" s="286"/>
      <c r="BL164" s="286"/>
      <c r="BM164" s="286"/>
      <c r="BN164" s="286"/>
      <c r="BO164" s="286"/>
      <c r="BP164" s="286"/>
      <c r="BQ164" s="286"/>
      <c r="BR164" s="286"/>
      <c r="BS164" s="286"/>
      <c r="BT164" s="286"/>
    </row>
    <row r="165" spans="1:72" ht="23.4">
      <c r="A165" s="284"/>
      <c r="B165" s="423"/>
      <c r="C165" s="1188" t="s">
        <v>264</v>
      </c>
      <c r="D165" s="694"/>
      <c r="E165" s="694"/>
      <c r="F165" s="694"/>
      <c r="G165" s="694"/>
      <c r="H165" s="433"/>
      <c r="I165" s="1188" t="s">
        <v>264</v>
      </c>
      <c r="J165" s="694"/>
      <c r="K165" s="694"/>
      <c r="L165" s="694"/>
      <c r="M165" s="694"/>
      <c r="N165" s="286"/>
      <c r="O165" s="286"/>
      <c r="P165" s="286"/>
      <c r="Q165" s="286"/>
      <c r="R165" s="424"/>
      <c r="S165" s="285"/>
      <c r="T165" s="279"/>
      <c r="U165" s="286"/>
      <c r="V165" s="286"/>
      <c r="W165" s="286"/>
      <c r="X165" s="286"/>
      <c r="Y165" s="286"/>
      <c r="Z165" s="286"/>
      <c r="AA165" s="286"/>
      <c r="AB165" s="286"/>
      <c r="AC165" s="286"/>
      <c r="AD165" s="286"/>
      <c r="AE165" s="286"/>
      <c r="AF165" s="286"/>
      <c r="AG165" s="286"/>
      <c r="AH165" s="286"/>
      <c r="AI165" s="286"/>
      <c r="AJ165" s="286"/>
      <c r="AK165" s="286"/>
      <c r="AL165" s="286"/>
      <c r="AM165" s="286"/>
      <c r="AN165" s="286"/>
      <c r="AO165" s="286"/>
      <c r="AP165" s="286"/>
      <c r="AQ165" s="286"/>
      <c r="AR165" s="286"/>
      <c r="AS165" s="286"/>
      <c r="AT165" s="286"/>
      <c r="AU165" s="286"/>
      <c r="AV165" s="286"/>
      <c r="AW165" s="286"/>
      <c r="AX165" s="286"/>
      <c r="AY165" s="286"/>
      <c r="AZ165" s="286"/>
      <c r="BA165" s="286"/>
      <c r="BB165" s="286"/>
      <c r="BC165" s="286"/>
      <c r="BD165" s="286"/>
      <c r="BE165" s="286"/>
      <c r="BF165" s="286"/>
      <c r="BG165" s="286"/>
      <c r="BH165" s="286"/>
      <c r="BI165" s="286"/>
      <c r="BJ165" s="286"/>
      <c r="BK165" s="286"/>
      <c r="BL165" s="286"/>
      <c r="BM165" s="286"/>
      <c r="BN165" s="286"/>
      <c r="BO165" s="286"/>
      <c r="BP165" s="286"/>
      <c r="BQ165" s="286"/>
      <c r="BR165" s="286"/>
      <c r="BS165" s="286"/>
      <c r="BT165" s="286"/>
    </row>
    <row r="166" spans="1:72" ht="23.4">
      <c r="A166" s="284"/>
      <c r="B166" s="423"/>
      <c r="C166" s="1208" t="s">
        <v>272</v>
      </c>
      <c r="D166" s="694"/>
      <c r="E166" s="694"/>
      <c r="F166" s="694"/>
      <c r="G166" s="694"/>
      <c r="H166" s="433"/>
      <c r="I166" s="1208" t="s">
        <v>272</v>
      </c>
      <c r="J166" s="694"/>
      <c r="K166" s="694"/>
      <c r="L166" s="694"/>
      <c r="M166" s="694"/>
      <c r="N166" s="286"/>
      <c r="O166" s="286"/>
      <c r="P166" s="286"/>
      <c r="Q166" s="286"/>
      <c r="R166" s="424"/>
      <c r="S166" s="285"/>
      <c r="T166" s="279"/>
      <c r="U166" s="286"/>
      <c r="V166" s="286"/>
      <c r="W166" s="286"/>
      <c r="X166" s="286"/>
      <c r="Y166" s="286"/>
      <c r="Z166" s="286"/>
      <c r="AA166" s="286"/>
      <c r="AB166" s="286"/>
      <c r="AC166" s="286"/>
      <c r="AD166" s="286"/>
      <c r="AE166" s="286"/>
      <c r="AF166" s="286"/>
      <c r="AG166" s="286"/>
      <c r="AH166" s="286"/>
      <c r="AI166" s="286"/>
      <c r="AJ166" s="286"/>
      <c r="AK166" s="286"/>
      <c r="AL166" s="286"/>
      <c r="AM166" s="286"/>
      <c r="AN166" s="286"/>
      <c r="AO166" s="286"/>
      <c r="AP166" s="286"/>
      <c r="AQ166" s="286"/>
      <c r="AR166" s="286"/>
      <c r="AS166" s="286"/>
      <c r="AT166" s="286"/>
      <c r="AU166" s="286"/>
      <c r="AV166" s="286"/>
      <c r="AW166" s="286"/>
      <c r="AX166" s="286"/>
      <c r="AY166" s="286"/>
      <c r="AZ166" s="286"/>
      <c r="BA166" s="286"/>
      <c r="BB166" s="286"/>
      <c r="BC166" s="286"/>
      <c r="BD166" s="286"/>
      <c r="BE166" s="286"/>
      <c r="BF166" s="286"/>
      <c r="BG166" s="286"/>
      <c r="BH166" s="286"/>
      <c r="BI166" s="286"/>
      <c r="BJ166" s="286"/>
      <c r="BK166" s="286"/>
      <c r="BL166" s="286"/>
      <c r="BM166" s="286"/>
      <c r="BN166" s="286"/>
      <c r="BO166" s="286"/>
      <c r="BP166" s="286"/>
      <c r="BQ166" s="286"/>
      <c r="BR166" s="286"/>
      <c r="BS166" s="286"/>
      <c r="BT166" s="286"/>
    </row>
    <row r="167" spans="1:72" ht="23.4">
      <c r="A167" s="284"/>
      <c r="B167" s="423"/>
      <c r="C167" s="1208" t="s">
        <v>277</v>
      </c>
      <c r="D167" s="694"/>
      <c r="E167" s="694"/>
      <c r="F167" s="694"/>
      <c r="G167" s="694"/>
      <c r="H167" s="433"/>
      <c r="I167" s="1208" t="s">
        <v>277</v>
      </c>
      <c r="J167" s="694"/>
      <c r="K167" s="694"/>
      <c r="L167" s="694"/>
      <c r="M167" s="694"/>
      <c r="N167" s="286"/>
      <c r="O167" s="286"/>
      <c r="P167" s="286"/>
      <c r="Q167" s="286"/>
      <c r="R167" s="424"/>
      <c r="S167" s="285"/>
      <c r="T167" s="279"/>
      <c r="U167" s="286"/>
      <c r="V167" s="286"/>
      <c r="W167" s="286"/>
      <c r="X167" s="286"/>
      <c r="Y167" s="286"/>
      <c r="Z167" s="286"/>
      <c r="AA167" s="286"/>
      <c r="AB167" s="286"/>
      <c r="AC167" s="286"/>
      <c r="AD167" s="286"/>
      <c r="AE167" s="286"/>
      <c r="AF167" s="286"/>
      <c r="AG167" s="286"/>
      <c r="AH167" s="286"/>
      <c r="AI167" s="286"/>
      <c r="AJ167" s="286"/>
      <c r="AK167" s="286"/>
      <c r="AL167" s="286"/>
      <c r="AM167" s="286"/>
      <c r="AN167" s="286"/>
      <c r="AO167" s="286"/>
      <c r="AP167" s="286"/>
      <c r="AQ167" s="286"/>
      <c r="AR167" s="286"/>
      <c r="AS167" s="286"/>
      <c r="AT167" s="286"/>
      <c r="AU167" s="286"/>
      <c r="AV167" s="286"/>
      <c r="AW167" s="286"/>
      <c r="AX167" s="286"/>
      <c r="AY167" s="286"/>
      <c r="AZ167" s="286"/>
      <c r="BA167" s="286"/>
      <c r="BB167" s="286"/>
      <c r="BC167" s="286"/>
      <c r="BD167" s="286"/>
      <c r="BE167" s="286"/>
      <c r="BF167" s="286"/>
      <c r="BG167" s="286"/>
      <c r="BH167" s="286"/>
      <c r="BI167" s="286"/>
      <c r="BJ167" s="286"/>
      <c r="BK167" s="286"/>
      <c r="BL167" s="286"/>
      <c r="BM167" s="286"/>
      <c r="BN167" s="286"/>
      <c r="BO167" s="286"/>
      <c r="BP167" s="286"/>
      <c r="BQ167" s="286"/>
      <c r="BR167" s="286"/>
      <c r="BS167" s="286"/>
      <c r="BT167" s="286"/>
    </row>
    <row r="168" spans="1:72" ht="23.4">
      <c r="A168" s="284"/>
      <c r="B168" s="423"/>
      <c r="C168" s="1208" t="s">
        <v>285</v>
      </c>
      <c r="D168" s="694"/>
      <c r="E168" s="694"/>
      <c r="F168" s="694"/>
      <c r="G168" s="694"/>
      <c r="H168" s="433"/>
      <c r="I168" s="1208" t="s">
        <v>285</v>
      </c>
      <c r="J168" s="694"/>
      <c r="K168" s="694"/>
      <c r="L168" s="694"/>
      <c r="M168" s="694"/>
      <c r="N168" s="286"/>
      <c r="O168" s="286"/>
      <c r="P168" s="286"/>
      <c r="Q168" s="286"/>
      <c r="R168" s="424"/>
      <c r="S168" s="285"/>
      <c r="T168" s="279"/>
      <c r="U168" s="286"/>
      <c r="V168" s="286"/>
      <c r="W168" s="286"/>
      <c r="X168" s="286"/>
      <c r="Y168" s="286"/>
      <c r="Z168" s="286"/>
      <c r="AA168" s="286"/>
      <c r="AB168" s="286"/>
      <c r="AC168" s="286"/>
      <c r="AD168" s="286"/>
      <c r="AE168" s="286"/>
      <c r="AF168" s="286"/>
      <c r="AG168" s="286"/>
      <c r="AH168" s="286"/>
      <c r="AI168" s="286"/>
      <c r="AJ168" s="286"/>
      <c r="AK168" s="286"/>
      <c r="AL168" s="286"/>
      <c r="AM168" s="286"/>
      <c r="AN168" s="286"/>
      <c r="AO168" s="286"/>
      <c r="AP168" s="286"/>
      <c r="AQ168" s="286"/>
      <c r="AR168" s="286"/>
      <c r="AS168" s="286"/>
      <c r="AT168" s="286"/>
      <c r="AU168" s="286"/>
      <c r="AV168" s="286"/>
      <c r="AW168" s="286"/>
      <c r="AX168" s="286"/>
      <c r="AY168" s="286"/>
      <c r="AZ168" s="286"/>
      <c r="BA168" s="286"/>
      <c r="BB168" s="286"/>
      <c r="BC168" s="286"/>
      <c r="BD168" s="286"/>
      <c r="BE168" s="286"/>
      <c r="BF168" s="286"/>
      <c r="BG168" s="286"/>
      <c r="BH168" s="286"/>
      <c r="BI168" s="286"/>
      <c r="BJ168" s="286"/>
      <c r="BK168" s="286"/>
      <c r="BL168" s="286"/>
      <c r="BM168" s="286"/>
      <c r="BN168" s="286"/>
      <c r="BO168" s="286"/>
      <c r="BP168" s="286"/>
      <c r="BQ168" s="286"/>
      <c r="BR168" s="286"/>
      <c r="BS168" s="286"/>
      <c r="BT168" s="286"/>
    </row>
    <row r="169" spans="1:72" ht="23.4">
      <c r="A169" s="284"/>
      <c r="B169" s="423"/>
      <c r="C169" s="698" t="s">
        <v>121</v>
      </c>
      <c r="D169" s="398">
        <f>SUM(D165:D168)</f>
        <v>0</v>
      </c>
      <c r="E169" s="433"/>
      <c r="F169" s="433"/>
      <c r="G169" s="433"/>
      <c r="H169" s="433"/>
      <c r="I169" s="698" t="s">
        <v>121</v>
      </c>
      <c r="J169" s="398">
        <f>SUM(J165:J168)</f>
        <v>0</v>
      </c>
      <c r="K169" s="433"/>
      <c r="L169" s="433"/>
      <c r="M169" s="433"/>
      <c r="N169" s="286"/>
      <c r="O169" s="286"/>
      <c r="P169" s="286"/>
      <c r="Q169" s="286"/>
      <c r="R169" s="424"/>
      <c r="S169" s="285"/>
      <c r="T169" s="279"/>
      <c r="U169" s="286"/>
      <c r="V169" s="286"/>
      <c r="W169" s="286"/>
      <c r="X169" s="286"/>
      <c r="Y169" s="286"/>
      <c r="Z169" s="286"/>
      <c r="AA169" s="286"/>
      <c r="AB169" s="286"/>
      <c r="AC169" s="286"/>
      <c r="AD169" s="286"/>
      <c r="AE169" s="286"/>
      <c r="AF169" s="286"/>
      <c r="AG169" s="286"/>
      <c r="AH169" s="286"/>
      <c r="AI169" s="286"/>
      <c r="AJ169" s="286"/>
      <c r="AK169" s="286"/>
      <c r="AL169" s="286"/>
      <c r="AM169" s="286"/>
      <c r="AN169" s="286"/>
      <c r="AO169" s="286"/>
      <c r="AP169" s="286"/>
      <c r="AQ169" s="286"/>
      <c r="AR169" s="286"/>
      <c r="AS169" s="286"/>
      <c r="AT169" s="286"/>
      <c r="AU169" s="286"/>
      <c r="AV169" s="286"/>
      <c r="AW169" s="286"/>
      <c r="AX169" s="286"/>
      <c r="AY169" s="286"/>
      <c r="AZ169" s="286"/>
      <c r="BA169" s="286"/>
      <c r="BB169" s="286"/>
      <c r="BC169" s="286"/>
      <c r="BD169" s="286"/>
      <c r="BE169" s="286"/>
      <c r="BF169" s="286"/>
      <c r="BG169" s="286"/>
      <c r="BH169" s="286"/>
      <c r="BI169" s="286"/>
      <c r="BJ169" s="286"/>
      <c r="BK169" s="286"/>
      <c r="BL169" s="286"/>
      <c r="BM169" s="286"/>
      <c r="BN169" s="286"/>
      <c r="BO169" s="286"/>
      <c r="BP169" s="286"/>
      <c r="BQ169" s="286"/>
      <c r="BR169" s="286"/>
      <c r="BS169" s="286"/>
      <c r="BT169" s="286"/>
    </row>
    <row r="170" spans="1:72" s="292" customFormat="1">
      <c r="A170" s="284"/>
      <c r="B170" s="425"/>
      <c r="R170" s="426"/>
      <c r="S170" s="285"/>
      <c r="T170" s="279"/>
      <c r="U170" s="286"/>
      <c r="V170" s="286"/>
      <c r="W170" s="286"/>
      <c r="X170" s="286"/>
      <c r="Y170" s="286"/>
      <c r="Z170" s="286"/>
      <c r="AA170" s="286"/>
      <c r="AB170" s="286"/>
      <c r="AC170" s="286"/>
      <c r="AD170" s="286"/>
      <c r="AE170" s="286"/>
      <c r="AF170" s="286"/>
      <c r="AG170" s="286"/>
      <c r="AH170" s="286"/>
      <c r="AI170" s="286"/>
      <c r="AJ170" s="286"/>
      <c r="AK170" s="286"/>
      <c r="AL170" s="286"/>
      <c r="AM170" s="286"/>
      <c r="AN170" s="286"/>
      <c r="AO170" s="286"/>
      <c r="AP170" s="286"/>
      <c r="AQ170" s="286"/>
      <c r="AR170" s="286"/>
      <c r="AS170" s="286"/>
      <c r="AT170" s="286"/>
      <c r="AU170" s="286"/>
      <c r="AV170" s="286"/>
      <c r="AW170" s="286"/>
      <c r="AX170" s="286"/>
      <c r="AY170" s="286"/>
      <c r="AZ170" s="286"/>
      <c r="BA170" s="286"/>
      <c r="BB170" s="286"/>
      <c r="BC170" s="286"/>
      <c r="BD170" s="286"/>
      <c r="BE170" s="286"/>
      <c r="BF170" s="286"/>
      <c r="BG170" s="286"/>
      <c r="BH170" s="286"/>
      <c r="BI170" s="286"/>
      <c r="BJ170" s="286"/>
      <c r="BK170" s="286"/>
      <c r="BL170" s="286"/>
      <c r="BM170" s="286"/>
      <c r="BN170" s="286"/>
      <c r="BO170" s="286"/>
      <c r="BP170" s="286"/>
      <c r="BQ170" s="286"/>
      <c r="BR170" s="286"/>
      <c r="BS170" s="286"/>
      <c r="BT170" s="286"/>
    </row>
    <row r="171" spans="1:72" ht="25.8">
      <c r="A171" s="284"/>
      <c r="B171" s="427"/>
      <c r="C171" s="683"/>
      <c r="D171" s="683"/>
      <c r="E171" s="683"/>
      <c r="F171" s="683"/>
      <c r="G171" s="683"/>
      <c r="H171" s="683"/>
      <c r="I171" s="683"/>
      <c r="J171" s="683"/>
      <c r="K171" s="683"/>
      <c r="L171" s="683"/>
      <c r="M171" s="683"/>
      <c r="N171" s="286"/>
      <c r="O171" s="286"/>
      <c r="P171" s="286"/>
      <c r="Q171" s="286"/>
      <c r="R171" s="424"/>
      <c r="S171" s="285"/>
      <c r="T171" s="279"/>
      <c r="U171" s="286"/>
      <c r="V171" s="286"/>
      <c r="W171" s="286"/>
      <c r="X171" s="286"/>
      <c r="Y171" s="286"/>
      <c r="Z171" s="286"/>
      <c r="AA171" s="286"/>
      <c r="AB171" s="286"/>
      <c r="AC171" s="286"/>
      <c r="AD171" s="286"/>
      <c r="AE171" s="286"/>
      <c r="AF171" s="286"/>
      <c r="AG171" s="286"/>
      <c r="AH171" s="286"/>
      <c r="AI171" s="286"/>
      <c r="AJ171" s="286"/>
      <c r="AK171" s="286"/>
      <c r="AL171" s="286"/>
      <c r="AM171" s="286"/>
      <c r="AN171" s="286"/>
      <c r="AO171" s="286"/>
      <c r="AP171" s="286"/>
      <c r="AQ171" s="286"/>
      <c r="AR171" s="286"/>
      <c r="AS171" s="286"/>
      <c r="AT171" s="286"/>
      <c r="AU171" s="286"/>
      <c r="AV171" s="286"/>
      <c r="AW171" s="286"/>
      <c r="AX171" s="286"/>
      <c r="AY171" s="286"/>
      <c r="AZ171" s="286"/>
      <c r="BA171" s="286"/>
      <c r="BB171" s="286"/>
      <c r="BC171" s="286"/>
      <c r="BD171" s="286"/>
      <c r="BE171" s="286"/>
      <c r="BF171" s="286"/>
      <c r="BG171" s="286"/>
      <c r="BH171" s="286"/>
      <c r="BI171" s="286"/>
      <c r="BJ171" s="286"/>
      <c r="BK171" s="286"/>
      <c r="BL171" s="286"/>
      <c r="BM171" s="286"/>
      <c r="BN171" s="286"/>
      <c r="BO171" s="286"/>
      <c r="BP171" s="286"/>
      <c r="BQ171" s="286"/>
      <c r="BR171" s="286"/>
      <c r="BS171" s="286"/>
      <c r="BT171" s="286"/>
    </row>
    <row r="172" spans="1:72" ht="25.8">
      <c r="A172" s="284"/>
      <c r="B172" s="427"/>
      <c r="C172" s="632" t="s">
        <v>377</v>
      </c>
      <c r="D172" s="683"/>
      <c r="E172" s="683"/>
      <c r="F172" s="683"/>
      <c r="G172" s="683"/>
      <c r="H172" s="683"/>
      <c r="I172" s="683"/>
      <c r="J172" s="683"/>
      <c r="K172" s="683"/>
      <c r="L172" s="683"/>
      <c r="M172" s="683"/>
      <c r="N172" s="286"/>
      <c r="O172" s="286"/>
      <c r="P172" s="286"/>
      <c r="Q172" s="286"/>
      <c r="R172" s="424"/>
      <c r="S172" s="285"/>
      <c r="T172" s="279"/>
      <c r="U172" s="286"/>
      <c r="V172" s="286"/>
      <c r="W172" s="286"/>
      <c r="X172" s="286"/>
      <c r="Y172" s="286"/>
      <c r="Z172" s="286"/>
      <c r="AA172" s="286"/>
      <c r="AB172" s="286"/>
      <c r="AC172" s="286"/>
      <c r="AD172" s="286"/>
      <c r="AE172" s="286"/>
      <c r="AF172" s="286"/>
      <c r="AG172" s="286"/>
      <c r="AH172" s="286"/>
      <c r="AI172" s="286"/>
      <c r="AJ172" s="286"/>
      <c r="AK172" s="286"/>
      <c r="AL172" s="286"/>
      <c r="AM172" s="286"/>
      <c r="AN172" s="286"/>
      <c r="AO172" s="286"/>
      <c r="AP172" s="286"/>
      <c r="AQ172" s="286"/>
      <c r="AR172" s="286"/>
      <c r="AS172" s="286"/>
      <c r="AT172" s="286"/>
      <c r="AU172" s="286"/>
      <c r="AV172" s="286"/>
      <c r="AW172" s="286"/>
      <c r="AX172" s="286"/>
      <c r="AY172" s="286"/>
      <c r="AZ172" s="286"/>
      <c r="BA172" s="286"/>
      <c r="BB172" s="286"/>
      <c r="BC172" s="286"/>
      <c r="BD172" s="286"/>
      <c r="BE172" s="286"/>
      <c r="BF172" s="286"/>
      <c r="BG172" s="286"/>
      <c r="BH172" s="286"/>
      <c r="BI172" s="286"/>
      <c r="BJ172" s="286"/>
      <c r="BK172" s="286"/>
      <c r="BL172" s="286"/>
      <c r="BM172" s="286"/>
      <c r="BN172" s="286"/>
      <c r="BO172" s="286"/>
      <c r="BP172" s="286"/>
      <c r="BQ172" s="286"/>
      <c r="BR172" s="286"/>
      <c r="BS172" s="286"/>
      <c r="BT172" s="286"/>
    </row>
    <row r="173" spans="1:72" ht="25.8">
      <c r="A173" s="284"/>
      <c r="B173" s="427"/>
      <c r="C173" s="1059" t="s">
        <v>315</v>
      </c>
      <c r="D173" s="683"/>
      <c r="E173" s="683"/>
      <c r="F173" s="683"/>
      <c r="G173" s="683"/>
      <c r="H173" s="683"/>
      <c r="I173" s="683"/>
      <c r="J173" s="683"/>
      <c r="K173" s="683"/>
      <c r="L173" s="683"/>
      <c r="M173" s="683"/>
      <c r="N173" s="286"/>
      <c r="O173" s="286"/>
      <c r="P173" s="286"/>
      <c r="Q173" s="286"/>
      <c r="R173" s="424"/>
      <c r="S173" s="285"/>
      <c r="T173" s="279"/>
      <c r="U173" s="286"/>
      <c r="V173" s="286"/>
      <c r="W173" s="286"/>
      <c r="X173" s="286"/>
      <c r="Y173" s="286"/>
      <c r="Z173" s="286"/>
      <c r="AA173" s="286"/>
      <c r="AB173" s="286"/>
      <c r="AC173" s="286"/>
      <c r="AD173" s="286"/>
      <c r="AE173" s="286"/>
      <c r="AF173" s="286"/>
      <c r="AG173" s="286"/>
      <c r="AH173" s="286"/>
      <c r="AI173" s="286"/>
      <c r="AJ173" s="286"/>
      <c r="AK173" s="286"/>
      <c r="AL173" s="286"/>
      <c r="AM173" s="286"/>
      <c r="AN173" s="286"/>
      <c r="AO173" s="286"/>
      <c r="AP173" s="286"/>
      <c r="AQ173" s="286"/>
      <c r="AR173" s="286"/>
      <c r="AS173" s="286"/>
      <c r="AT173" s="286"/>
      <c r="AU173" s="286"/>
      <c r="AV173" s="286"/>
      <c r="AW173" s="286"/>
      <c r="AX173" s="286"/>
      <c r="AY173" s="286"/>
      <c r="AZ173" s="286"/>
      <c r="BA173" s="286"/>
      <c r="BB173" s="286"/>
      <c r="BC173" s="286"/>
      <c r="BD173" s="286"/>
      <c r="BE173" s="286"/>
      <c r="BF173" s="286"/>
      <c r="BG173" s="286"/>
      <c r="BH173" s="286"/>
      <c r="BI173" s="286"/>
      <c r="BJ173" s="286"/>
      <c r="BK173" s="286"/>
      <c r="BL173" s="286"/>
      <c r="BM173" s="286"/>
      <c r="BN173" s="286"/>
      <c r="BO173" s="286"/>
      <c r="BP173" s="286"/>
      <c r="BQ173" s="286"/>
      <c r="BR173" s="286"/>
      <c r="BS173" s="286"/>
      <c r="BT173" s="286"/>
    </row>
    <row r="174" spans="1:72" ht="3" customHeight="1">
      <c r="A174" s="284"/>
      <c r="B174" s="427"/>
      <c r="C174" s="1059"/>
      <c r="D174" s="683"/>
      <c r="E174" s="683"/>
      <c r="F174" s="683"/>
      <c r="G174" s="683"/>
      <c r="H174" s="683"/>
      <c r="I174" s="683"/>
      <c r="J174" s="683"/>
      <c r="K174" s="683"/>
      <c r="L174" s="683"/>
      <c r="M174" s="683"/>
      <c r="N174" s="286"/>
      <c r="O174" s="286"/>
      <c r="P174" s="286"/>
      <c r="Q174" s="286"/>
      <c r="R174" s="424"/>
      <c r="S174" s="285"/>
      <c r="T174" s="279"/>
      <c r="U174" s="286"/>
      <c r="V174" s="286"/>
      <c r="W174" s="286"/>
      <c r="X174" s="286"/>
      <c r="Y174" s="286"/>
      <c r="Z174" s="286"/>
      <c r="AA174" s="286"/>
      <c r="AB174" s="286"/>
      <c r="AC174" s="286"/>
      <c r="AD174" s="286"/>
      <c r="AE174" s="286"/>
      <c r="AF174" s="286"/>
      <c r="AG174" s="286"/>
      <c r="AH174" s="286"/>
      <c r="AI174" s="286"/>
      <c r="AJ174" s="286"/>
      <c r="AK174" s="286"/>
      <c r="AL174" s="286"/>
      <c r="AM174" s="286"/>
      <c r="AN174" s="286"/>
      <c r="AO174" s="286"/>
      <c r="AP174" s="286"/>
      <c r="AQ174" s="286"/>
      <c r="AR174" s="286"/>
      <c r="AS174" s="286"/>
      <c r="AT174" s="286"/>
      <c r="AU174" s="286"/>
      <c r="AV174" s="286"/>
      <c r="AW174" s="286"/>
      <c r="AX174" s="286"/>
      <c r="AY174" s="286"/>
      <c r="AZ174" s="286"/>
      <c r="BA174" s="286"/>
      <c r="BB174" s="286"/>
      <c r="BC174" s="286"/>
      <c r="BD174" s="286"/>
      <c r="BE174" s="286"/>
      <c r="BF174" s="286"/>
      <c r="BG174" s="286"/>
      <c r="BH174" s="286"/>
      <c r="BI174" s="286"/>
      <c r="BJ174" s="286"/>
      <c r="BK174" s="286"/>
      <c r="BL174" s="286"/>
      <c r="BM174" s="286"/>
      <c r="BN174" s="286"/>
      <c r="BO174" s="286"/>
      <c r="BP174" s="286"/>
      <c r="BQ174" s="286"/>
      <c r="BR174" s="286"/>
      <c r="BS174" s="286"/>
      <c r="BT174" s="286"/>
    </row>
    <row r="175" spans="1:72" ht="25.8">
      <c r="A175" s="284"/>
      <c r="B175" s="427"/>
      <c r="C175" s="684" t="s">
        <v>316</v>
      </c>
      <c r="D175" s="685"/>
      <c r="E175" s="683"/>
      <c r="F175" s="683"/>
      <c r="G175" s="683"/>
      <c r="H175" s="683"/>
      <c r="I175" s="683" t="s">
        <v>317</v>
      </c>
      <c r="J175" s="683"/>
      <c r="K175" s="683"/>
      <c r="L175" s="683"/>
      <c r="M175" s="683"/>
      <c r="N175" s="286"/>
      <c r="O175" s="286"/>
      <c r="P175" s="286"/>
      <c r="Q175" s="286"/>
      <c r="R175" s="424"/>
      <c r="S175" s="285"/>
      <c r="T175" s="279"/>
      <c r="U175" s="286"/>
      <c r="V175" s="286"/>
      <c r="W175" s="286"/>
      <c r="X175" s="286"/>
      <c r="Y175" s="286"/>
      <c r="Z175" s="286"/>
      <c r="AA175" s="286"/>
      <c r="AB175" s="286"/>
      <c r="AC175" s="286"/>
      <c r="AD175" s="286"/>
      <c r="AE175" s="286"/>
      <c r="AF175" s="286"/>
      <c r="AG175" s="286"/>
      <c r="AH175" s="286"/>
      <c r="AI175" s="286"/>
      <c r="AJ175" s="286"/>
      <c r="AK175" s="286"/>
      <c r="AL175" s="286"/>
      <c r="AM175" s="286"/>
      <c r="AN175" s="286"/>
      <c r="AO175" s="286"/>
      <c r="AP175" s="286"/>
      <c r="AQ175" s="286"/>
      <c r="AR175" s="286"/>
      <c r="AS175" s="286"/>
      <c r="AT175" s="286"/>
      <c r="AU175" s="286"/>
      <c r="AV175" s="286"/>
      <c r="AW175" s="286"/>
      <c r="AX175" s="286"/>
      <c r="AY175" s="286"/>
      <c r="AZ175" s="286"/>
      <c r="BA175" s="286"/>
      <c r="BB175" s="286"/>
      <c r="BC175" s="286"/>
      <c r="BD175" s="286"/>
      <c r="BE175" s="286"/>
      <c r="BF175" s="286"/>
      <c r="BG175" s="286"/>
      <c r="BH175" s="286"/>
      <c r="BI175" s="286"/>
      <c r="BJ175" s="286"/>
      <c r="BK175" s="286"/>
      <c r="BL175" s="286"/>
      <c r="BM175" s="286"/>
      <c r="BN175" s="286"/>
      <c r="BO175" s="286"/>
      <c r="BP175" s="286"/>
      <c r="BQ175" s="286"/>
      <c r="BR175" s="286"/>
      <c r="BS175" s="286"/>
      <c r="BT175" s="286"/>
    </row>
    <row r="176" spans="1:72" ht="25.8">
      <c r="A176" s="284"/>
      <c r="B176" s="713"/>
      <c r="C176" s="683"/>
      <c r="D176" s="683"/>
      <c r="E176" s="683"/>
      <c r="F176" s="683"/>
      <c r="G176" s="683"/>
      <c r="H176" s="683"/>
      <c r="I176" s="683"/>
      <c r="J176" s="683"/>
      <c r="K176" s="683"/>
      <c r="L176" s="683"/>
      <c r="M176" s="683"/>
      <c r="N176" s="286"/>
      <c r="O176" s="286"/>
      <c r="P176" s="286"/>
      <c r="Q176" s="286"/>
      <c r="R176" s="424"/>
      <c r="S176" s="285"/>
      <c r="T176" s="279"/>
      <c r="U176" s="286"/>
      <c r="V176" s="286"/>
      <c r="W176" s="286"/>
      <c r="X176" s="286"/>
      <c r="Y176" s="286"/>
      <c r="Z176" s="286"/>
      <c r="AA176" s="286"/>
      <c r="AB176" s="286"/>
      <c r="AC176" s="286"/>
      <c r="AD176" s="286"/>
      <c r="AE176" s="286"/>
      <c r="AF176" s="286"/>
      <c r="AG176" s="286"/>
      <c r="AH176" s="286"/>
      <c r="AI176" s="286"/>
      <c r="AJ176" s="286"/>
      <c r="AK176" s="286"/>
      <c r="AL176" s="286"/>
      <c r="AM176" s="286"/>
      <c r="AN176" s="286"/>
      <c r="AO176" s="286"/>
      <c r="AP176" s="286"/>
      <c r="AQ176" s="286"/>
      <c r="AR176" s="286"/>
      <c r="AS176" s="286"/>
      <c r="AT176" s="286"/>
      <c r="AU176" s="286"/>
      <c r="AV176" s="286"/>
      <c r="AW176" s="286"/>
      <c r="AX176" s="286"/>
      <c r="AY176" s="286"/>
      <c r="AZ176" s="286"/>
      <c r="BA176" s="286"/>
      <c r="BB176" s="286"/>
      <c r="BC176" s="286"/>
      <c r="BD176" s="286"/>
      <c r="BE176" s="286"/>
      <c r="BF176" s="286"/>
      <c r="BG176" s="286"/>
      <c r="BH176" s="286"/>
      <c r="BI176" s="286"/>
      <c r="BJ176" s="286"/>
      <c r="BK176" s="286"/>
      <c r="BL176" s="286"/>
      <c r="BM176" s="286"/>
      <c r="BN176" s="286"/>
      <c r="BO176" s="286"/>
      <c r="BP176" s="286"/>
      <c r="BQ176" s="286"/>
      <c r="BR176" s="286"/>
      <c r="BS176" s="286"/>
      <c r="BT176" s="286"/>
    </row>
    <row r="177" spans="1:72" ht="25.8">
      <c r="A177" s="284"/>
      <c r="B177" s="713"/>
      <c r="C177" s="1186" t="s">
        <v>260</v>
      </c>
      <c r="D177" s="1186" t="s">
        <v>261</v>
      </c>
      <c r="E177" s="1470" t="s">
        <v>318</v>
      </c>
      <c r="F177" s="1470"/>
      <c r="G177" s="683"/>
      <c r="H177" s="685"/>
      <c r="I177" s="1193" t="s">
        <v>319</v>
      </c>
      <c r="J177" s="1508" t="s">
        <v>261</v>
      </c>
      <c r="K177" s="1508"/>
      <c r="L177" s="1508" t="s">
        <v>318</v>
      </c>
      <c r="M177" s="1508"/>
      <c r="N177" s="525"/>
      <c r="O177" s="525"/>
      <c r="P177" s="525"/>
      <c r="Q177" s="286"/>
      <c r="R177" s="424"/>
      <c r="S177" s="285"/>
      <c r="T177" s="279"/>
      <c r="U177" s="286"/>
      <c r="V177" s="286"/>
      <c r="W177" s="286"/>
      <c r="X177" s="286"/>
      <c r="Y177" s="286"/>
      <c r="Z177" s="286"/>
      <c r="AA177" s="286"/>
      <c r="AB177" s="286"/>
      <c r="AC177" s="286"/>
      <c r="AD177" s="286"/>
      <c r="AE177" s="286"/>
      <c r="AF177" s="286"/>
      <c r="AG177" s="286"/>
      <c r="AH177" s="286"/>
      <c r="AI177" s="286"/>
      <c r="AJ177" s="286"/>
      <c r="AK177" s="286"/>
      <c r="AL177" s="286"/>
      <c r="AM177" s="286"/>
      <c r="AN177" s="286"/>
      <c r="AO177" s="286"/>
      <c r="AP177" s="286"/>
      <c r="AQ177" s="286"/>
      <c r="AR177" s="286"/>
      <c r="AS177" s="286"/>
      <c r="AT177" s="286"/>
      <c r="AU177" s="286"/>
      <c r="AV177" s="286"/>
      <c r="AW177" s="286"/>
      <c r="AX177" s="286"/>
      <c r="AY177" s="286"/>
      <c r="AZ177" s="286"/>
      <c r="BA177" s="286"/>
      <c r="BB177" s="286"/>
      <c r="BC177" s="286"/>
      <c r="BD177" s="286"/>
      <c r="BE177" s="286"/>
      <c r="BF177" s="286"/>
      <c r="BG177" s="286"/>
      <c r="BH177" s="286"/>
      <c r="BI177" s="286"/>
      <c r="BJ177" s="286"/>
      <c r="BK177" s="286"/>
      <c r="BL177" s="286"/>
      <c r="BM177" s="286"/>
      <c r="BN177" s="286"/>
      <c r="BO177" s="286"/>
      <c r="BP177" s="286"/>
      <c r="BQ177" s="286"/>
      <c r="BR177" s="286"/>
      <c r="BS177" s="286"/>
      <c r="BT177" s="286"/>
    </row>
    <row r="178" spans="1:72" ht="24" customHeight="1">
      <c r="A178" s="284"/>
      <c r="B178" s="713"/>
      <c r="C178" s="1511" t="s">
        <v>264</v>
      </c>
      <c r="D178" s="1533" t="s">
        <v>320</v>
      </c>
      <c r="E178" s="1465" t="s">
        <v>321</v>
      </c>
      <c r="F178" s="1466"/>
      <c r="G178" s="683"/>
      <c r="H178" s="683"/>
      <c r="I178" s="1509" t="s">
        <v>345</v>
      </c>
      <c r="J178" s="1471" t="s">
        <v>323</v>
      </c>
      <c r="K178" s="1471"/>
      <c r="L178" s="1542" t="s">
        <v>324</v>
      </c>
      <c r="M178" s="1542"/>
      <c r="N178" s="286"/>
      <c r="O178" s="286"/>
      <c r="P178" s="286"/>
      <c r="Q178" s="286"/>
      <c r="R178" s="424"/>
      <c r="S178" s="285"/>
      <c r="T178" s="279"/>
      <c r="U178" s="286"/>
      <c r="V178" s="286"/>
      <c r="W178" s="286"/>
      <c r="X178" s="286"/>
      <c r="Y178" s="286"/>
      <c r="Z178" s="286"/>
      <c r="AA178" s="286"/>
      <c r="AB178" s="286"/>
      <c r="AC178" s="286"/>
      <c r="AD178" s="286"/>
      <c r="AE178" s="286"/>
      <c r="AF178" s="286"/>
      <c r="AG178" s="286"/>
      <c r="AH178" s="286"/>
      <c r="AI178" s="286"/>
      <c r="AJ178" s="286"/>
      <c r="AK178" s="286"/>
      <c r="AL178" s="286"/>
      <c r="AM178" s="286"/>
      <c r="AN178" s="286"/>
      <c r="AO178" s="286"/>
      <c r="AP178" s="286"/>
      <c r="AQ178" s="286"/>
      <c r="AR178" s="286"/>
      <c r="AS178" s="286"/>
      <c r="AT178" s="286"/>
      <c r="AU178" s="286"/>
      <c r="AV178" s="286"/>
      <c r="AW178" s="286"/>
      <c r="AX178" s="286"/>
      <c r="AY178" s="286"/>
      <c r="AZ178" s="286"/>
      <c r="BA178" s="286"/>
      <c r="BB178" s="286"/>
      <c r="BC178" s="286"/>
      <c r="BD178" s="286"/>
      <c r="BE178" s="286"/>
      <c r="BF178" s="286"/>
      <c r="BG178" s="286"/>
      <c r="BH178" s="286"/>
      <c r="BI178" s="286"/>
      <c r="BJ178" s="286"/>
      <c r="BK178" s="286"/>
      <c r="BL178" s="286"/>
      <c r="BM178" s="286"/>
      <c r="BN178" s="286"/>
      <c r="BO178" s="286"/>
      <c r="BP178" s="286"/>
      <c r="BQ178" s="286"/>
      <c r="BR178" s="286"/>
      <c r="BS178" s="286"/>
      <c r="BT178" s="286"/>
    </row>
    <row r="179" spans="1:72" ht="25.8">
      <c r="A179" s="284"/>
      <c r="B179" s="713"/>
      <c r="C179" s="1512"/>
      <c r="D179" s="1534"/>
      <c r="E179" s="1528"/>
      <c r="F179" s="1529"/>
      <c r="G179" s="683"/>
      <c r="H179" s="683"/>
      <c r="I179" s="1509"/>
      <c r="J179" s="1471"/>
      <c r="K179" s="1471"/>
      <c r="L179" s="1542"/>
      <c r="M179" s="1542"/>
      <c r="N179" s="286"/>
      <c r="O179" s="286"/>
      <c r="P179" s="286"/>
      <c r="Q179" s="286"/>
      <c r="R179" s="424"/>
      <c r="S179" s="285"/>
      <c r="T179" s="279"/>
      <c r="U179" s="286"/>
      <c r="V179" s="286"/>
      <c r="W179" s="286"/>
      <c r="X179" s="286"/>
      <c r="Y179" s="286"/>
      <c r="Z179" s="286"/>
      <c r="AA179" s="286"/>
      <c r="AB179" s="286"/>
      <c r="AC179" s="286"/>
      <c r="AD179" s="286"/>
      <c r="AE179" s="286"/>
      <c r="AF179" s="286"/>
      <c r="AG179" s="286"/>
      <c r="AH179" s="286"/>
      <c r="AI179" s="286"/>
      <c r="AJ179" s="286"/>
      <c r="AK179" s="286"/>
      <c r="AL179" s="286"/>
      <c r="AM179" s="286"/>
      <c r="AN179" s="286"/>
      <c r="AO179" s="286"/>
      <c r="AP179" s="286"/>
      <c r="AQ179" s="286"/>
      <c r="AR179" s="286"/>
      <c r="AS179" s="286"/>
      <c r="AT179" s="286"/>
      <c r="AU179" s="286"/>
      <c r="AV179" s="286"/>
      <c r="AW179" s="286"/>
      <c r="AX179" s="286"/>
      <c r="AY179" s="286"/>
      <c r="AZ179" s="286"/>
      <c r="BA179" s="286"/>
      <c r="BB179" s="286"/>
      <c r="BC179" s="286"/>
      <c r="BD179" s="286"/>
      <c r="BE179" s="286"/>
      <c r="BF179" s="286"/>
      <c r="BG179" s="286"/>
      <c r="BH179" s="286"/>
      <c r="BI179" s="286"/>
      <c r="BJ179" s="286"/>
      <c r="BK179" s="286"/>
      <c r="BL179" s="286"/>
      <c r="BM179" s="286"/>
      <c r="BN179" s="286"/>
      <c r="BO179" s="286"/>
      <c r="BP179" s="286"/>
      <c r="BQ179" s="286"/>
      <c r="BR179" s="286"/>
      <c r="BS179" s="286"/>
      <c r="BT179" s="286"/>
    </row>
    <row r="180" spans="1:72" ht="25.05" customHeight="1">
      <c r="A180" s="284"/>
      <c r="B180" s="713"/>
      <c r="C180" s="1513"/>
      <c r="D180" s="1535"/>
      <c r="E180" s="1467"/>
      <c r="F180" s="1468"/>
      <c r="G180" s="683"/>
      <c r="H180" s="683"/>
      <c r="I180" s="1509" t="s">
        <v>325</v>
      </c>
      <c r="J180" s="1471" t="s">
        <v>326</v>
      </c>
      <c r="K180" s="1471"/>
      <c r="L180" s="1542" t="s">
        <v>327</v>
      </c>
      <c r="M180" s="1542"/>
      <c r="N180" s="286"/>
      <c r="O180" s="286"/>
      <c r="P180" s="286"/>
      <c r="Q180" s="286"/>
      <c r="R180" s="424"/>
      <c r="S180" s="285"/>
      <c r="T180" s="279"/>
      <c r="U180" s="286"/>
      <c r="V180" s="286"/>
      <c r="W180" s="286"/>
      <c r="X180" s="286"/>
      <c r="Y180" s="286"/>
      <c r="Z180" s="286"/>
      <c r="AA180" s="286"/>
      <c r="AB180" s="286"/>
      <c r="AC180" s="286"/>
      <c r="AD180" s="286"/>
      <c r="AE180" s="286"/>
      <c r="AF180" s="286"/>
      <c r="AG180" s="286"/>
      <c r="AH180" s="286"/>
      <c r="AI180" s="286"/>
      <c r="AJ180" s="286"/>
      <c r="AK180" s="286"/>
      <c r="AL180" s="286"/>
      <c r="AM180" s="286"/>
      <c r="AN180" s="286"/>
      <c r="AO180" s="286"/>
      <c r="AP180" s="286"/>
      <c r="AQ180" s="286"/>
      <c r="AR180" s="286"/>
      <c r="AS180" s="286"/>
      <c r="AT180" s="286"/>
      <c r="AU180" s="286"/>
      <c r="AV180" s="286"/>
      <c r="AW180" s="286"/>
      <c r="AX180" s="286"/>
      <c r="AY180" s="286"/>
      <c r="AZ180" s="286"/>
      <c r="BA180" s="286"/>
      <c r="BB180" s="286"/>
      <c r="BC180" s="286"/>
      <c r="BD180" s="286"/>
      <c r="BE180" s="286"/>
      <c r="BF180" s="286"/>
      <c r="BG180" s="286"/>
      <c r="BH180" s="286"/>
      <c r="BI180" s="286"/>
      <c r="BJ180" s="286"/>
      <c r="BK180" s="286"/>
      <c r="BL180" s="286"/>
      <c r="BM180" s="286"/>
      <c r="BN180" s="286"/>
      <c r="BO180" s="286"/>
      <c r="BP180" s="286"/>
      <c r="BQ180" s="286"/>
      <c r="BR180" s="286"/>
      <c r="BS180" s="286"/>
      <c r="BT180" s="286"/>
    </row>
    <row r="181" spans="1:72" ht="25.8">
      <c r="A181" s="284"/>
      <c r="B181" s="713"/>
      <c r="C181" s="1536" t="s">
        <v>272</v>
      </c>
      <c r="D181" s="1533" t="s">
        <v>328</v>
      </c>
      <c r="E181" s="1465" t="s">
        <v>329</v>
      </c>
      <c r="F181" s="1466"/>
      <c r="G181" s="683"/>
      <c r="H181" s="685"/>
      <c r="I181" s="1509"/>
      <c r="J181" s="1471"/>
      <c r="K181" s="1471"/>
      <c r="L181" s="1542"/>
      <c r="M181" s="1542"/>
      <c r="N181" s="286"/>
      <c r="O181" s="286"/>
      <c r="P181" s="286"/>
      <c r="Q181" s="286"/>
      <c r="R181" s="424"/>
      <c r="S181" s="285"/>
      <c r="T181" s="279"/>
      <c r="U181" s="286"/>
      <c r="V181" s="286"/>
      <c r="W181" s="286"/>
      <c r="X181" s="286"/>
      <c r="Y181" s="286"/>
      <c r="Z181" s="286"/>
      <c r="AA181" s="286"/>
      <c r="AB181" s="286"/>
      <c r="AC181" s="286"/>
      <c r="AD181" s="286"/>
      <c r="AE181" s="286"/>
      <c r="AF181" s="286"/>
      <c r="AG181" s="286"/>
      <c r="AH181" s="286"/>
      <c r="AI181" s="286"/>
      <c r="AJ181" s="286"/>
      <c r="AK181" s="286"/>
      <c r="AL181" s="286"/>
      <c r="AM181" s="286"/>
      <c r="AN181" s="286"/>
      <c r="AO181" s="286"/>
      <c r="AP181" s="286"/>
      <c r="AQ181" s="286"/>
      <c r="AR181" s="286"/>
      <c r="AS181" s="286"/>
      <c r="AT181" s="286"/>
      <c r="AU181" s="286"/>
      <c r="AV181" s="286"/>
      <c r="AW181" s="286"/>
      <c r="AX181" s="286"/>
      <c r="AY181" s="286"/>
      <c r="AZ181" s="286"/>
      <c r="BA181" s="286"/>
      <c r="BB181" s="286"/>
      <c r="BC181" s="286"/>
      <c r="BD181" s="286"/>
      <c r="BE181" s="286"/>
      <c r="BF181" s="286"/>
      <c r="BG181" s="286"/>
      <c r="BH181" s="286"/>
      <c r="BI181" s="286"/>
      <c r="BJ181" s="286"/>
      <c r="BK181" s="286"/>
      <c r="BL181" s="286"/>
      <c r="BM181" s="286"/>
      <c r="BN181" s="286"/>
      <c r="BO181" s="286"/>
      <c r="BP181" s="286"/>
      <c r="BQ181" s="286"/>
      <c r="BR181" s="286"/>
      <c r="BS181" s="286"/>
      <c r="BT181" s="286"/>
    </row>
    <row r="182" spans="1:72" ht="25.8">
      <c r="A182" s="284"/>
      <c r="B182" s="713"/>
      <c r="C182" s="1537"/>
      <c r="D182" s="1534"/>
      <c r="E182" s="1528"/>
      <c r="F182" s="1529"/>
      <c r="G182" s="683"/>
      <c r="H182" s="685"/>
      <c r="I182" s="1509" t="s">
        <v>330</v>
      </c>
      <c r="J182" s="1471" t="s">
        <v>331</v>
      </c>
      <c r="K182" s="1471"/>
      <c r="L182" s="1542" t="s">
        <v>332</v>
      </c>
      <c r="M182" s="1542"/>
      <c r="N182" s="286"/>
      <c r="O182" s="286"/>
      <c r="P182" s="286"/>
      <c r="Q182" s="286"/>
      <c r="R182" s="424"/>
      <c r="S182" s="285"/>
      <c r="T182" s="279"/>
      <c r="U182" s="286"/>
      <c r="V182" s="286"/>
      <c r="W182" s="286"/>
      <c r="X182" s="286"/>
      <c r="Y182" s="286"/>
      <c r="Z182" s="286"/>
      <c r="AA182" s="286"/>
      <c r="AB182" s="286"/>
      <c r="AC182" s="286"/>
      <c r="AD182" s="286"/>
      <c r="AE182" s="286"/>
      <c r="AF182" s="286"/>
      <c r="AG182" s="286"/>
      <c r="AH182" s="286"/>
      <c r="AI182" s="286"/>
      <c r="AJ182" s="286"/>
      <c r="AK182" s="286"/>
      <c r="AL182" s="286"/>
      <c r="AM182" s="286"/>
      <c r="AN182" s="286"/>
      <c r="AO182" s="286"/>
      <c r="AP182" s="286"/>
      <c r="AQ182" s="286"/>
      <c r="AR182" s="286"/>
      <c r="AS182" s="286"/>
      <c r="AT182" s="286"/>
      <c r="AU182" s="286"/>
      <c r="AV182" s="286"/>
      <c r="AW182" s="286"/>
      <c r="AX182" s="286"/>
      <c r="AY182" s="286"/>
      <c r="AZ182" s="286"/>
      <c r="BA182" s="286"/>
      <c r="BB182" s="286"/>
      <c r="BC182" s="286"/>
      <c r="BD182" s="286"/>
      <c r="BE182" s="286"/>
      <c r="BF182" s="286"/>
      <c r="BG182" s="286"/>
      <c r="BH182" s="286"/>
      <c r="BI182" s="286"/>
      <c r="BJ182" s="286"/>
      <c r="BK182" s="286"/>
      <c r="BL182" s="286"/>
      <c r="BM182" s="286"/>
      <c r="BN182" s="286"/>
      <c r="BO182" s="286"/>
      <c r="BP182" s="286"/>
      <c r="BQ182" s="286"/>
      <c r="BR182" s="286"/>
      <c r="BS182" s="286"/>
      <c r="BT182" s="286"/>
    </row>
    <row r="183" spans="1:72" ht="25.8">
      <c r="A183" s="284"/>
      <c r="B183" s="713"/>
      <c r="C183" s="1538"/>
      <c r="D183" s="1535"/>
      <c r="E183" s="1467"/>
      <c r="F183" s="1468"/>
      <c r="G183" s="714"/>
      <c r="H183" s="685"/>
      <c r="I183" s="1509"/>
      <c r="J183" s="1471"/>
      <c r="K183" s="1471"/>
      <c r="L183" s="1542"/>
      <c r="M183" s="1542"/>
      <c r="N183" s="286"/>
      <c r="O183" s="286"/>
      <c r="P183" s="286"/>
      <c r="Q183" s="286"/>
      <c r="R183" s="424"/>
      <c r="S183" s="285"/>
    </row>
    <row r="184" spans="1:72" ht="25.95" customHeight="1">
      <c r="A184" s="284"/>
      <c r="B184" s="713"/>
      <c r="C184" s="1539" t="s">
        <v>277</v>
      </c>
      <c r="D184" s="1533" t="s">
        <v>333</v>
      </c>
      <c r="E184" s="1472" t="s">
        <v>334</v>
      </c>
      <c r="F184" s="1474"/>
      <c r="G184" s="714"/>
      <c r="H184" s="685"/>
      <c r="I184" s="1545" t="s">
        <v>335</v>
      </c>
      <c r="J184" s="1471" t="s">
        <v>336</v>
      </c>
      <c r="K184" s="1471"/>
      <c r="L184" s="1542" t="s">
        <v>337</v>
      </c>
      <c r="M184" s="1542"/>
      <c r="N184" s="286"/>
      <c r="O184" s="286"/>
      <c r="P184" s="286"/>
      <c r="Q184" s="286"/>
      <c r="R184" s="424"/>
      <c r="S184" s="285"/>
    </row>
    <row r="185" spans="1:72" ht="24" customHeight="1">
      <c r="A185" s="284"/>
      <c r="B185" s="713"/>
      <c r="C185" s="1540"/>
      <c r="D185" s="1534"/>
      <c r="E185" s="1475"/>
      <c r="F185" s="1477"/>
      <c r="G185" s="714"/>
      <c r="H185" s="685"/>
      <c r="I185" s="1545"/>
      <c r="J185" s="1471"/>
      <c r="K185" s="1471"/>
      <c r="L185" s="1542"/>
      <c r="M185" s="1542"/>
      <c r="N185" s="286"/>
      <c r="O185" s="286"/>
      <c r="P185" s="286"/>
      <c r="Q185" s="286"/>
      <c r="R185" s="424"/>
      <c r="S185" s="285"/>
    </row>
    <row r="186" spans="1:72" ht="25.95" customHeight="1">
      <c r="A186" s="284"/>
      <c r="B186" s="713"/>
      <c r="C186" s="1541"/>
      <c r="D186" s="1535"/>
      <c r="E186" s="1478"/>
      <c r="F186" s="1480"/>
      <c r="G186" s="714"/>
      <c r="H186" s="685"/>
      <c r="I186" s="1499" t="s">
        <v>338</v>
      </c>
      <c r="J186" s="1544" t="s">
        <v>339</v>
      </c>
      <c r="K186" s="1544"/>
      <c r="L186" s="1542" t="s">
        <v>340</v>
      </c>
      <c r="M186" s="1542"/>
      <c r="N186" s="286"/>
      <c r="O186" s="286"/>
      <c r="P186" s="286"/>
      <c r="Q186" s="286"/>
      <c r="R186" s="424"/>
      <c r="S186" s="285"/>
    </row>
    <row r="187" spans="1:72" ht="24" customHeight="1">
      <c r="A187" s="284"/>
      <c r="B187" s="713"/>
      <c r="C187" s="1526" t="s">
        <v>285</v>
      </c>
      <c r="D187" s="1527" t="s">
        <v>341</v>
      </c>
      <c r="E187" s="1472" t="s">
        <v>342</v>
      </c>
      <c r="F187" s="1474"/>
      <c r="G187" s="714"/>
      <c r="H187" s="685"/>
      <c r="I187" s="1499"/>
      <c r="J187" s="1544"/>
      <c r="K187" s="1544"/>
      <c r="L187" s="1542"/>
      <c r="M187" s="1542"/>
      <c r="N187" s="286"/>
      <c r="O187" s="286"/>
      <c r="P187" s="286"/>
      <c r="Q187" s="286"/>
      <c r="R187" s="424"/>
      <c r="S187" s="285"/>
    </row>
    <row r="188" spans="1:72" ht="24" customHeight="1">
      <c r="A188" s="284"/>
      <c r="B188" s="713"/>
      <c r="C188" s="1526"/>
      <c r="D188" s="1527"/>
      <c r="E188" s="1478"/>
      <c r="F188" s="1480"/>
      <c r="G188" s="714"/>
      <c r="H188" s="685"/>
      <c r="I188" s="715"/>
      <c r="J188" s="716"/>
      <c r="K188" s="716"/>
      <c r="L188" s="683"/>
      <c r="M188" s="683"/>
      <c r="N188" s="286"/>
      <c r="O188" s="286"/>
      <c r="P188" s="286"/>
      <c r="Q188" s="286"/>
      <c r="R188" s="424"/>
      <c r="S188" s="285"/>
    </row>
    <row r="189" spans="1:72" ht="24" customHeight="1" thickBot="1">
      <c r="A189" s="284"/>
      <c r="B189" s="713"/>
      <c r="C189" s="704"/>
      <c r="D189" s="687"/>
      <c r="E189" s="687"/>
      <c r="F189" s="687"/>
      <c r="G189" s="714"/>
      <c r="H189" s="685"/>
      <c r="I189" s="717"/>
      <c r="J189" s="716"/>
      <c r="K189" s="716"/>
      <c r="L189" s="683"/>
      <c r="M189" s="683"/>
      <c r="N189" s="286"/>
      <c r="O189" s="286"/>
      <c r="P189" s="286"/>
      <c r="Q189" s="286"/>
      <c r="R189" s="424"/>
      <c r="S189" s="285"/>
    </row>
    <row r="190" spans="1:72" ht="25.95" customHeight="1" thickBot="1">
      <c r="A190" s="284"/>
      <c r="B190" s="423"/>
      <c r="C190" s="1124" t="s">
        <v>301</v>
      </c>
      <c r="D190" s="433"/>
      <c r="E190" s="1121">
        <f>K203</f>
        <v>0</v>
      </c>
      <c r="F190" s="799"/>
      <c r="G190" s="918"/>
      <c r="H190" s="695"/>
      <c r="I190" s="695"/>
      <c r="J190" s="695"/>
      <c r="K190" s="695"/>
      <c r="L190" s="695"/>
      <c r="M190" s="695"/>
      <c r="N190" s="286"/>
      <c r="O190" s="286"/>
      <c r="P190" s="286"/>
      <c r="Q190" s="286"/>
      <c r="R190" s="424"/>
      <c r="S190" s="285"/>
    </row>
    <row r="191" spans="1:72" ht="25.95" customHeight="1">
      <c r="A191" s="284"/>
      <c r="B191" s="423"/>
      <c r="C191" s="1124"/>
      <c r="D191" s="433"/>
      <c r="E191" s="433"/>
      <c r="F191" s="799"/>
      <c r="G191" s="918"/>
      <c r="H191" s="695"/>
      <c r="I191" s="695"/>
      <c r="J191" s="695"/>
      <c r="K191" s="695"/>
      <c r="L191" s="695"/>
      <c r="M191" s="695"/>
      <c r="N191" s="286"/>
      <c r="O191" s="286"/>
      <c r="P191" s="286"/>
      <c r="Q191" s="286"/>
      <c r="R191" s="424"/>
      <c r="S191" s="285"/>
    </row>
    <row r="192" spans="1:72" ht="25.95" customHeight="1">
      <c r="A192" s="284"/>
      <c r="B192" s="423"/>
      <c r="C192" s="1124"/>
      <c r="D192" s="433"/>
      <c r="E192" s="1553"/>
      <c r="F192" s="1553"/>
      <c r="G192" s="918"/>
      <c r="H192" s="695"/>
      <c r="I192" s="695"/>
      <c r="J192" s="695"/>
      <c r="K192" s="695"/>
      <c r="L192" s="695"/>
      <c r="M192" s="695"/>
      <c r="N192" s="286"/>
      <c r="O192" s="286"/>
      <c r="P192" s="286"/>
      <c r="Q192" s="286"/>
      <c r="R192" s="424"/>
      <c r="S192" s="285"/>
    </row>
    <row r="193" spans="1:19" ht="23.4">
      <c r="A193" s="284"/>
      <c r="B193" s="423"/>
      <c r="C193" s="710"/>
      <c r="D193" s="433"/>
      <c r="E193" s="433"/>
      <c r="F193" s="433"/>
      <c r="G193" s="918"/>
      <c r="H193" s="695"/>
      <c r="I193" s="695"/>
      <c r="J193" s="327"/>
      <c r="K193" s="1196"/>
      <c r="L193" s="695"/>
      <c r="M193" s="695"/>
      <c r="N193" s="286"/>
      <c r="O193" s="286"/>
      <c r="P193" s="286"/>
      <c r="Q193" s="286"/>
      <c r="R193" s="424"/>
      <c r="S193" s="285"/>
    </row>
    <row r="194" spans="1:19" ht="25.8">
      <c r="A194" s="284"/>
      <c r="B194" s="423"/>
      <c r="C194" s="702" t="s">
        <v>306</v>
      </c>
      <c r="D194" s="433"/>
      <c r="E194" s="433"/>
      <c r="F194" s="433"/>
      <c r="G194" s="918"/>
      <c r="H194" s="695"/>
      <c r="I194" s="695"/>
      <c r="J194" s="918"/>
      <c r="K194" s="1196"/>
      <c r="L194" s="695"/>
      <c r="M194" s="695"/>
      <c r="N194" s="286"/>
      <c r="O194" s="286"/>
      <c r="P194" s="286"/>
      <c r="Q194" s="286"/>
      <c r="R194" s="424"/>
      <c r="S194" s="285"/>
    </row>
    <row r="195" spans="1:19" ht="23.4">
      <c r="A195" s="284"/>
      <c r="B195" s="423"/>
      <c r="C195" s="695"/>
      <c r="D195" s="433"/>
      <c r="E195" s="433"/>
      <c r="F195" s="664"/>
      <c r="G195" s="918"/>
      <c r="H195" s="695"/>
      <c r="I195" s="695"/>
      <c r="J195" s="433"/>
      <c r="K195" s="1196"/>
      <c r="L195" s="695"/>
      <c r="M195" s="695"/>
      <c r="N195" s="286"/>
      <c r="O195" s="286"/>
      <c r="P195" s="286"/>
      <c r="Q195" s="286"/>
      <c r="R195" s="424"/>
      <c r="S195" s="285"/>
    </row>
    <row r="196" spans="1:19" ht="24" customHeight="1">
      <c r="A196" s="284"/>
      <c r="B196" s="423"/>
      <c r="C196" s="695"/>
      <c r="D196" s="1151" t="s">
        <v>260</v>
      </c>
      <c r="E196" s="1151" t="s">
        <v>308</v>
      </c>
      <c r="F196" s="1151" t="s">
        <v>309</v>
      </c>
      <c r="G196" s="918"/>
      <c r="H196" s="695"/>
      <c r="I196" s="1148" t="s">
        <v>2</v>
      </c>
      <c r="J196" s="1148" t="s">
        <v>343</v>
      </c>
      <c r="K196" s="1148" t="s">
        <v>303</v>
      </c>
      <c r="L196" s="1153" t="s">
        <v>305</v>
      </c>
      <c r="M196" s="695"/>
      <c r="N196" s="286"/>
      <c r="O196" s="286"/>
      <c r="P196" s="286"/>
      <c r="Q196" s="286"/>
      <c r="R196" s="424"/>
      <c r="S196" s="285"/>
    </row>
    <row r="197" spans="1:19" ht="24" customHeight="1">
      <c r="A197" s="284"/>
      <c r="B197" s="423"/>
      <c r="C197" s="695"/>
      <c r="D197" s="526" t="s">
        <v>344</v>
      </c>
      <c r="E197" s="697">
        <f>D207+J207+D215+J215+D223+J223</f>
        <v>0</v>
      </c>
      <c r="F197" s="1214" t="e">
        <f>(G207+M207+G215+M215+G223+M223)/E197</f>
        <v>#DIV/0!</v>
      </c>
      <c r="G197" s="918"/>
      <c r="H197" s="695"/>
      <c r="I197" s="526">
        <v>1</v>
      </c>
      <c r="J197" s="527" t="s">
        <v>345</v>
      </c>
      <c r="K197" s="1189">
        <f>D211</f>
        <v>0</v>
      </c>
      <c r="L197" s="694" t="s">
        <v>307</v>
      </c>
      <c r="M197" s="433"/>
      <c r="N197" s="286"/>
      <c r="O197" s="286"/>
      <c r="P197" s="286"/>
      <c r="Q197" s="286"/>
      <c r="R197" s="424"/>
      <c r="S197" s="285"/>
    </row>
    <row r="198" spans="1:19" ht="23.4">
      <c r="A198" s="284"/>
      <c r="B198" s="423"/>
      <c r="C198" s="695"/>
      <c r="D198" s="526" t="s">
        <v>347</v>
      </c>
      <c r="E198" s="697">
        <f>D208+J208+D216+J216+D224+J224</f>
        <v>0</v>
      </c>
      <c r="F198" s="1214" t="e">
        <f>(G208+M208+G216+M216+G224+M224)/E198</f>
        <v>#DIV/0!</v>
      </c>
      <c r="G198" s="918"/>
      <c r="H198" s="695"/>
      <c r="I198" s="526">
        <v>2</v>
      </c>
      <c r="J198" s="527" t="s">
        <v>325</v>
      </c>
      <c r="K198" s="1189">
        <f>J211</f>
        <v>0</v>
      </c>
      <c r="L198" s="694" t="s">
        <v>307</v>
      </c>
      <c r="M198" s="433"/>
      <c r="N198" s="286"/>
      <c r="O198" s="286"/>
      <c r="P198" s="286"/>
      <c r="Q198" s="286"/>
      <c r="R198" s="424"/>
      <c r="S198" s="285"/>
    </row>
    <row r="199" spans="1:19" ht="23.4">
      <c r="A199" s="284"/>
      <c r="B199" s="423"/>
      <c r="C199" s="695"/>
      <c r="D199" s="526" t="s">
        <v>348</v>
      </c>
      <c r="E199" s="697">
        <f>D209+J209+D217+J218+D225+J225</f>
        <v>0</v>
      </c>
      <c r="F199" s="1214" t="e">
        <f>(G209+M209+G217+M217+G225+M225)/E199</f>
        <v>#DIV/0!</v>
      </c>
      <c r="G199" s="918"/>
      <c r="H199" s="695"/>
      <c r="I199" s="526">
        <v>3</v>
      </c>
      <c r="J199" s="527" t="s">
        <v>330</v>
      </c>
      <c r="K199" s="1189">
        <f>D220</f>
        <v>0</v>
      </c>
      <c r="L199" s="694" t="s">
        <v>307</v>
      </c>
      <c r="M199" s="433"/>
      <c r="N199" s="286"/>
      <c r="O199" s="286"/>
      <c r="P199" s="286"/>
      <c r="Q199" s="286"/>
      <c r="R199" s="424"/>
      <c r="S199" s="285"/>
    </row>
    <row r="200" spans="1:19" ht="23.4">
      <c r="A200" s="284"/>
      <c r="B200" s="423"/>
      <c r="C200" s="695"/>
      <c r="D200" s="526" t="s">
        <v>349</v>
      </c>
      <c r="E200" s="697">
        <f>D210+J210+D218+J218+D226+J226</f>
        <v>0</v>
      </c>
      <c r="F200" s="1211" t="e">
        <f>(G210+M210+G218+M218+G226+M226)/E200</f>
        <v>#DIV/0!</v>
      </c>
      <c r="G200" s="918"/>
      <c r="H200" s="695"/>
      <c r="I200" s="526">
        <v>4</v>
      </c>
      <c r="J200" s="527" t="s">
        <v>335</v>
      </c>
      <c r="K200" s="1189">
        <f>J219</f>
        <v>0</v>
      </c>
      <c r="L200" s="694" t="s">
        <v>307</v>
      </c>
      <c r="M200" s="433"/>
      <c r="N200" s="286"/>
      <c r="O200" s="286"/>
      <c r="P200" s="286"/>
      <c r="Q200" s="286"/>
      <c r="R200" s="424"/>
      <c r="S200" s="285"/>
    </row>
    <row r="201" spans="1:19" ht="23.4">
      <c r="A201" s="284"/>
      <c r="B201" s="423"/>
      <c r="C201" s="695"/>
      <c r="D201" s="698" t="s">
        <v>121</v>
      </c>
      <c r="E201" s="303">
        <f>SUM(E197:E200)</f>
        <v>0</v>
      </c>
      <c r="F201" s="695"/>
      <c r="G201" s="918"/>
      <c r="H201" s="695"/>
      <c r="I201" s="526">
        <v>5</v>
      </c>
      <c r="J201" s="527" t="s">
        <v>338</v>
      </c>
      <c r="K201" s="1189">
        <f>D227</f>
        <v>0</v>
      </c>
      <c r="L201" s="694" t="s">
        <v>307</v>
      </c>
      <c r="M201" s="433"/>
      <c r="N201" s="286"/>
      <c r="O201" s="286"/>
      <c r="P201" s="286"/>
      <c r="Q201" s="286"/>
      <c r="R201" s="424"/>
      <c r="S201" s="285"/>
    </row>
    <row r="202" spans="1:19" ht="23.4">
      <c r="A202" s="284"/>
      <c r="B202" s="423"/>
      <c r="C202" s="433"/>
      <c r="D202" s="695"/>
      <c r="E202" s="695"/>
      <c r="F202" s="695"/>
      <c r="G202" s="918"/>
      <c r="H202" s="695"/>
      <c r="I202" s="526">
        <v>6</v>
      </c>
      <c r="J202" s="664" t="s">
        <v>254</v>
      </c>
      <c r="K202" s="1189">
        <f>J227</f>
        <v>0</v>
      </c>
      <c r="L202" s="694" t="s">
        <v>307</v>
      </c>
      <c r="M202" s="433"/>
      <c r="N202" s="286"/>
      <c r="O202" s="286"/>
      <c r="P202" s="286"/>
      <c r="Q202" s="286"/>
      <c r="R202" s="424"/>
      <c r="S202" s="285"/>
    </row>
    <row r="203" spans="1:19" ht="23.4">
      <c r="A203" s="284"/>
      <c r="B203" s="423"/>
      <c r="C203" s="433"/>
      <c r="D203" s="695"/>
      <c r="E203" s="695"/>
      <c r="F203" s="695"/>
      <c r="G203" s="918"/>
      <c r="H203" s="433"/>
      <c r="I203" s="313"/>
      <c r="J203" s="526" t="s">
        <v>310</v>
      </c>
      <c r="K203" s="1207">
        <f>SUM(K197:K202)</f>
        <v>0</v>
      </c>
      <c r="L203" s="313"/>
      <c r="M203" s="433"/>
      <c r="N203" s="286"/>
      <c r="O203" s="286"/>
      <c r="P203" s="286"/>
      <c r="Q203" s="286"/>
      <c r="R203" s="424"/>
      <c r="S203" s="285"/>
    </row>
    <row r="204" spans="1:19" ht="23.4">
      <c r="A204" s="284"/>
      <c r="B204" s="423"/>
      <c r="C204" s="433"/>
      <c r="D204" s="433"/>
      <c r="E204" s="433"/>
      <c r="F204" s="918"/>
      <c r="G204" s="918"/>
      <c r="H204" s="433"/>
      <c r="I204" s="433"/>
      <c r="J204" s="433"/>
      <c r="K204" s="433"/>
      <c r="L204" s="433"/>
      <c r="M204" s="433"/>
      <c r="N204" s="286"/>
      <c r="O204" s="286"/>
      <c r="P204" s="286"/>
      <c r="Q204" s="286"/>
      <c r="R204" s="424"/>
      <c r="S204" s="285"/>
    </row>
    <row r="205" spans="1:19" ht="23.4">
      <c r="A205" s="284"/>
      <c r="B205" s="423"/>
      <c r="C205" s="1481" t="s">
        <v>345</v>
      </c>
      <c r="D205" s="1482"/>
      <c r="E205" s="1482"/>
      <c r="F205" s="1482"/>
      <c r="G205" s="1483"/>
      <c r="H205" s="433"/>
      <c r="I205" s="1481" t="s">
        <v>325</v>
      </c>
      <c r="J205" s="1482"/>
      <c r="K205" s="1482"/>
      <c r="L205" s="1482"/>
      <c r="M205" s="1483"/>
      <c r="N205" s="286"/>
      <c r="O205" s="286"/>
      <c r="P205" s="286"/>
      <c r="Q205" s="286"/>
      <c r="R205" s="424"/>
      <c r="S205" s="285"/>
    </row>
    <row r="206" spans="1:19" ht="23.4">
      <c r="A206" s="284"/>
      <c r="B206" s="423"/>
      <c r="C206" s="526" t="s">
        <v>260</v>
      </c>
      <c r="D206" s="526" t="s">
        <v>308</v>
      </c>
      <c r="E206" s="526" t="s">
        <v>311</v>
      </c>
      <c r="F206" s="526" t="s">
        <v>312</v>
      </c>
      <c r="G206" s="526" t="s">
        <v>313</v>
      </c>
      <c r="H206" s="433"/>
      <c r="I206" s="526" t="s">
        <v>260</v>
      </c>
      <c r="J206" s="526" t="s">
        <v>308</v>
      </c>
      <c r="K206" s="526" t="s">
        <v>311</v>
      </c>
      <c r="L206" s="526" t="s">
        <v>312</v>
      </c>
      <c r="M206" s="526" t="s">
        <v>313</v>
      </c>
      <c r="N206" s="286"/>
      <c r="O206" s="286"/>
      <c r="P206" s="286"/>
      <c r="Q206" s="286"/>
      <c r="R206" s="424"/>
      <c r="S206" s="285"/>
    </row>
    <row r="207" spans="1:19" ht="23.4">
      <c r="A207" s="284"/>
      <c r="B207" s="423"/>
      <c r="C207" s="526" t="s">
        <v>344</v>
      </c>
      <c r="D207" s="694"/>
      <c r="E207" s="694"/>
      <c r="F207" s="694"/>
      <c r="G207" s="526"/>
      <c r="H207" s="433"/>
      <c r="I207" s="526" t="s">
        <v>344</v>
      </c>
      <c r="J207" s="694"/>
      <c r="K207" s="694"/>
      <c r="L207" s="694"/>
      <c r="M207" s="526"/>
      <c r="N207" s="286"/>
      <c r="O207" s="286"/>
      <c r="P207" s="286"/>
      <c r="Q207" s="286"/>
      <c r="R207" s="424"/>
      <c r="S207" s="285"/>
    </row>
    <row r="208" spans="1:19" ht="23.4">
      <c r="A208" s="284"/>
      <c r="B208" s="423"/>
      <c r="C208" s="526" t="s">
        <v>347</v>
      </c>
      <c r="D208" s="526"/>
      <c r="E208" s="526"/>
      <c r="F208" s="526"/>
      <c r="G208" s="526"/>
      <c r="H208" s="433"/>
      <c r="I208" s="526" t="s">
        <v>347</v>
      </c>
      <c r="J208" s="526"/>
      <c r="K208" s="526"/>
      <c r="L208" s="526"/>
      <c r="M208" s="526"/>
      <c r="N208" s="286"/>
      <c r="O208" s="286"/>
      <c r="P208" s="286"/>
      <c r="Q208" s="286"/>
      <c r="R208" s="424"/>
      <c r="S208" s="285"/>
    </row>
    <row r="209" spans="1:19" ht="23.4">
      <c r="A209" s="284"/>
      <c r="B209" s="423"/>
      <c r="C209" s="526" t="s">
        <v>348</v>
      </c>
      <c r="D209" s="694"/>
      <c r="E209" s="694"/>
      <c r="F209" s="694"/>
      <c r="G209" s="694"/>
      <c r="H209" s="433"/>
      <c r="I209" s="526" t="s">
        <v>348</v>
      </c>
      <c r="J209" s="694"/>
      <c r="K209" s="694"/>
      <c r="L209" s="694"/>
      <c r="M209" s="694"/>
      <c r="N209" s="286"/>
      <c r="O209" s="286"/>
      <c r="P209" s="286"/>
      <c r="Q209" s="286"/>
      <c r="R209" s="424"/>
      <c r="S209" s="285"/>
    </row>
    <row r="210" spans="1:19" ht="23.4">
      <c r="A210" s="284"/>
      <c r="B210" s="423"/>
      <c r="C210" s="526" t="s">
        <v>349</v>
      </c>
      <c r="D210" s="694"/>
      <c r="E210" s="694"/>
      <c r="F210" s="694"/>
      <c r="G210" s="694"/>
      <c r="H210" s="433"/>
      <c r="I210" s="526" t="s">
        <v>349</v>
      </c>
      <c r="J210" s="694"/>
      <c r="K210" s="694"/>
      <c r="L210" s="694"/>
      <c r="M210" s="694"/>
      <c r="N210" s="286"/>
      <c r="O210" s="286"/>
      <c r="P210" s="286"/>
      <c r="Q210" s="286"/>
      <c r="R210" s="424"/>
      <c r="S210" s="285"/>
    </row>
    <row r="211" spans="1:19" ht="23.4">
      <c r="A211" s="284"/>
      <c r="B211" s="423"/>
      <c r="C211" s="698" t="s">
        <v>121</v>
      </c>
      <c r="D211" s="886">
        <f>SUM(D207:D210)</f>
        <v>0</v>
      </c>
      <c r="E211" s="433"/>
      <c r="F211" s="433"/>
      <c r="G211" s="433"/>
      <c r="H211" s="433"/>
      <c r="I211" s="698" t="s">
        <v>121</v>
      </c>
      <c r="J211" s="886">
        <f>SUM(J207:J210)</f>
        <v>0</v>
      </c>
      <c r="K211" s="433"/>
      <c r="L211" s="433"/>
      <c r="M211" s="433"/>
      <c r="N211" s="286"/>
      <c r="O211" s="286"/>
      <c r="P211" s="286"/>
      <c r="Q211" s="286"/>
      <c r="R211" s="424"/>
      <c r="S211" s="285"/>
    </row>
    <row r="212" spans="1:19" ht="23.4">
      <c r="A212" s="284"/>
      <c r="B212" s="423"/>
      <c r="C212" s="433"/>
      <c r="D212" s="433"/>
      <c r="E212" s="433"/>
      <c r="F212" s="433"/>
      <c r="G212" s="433"/>
      <c r="H212" s="433"/>
      <c r="I212" s="327"/>
      <c r="J212" s="433"/>
      <c r="K212" s="433"/>
      <c r="L212" s="433"/>
      <c r="M212" s="433"/>
      <c r="N212" s="286"/>
      <c r="O212" s="286"/>
      <c r="P212" s="286"/>
      <c r="Q212" s="286"/>
      <c r="R212" s="424"/>
      <c r="S212" s="285"/>
    </row>
    <row r="213" spans="1:19" ht="23.4">
      <c r="A213" s="284"/>
      <c r="B213" s="423"/>
      <c r="C213" s="1486" t="s">
        <v>330</v>
      </c>
      <c r="D213" s="1487"/>
      <c r="E213" s="1487"/>
      <c r="F213" s="1487"/>
      <c r="G213" s="1488"/>
      <c r="H213" s="433"/>
      <c r="I213" s="1481" t="s">
        <v>335</v>
      </c>
      <c r="J213" s="1482"/>
      <c r="K213" s="1482"/>
      <c r="L213" s="1482"/>
      <c r="M213" s="1483"/>
      <c r="N213" s="286"/>
      <c r="O213" s="286"/>
      <c r="P213" s="286"/>
      <c r="Q213" s="286"/>
      <c r="R213" s="424"/>
      <c r="S213" s="285"/>
    </row>
    <row r="214" spans="1:19" ht="23.4">
      <c r="A214" s="284"/>
      <c r="B214" s="423"/>
      <c r="C214" s="1208" t="s">
        <v>260</v>
      </c>
      <c r="D214" s="1208" t="s">
        <v>308</v>
      </c>
      <c r="E214" s="1208" t="s">
        <v>311</v>
      </c>
      <c r="F214" s="1208" t="s">
        <v>312</v>
      </c>
      <c r="G214" s="1208" t="s">
        <v>313</v>
      </c>
      <c r="H214" s="433"/>
      <c r="I214" s="526" t="s">
        <v>260</v>
      </c>
      <c r="J214" s="526" t="s">
        <v>308</v>
      </c>
      <c r="K214" s="526" t="s">
        <v>311</v>
      </c>
      <c r="L214" s="526" t="s">
        <v>312</v>
      </c>
      <c r="M214" s="526" t="s">
        <v>313</v>
      </c>
      <c r="N214" s="286"/>
      <c r="O214" s="286"/>
      <c r="P214" s="286"/>
      <c r="Q214" s="286"/>
      <c r="R214" s="424"/>
      <c r="S214" s="285"/>
    </row>
    <row r="215" spans="1:19" ht="23.4">
      <c r="A215" s="284"/>
      <c r="B215" s="423"/>
      <c r="C215" s="526" t="s">
        <v>344</v>
      </c>
      <c r="D215" s="697"/>
      <c r="E215" s="697"/>
      <c r="F215" s="697"/>
      <c r="G215" s="1208"/>
      <c r="H215" s="433"/>
      <c r="I215" s="526" t="s">
        <v>344</v>
      </c>
      <c r="J215" s="694"/>
      <c r="K215" s="694"/>
      <c r="L215" s="694"/>
      <c r="M215" s="526"/>
      <c r="N215" s="286"/>
      <c r="O215" s="286"/>
      <c r="P215" s="286"/>
      <c r="Q215" s="286"/>
      <c r="R215" s="424"/>
      <c r="S215" s="285"/>
    </row>
    <row r="216" spans="1:19" ht="23.4">
      <c r="A216" s="284"/>
      <c r="B216" s="423"/>
      <c r="C216" s="526" t="s">
        <v>347</v>
      </c>
      <c r="D216" s="703"/>
      <c r="E216" s="1208"/>
      <c r="F216" s="1208"/>
      <c r="G216" s="1208"/>
      <c r="H216" s="433"/>
      <c r="I216" s="526" t="s">
        <v>347</v>
      </c>
      <c r="J216" s="314"/>
      <c r="K216" s="314"/>
      <c r="L216" s="314"/>
      <c r="M216" s="526"/>
      <c r="N216" s="286"/>
      <c r="O216" s="286"/>
      <c r="P216" s="286"/>
      <c r="Q216" s="286"/>
      <c r="R216" s="424"/>
      <c r="S216" s="285"/>
    </row>
    <row r="217" spans="1:19" ht="23.4">
      <c r="A217" s="284"/>
      <c r="B217" s="423"/>
      <c r="C217" s="526" t="s">
        <v>348</v>
      </c>
      <c r="D217" s="697"/>
      <c r="E217" s="697"/>
      <c r="F217" s="697"/>
      <c r="G217" s="697"/>
      <c r="H217" s="433"/>
      <c r="I217" s="526" t="s">
        <v>348</v>
      </c>
      <c r="K217" s="313"/>
      <c r="L217" s="313"/>
      <c r="M217" s="694"/>
      <c r="N217" s="286"/>
      <c r="O217" s="286"/>
      <c r="P217" s="286"/>
      <c r="Q217" s="286"/>
      <c r="R217" s="424"/>
      <c r="S217" s="285"/>
    </row>
    <row r="218" spans="1:19" ht="23.4">
      <c r="A218" s="284"/>
      <c r="B218" s="423"/>
      <c r="C218" s="526" t="s">
        <v>349</v>
      </c>
      <c r="D218" s="697"/>
      <c r="E218" s="697"/>
      <c r="F218" s="697"/>
      <c r="G218" s="697"/>
      <c r="H218" s="433"/>
      <c r="I218" s="526" t="s">
        <v>349</v>
      </c>
      <c r="J218" s="313"/>
      <c r="K218" s="313"/>
      <c r="L218" s="313"/>
      <c r="M218" s="694"/>
      <c r="N218" s="286"/>
      <c r="O218" s="286"/>
      <c r="P218" s="286"/>
      <c r="Q218" s="286"/>
      <c r="R218" s="424"/>
      <c r="S218" s="285"/>
    </row>
    <row r="219" spans="1:19" ht="23.4">
      <c r="A219" s="284"/>
      <c r="B219" s="423"/>
      <c r="C219" s="698" t="s">
        <v>121</v>
      </c>
      <c r="D219" s="886">
        <f>SUM(D215:D218)</f>
        <v>0</v>
      </c>
      <c r="E219" s="433"/>
      <c r="F219" s="433"/>
      <c r="G219" s="433"/>
      <c r="H219" s="433"/>
      <c r="I219" s="698" t="s">
        <v>121</v>
      </c>
      <c r="J219" s="886">
        <f>SUM(J215:J218)</f>
        <v>0</v>
      </c>
      <c r="K219" s="433"/>
      <c r="L219" s="433"/>
      <c r="M219" s="433"/>
      <c r="N219" s="286"/>
      <c r="O219" s="286"/>
      <c r="P219" s="286"/>
      <c r="Q219" s="286"/>
      <c r="R219" s="424"/>
      <c r="S219" s="285"/>
    </row>
    <row r="220" spans="1:19" ht="23.4">
      <c r="A220" s="284"/>
      <c r="B220" s="423"/>
      <c r="C220" s="433"/>
      <c r="D220" s="433"/>
      <c r="E220" s="433"/>
      <c r="F220" s="433"/>
      <c r="G220" s="433"/>
      <c r="H220" s="433"/>
      <c r="I220" s="701"/>
      <c r="J220" s="433"/>
      <c r="K220" s="433"/>
      <c r="L220" s="433"/>
      <c r="M220" s="433"/>
      <c r="N220" s="286"/>
      <c r="O220" s="286"/>
      <c r="P220" s="286"/>
      <c r="Q220" s="286"/>
      <c r="R220" s="424"/>
      <c r="S220" s="285"/>
    </row>
    <row r="221" spans="1:19" ht="23.4">
      <c r="A221" s="284"/>
      <c r="B221" s="423"/>
      <c r="C221" s="1481" t="s">
        <v>350</v>
      </c>
      <c r="D221" s="1482"/>
      <c r="E221" s="1482"/>
      <c r="F221" s="1482"/>
      <c r="G221" s="1483"/>
      <c r="H221" s="433"/>
      <c r="I221" s="1481" t="s">
        <v>254</v>
      </c>
      <c r="J221" s="1482"/>
      <c r="K221" s="1482"/>
      <c r="L221" s="1482"/>
      <c r="M221" s="1483"/>
      <c r="N221" s="286"/>
      <c r="O221" s="286"/>
      <c r="P221" s="286"/>
      <c r="Q221" s="286"/>
      <c r="R221" s="424"/>
      <c r="S221" s="285"/>
    </row>
    <row r="222" spans="1:19" ht="23.4">
      <c r="A222" s="284"/>
      <c r="B222" s="423"/>
      <c r="C222" s="526" t="s">
        <v>260</v>
      </c>
      <c r="D222" s="526" t="s">
        <v>308</v>
      </c>
      <c r="E222" s="526" t="s">
        <v>311</v>
      </c>
      <c r="F222" s="526" t="s">
        <v>312</v>
      </c>
      <c r="G222" s="526" t="s">
        <v>313</v>
      </c>
      <c r="H222" s="524"/>
      <c r="I222" s="526" t="s">
        <v>260</v>
      </c>
      <c r="J222" s="526" t="s">
        <v>308</v>
      </c>
      <c r="K222" s="526" t="s">
        <v>311</v>
      </c>
      <c r="L222" s="526" t="s">
        <v>312</v>
      </c>
      <c r="M222" s="526" t="s">
        <v>313</v>
      </c>
      <c r="N222" s="286"/>
      <c r="O222" s="286"/>
      <c r="P222" s="286"/>
      <c r="Q222" s="286"/>
      <c r="R222" s="424"/>
      <c r="S222" s="285"/>
    </row>
    <row r="223" spans="1:19" ht="23.4">
      <c r="A223" s="284"/>
      <c r="B223" s="423"/>
      <c r="C223" s="526" t="s">
        <v>344</v>
      </c>
      <c r="D223" s="694"/>
      <c r="E223" s="694"/>
      <c r="F223" s="694"/>
      <c r="G223" s="526"/>
      <c r="H223" s="524"/>
      <c r="I223" s="526" t="s">
        <v>344</v>
      </c>
      <c r="J223" s="694"/>
      <c r="K223" s="694"/>
      <c r="L223" s="694"/>
      <c r="M223" s="526"/>
      <c r="N223" s="286"/>
      <c r="O223" s="286"/>
      <c r="P223" s="286"/>
      <c r="Q223" s="286"/>
      <c r="R223" s="424"/>
      <c r="S223" s="285"/>
    </row>
    <row r="224" spans="1:19" ht="23.4">
      <c r="A224" s="284"/>
      <c r="B224" s="423"/>
      <c r="C224" s="526" t="s">
        <v>347</v>
      </c>
      <c r="D224" s="314"/>
      <c r="E224" s="314"/>
      <c r="F224" s="314"/>
      <c r="G224" s="526"/>
      <c r="H224" s="524"/>
      <c r="I224" s="526" t="s">
        <v>347</v>
      </c>
      <c r="J224" s="314"/>
      <c r="K224" s="314"/>
      <c r="L224" s="314"/>
      <c r="M224" s="526"/>
      <c r="N224" s="286"/>
      <c r="O224" s="286"/>
      <c r="P224" s="286"/>
      <c r="Q224" s="286"/>
      <c r="R224" s="424"/>
      <c r="S224" s="285"/>
    </row>
    <row r="225" spans="1:20" ht="23.4">
      <c r="A225" s="284"/>
      <c r="B225" s="423"/>
      <c r="C225" s="526" t="s">
        <v>348</v>
      </c>
      <c r="D225" s="313"/>
      <c r="E225" s="313"/>
      <c r="F225" s="313"/>
      <c r="G225" s="694"/>
      <c r="H225" s="524"/>
      <c r="I225" s="526" t="s">
        <v>348</v>
      </c>
      <c r="J225" s="313"/>
      <c r="K225" s="313"/>
      <c r="L225" s="313"/>
      <c r="M225" s="694"/>
      <c r="N225" s="286"/>
      <c r="O225" s="286"/>
      <c r="P225" s="286"/>
      <c r="Q225" s="286"/>
      <c r="R225" s="424"/>
      <c r="S225" s="285"/>
    </row>
    <row r="226" spans="1:20" ht="23.4">
      <c r="A226" s="284"/>
      <c r="B226" s="423"/>
      <c r="C226" s="526" t="s">
        <v>349</v>
      </c>
      <c r="D226" s="313"/>
      <c r="E226" s="313"/>
      <c r="F226" s="313"/>
      <c r="G226" s="694"/>
      <c r="H226" s="524"/>
      <c r="I226" s="526" t="s">
        <v>349</v>
      </c>
      <c r="J226" s="313"/>
      <c r="K226" s="313"/>
      <c r="L226" s="313"/>
      <c r="M226" s="694"/>
      <c r="N226" s="286"/>
      <c r="O226" s="286"/>
      <c r="P226" s="286"/>
      <c r="Q226" s="286"/>
      <c r="R226" s="424"/>
      <c r="S226" s="285"/>
    </row>
    <row r="227" spans="1:20" ht="23.4">
      <c r="A227" s="284"/>
      <c r="B227" s="423"/>
      <c r="C227" s="698" t="s">
        <v>121</v>
      </c>
      <c r="D227" s="303">
        <f>SUM(D223:D226)</f>
        <v>0</v>
      </c>
      <c r="E227" s="433"/>
      <c r="F227" s="433"/>
      <c r="G227" s="433"/>
      <c r="H227" s="524"/>
      <c r="I227" s="698" t="s">
        <v>121</v>
      </c>
      <c r="J227" s="886">
        <f>SUM(J223:J226)</f>
        <v>0</v>
      </c>
      <c r="K227" s="433"/>
      <c r="L227" s="433"/>
      <c r="M227" s="433"/>
      <c r="N227" s="286"/>
      <c r="O227" s="286"/>
      <c r="P227" s="286"/>
      <c r="Q227" s="286"/>
      <c r="R227" s="424"/>
      <c r="S227" s="285"/>
    </row>
    <row r="228" spans="1:20">
      <c r="A228" s="284"/>
      <c r="B228" s="425"/>
      <c r="C228" s="292"/>
      <c r="D228" s="478"/>
      <c r="E228" s="478"/>
      <c r="F228" s="479"/>
      <c r="G228" s="479"/>
      <c r="H228" s="479"/>
      <c r="I228" s="479"/>
      <c r="J228" s="479"/>
      <c r="K228" s="479"/>
      <c r="L228" s="479"/>
      <c r="M228" s="479"/>
      <c r="N228" s="479"/>
      <c r="O228" s="479"/>
      <c r="P228" s="479"/>
      <c r="Q228" s="479"/>
      <c r="R228" s="426"/>
      <c r="S228" s="285"/>
    </row>
    <row r="229" spans="1:20">
      <c r="A229" s="284"/>
      <c r="B229" s="423"/>
      <c r="C229" s="286"/>
      <c r="D229" s="286"/>
      <c r="E229" s="286"/>
      <c r="F229" s="539"/>
      <c r="G229" s="539"/>
      <c r="H229" s="539"/>
      <c r="I229" s="539"/>
      <c r="J229" s="525"/>
      <c r="K229" s="301"/>
      <c r="L229" s="301"/>
      <c r="M229" s="300"/>
      <c r="N229" s="300"/>
      <c r="O229" s="300"/>
      <c r="P229" s="300"/>
      <c r="Q229" s="525"/>
      <c r="R229" s="424"/>
      <c r="S229" s="285"/>
    </row>
    <row r="230" spans="1:20" s="286" customFormat="1" ht="23.4">
      <c r="A230" s="284"/>
      <c r="B230" s="432"/>
      <c r="C230" s="887" t="s">
        <v>351</v>
      </c>
      <c r="D230" s="887"/>
      <c r="E230" s="525"/>
      <c r="F230" s="290"/>
      <c r="G230" s="290"/>
      <c r="H230" s="525"/>
      <c r="I230" s="525"/>
      <c r="J230" s="525"/>
      <c r="K230" s="525"/>
      <c r="L230" s="300"/>
      <c r="M230" s="300"/>
      <c r="N230" s="300"/>
      <c r="O230" s="300"/>
      <c r="P230" s="300"/>
      <c r="R230" s="424"/>
      <c r="S230" s="285"/>
      <c r="T230" s="279"/>
    </row>
    <row r="231" spans="1:20" s="286" customFormat="1" ht="23.4">
      <c r="A231" s="284"/>
      <c r="B231" s="432"/>
      <c r="C231" s="327" t="s">
        <v>378</v>
      </c>
      <c r="D231" s="327"/>
      <c r="E231" s="302"/>
      <c r="F231" s="678"/>
      <c r="G231" s="678"/>
      <c r="H231" s="290"/>
      <c r="I231" s="290"/>
      <c r="J231" s="290"/>
      <c r="K231" s="337"/>
      <c r="L231" s="304"/>
      <c r="M231" s="305"/>
      <c r="N231" s="305"/>
      <c r="O231" s="305"/>
      <c r="P231" s="305"/>
      <c r="R231" s="424"/>
      <c r="S231" s="285"/>
      <c r="T231" s="279"/>
    </row>
    <row r="232" spans="1:20" s="286" customFormat="1">
      <c r="A232" s="284"/>
      <c r="B232" s="423"/>
      <c r="D232" s="302"/>
      <c r="E232" s="302"/>
      <c r="F232" s="1469"/>
      <c r="G232" s="1469"/>
      <c r="H232" s="290"/>
      <c r="I232" s="290"/>
      <c r="J232" s="290"/>
      <c r="K232" s="337"/>
      <c r="L232" s="305"/>
      <c r="M232" s="305"/>
      <c r="N232" s="305"/>
      <c r="O232" s="305"/>
      <c r="P232" s="305"/>
      <c r="R232" s="424"/>
      <c r="S232" s="285"/>
      <c r="T232" s="279"/>
    </row>
    <row r="233" spans="1:20" s="286" customFormat="1">
      <c r="A233" s="284"/>
      <c r="B233" s="423"/>
      <c r="D233" s="302"/>
      <c r="E233" s="302"/>
      <c r="F233" s="1469"/>
      <c r="G233" s="1469"/>
      <c r="H233" s="290"/>
      <c r="I233" s="290"/>
      <c r="J233" s="290"/>
      <c r="K233" s="337"/>
      <c r="L233" s="305"/>
      <c r="M233" s="305"/>
      <c r="N233" s="305"/>
      <c r="O233" s="305"/>
      <c r="P233" s="305"/>
      <c r="R233" s="424"/>
      <c r="S233" s="285"/>
      <c r="T233" s="279"/>
    </row>
    <row r="234" spans="1:20" s="286" customFormat="1" ht="23.4">
      <c r="A234" s="284"/>
      <c r="B234" s="423"/>
      <c r="D234" s="339" t="s">
        <v>353</v>
      </c>
      <c r="E234" s="787" t="s">
        <v>44</v>
      </c>
      <c r="F234" s="338"/>
      <c r="G234" s="338"/>
      <c r="H234" s="290"/>
      <c r="I234" s="290"/>
      <c r="J234" s="290"/>
      <c r="K234" s="337"/>
      <c r="L234" s="304"/>
      <c r="M234" s="305"/>
      <c r="N234" s="305"/>
      <c r="O234" s="305"/>
      <c r="P234" s="305"/>
      <c r="R234" s="424"/>
      <c r="S234" s="285"/>
      <c r="T234" s="279"/>
    </row>
    <row r="235" spans="1:20" s="286" customFormat="1">
      <c r="A235" s="284"/>
      <c r="B235" s="423"/>
      <c r="E235" s="302"/>
      <c r="F235" s="1469"/>
      <c r="G235" s="1469"/>
      <c r="H235" s="290"/>
      <c r="I235" s="290"/>
      <c r="J235" s="290"/>
      <c r="K235" s="337"/>
      <c r="L235" s="305"/>
      <c r="M235" s="305"/>
      <c r="N235" s="305"/>
      <c r="O235" s="305"/>
      <c r="P235" s="305"/>
      <c r="R235" s="424"/>
      <c r="S235" s="285"/>
      <c r="T235" s="279"/>
    </row>
    <row r="236" spans="1:20" ht="23.4">
      <c r="A236" s="284"/>
      <c r="B236" s="423"/>
      <c r="C236" s="286"/>
      <c r="D236" s="918" t="s">
        <v>354</v>
      </c>
      <c r="E236" s="800" t="s">
        <v>44</v>
      </c>
      <c r="F236" s="286"/>
      <c r="G236" s="286"/>
      <c r="H236" s="286"/>
      <c r="I236" s="286"/>
      <c r="J236" s="286"/>
      <c r="K236" s="286"/>
      <c r="L236" s="286"/>
      <c r="M236" s="286"/>
      <c r="N236" s="286"/>
      <c r="O236" s="286"/>
      <c r="P236" s="286"/>
      <c r="Q236" s="286"/>
      <c r="R236" s="424"/>
      <c r="S236" s="285"/>
    </row>
    <row r="237" spans="1:20" ht="23.4">
      <c r="A237" s="284"/>
      <c r="B237" s="423"/>
      <c r="C237" s="286"/>
      <c r="D237" s="286"/>
      <c r="E237" s="327"/>
      <c r="F237" s="286"/>
      <c r="G237" s="286"/>
      <c r="H237" s="286"/>
      <c r="I237" s="286"/>
      <c r="J237" s="286"/>
      <c r="K237" s="286"/>
      <c r="L237" s="286"/>
      <c r="M237" s="286"/>
      <c r="N237" s="286"/>
      <c r="O237" s="286"/>
      <c r="P237" s="286"/>
      <c r="Q237" s="286"/>
      <c r="R237" s="424"/>
      <c r="S237" s="285"/>
    </row>
    <row r="238" spans="1:20" ht="23.4">
      <c r="A238" s="284"/>
      <c r="B238" s="423"/>
      <c r="C238" s="286"/>
      <c r="D238" s="918" t="s">
        <v>355</v>
      </c>
      <c r="E238" s="327"/>
      <c r="F238" s="286"/>
      <c r="G238" s="286"/>
      <c r="H238" s="286"/>
      <c r="I238" s="286"/>
      <c r="J238" s="286"/>
      <c r="K238" s="286"/>
      <c r="L238" s="286"/>
      <c r="M238" s="286"/>
      <c r="N238" s="286"/>
      <c r="O238" s="286"/>
      <c r="P238" s="286"/>
      <c r="Q238" s="286"/>
      <c r="R238" s="424"/>
      <c r="S238" s="285"/>
    </row>
    <row r="239" spans="1:20" ht="23.4">
      <c r="A239" s="284"/>
      <c r="B239" s="423"/>
      <c r="C239" s="286"/>
      <c r="D239" s="327">
        <v>5</v>
      </c>
      <c r="E239" s="327" t="s">
        <v>356</v>
      </c>
      <c r="F239" s="286"/>
      <c r="G239" s="286"/>
      <c r="H239" s="286"/>
      <c r="I239" s="286"/>
      <c r="J239" s="286"/>
      <c r="K239" s="286"/>
      <c r="L239" s="286"/>
      <c r="M239" s="286"/>
      <c r="N239" s="286"/>
      <c r="O239" s="286"/>
      <c r="P239" s="286"/>
      <c r="Q239" s="286"/>
      <c r="R239" s="424"/>
      <c r="S239" s="285"/>
    </row>
    <row r="240" spans="1:20" ht="23.4">
      <c r="A240" s="284"/>
      <c r="B240" s="423"/>
      <c r="C240" s="286"/>
      <c r="D240" s="327">
        <v>4</v>
      </c>
      <c r="E240" s="327" t="s">
        <v>357</v>
      </c>
      <c r="F240" s="286"/>
      <c r="G240" s="286"/>
      <c r="H240" s="286"/>
      <c r="I240" s="286"/>
      <c r="J240" s="286"/>
      <c r="K240" s="286"/>
      <c r="L240" s="286"/>
      <c r="M240" s="286"/>
      <c r="N240" s="286"/>
      <c r="O240" s="286"/>
      <c r="P240" s="286"/>
      <c r="Q240" s="286"/>
      <c r="R240" s="424"/>
      <c r="S240" s="285"/>
    </row>
    <row r="241" spans="1:19" ht="23.4">
      <c r="A241" s="284"/>
      <c r="B241" s="423"/>
      <c r="C241" s="286"/>
      <c r="D241" s="327">
        <v>3</v>
      </c>
      <c r="E241" s="327" t="s">
        <v>358</v>
      </c>
      <c r="F241" s="286"/>
      <c r="G241" s="286"/>
      <c r="H241" s="286"/>
      <c r="I241" s="286"/>
      <c r="J241" s="286"/>
      <c r="K241" s="286"/>
      <c r="L241" s="286"/>
      <c r="M241" s="286"/>
      <c r="N241" s="286"/>
      <c r="O241" s="286"/>
      <c r="P241" s="286"/>
      <c r="Q241" s="286"/>
      <c r="R241" s="424"/>
      <c r="S241" s="285"/>
    </row>
    <row r="242" spans="1:19" ht="23.4">
      <c r="A242" s="284"/>
      <c r="B242" s="423"/>
      <c r="C242" s="286"/>
      <c r="D242" s="327">
        <v>2</v>
      </c>
      <c r="E242" s="327" t="s">
        <v>359</v>
      </c>
      <c r="F242" s="286"/>
      <c r="G242" s="286"/>
      <c r="H242" s="286"/>
      <c r="I242" s="286"/>
      <c r="J242" s="286"/>
      <c r="K242" s="286"/>
      <c r="L242" s="286"/>
      <c r="M242" s="286"/>
      <c r="N242" s="286"/>
      <c r="O242" s="286"/>
      <c r="P242" s="286"/>
      <c r="Q242" s="286"/>
      <c r="R242" s="424"/>
      <c r="S242" s="285"/>
    </row>
    <row r="243" spans="1:19" ht="23.4">
      <c r="A243" s="284"/>
      <c r="B243" s="423"/>
      <c r="C243" s="286"/>
      <c r="D243" s="327">
        <v>1</v>
      </c>
      <c r="E243" s="327" t="s">
        <v>360</v>
      </c>
      <c r="F243" s="286"/>
      <c r="G243" s="286"/>
      <c r="H243" s="286"/>
      <c r="I243" s="286"/>
      <c r="J243" s="286"/>
      <c r="K243" s="286"/>
      <c r="L243" s="286"/>
      <c r="M243" s="286"/>
      <c r="N243" s="286"/>
      <c r="O243" s="286"/>
      <c r="P243" s="286"/>
      <c r="Q243" s="286"/>
      <c r="R243" s="424"/>
      <c r="S243" s="285"/>
    </row>
    <row r="244" spans="1:19" ht="23.4">
      <c r="A244" s="284"/>
      <c r="B244" s="423"/>
      <c r="C244" s="286"/>
      <c r="D244" s="433"/>
      <c r="E244" s="433"/>
      <c r="F244" s="286"/>
      <c r="G244" s="286"/>
      <c r="H244" s="286"/>
      <c r="I244" s="286"/>
      <c r="J244" s="286"/>
      <c r="K244" s="286"/>
      <c r="L244" s="286"/>
      <c r="M244" s="286"/>
      <c r="N244" s="286"/>
      <c r="O244" s="286"/>
      <c r="P244" s="286"/>
      <c r="Q244" s="286"/>
      <c r="R244" s="424"/>
      <c r="S244" s="285"/>
    </row>
    <row r="245" spans="1:19" ht="23.4">
      <c r="A245" s="284"/>
      <c r="B245" s="423"/>
      <c r="C245" s="286"/>
      <c r="D245" s="327" t="s">
        <v>361</v>
      </c>
      <c r="E245" s="340"/>
      <c r="F245" s="336"/>
      <c r="G245" s="341"/>
      <c r="H245" s="286"/>
      <c r="I245" s="286"/>
      <c r="J245" s="286"/>
      <c r="K245" s="286"/>
      <c r="L245" s="286"/>
      <c r="M245" s="286"/>
      <c r="N245" s="286"/>
      <c r="O245" s="286"/>
      <c r="P245" s="286"/>
      <c r="Q245" s="286"/>
      <c r="R245" s="424"/>
      <c r="S245" s="285"/>
    </row>
    <row r="246" spans="1:19">
      <c r="A246" s="284"/>
      <c r="B246" s="423"/>
      <c r="C246" s="286"/>
      <c r="D246" s="286"/>
      <c r="E246" s="342"/>
      <c r="F246" s="286"/>
      <c r="G246" s="343"/>
      <c r="H246" s="286"/>
      <c r="I246" s="286"/>
      <c r="J246" s="286"/>
      <c r="K246" s="286"/>
      <c r="L246" s="286"/>
      <c r="M246" s="286"/>
      <c r="N246" s="286"/>
      <c r="O246" s="286"/>
      <c r="P246" s="286"/>
      <c r="Q246" s="286"/>
      <c r="R246" s="424"/>
      <c r="S246" s="285"/>
    </row>
    <row r="247" spans="1:19">
      <c r="A247" s="284"/>
      <c r="B247" s="423"/>
      <c r="C247" s="286"/>
      <c r="D247" s="286"/>
      <c r="E247" s="342"/>
      <c r="F247" s="286"/>
      <c r="G247" s="343"/>
      <c r="H247" s="286"/>
      <c r="I247" s="286"/>
      <c r="J247" s="286"/>
      <c r="K247" s="286"/>
      <c r="L247" s="286"/>
      <c r="M247" s="286"/>
      <c r="N247" s="286"/>
      <c r="O247" s="286"/>
      <c r="P247" s="286"/>
      <c r="Q247" s="286"/>
      <c r="R247" s="424"/>
      <c r="S247" s="285"/>
    </row>
    <row r="248" spans="1:19">
      <c r="A248" s="284"/>
      <c r="B248" s="423"/>
      <c r="C248" s="286"/>
      <c r="D248" s="286"/>
      <c r="E248" s="342"/>
      <c r="F248" s="286"/>
      <c r="G248" s="343"/>
      <c r="H248" s="286"/>
      <c r="I248" s="286"/>
      <c r="J248" s="286"/>
      <c r="K248" s="286"/>
      <c r="L248" s="286"/>
      <c r="M248" s="286"/>
      <c r="N248" s="286"/>
      <c r="O248" s="286"/>
      <c r="P248" s="286"/>
      <c r="Q248" s="286"/>
      <c r="R248" s="424"/>
      <c r="S248" s="285"/>
    </row>
    <row r="249" spans="1:19">
      <c r="A249" s="284"/>
      <c r="B249" s="423"/>
      <c r="C249" s="286"/>
      <c r="D249" s="286"/>
      <c r="E249" s="342"/>
      <c r="F249" s="286"/>
      <c r="G249" s="343"/>
      <c r="H249" s="286"/>
      <c r="I249" s="286"/>
      <c r="J249" s="286"/>
      <c r="K249" s="286"/>
      <c r="L249" s="286"/>
      <c r="M249" s="286"/>
      <c r="N249" s="286"/>
      <c r="O249" s="286"/>
      <c r="P249" s="286"/>
      <c r="Q249" s="286"/>
      <c r="R249" s="424"/>
      <c r="S249" s="285"/>
    </row>
    <row r="250" spans="1:19">
      <c r="A250" s="284"/>
      <c r="B250" s="423"/>
      <c r="C250" s="286"/>
      <c r="D250" s="286"/>
      <c r="E250" s="342"/>
      <c r="F250" s="286"/>
      <c r="G250" s="343"/>
      <c r="H250" s="286"/>
      <c r="I250" s="286"/>
      <c r="J250" s="286"/>
      <c r="K250" s="286"/>
      <c r="L250" s="286"/>
      <c r="M250" s="286"/>
      <c r="N250" s="286"/>
      <c r="O250" s="286"/>
      <c r="P250" s="286"/>
      <c r="Q250" s="286"/>
      <c r="R250" s="424"/>
      <c r="S250" s="285"/>
    </row>
    <row r="251" spans="1:19">
      <c r="A251" s="284"/>
      <c r="B251" s="423"/>
      <c r="C251" s="286"/>
      <c r="D251" s="286"/>
      <c r="E251" s="342"/>
      <c r="F251" s="286"/>
      <c r="G251" s="343"/>
      <c r="H251" s="286"/>
      <c r="I251" s="286"/>
      <c r="J251" s="286"/>
      <c r="K251" s="286"/>
      <c r="L251" s="286"/>
      <c r="M251" s="286"/>
      <c r="N251" s="286"/>
      <c r="O251" s="286"/>
      <c r="P251" s="286"/>
      <c r="Q251" s="286"/>
      <c r="R251" s="424"/>
      <c r="S251" s="285"/>
    </row>
    <row r="252" spans="1:19">
      <c r="A252" s="284"/>
      <c r="B252" s="423"/>
      <c r="C252" s="286"/>
      <c r="D252" s="286"/>
      <c r="E252" s="342"/>
      <c r="F252" s="286"/>
      <c r="G252" s="343"/>
      <c r="H252" s="286"/>
      <c r="I252" s="286"/>
      <c r="J252" s="286"/>
      <c r="K252" s="286"/>
      <c r="L252" s="286"/>
      <c r="M252" s="286"/>
      <c r="N252" s="286"/>
      <c r="O252" s="286"/>
      <c r="P252" s="286"/>
      <c r="Q252" s="286"/>
      <c r="R252" s="424"/>
      <c r="S252" s="285"/>
    </row>
    <row r="253" spans="1:19">
      <c r="A253" s="284"/>
      <c r="B253" s="423"/>
      <c r="C253" s="286"/>
      <c r="D253" s="286"/>
      <c r="E253" s="342"/>
      <c r="F253" s="286"/>
      <c r="G253" s="343"/>
      <c r="H253" s="286"/>
      <c r="I253" s="286"/>
      <c r="J253" s="286"/>
      <c r="K253" s="286"/>
      <c r="L253" s="286"/>
      <c r="M253" s="286"/>
      <c r="N253" s="286"/>
      <c r="O253" s="286"/>
      <c r="P253" s="286"/>
      <c r="Q253" s="286"/>
      <c r="R253" s="424"/>
      <c r="S253" s="285"/>
    </row>
    <row r="254" spans="1:19">
      <c r="A254" s="284"/>
      <c r="B254" s="423"/>
      <c r="C254" s="286"/>
      <c r="D254" s="286"/>
      <c r="E254" s="342"/>
      <c r="F254" s="286"/>
      <c r="G254" s="343"/>
      <c r="H254" s="286"/>
      <c r="I254" s="286"/>
      <c r="J254" s="286"/>
      <c r="K254" s="286"/>
      <c r="L254" s="286"/>
      <c r="M254" s="286"/>
      <c r="N254" s="286"/>
      <c r="O254" s="286"/>
      <c r="P254" s="286"/>
      <c r="Q254" s="286"/>
      <c r="R254" s="424"/>
      <c r="S254" s="285"/>
    </row>
    <row r="255" spans="1:19">
      <c r="A255" s="284"/>
      <c r="B255" s="423"/>
      <c r="C255" s="286"/>
      <c r="D255" s="286"/>
      <c r="E255" s="344"/>
      <c r="F255" s="292"/>
      <c r="G255" s="345"/>
      <c r="H255" s="286"/>
      <c r="I255" s="286"/>
      <c r="J255" s="286"/>
      <c r="K255" s="286"/>
      <c r="L255" s="286"/>
      <c r="M255" s="286"/>
      <c r="N255" s="286"/>
      <c r="O255" s="286"/>
      <c r="P255" s="286"/>
      <c r="Q255" s="286"/>
      <c r="R255" s="424"/>
      <c r="S255" s="285"/>
    </row>
    <row r="256" spans="1:19">
      <c r="A256" s="284"/>
      <c r="B256" s="423"/>
      <c r="C256" s="286"/>
      <c r="D256" s="286"/>
      <c r="E256" s="286"/>
      <c r="F256" s="286"/>
      <c r="G256" s="286"/>
      <c r="H256" s="286"/>
      <c r="I256" s="286"/>
      <c r="J256" s="286"/>
      <c r="K256" s="286"/>
      <c r="L256" s="286"/>
      <c r="M256" s="286"/>
      <c r="N256" s="286"/>
      <c r="O256" s="286"/>
      <c r="P256" s="286"/>
      <c r="Q256" s="286"/>
      <c r="R256" s="424"/>
      <c r="S256" s="285"/>
    </row>
    <row r="257" spans="1:19">
      <c r="A257" s="284"/>
      <c r="B257" s="423"/>
      <c r="C257" s="286"/>
      <c r="D257" s="286"/>
      <c r="E257" s="286"/>
      <c r="F257" s="286"/>
      <c r="G257" s="286"/>
      <c r="H257" s="286"/>
      <c r="I257" s="286"/>
      <c r="J257" s="286"/>
      <c r="K257" s="286"/>
      <c r="L257" s="286"/>
      <c r="M257" s="286"/>
      <c r="N257" s="286"/>
      <c r="O257" s="286"/>
      <c r="P257" s="286"/>
      <c r="Q257" s="286"/>
      <c r="R257" s="424"/>
      <c r="S257" s="285"/>
    </row>
    <row r="258" spans="1:19" ht="21.6" thickBot="1">
      <c r="A258" s="284"/>
      <c r="B258" s="434"/>
      <c r="C258" s="435"/>
      <c r="D258" s="435"/>
      <c r="E258" s="435"/>
      <c r="F258" s="435"/>
      <c r="G258" s="435"/>
      <c r="H258" s="435"/>
      <c r="I258" s="435"/>
      <c r="J258" s="435"/>
      <c r="K258" s="435"/>
      <c r="L258" s="435"/>
      <c r="M258" s="435"/>
      <c r="N258" s="435"/>
      <c r="O258" s="435"/>
      <c r="P258" s="435"/>
      <c r="Q258" s="435"/>
      <c r="R258" s="436"/>
      <c r="S258" s="285"/>
    </row>
    <row r="259" spans="1:19" ht="36" customHeight="1">
      <c r="A259" s="284"/>
      <c r="B259" s="284"/>
      <c r="C259" s="284"/>
      <c r="D259" s="284"/>
      <c r="E259" s="284"/>
      <c r="F259" s="284"/>
      <c r="G259" s="284"/>
      <c r="H259" s="284"/>
      <c r="I259" s="284"/>
      <c r="J259" s="284"/>
      <c r="K259" s="284"/>
      <c r="L259" s="284"/>
      <c r="M259" s="284"/>
      <c r="N259" s="284"/>
      <c r="O259" s="284"/>
      <c r="P259" s="284"/>
      <c r="Q259" s="284"/>
      <c r="R259" s="284"/>
      <c r="S259" s="285"/>
    </row>
    <row r="260" spans="1:19" ht="24" customHeight="1">
      <c r="A260" s="279"/>
      <c r="B260" s="602"/>
      <c r="C260" s="602"/>
      <c r="D260" s="602"/>
      <c r="E260" s="602"/>
      <c r="F260" s="602"/>
      <c r="G260" s="602"/>
      <c r="H260" s="602"/>
      <c r="I260" s="602"/>
      <c r="J260" s="602"/>
      <c r="K260" s="602"/>
      <c r="L260" s="602"/>
      <c r="M260" s="602"/>
      <c r="N260" s="602"/>
      <c r="O260" s="602"/>
      <c r="P260" s="602"/>
      <c r="Q260" s="602"/>
      <c r="R260" s="602"/>
      <c r="S260" s="830"/>
    </row>
    <row r="261" spans="1:19">
      <c r="A261" s="279"/>
      <c r="B261" s="602"/>
      <c r="C261" s="602"/>
      <c r="D261" s="602"/>
      <c r="E261" s="602"/>
      <c r="F261" s="602"/>
      <c r="G261" s="602"/>
      <c r="H261" s="602"/>
      <c r="I261" s="602"/>
      <c r="J261" s="602"/>
      <c r="K261" s="602"/>
      <c r="L261" s="602"/>
      <c r="M261" s="602"/>
      <c r="N261" s="602"/>
      <c r="O261" s="602"/>
      <c r="P261" s="602"/>
      <c r="Q261" s="602"/>
      <c r="R261" s="602"/>
      <c r="S261" s="830"/>
    </row>
  </sheetData>
  <dataConsolidate/>
  <mergeCells count="304">
    <mergeCell ref="E117:F117"/>
    <mergeCell ref="E192:F192"/>
    <mergeCell ref="B3:R3"/>
    <mergeCell ref="D7:D14"/>
    <mergeCell ref="E7:F7"/>
    <mergeCell ref="G7:H7"/>
    <mergeCell ref="I7:J7"/>
    <mergeCell ref="K7:L7"/>
    <mergeCell ref="M7:N7"/>
    <mergeCell ref="O7:P7"/>
    <mergeCell ref="E10:F10"/>
    <mergeCell ref="G10:H10"/>
    <mergeCell ref="E14:F14"/>
    <mergeCell ref="G14:H14"/>
    <mergeCell ref="I14:J14"/>
    <mergeCell ref="K14:L14"/>
    <mergeCell ref="M14:N14"/>
    <mergeCell ref="O14:P14"/>
    <mergeCell ref="I10:J10"/>
    <mergeCell ref="K10:L10"/>
    <mergeCell ref="M10:N10"/>
    <mergeCell ref="O10:P10"/>
    <mergeCell ref="E11:F11"/>
    <mergeCell ref="G11:H11"/>
    <mergeCell ref="I11:J11"/>
    <mergeCell ref="K11:L11"/>
    <mergeCell ref="M11:N11"/>
    <mergeCell ref="O11:P11"/>
    <mergeCell ref="I29:L29"/>
    <mergeCell ref="I30:L30"/>
    <mergeCell ref="I31:L31"/>
    <mergeCell ref="I32:L32"/>
    <mergeCell ref="I33:L33"/>
    <mergeCell ref="I34:L34"/>
    <mergeCell ref="D16:D17"/>
    <mergeCell ref="E16:E17"/>
    <mergeCell ref="D21:D40"/>
    <mergeCell ref="I22:L22"/>
    <mergeCell ref="I23:L23"/>
    <mergeCell ref="I24:L24"/>
    <mergeCell ref="I25:L25"/>
    <mergeCell ref="I26:L26"/>
    <mergeCell ref="I27:L27"/>
    <mergeCell ref="I28:L28"/>
    <mergeCell ref="I35:L35"/>
    <mergeCell ref="I37:L37"/>
    <mergeCell ref="I39:L39"/>
    <mergeCell ref="I21:L21"/>
    <mergeCell ref="E46:E47"/>
    <mergeCell ref="F46:F47"/>
    <mergeCell ref="G46:G47"/>
    <mergeCell ref="H46:H47"/>
    <mergeCell ref="I46:I47"/>
    <mergeCell ref="J46:J47"/>
    <mergeCell ref="K46:K47"/>
    <mergeCell ref="L46:L47"/>
    <mergeCell ref="N46:N47"/>
    <mergeCell ref="O46:O47"/>
    <mergeCell ref="E48:E49"/>
    <mergeCell ref="F48:F49"/>
    <mergeCell ref="G48:G49"/>
    <mergeCell ref="H48:H49"/>
    <mergeCell ref="I48:I49"/>
    <mergeCell ref="J48:J49"/>
    <mergeCell ref="K48:K49"/>
    <mergeCell ref="E52:E53"/>
    <mergeCell ref="F52:F53"/>
    <mergeCell ref="G52:G53"/>
    <mergeCell ref="H52:H53"/>
    <mergeCell ref="I52:I53"/>
    <mergeCell ref="L48:L49"/>
    <mergeCell ref="M48:M49"/>
    <mergeCell ref="N48:N49"/>
    <mergeCell ref="O48:O49"/>
    <mergeCell ref="E50:E51"/>
    <mergeCell ref="F50:F51"/>
    <mergeCell ref="G50:G51"/>
    <mergeCell ref="H50:H51"/>
    <mergeCell ref="I50:I51"/>
    <mergeCell ref="J50:J51"/>
    <mergeCell ref="J52:J53"/>
    <mergeCell ref="K52:K53"/>
    <mergeCell ref="L52:L53"/>
    <mergeCell ref="M52:M53"/>
    <mergeCell ref="N52:N53"/>
    <mergeCell ref="O52:O53"/>
    <mergeCell ref="K50:K51"/>
    <mergeCell ref="L50:L51"/>
    <mergeCell ref="M50:M51"/>
    <mergeCell ref="N50:N51"/>
    <mergeCell ref="O50:O51"/>
    <mergeCell ref="E56:E57"/>
    <mergeCell ref="F56:F57"/>
    <mergeCell ref="G56:G57"/>
    <mergeCell ref="H56:H57"/>
    <mergeCell ref="I56:I57"/>
    <mergeCell ref="E54:E55"/>
    <mergeCell ref="F54:F55"/>
    <mergeCell ref="G54:G55"/>
    <mergeCell ref="H54:H55"/>
    <mergeCell ref="I54:I55"/>
    <mergeCell ref="J56:J57"/>
    <mergeCell ref="K56:K57"/>
    <mergeCell ref="L56:L57"/>
    <mergeCell ref="M56:M57"/>
    <mergeCell ref="N56:N57"/>
    <mergeCell ref="O56:O57"/>
    <mergeCell ref="K54:K55"/>
    <mergeCell ref="L54:L55"/>
    <mergeCell ref="M54:M55"/>
    <mergeCell ref="N54:N55"/>
    <mergeCell ref="O54:O55"/>
    <mergeCell ref="J54:J55"/>
    <mergeCell ref="E60:E61"/>
    <mergeCell ref="F60:F61"/>
    <mergeCell ref="G60:G61"/>
    <mergeCell ref="H60:H61"/>
    <mergeCell ref="I60:I61"/>
    <mergeCell ref="E58:E59"/>
    <mergeCell ref="F58:F59"/>
    <mergeCell ref="G58:G59"/>
    <mergeCell ref="H58:H59"/>
    <mergeCell ref="I58:I59"/>
    <mergeCell ref="J60:J61"/>
    <mergeCell ref="K60:K61"/>
    <mergeCell ref="L60:L61"/>
    <mergeCell ref="M60:M61"/>
    <mergeCell ref="N60:N61"/>
    <mergeCell ref="O60:O61"/>
    <mergeCell ref="K58:K59"/>
    <mergeCell ref="L58:L59"/>
    <mergeCell ref="M58:M59"/>
    <mergeCell ref="N58:N59"/>
    <mergeCell ref="O58:O59"/>
    <mergeCell ref="J58:J59"/>
    <mergeCell ref="E64:E65"/>
    <mergeCell ref="F64:F65"/>
    <mergeCell ref="G64:G65"/>
    <mergeCell ref="H64:H65"/>
    <mergeCell ref="I64:I65"/>
    <mergeCell ref="E62:E63"/>
    <mergeCell ref="F62:F63"/>
    <mergeCell ref="G62:G63"/>
    <mergeCell ref="H62:H63"/>
    <mergeCell ref="I62:I63"/>
    <mergeCell ref="J64:J65"/>
    <mergeCell ref="K64:K65"/>
    <mergeCell ref="L64:L65"/>
    <mergeCell ref="M64:M65"/>
    <mergeCell ref="N64:N65"/>
    <mergeCell ref="O64:O65"/>
    <mergeCell ref="K62:K63"/>
    <mergeCell ref="L62:L63"/>
    <mergeCell ref="M62:M63"/>
    <mergeCell ref="N62:N63"/>
    <mergeCell ref="O62:O63"/>
    <mergeCell ref="J62:J63"/>
    <mergeCell ref="E68:E69"/>
    <mergeCell ref="F68:F69"/>
    <mergeCell ref="G68:G69"/>
    <mergeCell ref="H68:H69"/>
    <mergeCell ref="I68:I69"/>
    <mergeCell ref="E66:E67"/>
    <mergeCell ref="F66:F67"/>
    <mergeCell ref="G66:G67"/>
    <mergeCell ref="H66:H67"/>
    <mergeCell ref="I66:I67"/>
    <mergeCell ref="J68:J69"/>
    <mergeCell ref="K68:K69"/>
    <mergeCell ref="L68:L69"/>
    <mergeCell ref="M68:M69"/>
    <mergeCell ref="N68:N69"/>
    <mergeCell ref="O68:O69"/>
    <mergeCell ref="K66:K67"/>
    <mergeCell ref="L66:L67"/>
    <mergeCell ref="M66:M67"/>
    <mergeCell ref="N66:N67"/>
    <mergeCell ref="O66:O67"/>
    <mergeCell ref="J66:J67"/>
    <mergeCell ref="E72:E73"/>
    <mergeCell ref="F72:F73"/>
    <mergeCell ref="G72:G73"/>
    <mergeCell ref="H72:H73"/>
    <mergeCell ref="I72:I73"/>
    <mergeCell ref="E70:E71"/>
    <mergeCell ref="F70:F71"/>
    <mergeCell ref="G70:G71"/>
    <mergeCell ref="H70:H71"/>
    <mergeCell ref="I70:I71"/>
    <mergeCell ref="J72:J73"/>
    <mergeCell ref="K72:K73"/>
    <mergeCell ref="L72:L73"/>
    <mergeCell ref="M72:M73"/>
    <mergeCell ref="N72:N73"/>
    <mergeCell ref="O72:O73"/>
    <mergeCell ref="K70:K71"/>
    <mergeCell ref="L70:L71"/>
    <mergeCell ref="M70:M71"/>
    <mergeCell ref="N70:N71"/>
    <mergeCell ref="O70:O71"/>
    <mergeCell ref="J70:J71"/>
    <mergeCell ref="I96:J97"/>
    <mergeCell ref="K96:L97"/>
    <mergeCell ref="C97:C99"/>
    <mergeCell ref="D97:F99"/>
    <mergeCell ref="H98:H99"/>
    <mergeCell ref="I98:J99"/>
    <mergeCell ref="K98:L99"/>
    <mergeCell ref="D91:F91"/>
    <mergeCell ref="D93:F93"/>
    <mergeCell ref="I93:J93"/>
    <mergeCell ref="K93:L93"/>
    <mergeCell ref="C94:C96"/>
    <mergeCell ref="D94:F96"/>
    <mergeCell ref="H94:H95"/>
    <mergeCell ref="I94:J95"/>
    <mergeCell ref="K94:L95"/>
    <mergeCell ref="H96:H97"/>
    <mergeCell ref="C100:C102"/>
    <mergeCell ref="D100:F102"/>
    <mergeCell ref="H100:H101"/>
    <mergeCell ref="I100:J101"/>
    <mergeCell ref="K100:L101"/>
    <mergeCell ref="H102:H103"/>
    <mergeCell ref="I102:J103"/>
    <mergeCell ref="K102:L103"/>
    <mergeCell ref="C103:C104"/>
    <mergeCell ref="D103:F104"/>
    <mergeCell ref="H108:H109"/>
    <mergeCell ref="I108:J109"/>
    <mergeCell ref="K108:L109"/>
    <mergeCell ref="H110:H111"/>
    <mergeCell ref="I110:J111"/>
    <mergeCell ref="K110:L111"/>
    <mergeCell ref="H104:H105"/>
    <mergeCell ref="I104:J105"/>
    <mergeCell ref="K104:L105"/>
    <mergeCell ref="H106:H107"/>
    <mergeCell ref="I106:J107"/>
    <mergeCell ref="K106:L107"/>
    <mergeCell ref="L121:M121"/>
    <mergeCell ref="L122:M122"/>
    <mergeCell ref="L123:M123"/>
    <mergeCell ref="L124:M124"/>
    <mergeCell ref="L125:M125"/>
    <mergeCell ref="L126:M126"/>
    <mergeCell ref="H112:H113"/>
    <mergeCell ref="I112:J113"/>
    <mergeCell ref="K112:L113"/>
    <mergeCell ref="L118:M118"/>
    <mergeCell ref="L119:M119"/>
    <mergeCell ref="L120:M120"/>
    <mergeCell ref="C147:G147"/>
    <mergeCell ref="I147:M147"/>
    <mergeCell ref="C155:G155"/>
    <mergeCell ref="I155:M155"/>
    <mergeCell ref="C163:G163"/>
    <mergeCell ref="I163:M163"/>
    <mergeCell ref="L127:M127"/>
    <mergeCell ref="L128:M128"/>
    <mergeCell ref="L129:M129"/>
    <mergeCell ref="C131:G131"/>
    <mergeCell ref="I131:M131"/>
    <mergeCell ref="C139:G139"/>
    <mergeCell ref="I139:M139"/>
    <mergeCell ref="J180:K181"/>
    <mergeCell ref="L180:M181"/>
    <mergeCell ref="C181:C183"/>
    <mergeCell ref="D181:D183"/>
    <mergeCell ref="E181:F183"/>
    <mergeCell ref="I182:I183"/>
    <mergeCell ref="J182:K183"/>
    <mergeCell ref="L182:M183"/>
    <mergeCell ref="E177:F177"/>
    <mergeCell ref="J177:K177"/>
    <mergeCell ref="L177:M177"/>
    <mergeCell ref="C178:C180"/>
    <mergeCell ref="D178:D180"/>
    <mergeCell ref="E178:F180"/>
    <mergeCell ref="I178:I179"/>
    <mergeCell ref="J178:K179"/>
    <mergeCell ref="L178:M179"/>
    <mergeCell ref="I180:I181"/>
    <mergeCell ref="C184:C186"/>
    <mergeCell ref="D184:D186"/>
    <mergeCell ref="E184:F186"/>
    <mergeCell ref="I184:I185"/>
    <mergeCell ref="J184:K185"/>
    <mergeCell ref="L184:M185"/>
    <mergeCell ref="I186:I187"/>
    <mergeCell ref="J186:K187"/>
    <mergeCell ref="L186:M187"/>
    <mergeCell ref="C187:C188"/>
    <mergeCell ref="C221:G221"/>
    <mergeCell ref="I221:M221"/>
    <mergeCell ref="F232:G232"/>
    <mergeCell ref="F233:G233"/>
    <mergeCell ref="F235:G235"/>
    <mergeCell ref="D187:D188"/>
    <mergeCell ref="E187:F188"/>
    <mergeCell ref="C205:G205"/>
    <mergeCell ref="I205:M205"/>
    <mergeCell ref="C213:G213"/>
    <mergeCell ref="I213:M213"/>
  </mergeCells>
  <conditionalFormatting sqref="D236:G255">
    <cfRule type="expression" dxfId="211" priority="85">
      <formula>$E$234="มีการประเมิน"</formula>
    </cfRule>
    <cfRule type="expression" dxfId="210" priority="84">
      <formula>$E$234="ไม่มีการประเมิน"</formula>
    </cfRule>
    <cfRule type="expression" dxfId="209" priority="86" stopIfTrue="1">
      <formula>$E$234="&gt;&gt;เลือก&lt;&lt;"</formula>
    </cfRule>
  </conditionalFormatting>
  <conditionalFormatting sqref="E115">
    <cfRule type="expression" dxfId="208" priority="52">
      <formula>$K$129=0</formula>
    </cfRule>
    <cfRule type="expression" priority="51">
      <formula>$K$129&gt;0</formula>
    </cfRule>
  </conditionalFormatting>
  <conditionalFormatting sqref="E190">
    <cfRule type="expression" priority="25">
      <formula>$K$203&gt;0</formula>
    </cfRule>
    <cfRule type="expression" dxfId="207" priority="26">
      <formula>$K$203=0</formula>
    </cfRule>
  </conditionalFormatting>
  <conditionalFormatting sqref="E122:F122">
    <cfRule type="expression" priority="49">
      <formula>$E$122&gt;0</formula>
    </cfRule>
    <cfRule type="expression" dxfId="206" priority="50">
      <formula>$E$122=0</formula>
    </cfRule>
  </conditionalFormatting>
  <conditionalFormatting sqref="E123:F123">
    <cfRule type="expression" dxfId="205" priority="48">
      <formula>$E$123=0</formula>
    </cfRule>
    <cfRule type="expression" priority="47">
      <formula>$E$123&gt;0</formula>
    </cfRule>
  </conditionalFormatting>
  <conditionalFormatting sqref="E124:F124">
    <cfRule type="expression" dxfId="204" priority="46" stopIfTrue="1">
      <formula>$E$124=0</formula>
    </cfRule>
    <cfRule type="expression" priority="45">
      <formula>$E$124&gt;0</formula>
    </cfRule>
  </conditionalFormatting>
  <conditionalFormatting sqref="E125:F125">
    <cfRule type="expression" dxfId="203" priority="44">
      <formula>$E$125=0</formula>
    </cfRule>
    <cfRule type="expression" priority="43">
      <formula>$E$125&gt;0</formula>
    </cfRule>
  </conditionalFormatting>
  <conditionalFormatting sqref="E126:F126">
    <cfRule type="expression" priority="41">
      <formula>$E$126&gt;0</formula>
    </cfRule>
    <cfRule type="expression" dxfId="202" priority="42">
      <formula>$E$126=0</formula>
    </cfRule>
  </conditionalFormatting>
  <conditionalFormatting sqref="E197:F197">
    <cfRule type="expression" priority="23">
      <formula>$E$197&gt;0</formula>
    </cfRule>
    <cfRule type="expression" dxfId="201" priority="24">
      <formula>$E$197=0</formula>
    </cfRule>
  </conditionalFormatting>
  <conditionalFormatting sqref="E198:F198">
    <cfRule type="expression" priority="21">
      <formula>$E$198&gt;0</formula>
    </cfRule>
    <cfRule type="expression" dxfId="200" priority="22">
      <formula>$E$198=0</formula>
    </cfRule>
  </conditionalFormatting>
  <conditionalFormatting sqref="E199:F199">
    <cfRule type="expression" priority="19">
      <formula>$E$199&gt;0</formula>
    </cfRule>
    <cfRule type="expression" dxfId="199" priority="20">
      <formula>$E$199=0</formula>
    </cfRule>
  </conditionalFormatting>
  <conditionalFormatting sqref="E200:F200">
    <cfRule type="expression" priority="17">
      <formula>$E$200&gt;0</formula>
    </cfRule>
    <cfRule type="expression" dxfId="198" priority="18">
      <formula>$E$200=0</formula>
    </cfRule>
  </conditionalFormatting>
  <conditionalFormatting sqref="E201:F201">
    <cfRule type="expression" priority="15">
      <formula>$E$201&gt;0</formula>
    </cfRule>
    <cfRule type="expression" dxfId="197" priority="16">
      <formula>$E$201=0</formula>
    </cfRule>
  </conditionalFormatting>
  <conditionalFormatting sqref="F78">
    <cfRule type="expression" priority="13">
      <formula>$F$78&gt;0</formula>
    </cfRule>
    <cfRule type="expression" dxfId="196" priority="14">
      <formula>$F$78=0</formula>
    </cfRule>
  </conditionalFormatting>
  <conditionalFormatting sqref="F79">
    <cfRule type="expression" priority="11">
      <formula>$F$79&gt;0</formula>
    </cfRule>
    <cfRule type="expression" dxfId="195" priority="12">
      <formula>$F$79=0</formula>
    </cfRule>
  </conditionalFormatting>
  <conditionalFormatting sqref="F80">
    <cfRule type="expression" dxfId="194" priority="10">
      <formula>$F$80=0</formula>
    </cfRule>
    <cfRule type="expression" priority="9">
      <formula>$F$80&gt;0</formula>
    </cfRule>
  </conditionalFormatting>
  <conditionalFormatting sqref="F81">
    <cfRule type="expression" priority="7">
      <formula>$F$81&gt;0</formula>
    </cfRule>
    <cfRule type="expression" dxfId="193" priority="8">
      <formula>$F$81=0</formula>
    </cfRule>
  </conditionalFormatting>
  <conditionalFormatting sqref="F82">
    <cfRule type="expression" priority="5">
      <formula>$F$82&gt;0</formula>
    </cfRule>
    <cfRule type="expression" dxfId="192" priority="6">
      <formula>$F$82=0</formula>
    </cfRule>
  </conditionalFormatting>
  <conditionalFormatting sqref="F83">
    <cfRule type="expression" priority="3">
      <formula>$F$83&gt;0</formula>
    </cfRule>
    <cfRule type="expression" dxfId="191" priority="4">
      <formula>$F$83=0</formula>
    </cfRule>
  </conditionalFormatting>
  <conditionalFormatting sqref="F84">
    <cfRule type="expression" dxfId="190" priority="2">
      <formula>$F$84=0</formula>
    </cfRule>
    <cfRule type="expression" priority="1">
      <formula>$F$84&gt;0</formula>
    </cfRule>
  </conditionalFormatting>
  <conditionalFormatting sqref="K197:L197">
    <cfRule type="expression" dxfId="189" priority="40">
      <formula>$D$211=0</formula>
    </cfRule>
    <cfRule type="expression" priority="39">
      <formula>$D$211&gt;0</formula>
    </cfRule>
  </conditionalFormatting>
  <conditionalFormatting sqref="K198:L198">
    <cfRule type="expression" dxfId="188" priority="38">
      <formula>$J$211=0</formula>
    </cfRule>
    <cfRule type="expression" priority="37">
      <formula>$J$211&gt;0</formula>
    </cfRule>
  </conditionalFormatting>
  <conditionalFormatting sqref="K199:L199">
    <cfRule type="expression" dxfId="187" priority="36">
      <formula>$D$219=0</formula>
    </cfRule>
    <cfRule type="expression" priority="35">
      <formula>$D$219&gt;0</formula>
    </cfRule>
  </conditionalFormatting>
  <conditionalFormatting sqref="K200:L200">
    <cfRule type="expression" dxfId="186" priority="34">
      <formula>$J$219=0</formula>
    </cfRule>
    <cfRule type="expression" priority="33">
      <formula>$J$219&gt;0</formula>
    </cfRule>
  </conditionalFormatting>
  <conditionalFormatting sqref="K201:L201">
    <cfRule type="expression" dxfId="185" priority="32">
      <formula>$D$227=0</formula>
    </cfRule>
    <cfRule type="expression" dxfId="184" priority="31">
      <formula>$D$227&gt;0</formula>
    </cfRule>
  </conditionalFormatting>
  <conditionalFormatting sqref="K202:L202">
    <cfRule type="expression" dxfId="183" priority="30">
      <formula>$J$227=0</formula>
    </cfRule>
    <cfRule type="expression" priority="29">
      <formula>$J$227&gt;0</formula>
    </cfRule>
  </conditionalFormatting>
  <conditionalFormatting sqref="K203:L203">
    <cfRule type="expression" dxfId="182" priority="28">
      <formula>$K$203=0</formula>
    </cfRule>
    <cfRule type="expression" priority="27">
      <formula>$K$203&gt;0</formula>
    </cfRule>
  </conditionalFormatting>
  <conditionalFormatting sqref="K119:N119">
    <cfRule type="expression" priority="73">
      <formula>$D$137&gt;0</formula>
    </cfRule>
    <cfRule type="expression" dxfId="181" priority="74">
      <formula>$D$137=0</formula>
    </cfRule>
  </conditionalFormatting>
  <conditionalFormatting sqref="K120:N120">
    <cfRule type="expression" dxfId="180" priority="72">
      <formula>$J$137=0</formula>
    </cfRule>
    <cfRule type="expression" priority="71">
      <formula>$J$137&gt;0</formula>
    </cfRule>
  </conditionalFormatting>
  <conditionalFormatting sqref="K121:N121">
    <cfRule type="expression" priority="69">
      <formula>$D$145&gt;0</formula>
    </cfRule>
    <cfRule type="expression" dxfId="179" priority="70">
      <formula>$D$145=0</formula>
    </cfRule>
  </conditionalFormatting>
  <conditionalFormatting sqref="K122:N122">
    <cfRule type="expression" priority="67">
      <formula>$J$145&gt;0</formula>
    </cfRule>
    <cfRule type="expression" dxfId="178" priority="68">
      <formula>$J$145=0</formula>
    </cfRule>
  </conditionalFormatting>
  <conditionalFormatting sqref="K123:N123">
    <cfRule type="expression" priority="65">
      <formula>$D$153&gt;0</formula>
    </cfRule>
    <cfRule type="expression" dxfId="177" priority="66">
      <formula>$D$153=0</formula>
    </cfRule>
  </conditionalFormatting>
  <conditionalFormatting sqref="K124:N124">
    <cfRule type="expression" priority="63">
      <formula>$J$153&gt;0</formula>
    </cfRule>
    <cfRule type="expression" dxfId="176" priority="64" stopIfTrue="1">
      <formula>$J$153=0</formula>
    </cfRule>
  </conditionalFormatting>
  <conditionalFormatting sqref="K125:N125">
    <cfRule type="expression" priority="61">
      <formula>$D$161&gt;0</formula>
    </cfRule>
    <cfRule type="expression" dxfId="175" priority="62">
      <formula>$D$161=0</formula>
    </cfRule>
  </conditionalFormatting>
  <conditionalFormatting sqref="K126:N126">
    <cfRule type="expression" priority="59">
      <formula>$J$161&gt;0</formula>
    </cfRule>
    <cfRule type="expression" dxfId="174" priority="60">
      <formula>$J$161=0</formula>
    </cfRule>
  </conditionalFormatting>
  <conditionalFormatting sqref="K127:N127">
    <cfRule type="expression" priority="57">
      <formula>$D$169&gt;0</formula>
    </cfRule>
    <cfRule type="expression" dxfId="173" priority="58">
      <formula>$D$169=0</formula>
    </cfRule>
  </conditionalFormatting>
  <conditionalFormatting sqref="K128:N128">
    <cfRule type="expression" dxfId="172" priority="56">
      <formula>$J$169=0</formula>
    </cfRule>
    <cfRule type="expression" priority="55">
      <formula>$J$169&gt;0</formula>
    </cfRule>
  </conditionalFormatting>
  <conditionalFormatting sqref="K129:N129">
    <cfRule type="expression" dxfId="171" priority="54">
      <formula>$K$129=0</formula>
    </cfRule>
    <cfRule type="expression" priority="53">
      <formula>$K$129&gt;0</formula>
    </cfRule>
  </conditionalFormatting>
  <dataValidations disablePrompts="1" count="4">
    <dataValidation type="list" allowBlank="1" showInputMessage="1" showErrorMessage="1" sqref="E234" xr:uid="{D5DD8EC6-5CE4-FA47-8D87-88F86C1703EE}">
      <formula1>"&gt;&gt;เลือก&lt;&lt;,มีการประเมิน,ไม่มีการประเมิน"</formula1>
    </dataValidation>
    <dataValidation type="list" allowBlank="1" showInputMessage="1" showErrorMessage="1" sqref="E236" xr:uid="{16AB0912-6092-BA48-BBBA-A393EDE80B33}">
      <formula1>"&gt;&gt;เลือก&lt;&lt;,1,2,3,4,5"</formula1>
    </dataValidation>
    <dataValidation type="list" allowBlank="1" showInputMessage="1" showErrorMessage="1" sqref="H231:I231" xr:uid="{42922A3A-2788-9149-994E-415F3216A1A1}">
      <formula1>"ประเภทคำขอบริการ,การเข้าสู่ระบบ,การสมัครบริการใหม่,เปลี่ยนข้อมูลส่วนตัว,การเปลี่ยนรหัสผ่าน,การยกเลิกบริการ,การสอบถามทั่วไป,อื่น(โปรดระบุ)"</formula1>
    </dataValidation>
    <dataValidation type="list" allowBlank="1" showInputMessage="1" showErrorMessage="1" sqref="K231:K235" xr:uid="{BE464A89-8665-5D4F-934D-B55C4CCEC834}">
      <formula1>"สถานะการดำเนินการ,แก้ไขเรียบร้อยแล้ว,อยู่่ระหว่างดำเนินการแก้ไข,แก้ไขไม่สำเร็จ"</formula1>
    </dataValidation>
  </dataValidations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6" id="{8BD245EA-129F-7E44-8606-0B1EDCE5A89F}">
            <xm:f>'Operational Information'!$J$45="Y"</xm:f>
            <x14:dxf/>
          </x14:cfRule>
          <xm:sqref>A119:XFD195 A1:XFD117 A118:M118 O118:XFD118 A196:K196 M196:XFD196 A197:XFD1048576</xm:sqref>
        </x14:conditionalFormatting>
        <x14:conditionalFormatting xmlns:xm="http://schemas.microsoft.com/office/excel/2006/main">
          <x14:cfRule type="expression" priority="77" id="{B8A94E9C-8D6E-2E48-8622-0AAC951F2C8D}">
            <xm:f>'Operational Information'!$J$45="&gt;&gt;เลือก&lt;&lt;"</xm:f>
            <x14:dxf>
              <fill>
                <patternFill patternType="darkGray"/>
              </fill>
            </x14:dxf>
          </x14:cfRule>
          <x14:cfRule type="expression" priority="75" id="{A6F42732-2F3B-574E-8A12-1D30C467ED34}">
            <xm:f>'Operational Information'!$J$45="N"</xm:f>
            <x14:dxf>
              <fill>
                <patternFill patternType="darkGray"/>
              </fill>
            </x14:dxf>
          </x14:cfRule>
          <xm:sqref>A119:XFD195 A197:XFD1048576 A1:XFD117 A118:M118 O118:XFD118 A196:K196 M196:XFD196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13502-C8BF-C848-AD82-D59191C729C1}">
  <sheetPr>
    <tabColor rgb="FFFF7E79"/>
  </sheetPr>
  <dimension ref="A1:BS223"/>
  <sheetViews>
    <sheetView showGridLines="0" zoomScale="40" zoomScaleNormal="40" workbookViewId="0">
      <pane ySplit="1" topLeftCell="A2" activePane="bottomLeft" state="frozen"/>
      <selection pane="bottomLeft" activeCell="I70" sqref="I70"/>
    </sheetView>
  </sheetViews>
  <sheetFormatPr defaultColWidth="10.77734375" defaultRowHeight="21"/>
  <cols>
    <col min="1" max="1" width="8.6640625" style="286" customWidth="1"/>
    <col min="2" max="2" width="10.6640625" style="278" customWidth="1"/>
    <col min="3" max="3" width="17.33203125" style="278" customWidth="1"/>
    <col min="4" max="4" width="41" style="278" customWidth="1"/>
    <col min="5" max="5" width="36" style="278" customWidth="1"/>
    <col min="6" max="6" width="33.6640625" style="278" customWidth="1"/>
    <col min="7" max="7" width="30.6640625" style="278" customWidth="1"/>
    <col min="8" max="8" width="32.33203125" style="278" customWidth="1"/>
    <col min="9" max="9" width="34.109375" style="278" customWidth="1"/>
    <col min="10" max="10" width="32.109375" style="278" customWidth="1"/>
    <col min="11" max="11" width="34.77734375" style="278" customWidth="1"/>
    <col min="12" max="12" width="33.6640625" style="278" customWidth="1"/>
    <col min="13" max="13" width="28.33203125" style="278" customWidth="1"/>
    <col min="14" max="14" width="27.33203125" style="278" customWidth="1"/>
    <col min="15" max="15" width="27.44140625" style="278" customWidth="1"/>
    <col min="16" max="16" width="30" style="278" customWidth="1"/>
    <col min="17" max="17" width="30.109375" style="278" customWidth="1"/>
    <col min="18" max="18" width="28.6640625" style="278" customWidth="1"/>
    <col min="19" max="19" width="12.77734375" style="278" customWidth="1"/>
    <col min="20" max="20" width="7.6640625" style="259" customWidth="1"/>
    <col min="21" max="71" width="10.77734375" style="286"/>
    <col min="72" max="16384" width="10.77734375" style="278"/>
  </cols>
  <sheetData>
    <row r="1" spans="1:71" s="602" customFormat="1" ht="70.05" customHeight="1">
      <c r="A1" s="286"/>
      <c r="F1" s="559" t="s">
        <v>379</v>
      </c>
      <c r="G1" s="559"/>
      <c r="H1" s="559"/>
      <c r="T1" s="259"/>
      <c r="U1" s="279"/>
      <c r="V1" s="279"/>
      <c r="W1" s="279"/>
      <c r="X1" s="279"/>
      <c r="Y1" s="279"/>
      <c r="Z1" s="279"/>
      <c r="AA1" s="279"/>
      <c r="AB1" s="279"/>
      <c r="AC1" s="279"/>
      <c r="AD1" s="279"/>
      <c r="AE1" s="279"/>
      <c r="AF1" s="279"/>
      <c r="AG1" s="279"/>
      <c r="AH1" s="279"/>
      <c r="AI1" s="279"/>
      <c r="AJ1" s="279"/>
      <c r="AK1" s="279"/>
      <c r="AL1" s="279"/>
      <c r="AM1" s="279"/>
      <c r="AN1" s="279"/>
      <c r="AO1" s="279"/>
      <c r="AP1" s="279"/>
      <c r="AQ1" s="279"/>
      <c r="AR1" s="279"/>
      <c r="AS1" s="279"/>
      <c r="AT1" s="279"/>
      <c r="AU1" s="279"/>
      <c r="AV1" s="279"/>
      <c r="AW1" s="279"/>
      <c r="AX1" s="279"/>
      <c r="AY1" s="279"/>
      <c r="AZ1" s="279"/>
      <c r="BA1" s="279"/>
      <c r="BB1" s="279"/>
      <c r="BC1" s="279"/>
      <c r="BD1" s="279"/>
      <c r="BE1" s="279"/>
      <c r="BF1" s="279"/>
      <c r="BG1" s="279"/>
      <c r="BH1" s="279"/>
      <c r="BI1" s="279"/>
      <c r="BJ1" s="279"/>
      <c r="BK1" s="279"/>
      <c r="BL1" s="279"/>
      <c r="BM1" s="279"/>
      <c r="BN1" s="279"/>
      <c r="BO1" s="279"/>
      <c r="BP1" s="279"/>
      <c r="BQ1" s="279"/>
      <c r="BR1" s="279"/>
      <c r="BS1" s="279"/>
    </row>
    <row r="2" spans="1:71" s="283" customFormat="1" ht="55.05" customHeight="1">
      <c r="A2" s="603"/>
      <c r="B2" s="823" t="s">
        <v>197</v>
      </c>
      <c r="C2" s="288"/>
      <c r="D2" s="289"/>
      <c r="E2" s="289"/>
      <c r="F2" s="280"/>
      <c r="G2" s="281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0"/>
      <c r="T2" s="280"/>
      <c r="U2" s="266"/>
      <c r="V2" s="266"/>
      <c r="W2" s="266"/>
      <c r="X2" s="266"/>
      <c r="Y2" s="266"/>
      <c r="Z2" s="266"/>
      <c r="AA2" s="266"/>
      <c r="AB2" s="266"/>
      <c r="AC2" s="266"/>
      <c r="AD2" s="266"/>
      <c r="AE2" s="266"/>
      <c r="AF2" s="266"/>
      <c r="AG2" s="266"/>
      <c r="AH2" s="266"/>
      <c r="AI2" s="266"/>
      <c r="AJ2" s="266"/>
      <c r="AK2" s="266"/>
      <c r="AL2" s="266"/>
      <c r="AM2" s="266"/>
      <c r="AN2" s="266"/>
      <c r="AO2" s="266"/>
      <c r="AP2" s="266"/>
      <c r="AQ2" s="266"/>
      <c r="AR2" s="266"/>
      <c r="AS2" s="266"/>
      <c r="AT2" s="266"/>
      <c r="AU2" s="266"/>
      <c r="AV2" s="266"/>
      <c r="AW2" s="266"/>
      <c r="AX2" s="257"/>
      <c r="AY2" s="257"/>
      <c r="AZ2" s="257"/>
      <c r="BA2" s="257"/>
      <c r="BB2" s="257"/>
      <c r="BC2" s="257"/>
      <c r="BD2" s="257"/>
      <c r="BE2" s="257"/>
      <c r="BF2" s="257"/>
      <c r="BG2" s="257"/>
      <c r="BH2" s="257"/>
      <c r="BI2" s="257"/>
      <c r="BJ2" s="257"/>
      <c r="BK2" s="257"/>
      <c r="BL2" s="257"/>
      <c r="BM2" s="257"/>
      <c r="BN2" s="257"/>
      <c r="BO2" s="257"/>
      <c r="BP2" s="257"/>
      <c r="BQ2" s="257"/>
      <c r="BR2" s="257"/>
      <c r="BS2" s="257"/>
    </row>
    <row r="3" spans="1:71" ht="46.95" customHeight="1" thickBot="1">
      <c r="A3" s="284"/>
      <c r="B3" s="1577"/>
      <c r="C3" s="1577"/>
      <c r="D3" s="1577"/>
      <c r="E3" s="1577"/>
      <c r="F3" s="1577"/>
      <c r="G3" s="1577"/>
      <c r="H3" s="1577"/>
      <c r="I3" s="1577"/>
      <c r="J3" s="1577"/>
      <c r="K3" s="1577"/>
      <c r="L3" s="1577"/>
      <c r="M3" s="1577"/>
      <c r="N3" s="1577"/>
      <c r="O3" s="1577"/>
      <c r="P3" s="1577"/>
      <c r="Q3" s="1577"/>
      <c r="R3" s="1577"/>
      <c r="S3" s="1577"/>
      <c r="T3" s="285"/>
    </row>
    <row r="4" spans="1:71" ht="25.8">
      <c r="A4" s="284"/>
      <c r="B4" s="418"/>
      <c r="C4" s="419"/>
      <c r="D4" s="420"/>
      <c r="E4" s="420"/>
      <c r="F4" s="421"/>
      <c r="G4" s="420"/>
      <c r="H4" s="420"/>
      <c r="I4" s="420"/>
      <c r="J4" s="420"/>
      <c r="K4" s="420"/>
      <c r="L4" s="420"/>
      <c r="M4" s="420"/>
      <c r="N4" s="420"/>
      <c r="O4" s="420"/>
      <c r="P4" s="420"/>
      <c r="Q4" s="420"/>
      <c r="R4" s="420"/>
      <c r="S4" s="422"/>
      <c r="T4" s="285"/>
    </row>
    <row r="5" spans="1:71" ht="25.8">
      <c r="A5" s="284"/>
      <c r="B5" s="423"/>
      <c r="C5" s="632" t="s">
        <v>363</v>
      </c>
      <c r="D5" s="286"/>
      <c r="E5" s="286"/>
      <c r="F5" s="328"/>
      <c r="G5" s="524"/>
      <c r="H5" s="524"/>
      <c r="I5" s="524"/>
      <c r="J5" s="524"/>
      <c r="K5" s="524"/>
      <c r="L5" s="286"/>
      <c r="M5" s="286"/>
      <c r="N5" s="286"/>
      <c r="O5" s="286"/>
      <c r="P5" s="286"/>
      <c r="Q5" s="286"/>
      <c r="R5" s="286"/>
      <c r="S5" s="424"/>
      <c r="T5" s="285"/>
    </row>
    <row r="6" spans="1:71" ht="26.4" thickBot="1">
      <c r="A6" s="284"/>
      <c r="B6" s="423"/>
      <c r="C6" s="632"/>
      <c r="D6" s="286"/>
      <c r="E6" s="286"/>
      <c r="F6" s="328"/>
      <c r="G6" s="524"/>
      <c r="H6" s="524"/>
      <c r="I6" s="524"/>
      <c r="J6" s="524"/>
      <c r="K6" s="524"/>
      <c r="L6" s="286"/>
      <c r="M6" s="286"/>
      <c r="N6" s="286"/>
      <c r="O6" s="286"/>
      <c r="P6" s="286"/>
      <c r="Q6" s="286"/>
      <c r="R6" s="286"/>
      <c r="S6" s="424"/>
      <c r="T6" s="285"/>
    </row>
    <row r="7" spans="1:71">
      <c r="A7" s="284"/>
      <c r="B7" s="423"/>
      <c r="C7" s="286"/>
      <c r="D7" s="1578" t="s">
        <v>380</v>
      </c>
      <c r="E7" s="1569" t="s">
        <v>122</v>
      </c>
      <c r="F7" s="1567"/>
      <c r="G7" s="1567" t="s">
        <v>123</v>
      </c>
      <c r="H7" s="1567"/>
      <c r="I7" s="1567" t="s">
        <v>124</v>
      </c>
      <c r="J7" s="1567"/>
      <c r="K7" s="1567" t="s">
        <v>125</v>
      </c>
      <c r="L7" s="1567"/>
      <c r="M7" s="1567" t="s">
        <v>126</v>
      </c>
      <c r="N7" s="1567"/>
      <c r="O7" s="1568" t="s">
        <v>127</v>
      </c>
      <c r="P7" s="1569"/>
      <c r="Q7" s="286"/>
      <c r="R7" s="286"/>
      <c r="S7" s="424"/>
      <c r="T7" s="285"/>
    </row>
    <row r="8" spans="1:71">
      <c r="A8" s="284"/>
      <c r="B8" s="423"/>
      <c r="C8" s="286"/>
      <c r="D8" s="1579"/>
      <c r="E8" s="1200" t="s">
        <v>200</v>
      </c>
      <c r="F8" s="1199" t="s">
        <v>201</v>
      </c>
      <c r="G8" s="1199" t="s">
        <v>200</v>
      </c>
      <c r="H8" s="1199" t="s">
        <v>201</v>
      </c>
      <c r="I8" s="1199" t="s">
        <v>200</v>
      </c>
      <c r="J8" s="1199" t="s">
        <v>201</v>
      </c>
      <c r="K8" s="1199" t="s">
        <v>200</v>
      </c>
      <c r="L8" s="1199" t="s">
        <v>201</v>
      </c>
      <c r="M8" s="1199" t="s">
        <v>200</v>
      </c>
      <c r="N8" s="1199" t="s">
        <v>201</v>
      </c>
      <c r="O8" s="1199" t="s">
        <v>200</v>
      </c>
      <c r="P8" s="1199" t="s">
        <v>201</v>
      </c>
      <c r="Q8" s="286"/>
      <c r="R8" s="286"/>
      <c r="S8" s="424"/>
      <c r="T8" s="285"/>
    </row>
    <row r="9" spans="1:71">
      <c r="A9" s="284"/>
      <c r="B9" s="423"/>
      <c r="C9" s="286"/>
      <c r="D9" s="1579"/>
      <c r="E9" s="889"/>
      <c r="F9" s="802"/>
      <c r="G9" s="802"/>
      <c r="H9" s="889"/>
      <c r="I9" s="889"/>
      <c r="J9" s="802"/>
      <c r="K9" s="889"/>
      <c r="L9" s="802"/>
      <c r="M9" s="889"/>
      <c r="N9" s="802"/>
      <c r="O9" s="889"/>
      <c r="P9" s="802"/>
      <c r="Q9" s="286"/>
      <c r="R9" s="286"/>
      <c r="S9" s="424"/>
      <c r="T9" s="285"/>
    </row>
    <row r="10" spans="1:71">
      <c r="A10" s="284"/>
      <c r="B10" s="423"/>
      <c r="C10" s="286"/>
      <c r="D10" s="1579"/>
      <c r="E10" s="1581">
        <f>E9+F9</f>
        <v>0</v>
      </c>
      <c r="F10" s="1582"/>
      <c r="G10" s="1581">
        <f>G9+H9</f>
        <v>0</v>
      </c>
      <c r="H10" s="1582"/>
      <c r="I10" s="1581">
        <f>I9+J9</f>
        <v>0</v>
      </c>
      <c r="J10" s="1582"/>
      <c r="K10" s="1581">
        <f>K9+L9</f>
        <v>0</v>
      </c>
      <c r="L10" s="1582"/>
      <c r="M10" s="1581">
        <f>M9+N9</f>
        <v>0</v>
      </c>
      <c r="N10" s="1582"/>
      <c r="O10" s="1581">
        <f>O9+P9</f>
        <v>0</v>
      </c>
      <c r="P10" s="1582"/>
      <c r="Q10" s="286"/>
      <c r="R10" s="286"/>
      <c r="S10" s="424"/>
      <c r="T10" s="285"/>
    </row>
    <row r="11" spans="1:71">
      <c r="A11" s="284"/>
      <c r="B11" s="423"/>
      <c r="C11" s="286"/>
      <c r="D11" s="1579"/>
      <c r="E11" s="1569" t="s">
        <v>128</v>
      </c>
      <c r="F11" s="1567"/>
      <c r="G11" s="1567" t="s">
        <v>129</v>
      </c>
      <c r="H11" s="1567"/>
      <c r="I11" s="1567" t="s">
        <v>130</v>
      </c>
      <c r="J11" s="1567"/>
      <c r="K11" s="1567" t="s">
        <v>131</v>
      </c>
      <c r="L11" s="1567"/>
      <c r="M11" s="1567" t="s">
        <v>132</v>
      </c>
      <c r="N11" s="1567"/>
      <c r="O11" s="1568" t="s">
        <v>133</v>
      </c>
      <c r="P11" s="1569"/>
      <c r="Q11" s="286"/>
      <c r="R11" s="286"/>
      <c r="S11" s="424"/>
      <c r="T11" s="285"/>
    </row>
    <row r="12" spans="1:71">
      <c r="A12" s="284"/>
      <c r="B12" s="423"/>
      <c r="C12" s="286"/>
      <c r="D12" s="1579"/>
      <c r="E12" s="1200" t="s">
        <v>200</v>
      </c>
      <c r="F12" s="1199" t="s">
        <v>201</v>
      </c>
      <c r="G12" s="1199" t="s">
        <v>200</v>
      </c>
      <c r="H12" s="1199" t="s">
        <v>201</v>
      </c>
      <c r="I12" s="1199" t="s">
        <v>200</v>
      </c>
      <c r="J12" s="1199" t="s">
        <v>201</v>
      </c>
      <c r="K12" s="1199" t="s">
        <v>200</v>
      </c>
      <c r="L12" s="1199" t="s">
        <v>201</v>
      </c>
      <c r="M12" s="1199" t="s">
        <v>200</v>
      </c>
      <c r="N12" s="1199" t="s">
        <v>201</v>
      </c>
      <c r="O12" s="1199" t="s">
        <v>200</v>
      </c>
      <c r="P12" s="1199" t="s">
        <v>201</v>
      </c>
      <c r="Q12" s="286"/>
      <c r="R12" s="286"/>
      <c r="S12" s="424"/>
      <c r="T12" s="285"/>
    </row>
    <row r="13" spans="1:71">
      <c r="A13" s="284"/>
      <c r="B13" s="423"/>
      <c r="C13" s="286"/>
      <c r="D13" s="1579"/>
      <c r="E13" s="890"/>
      <c r="F13" s="890"/>
      <c r="G13" s="890"/>
      <c r="H13" s="890"/>
      <c r="I13" s="890"/>
      <c r="J13" s="890"/>
      <c r="K13" s="890"/>
      <c r="L13" s="890"/>
      <c r="M13" s="890"/>
      <c r="N13" s="890"/>
      <c r="O13" s="890"/>
      <c r="P13" s="890"/>
      <c r="Q13" s="286"/>
      <c r="R13" s="286"/>
      <c r="S13" s="424"/>
      <c r="T13" s="285"/>
    </row>
    <row r="14" spans="1:71" ht="21.6" thickBot="1">
      <c r="A14" s="284"/>
      <c r="B14" s="423"/>
      <c r="C14" s="286"/>
      <c r="D14" s="1580"/>
      <c r="E14" s="1583">
        <f>E13+F13</f>
        <v>0</v>
      </c>
      <c r="F14" s="1584"/>
      <c r="G14" s="1583">
        <f t="shared" ref="G14" si="0">G13+H13</f>
        <v>0</v>
      </c>
      <c r="H14" s="1584"/>
      <c r="I14" s="1583">
        <f t="shared" ref="I14" si="1">I13+J13</f>
        <v>0</v>
      </c>
      <c r="J14" s="1584"/>
      <c r="K14" s="1583">
        <f t="shared" ref="K14" si="2">K13+L13</f>
        <v>0</v>
      </c>
      <c r="L14" s="1584"/>
      <c r="M14" s="1583">
        <f>M13+N13</f>
        <v>0</v>
      </c>
      <c r="N14" s="1584"/>
      <c r="O14" s="1583">
        <f t="shared" ref="O14" si="3">O13+P13</f>
        <v>0</v>
      </c>
      <c r="P14" s="1584"/>
      <c r="Q14" s="286"/>
      <c r="R14" s="286"/>
      <c r="S14" s="424"/>
      <c r="T14" s="285"/>
    </row>
    <row r="15" spans="1:71" ht="23.4">
      <c r="A15" s="284"/>
      <c r="B15" s="423"/>
      <c r="C15" s="286"/>
      <c r="D15" s="286"/>
      <c r="E15" s="328"/>
      <c r="F15" s="524"/>
      <c r="G15" s="524"/>
      <c r="H15" s="524"/>
      <c r="I15" s="524"/>
      <c r="J15" s="524"/>
      <c r="K15" s="286"/>
      <c r="L15" s="286"/>
      <c r="M15" s="286"/>
      <c r="N15" s="286"/>
      <c r="O15" s="286"/>
      <c r="P15" s="286"/>
      <c r="Q15" s="286"/>
      <c r="R15" s="286"/>
      <c r="S15" s="424"/>
      <c r="T15" s="285"/>
    </row>
    <row r="16" spans="1:71" ht="24" customHeight="1">
      <c r="A16" s="284"/>
      <c r="B16" s="423"/>
      <c r="C16" s="286"/>
      <c r="D16" s="311"/>
      <c r="R16" s="286"/>
      <c r="S16" s="424"/>
      <c r="T16" s="285"/>
    </row>
    <row r="17" spans="1:71" ht="24" customHeight="1">
      <c r="A17" s="284"/>
      <c r="B17" s="423"/>
      <c r="C17" s="286"/>
      <c r="D17" s="1434" t="s">
        <v>381</v>
      </c>
      <c r="E17" s="1434">
        <f>E10+G10+I10+K10+M10+O10+E14+G14+I14+K14+M14+O14</f>
        <v>0</v>
      </c>
      <c r="F17" s="523" t="s">
        <v>200</v>
      </c>
      <c r="G17" s="526">
        <f>E9+G9+I9+K9+M9+O9+E13+G13+I13+K13+M13+O13</f>
        <v>0</v>
      </c>
      <c r="I17" s="1077" t="s">
        <v>208</v>
      </c>
      <c r="J17" s="645"/>
      <c r="K17" s="336"/>
      <c r="L17" s="336"/>
      <c r="M17" s="341"/>
      <c r="R17" s="286"/>
      <c r="S17" s="424"/>
      <c r="T17" s="285"/>
    </row>
    <row r="18" spans="1:71" ht="27" customHeight="1">
      <c r="A18" s="284"/>
      <c r="B18" s="423"/>
      <c r="C18" s="286"/>
      <c r="D18" s="1436"/>
      <c r="E18" s="1436"/>
      <c r="F18" s="528" t="s">
        <v>201</v>
      </c>
      <c r="G18" s="526">
        <f>F9+H9+J9+L9+N9+P9+F13+H13+J13+L13+N13+P13</f>
        <v>0</v>
      </c>
      <c r="I18" s="646" t="s">
        <v>382</v>
      </c>
      <c r="J18" s="524"/>
      <c r="K18" s="286"/>
      <c r="L18" s="286"/>
      <c r="M18" s="343"/>
      <c r="R18" s="286"/>
      <c r="S18" s="424"/>
      <c r="T18" s="285"/>
    </row>
    <row r="19" spans="1:71" ht="27" customHeight="1">
      <c r="A19" s="284"/>
      <c r="B19" s="423"/>
      <c r="C19" s="286"/>
      <c r="D19" s="286"/>
      <c r="E19" s="286"/>
      <c r="F19" s="286"/>
      <c r="G19" s="286"/>
      <c r="I19" s="646" t="s">
        <v>383</v>
      </c>
      <c r="J19" s="524"/>
      <c r="K19" s="286"/>
      <c r="L19" s="286"/>
      <c r="M19" s="343"/>
      <c r="R19" s="286"/>
      <c r="S19" s="424"/>
      <c r="T19" s="285"/>
    </row>
    <row r="20" spans="1:71" ht="27" customHeight="1">
      <c r="A20" s="284"/>
      <c r="B20" s="423"/>
      <c r="C20" s="286"/>
      <c r="D20" s="286"/>
      <c r="E20" s="286"/>
      <c r="F20" s="286"/>
      <c r="G20" s="286"/>
      <c r="I20" s="646" t="s">
        <v>384</v>
      </c>
      <c r="J20" s="524"/>
      <c r="K20" s="286"/>
      <c r="L20" s="286"/>
      <c r="M20" s="343"/>
      <c r="R20" s="286"/>
      <c r="S20" s="424"/>
      <c r="T20" s="285"/>
    </row>
    <row r="21" spans="1:71" ht="27" customHeight="1">
      <c r="A21" s="284"/>
      <c r="B21" s="423"/>
      <c r="C21" s="286"/>
      <c r="D21" s="1557" t="s">
        <v>385</v>
      </c>
      <c r="E21" s="303" t="s">
        <v>205</v>
      </c>
      <c r="F21" s="303" t="s">
        <v>206</v>
      </c>
      <c r="G21" s="528" t="s">
        <v>207</v>
      </c>
      <c r="I21" s="647"/>
      <c r="J21" s="370"/>
      <c r="K21" s="292"/>
      <c r="L21" s="292"/>
      <c r="M21" s="345"/>
      <c r="R21" s="286"/>
      <c r="S21" s="424"/>
      <c r="T21" s="285"/>
    </row>
    <row r="22" spans="1:71" ht="24" customHeight="1">
      <c r="A22" s="284"/>
      <c r="B22" s="423"/>
      <c r="C22" s="286"/>
      <c r="D22" s="1558"/>
      <c r="E22" s="640" t="s">
        <v>386</v>
      </c>
      <c r="F22" s="495"/>
      <c r="G22" s="893" t="e">
        <f>F22/$G$18</f>
        <v>#DIV/0!</v>
      </c>
      <c r="R22" s="286"/>
      <c r="S22" s="424"/>
      <c r="T22" s="285"/>
    </row>
    <row r="23" spans="1:71" ht="24" customHeight="1">
      <c r="A23" s="284"/>
      <c r="B23" s="423"/>
      <c r="C23" s="286"/>
      <c r="D23" s="1558"/>
      <c r="E23" s="532" t="s">
        <v>387</v>
      </c>
      <c r="F23" s="495"/>
      <c r="G23" s="893" t="e">
        <f>F23/$G$18</f>
        <v>#DIV/0!</v>
      </c>
      <c r="R23" s="286"/>
      <c r="S23" s="424"/>
      <c r="T23" s="285"/>
    </row>
    <row r="24" spans="1:71" ht="24" customHeight="1">
      <c r="A24" s="284"/>
      <c r="B24" s="423"/>
      <c r="C24" s="286"/>
      <c r="D24" s="1558"/>
      <c r="E24" s="532" t="s">
        <v>388</v>
      </c>
      <c r="F24" s="495"/>
      <c r="G24" s="893" t="e">
        <f>F24/$G$18</f>
        <v>#DIV/0!</v>
      </c>
      <c r="H24" s="286"/>
      <c r="I24" s="286"/>
      <c r="J24" s="286"/>
      <c r="K24" s="286"/>
      <c r="L24" s="286"/>
      <c r="M24" s="286"/>
      <c r="N24" s="286"/>
      <c r="O24" s="286"/>
      <c r="P24" s="1201"/>
      <c r="Q24" s="1201"/>
      <c r="R24" s="286"/>
      <c r="S24" s="424"/>
      <c r="T24" s="285"/>
    </row>
    <row r="25" spans="1:71" ht="25.05" customHeight="1">
      <c r="A25" s="284"/>
      <c r="B25" s="423"/>
      <c r="C25" s="286"/>
      <c r="D25" s="1559"/>
      <c r="E25" s="532" t="s">
        <v>98</v>
      </c>
      <c r="F25" s="495"/>
      <c r="G25" s="893" t="e">
        <f>F25/$G$18</f>
        <v>#DIV/0!</v>
      </c>
      <c r="H25" s="286"/>
      <c r="I25" s="286"/>
      <c r="J25" s="286"/>
      <c r="K25" s="286"/>
      <c r="L25" s="286"/>
      <c r="M25" s="286"/>
      <c r="N25" s="286"/>
      <c r="O25" s="286"/>
      <c r="P25" s="1570"/>
      <c r="Q25" s="1570"/>
      <c r="R25" s="286"/>
      <c r="S25" s="424"/>
      <c r="T25" s="285"/>
    </row>
    <row r="26" spans="1:71" ht="27" customHeight="1">
      <c r="A26" s="284"/>
      <c r="B26" s="423"/>
      <c r="C26" s="286"/>
      <c r="D26" s="286"/>
      <c r="I26" s="286"/>
      <c r="J26" s="286"/>
      <c r="K26" s="286"/>
      <c r="L26" s="286"/>
      <c r="M26" s="286"/>
      <c r="N26" s="286"/>
      <c r="O26" s="286"/>
      <c r="P26" s="312"/>
      <c r="Q26" s="312"/>
      <c r="R26" s="286"/>
      <c r="S26" s="424"/>
      <c r="T26" s="285"/>
    </row>
    <row r="27" spans="1:71" ht="27" customHeight="1">
      <c r="A27" s="284"/>
      <c r="B27" s="423"/>
      <c r="C27" s="286"/>
      <c r="D27" s="327" t="s">
        <v>389</v>
      </c>
      <c r="E27" s="327"/>
      <c r="F27" s="896" t="e">
        <f>G17/E17</f>
        <v>#DIV/0!</v>
      </c>
      <c r="I27" s="540"/>
      <c r="J27" s="286"/>
      <c r="K27" s="286"/>
      <c r="L27" s="286"/>
      <c r="M27" s="286"/>
      <c r="N27" s="286"/>
      <c r="O27" s="286"/>
      <c r="P27" s="311"/>
      <c r="Q27" s="311"/>
      <c r="R27" s="286"/>
      <c r="S27" s="424"/>
      <c r="T27" s="285"/>
    </row>
    <row r="28" spans="1:71" ht="24" customHeight="1">
      <c r="A28" s="284"/>
      <c r="B28" s="423"/>
      <c r="C28" s="286"/>
      <c r="D28" s="286"/>
      <c r="I28" s="286"/>
      <c r="J28" s="286"/>
      <c r="K28" s="286"/>
      <c r="L28" s="286"/>
      <c r="M28" s="286"/>
      <c r="N28" s="286"/>
      <c r="O28" s="286"/>
      <c r="P28" s="311"/>
      <c r="Q28" s="311"/>
      <c r="R28" s="286"/>
      <c r="S28" s="424"/>
      <c r="T28" s="285"/>
    </row>
    <row r="29" spans="1:71" ht="24" customHeight="1">
      <c r="A29" s="284"/>
      <c r="B29" s="423"/>
      <c r="C29" s="286"/>
      <c r="D29" s="286"/>
      <c r="I29" s="286"/>
      <c r="J29" s="286"/>
      <c r="K29" s="286"/>
      <c r="L29" s="286"/>
      <c r="M29" s="286"/>
      <c r="N29" s="286"/>
      <c r="O29" s="286"/>
      <c r="P29" s="311"/>
      <c r="Q29" s="311"/>
      <c r="R29" s="286"/>
      <c r="S29" s="424"/>
      <c r="T29" s="285"/>
    </row>
    <row r="30" spans="1:71" ht="24" customHeight="1">
      <c r="A30" s="284"/>
      <c r="B30" s="423"/>
      <c r="C30" s="397" t="s">
        <v>390</v>
      </c>
      <c r="D30" s="397"/>
      <c r="E30" s="415"/>
      <c r="F30" s="416"/>
      <c r="G30" s="416"/>
      <c r="H30" s="416"/>
      <c r="I30" s="309"/>
      <c r="J30" s="309"/>
      <c r="K30" s="309"/>
      <c r="L30" s="309"/>
      <c r="O30" s="286"/>
      <c r="P30" s="311"/>
      <c r="Q30" s="311"/>
      <c r="R30" s="286"/>
      <c r="S30" s="424"/>
      <c r="T30" s="285"/>
    </row>
    <row r="31" spans="1:71" ht="24" customHeight="1">
      <c r="A31" s="284"/>
      <c r="B31" s="423"/>
      <c r="C31" s="397"/>
      <c r="D31" s="397"/>
      <c r="E31" s="415"/>
      <c r="F31" s="416"/>
      <c r="G31" s="416"/>
      <c r="H31" s="416"/>
      <c r="I31" s="309"/>
      <c r="J31" s="309"/>
      <c r="K31" s="309"/>
      <c r="L31" s="309"/>
      <c r="O31" s="286"/>
      <c r="P31" s="311"/>
      <c r="Q31" s="311"/>
      <c r="R31" s="286"/>
      <c r="S31" s="424"/>
      <c r="T31" s="285"/>
    </row>
    <row r="32" spans="1:71" s="776" customFormat="1" ht="24" customHeight="1">
      <c r="A32" s="771"/>
      <c r="B32" s="772"/>
      <c r="C32" s="630"/>
      <c r="D32" s="630" t="s">
        <v>391</v>
      </c>
      <c r="E32" s="1137"/>
      <c r="F32" s="1138"/>
      <c r="G32" s="1138"/>
      <c r="H32" s="1138"/>
      <c r="I32" s="1139"/>
      <c r="J32" s="1139"/>
      <c r="K32" s="1139"/>
      <c r="L32" s="1139"/>
      <c r="O32" s="617"/>
      <c r="P32" s="1140"/>
      <c r="Q32" s="1140"/>
      <c r="R32" s="617"/>
      <c r="S32" s="774"/>
      <c r="T32" s="775"/>
      <c r="U32" s="617"/>
      <c r="V32" s="617"/>
      <c r="W32" s="617"/>
      <c r="X32" s="617"/>
      <c r="Y32" s="617"/>
      <c r="Z32" s="617"/>
      <c r="AA32" s="617"/>
      <c r="AB32" s="617"/>
      <c r="AC32" s="617"/>
      <c r="AD32" s="617"/>
      <c r="AE32" s="617"/>
      <c r="AF32" s="617"/>
      <c r="AG32" s="617"/>
      <c r="AH32" s="617"/>
      <c r="AI32" s="617"/>
      <c r="AJ32" s="617"/>
      <c r="AK32" s="617"/>
      <c r="AL32" s="617"/>
      <c r="AM32" s="617"/>
      <c r="AN32" s="617"/>
      <c r="AO32" s="617"/>
      <c r="AP32" s="617"/>
      <c r="AQ32" s="617"/>
      <c r="AR32" s="617"/>
      <c r="AS32" s="617"/>
      <c r="AT32" s="617"/>
      <c r="AU32" s="617"/>
      <c r="AV32" s="617"/>
      <c r="AW32" s="617"/>
      <c r="AX32" s="617"/>
      <c r="AY32" s="617"/>
      <c r="AZ32" s="617"/>
      <c r="BA32" s="617"/>
      <c r="BB32" s="617"/>
      <c r="BC32" s="617"/>
      <c r="BD32" s="617"/>
      <c r="BE32" s="617"/>
      <c r="BF32" s="617"/>
      <c r="BG32" s="617"/>
      <c r="BH32" s="617"/>
      <c r="BI32" s="617"/>
      <c r="BJ32" s="617"/>
      <c r="BK32" s="617"/>
      <c r="BL32" s="617"/>
      <c r="BM32" s="617"/>
      <c r="BN32" s="617"/>
      <c r="BO32" s="617"/>
      <c r="BP32" s="617"/>
      <c r="BQ32" s="617"/>
      <c r="BR32" s="617"/>
      <c r="BS32" s="617"/>
    </row>
    <row r="33" spans="1:20" ht="24" customHeight="1">
      <c r="A33" s="284"/>
      <c r="B33" s="423"/>
      <c r="C33" s="397"/>
      <c r="E33" s="1190"/>
      <c r="F33" s="1574" t="s">
        <v>249</v>
      </c>
      <c r="G33" s="1572" t="s">
        <v>174</v>
      </c>
      <c r="H33" s="1572" t="s">
        <v>175</v>
      </c>
      <c r="I33" s="1572" t="s">
        <v>176</v>
      </c>
      <c r="J33" s="1572" t="s">
        <v>253</v>
      </c>
      <c r="K33" s="1203" t="s">
        <v>98</v>
      </c>
      <c r="L33" s="1439" t="s">
        <v>121</v>
      </c>
      <c r="O33" s="286"/>
      <c r="P33" s="311"/>
      <c r="Q33" s="311"/>
      <c r="R33" s="286"/>
      <c r="S33" s="424"/>
      <c r="T33" s="285"/>
    </row>
    <row r="34" spans="1:20" ht="24" customHeight="1">
      <c r="A34" s="284"/>
      <c r="B34" s="423"/>
      <c r="D34" s="1084"/>
      <c r="E34" s="920"/>
      <c r="F34" s="1575"/>
      <c r="G34" s="1573"/>
      <c r="H34" s="1573"/>
      <c r="I34" s="1573"/>
      <c r="J34" s="1573"/>
      <c r="K34" s="1204"/>
      <c r="L34" s="1576"/>
      <c r="O34" s="286"/>
      <c r="P34" s="311"/>
      <c r="Q34" s="311"/>
      <c r="R34" s="286"/>
      <c r="S34" s="424"/>
      <c r="T34" s="285"/>
    </row>
    <row r="35" spans="1:20" ht="24" customHeight="1">
      <c r="A35" s="284"/>
      <c r="B35" s="423"/>
      <c r="C35" s="397"/>
      <c r="D35" s="1083"/>
      <c r="E35" s="1564" t="s">
        <v>122</v>
      </c>
      <c r="F35" s="1197"/>
      <c r="G35" s="1197"/>
      <c r="H35" s="1197"/>
      <c r="I35" s="1197"/>
      <c r="J35" s="1197"/>
      <c r="K35" s="1197"/>
      <c r="L35" s="1555">
        <f>SUM(F35:K36)</f>
        <v>0</v>
      </c>
      <c r="O35" s="286"/>
      <c r="P35" s="311"/>
      <c r="Q35" s="311"/>
      <c r="R35" s="286"/>
      <c r="S35" s="424"/>
      <c r="T35" s="285"/>
    </row>
    <row r="36" spans="1:20" ht="24" customHeight="1">
      <c r="A36" s="284"/>
      <c r="B36" s="423"/>
      <c r="C36" s="416"/>
      <c r="D36" s="1083"/>
      <c r="E36" s="1566"/>
      <c r="F36" s="1198"/>
      <c r="G36" s="1198"/>
      <c r="H36" s="1198"/>
      <c r="I36" s="1198"/>
      <c r="J36" s="1198"/>
      <c r="K36" s="1198"/>
      <c r="L36" s="1556"/>
      <c r="O36" s="286"/>
      <c r="P36" s="311"/>
      <c r="Q36" s="311"/>
      <c r="R36" s="286"/>
      <c r="S36" s="424"/>
      <c r="T36" s="285"/>
    </row>
    <row r="37" spans="1:20" ht="24" customHeight="1">
      <c r="A37" s="284"/>
      <c r="B37" s="423"/>
      <c r="C37" s="416"/>
      <c r="D37" s="1083"/>
      <c r="E37" s="1564" t="s">
        <v>123</v>
      </c>
      <c r="F37" s="1197"/>
      <c r="G37" s="1197"/>
      <c r="H37" s="1197"/>
      <c r="I37" s="1197"/>
      <c r="J37" s="1197"/>
      <c r="K37" s="1197"/>
      <c r="L37" s="1555">
        <f t="shared" ref="L37" si="4">SUM(F37:K38)</f>
        <v>0</v>
      </c>
      <c r="M37" s="286"/>
      <c r="N37" s="286"/>
      <c r="O37" s="286"/>
      <c r="P37" s="311"/>
      <c r="Q37" s="311"/>
      <c r="R37" s="286"/>
      <c r="S37" s="424"/>
      <c r="T37" s="285"/>
    </row>
    <row r="38" spans="1:20" ht="24" customHeight="1">
      <c r="A38" s="284"/>
      <c r="B38" s="423"/>
      <c r="C38" s="416"/>
      <c r="D38" s="1083"/>
      <c r="E38" s="1566"/>
      <c r="F38" s="1198"/>
      <c r="G38" s="1198"/>
      <c r="H38" s="1198"/>
      <c r="I38" s="1198"/>
      <c r="J38" s="1198"/>
      <c r="K38" s="1198"/>
      <c r="L38" s="1556"/>
      <c r="M38" s="286"/>
      <c r="N38" s="286"/>
      <c r="O38" s="286"/>
      <c r="P38" s="311"/>
      <c r="Q38" s="311"/>
      <c r="R38" s="286"/>
      <c r="S38" s="424"/>
      <c r="T38" s="285"/>
    </row>
    <row r="39" spans="1:20" s="286" customFormat="1" ht="25.8">
      <c r="A39" s="284"/>
      <c r="B39" s="408"/>
      <c r="C39" s="416"/>
      <c r="D39" s="1083"/>
      <c r="E39" s="1564" t="s">
        <v>124</v>
      </c>
      <c r="F39" s="1197"/>
      <c r="G39" s="1197"/>
      <c r="H39" s="1197"/>
      <c r="I39" s="1197"/>
      <c r="J39" s="1197"/>
      <c r="K39" s="1197"/>
      <c r="L39" s="1555">
        <f t="shared" ref="L39" si="5">SUM(F39:K40)</f>
        <v>0</v>
      </c>
      <c r="M39" s="309"/>
      <c r="N39" s="309"/>
      <c r="O39" s="309"/>
      <c r="P39" s="309"/>
      <c r="Q39" s="310"/>
      <c r="R39" s="310"/>
      <c r="S39" s="424"/>
      <c r="T39" s="285"/>
    </row>
    <row r="40" spans="1:20" s="286" customFormat="1" ht="25.8">
      <c r="A40" s="284"/>
      <c r="B40" s="408"/>
      <c r="C40" s="416"/>
      <c r="D40" s="1083"/>
      <c r="E40" s="1566"/>
      <c r="F40" s="1198"/>
      <c r="G40" s="1198"/>
      <c r="H40" s="1198"/>
      <c r="I40" s="1198"/>
      <c r="J40" s="1198"/>
      <c r="K40" s="1198"/>
      <c r="L40" s="1556"/>
      <c r="M40" s="309"/>
      <c r="N40" s="309"/>
      <c r="O40" s="309"/>
      <c r="P40" s="309"/>
      <c r="Q40" s="310"/>
      <c r="R40" s="310"/>
      <c r="S40" s="424"/>
      <c r="T40" s="285"/>
    </row>
    <row r="41" spans="1:20" s="286" customFormat="1" ht="25.8">
      <c r="A41" s="284"/>
      <c r="B41" s="428"/>
      <c r="C41" s="416"/>
      <c r="D41" s="1083"/>
      <c r="E41" s="1564" t="s">
        <v>125</v>
      </c>
      <c r="F41" s="1197"/>
      <c r="G41" s="1197"/>
      <c r="H41" s="1197"/>
      <c r="I41" s="1197"/>
      <c r="J41" s="1197"/>
      <c r="K41" s="1197"/>
      <c r="L41" s="1555">
        <f t="shared" ref="L41" si="6">SUM(F41:K42)</f>
        <v>0</v>
      </c>
      <c r="M41" s="538"/>
      <c r="N41" s="1571"/>
      <c r="O41" s="1501"/>
      <c r="P41" s="309"/>
      <c r="Q41" s="310"/>
      <c r="R41" s="310"/>
      <c r="S41" s="424"/>
      <c r="T41" s="285"/>
    </row>
    <row r="42" spans="1:20" s="286" customFormat="1" ht="25.8">
      <c r="A42" s="284"/>
      <c r="B42" s="408"/>
      <c r="C42" s="416"/>
      <c r="D42" s="1083"/>
      <c r="E42" s="1566"/>
      <c r="F42" s="1198"/>
      <c r="G42" s="1198"/>
      <c r="H42" s="1198"/>
      <c r="I42" s="1198"/>
      <c r="J42" s="1198"/>
      <c r="K42" s="1198"/>
      <c r="L42" s="1556"/>
      <c r="M42" s="538"/>
      <c r="N42" s="1571"/>
      <c r="O42" s="1501"/>
      <c r="P42" s="309"/>
      <c r="Q42" s="310"/>
      <c r="R42" s="310"/>
      <c r="S42" s="424"/>
      <c r="T42" s="285"/>
    </row>
    <row r="43" spans="1:20" s="286" customFormat="1" ht="25.8">
      <c r="A43" s="284"/>
      <c r="B43" s="428"/>
      <c r="C43" s="416"/>
      <c r="D43" s="1083"/>
      <c r="E43" s="1564" t="s">
        <v>126</v>
      </c>
      <c r="F43" s="1197"/>
      <c r="G43" s="1197"/>
      <c r="H43" s="1197"/>
      <c r="I43" s="1197"/>
      <c r="J43" s="1197"/>
      <c r="K43" s="1197"/>
      <c r="L43" s="1555">
        <f t="shared" ref="L43" si="7">SUM(F43:K44)</f>
        <v>0</v>
      </c>
      <c r="M43" s="1554"/>
      <c r="N43" s="1554"/>
      <c r="O43" s="1554"/>
      <c r="P43" s="309"/>
      <c r="Q43" s="310"/>
      <c r="R43" s="310"/>
      <c r="S43" s="424"/>
      <c r="T43" s="285"/>
    </row>
    <row r="44" spans="1:20" s="286" customFormat="1" ht="24" customHeight="1">
      <c r="A44" s="284"/>
      <c r="B44" s="429"/>
      <c r="C44" s="416"/>
      <c r="D44" s="1083"/>
      <c r="E44" s="1566"/>
      <c r="F44" s="1198"/>
      <c r="G44" s="1198"/>
      <c r="H44" s="1198"/>
      <c r="I44" s="1198"/>
      <c r="J44" s="1198"/>
      <c r="K44" s="1198"/>
      <c r="L44" s="1556"/>
      <c r="M44" s="1554"/>
      <c r="N44" s="1554"/>
      <c r="O44" s="1554"/>
      <c r="P44" s="309"/>
      <c r="Q44" s="310"/>
      <c r="R44" s="310"/>
      <c r="S44" s="424"/>
      <c r="T44" s="285"/>
    </row>
    <row r="45" spans="1:20" s="286" customFormat="1" ht="24" customHeight="1">
      <c r="A45" s="284"/>
      <c r="B45" s="429"/>
      <c r="C45" s="416"/>
      <c r="D45" s="1083"/>
      <c r="E45" s="1564" t="s">
        <v>127</v>
      </c>
      <c r="F45" s="1197"/>
      <c r="G45" s="1197"/>
      <c r="H45" s="1197"/>
      <c r="I45" s="1197"/>
      <c r="J45" s="1197"/>
      <c r="K45" s="1197"/>
      <c r="L45" s="1555">
        <f t="shared" ref="L45" si="8">SUM(F45:K46)</f>
        <v>0</v>
      </c>
      <c r="M45" s="1554"/>
      <c r="N45" s="1554"/>
      <c r="O45" s="1554"/>
      <c r="P45" s="309"/>
      <c r="Q45" s="310"/>
      <c r="R45" s="310"/>
      <c r="S45" s="424"/>
      <c r="T45" s="285"/>
    </row>
    <row r="46" spans="1:20" s="286" customFormat="1" ht="24" customHeight="1">
      <c r="A46" s="284"/>
      <c r="B46" s="429"/>
      <c r="C46" s="416"/>
      <c r="D46" s="1083"/>
      <c r="E46" s="1566"/>
      <c r="F46" s="1198"/>
      <c r="G46" s="1198"/>
      <c r="H46" s="1198"/>
      <c r="I46" s="1198"/>
      <c r="J46" s="1198"/>
      <c r="K46" s="1198"/>
      <c r="L46" s="1556"/>
      <c r="M46" s="1554"/>
      <c r="N46" s="1554"/>
      <c r="O46" s="1554"/>
      <c r="P46" s="309"/>
      <c r="Q46" s="310"/>
      <c r="R46" s="310"/>
      <c r="S46" s="424"/>
      <c r="T46" s="285"/>
    </row>
    <row r="47" spans="1:20" s="286" customFormat="1" ht="24" customHeight="1">
      <c r="A47" s="284"/>
      <c r="B47" s="429"/>
      <c r="C47" s="416"/>
      <c r="D47" s="1083"/>
      <c r="E47" s="1564" t="s">
        <v>128</v>
      </c>
      <c r="F47" s="1197"/>
      <c r="G47" s="1197"/>
      <c r="H47" s="1197"/>
      <c r="I47" s="1197"/>
      <c r="J47" s="1197"/>
      <c r="K47" s="1197"/>
      <c r="L47" s="1555">
        <f t="shared" ref="L47" si="9">SUM(F47:K48)</f>
        <v>0</v>
      </c>
      <c r="M47" s="1554"/>
      <c r="N47" s="1554"/>
      <c r="O47" s="1554"/>
      <c r="P47" s="309"/>
      <c r="Q47" s="310"/>
      <c r="R47" s="310"/>
      <c r="S47" s="424"/>
      <c r="T47" s="285"/>
    </row>
    <row r="48" spans="1:20" s="286" customFormat="1" ht="24" customHeight="1">
      <c r="A48" s="284"/>
      <c r="B48" s="429"/>
      <c r="C48" s="416"/>
      <c r="D48" s="1083"/>
      <c r="E48" s="1566"/>
      <c r="F48" s="1198"/>
      <c r="G48" s="1198"/>
      <c r="H48" s="1198"/>
      <c r="I48" s="1198"/>
      <c r="J48" s="1198"/>
      <c r="K48" s="1198"/>
      <c r="L48" s="1556"/>
      <c r="M48" s="1554"/>
      <c r="N48" s="1554"/>
      <c r="O48" s="1554"/>
      <c r="P48" s="309"/>
      <c r="Q48" s="310"/>
      <c r="R48" s="310"/>
      <c r="S48" s="424"/>
      <c r="T48" s="285"/>
    </row>
    <row r="49" spans="1:20" s="286" customFormat="1" ht="24" customHeight="1">
      <c r="A49" s="284"/>
      <c r="B49" s="429"/>
      <c r="C49" s="416"/>
      <c r="D49" s="1083"/>
      <c r="E49" s="1564" t="s">
        <v>129</v>
      </c>
      <c r="F49" s="1197"/>
      <c r="G49" s="1197"/>
      <c r="H49" s="1197"/>
      <c r="I49" s="1197"/>
      <c r="J49" s="1197"/>
      <c r="K49" s="1197"/>
      <c r="L49" s="1555">
        <f t="shared" ref="L49" si="10">SUM(F49:K50)</f>
        <v>0</v>
      </c>
      <c r="M49" s="1554"/>
      <c r="N49" s="1554"/>
      <c r="O49" s="1554"/>
      <c r="P49" s="309"/>
      <c r="Q49" s="310"/>
      <c r="R49" s="310"/>
      <c r="S49" s="424"/>
      <c r="T49" s="285"/>
    </row>
    <row r="50" spans="1:20" s="286" customFormat="1" ht="24" customHeight="1">
      <c r="A50" s="284"/>
      <c r="B50" s="429"/>
      <c r="C50" s="416"/>
      <c r="D50" s="1083"/>
      <c r="E50" s="1566"/>
      <c r="F50" s="1198"/>
      <c r="G50" s="1198"/>
      <c r="H50" s="1198"/>
      <c r="I50" s="1198"/>
      <c r="J50" s="1198"/>
      <c r="K50" s="1198"/>
      <c r="L50" s="1556"/>
      <c r="M50" s="1554"/>
      <c r="N50" s="1554"/>
      <c r="O50" s="1554"/>
      <c r="P50" s="309"/>
      <c r="Q50" s="310"/>
      <c r="R50" s="310"/>
      <c r="S50" s="424"/>
      <c r="T50" s="285"/>
    </row>
    <row r="51" spans="1:20" s="286" customFormat="1" ht="24" customHeight="1">
      <c r="A51" s="284"/>
      <c r="B51" s="429"/>
      <c r="C51" s="416"/>
      <c r="D51" s="1083"/>
      <c r="E51" s="1564" t="s">
        <v>130</v>
      </c>
      <c r="F51" s="1197"/>
      <c r="G51" s="1197"/>
      <c r="H51" s="1197"/>
      <c r="I51" s="1197"/>
      <c r="J51" s="1197"/>
      <c r="K51" s="1197"/>
      <c r="L51" s="1555">
        <f t="shared" ref="L51" si="11">SUM(F51:K52)</f>
        <v>0</v>
      </c>
      <c r="M51" s="1554"/>
      <c r="N51" s="1554"/>
      <c r="O51" s="1554"/>
      <c r="P51" s="309"/>
      <c r="Q51" s="310"/>
      <c r="R51" s="310"/>
      <c r="S51" s="424"/>
      <c r="T51" s="285"/>
    </row>
    <row r="52" spans="1:20" s="286" customFormat="1" ht="24" customHeight="1">
      <c r="A52" s="284"/>
      <c r="B52" s="429"/>
      <c r="C52" s="416"/>
      <c r="D52" s="1083"/>
      <c r="E52" s="1566"/>
      <c r="F52" s="1198"/>
      <c r="G52" s="1198"/>
      <c r="H52" s="1198"/>
      <c r="I52" s="1198"/>
      <c r="J52" s="1198"/>
      <c r="K52" s="1198"/>
      <c r="L52" s="1556"/>
      <c r="M52" s="1554"/>
      <c r="N52" s="1554"/>
      <c r="O52" s="1554"/>
      <c r="P52" s="309"/>
      <c r="Q52" s="310"/>
      <c r="R52" s="310"/>
      <c r="S52" s="424"/>
      <c r="T52" s="285"/>
    </row>
    <row r="53" spans="1:20" s="286" customFormat="1" ht="24" customHeight="1">
      <c r="A53" s="284"/>
      <c r="B53" s="429"/>
      <c r="C53" s="416"/>
      <c r="D53" s="1083"/>
      <c r="E53" s="1564" t="s">
        <v>131</v>
      </c>
      <c r="F53" s="1555"/>
      <c r="G53" s="1555"/>
      <c r="H53" s="1555"/>
      <c r="I53" s="1555"/>
      <c r="J53" s="1555"/>
      <c r="K53" s="1555"/>
      <c r="L53" s="1560">
        <f t="shared" ref="L53" si="12">SUM(F53:K54)</f>
        <v>0</v>
      </c>
      <c r="M53" s="1554"/>
      <c r="N53" s="1554"/>
      <c r="O53" s="1554"/>
      <c r="P53" s="309"/>
      <c r="Q53" s="310"/>
      <c r="R53" s="310"/>
      <c r="S53" s="424"/>
      <c r="T53" s="285"/>
    </row>
    <row r="54" spans="1:20" s="286" customFormat="1" ht="24" customHeight="1">
      <c r="A54" s="284"/>
      <c r="B54" s="429"/>
      <c r="C54" s="416"/>
      <c r="D54" s="1083"/>
      <c r="E54" s="1566"/>
      <c r="F54" s="1556"/>
      <c r="G54" s="1556"/>
      <c r="H54" s="1556"/>
      <c r="I54" s="1556"/>
      <c r="J54" s="1556"/>
      <c r="K54" s="1556"/>
      <c r="L54" s="1560"/>
      <c r="M54" s="1554"/>
      <c r="N54" s="1554"/>
      <c r="O54" s="1554"/>
      <c r="P54" s="309"/>
      <c r="Q54" s="310"/>
      <c r="R54" s="310"/>
      <c r="S54" s="424"/>
      <c r="T54" s="285"/>
    </row>
    <row r="55" spans="1:20" s="286" customFormat="1" ht="24" customHeight="1">
      <c r="A55" s="284"/>
      <c r="B55" s="429"/>
      <c r="C55" s="416"/>
      <c r="D55" s="1083"/>
      <c r="E55" s="1564" t="s">
        <v>132</v>
      </c>
      <c r="F55" s="1555"/>
      <c r="G55" s="1555"/>
      <c r="H55" s="1555"/>
      <c r="I55" s="1555"/>
      <c r="J55" s="1555"/>
      <c r="K55" s="1555"/>
      <c r="L55" s="1560">
        <f t="shared" ref="L55" si="13">SUM(F55:K56)</f>
        <v>0</v>
      </c>
      <c r="M55" s="1554"/>
      <c r="N55" s="1554"/>
      <c r="O55" s="1554"/>
      <c r="P55" s="309"/>
      <c r="Q55" s="310"/>
      <c r="R55" s="310"/>
      <c r="S55" s="424"/>
      <c r="T55" s="285"/>
    </row>
    <row r="56" spans="1:20" s="286" customFormat="1" ht="24" customHeight="1">
      <c r="A56" s="284"/>
      <c r="B56" s="429"/>
      <c r="C56" s="416"/>
      <c r="D56" s="1083"/>
      <c r="E56" s="1565"/>
      <c r="F56" s="1556"/>
      <c r="G56" s="1556"/>
      <c r="H56" s="1556"/>
      <c r="I56" s="1556"/>
      <c r="J56" s="1556"/>
      <c r="K56" s="1556"/>
      <c r="L56" s="1560"/>
      <c r="M56" s="1554"/>
      <c r="N56" s="1554"/>
      <c r="O56" s="1554"/>
      <c r="P56" s="309"/>
      <c r="Q56" s="310"/>
      <c r="R56" s="310"/>
      <c r="S56" s="424"/>
      <c r="T56" s="285"/>
    </row>
    <row r="57" spans="1:20" s="286" customFormat="1" ht="24" customHeight="1">
      <c r="A57" s="284"/>
      <c r="B57" s="429"/>
      <c r="C57" s="416"/>
      <c r="D57" s="1083"/>
      <c r="E57" s="1561" t="s">
        <v>133</v>
      </c>
      <c r="F57" s="1555"/>
      <c r="G57" s="1555"/>
      <c r="H57" s="1555"/>
      <c r="I57" s="1555"/>
      <c r="J57" s="1555"/>
      <c r="K57" s="1555"/>
      <c r="L57" s="1560">
        <f t="shared" ref="L57" si="14">SUM(F57:K58)</f>
        <v>0</v>
      </c>
      <c r="M57" s="1554"/>
      <c r="N57" s="1554"/>
      <c r="O57" s="1554"/>
      <c r="P57" s="309"/>
      <c r="Q57" s="310"/>
      <c r="R57" s="310"/>
      <c r="S57" s="424"/>
      <c r="T57" s="285"/>
    </row>
    <row r="58" spans="1:20" s="286" customFormat="1" ht="24" customHeight="1">
      <c r="A58" s="284"/>
      <c r="B58" s="429"/>
      <c r="C58" s="416"/>
      <c r="D58" s="1083"/>
      <c r="E58" s="1562"/>
      <c r="F58" s="1563"/>
      <c r="G58" s="1563"/>
      <c r="H58" s="1563"/>
      <c r="I58" s="1563"/>
      <c r="J58" s="1563"/>
      <c r="K58" s="1563"/>
      <c r="L58" s="1560"/>
      <c r="M58" s="1554"/>
      <c r="N58" s="1554"/>
      <c r="O58" s="1554"/>
      <c r="P58" s="309"/>
      <c r="Q58" s="310"/>
      <c r="R58" s="310"/>
      <c r="S58" s="424"/>
      <c r="T58" s="285"/>
    </row>
    <row r="59" spans="1:20" s="286" customFormat="1" ht="24" customHeight="1">
      <c r="A59" s="284"/>
      <c r="B59" s="429"/>
      <c r="C59" s="416"/>
      <c r="D59" s="1083"/>
      <c r="E59" s="1461" t="s">
        <v>121</v>
      </c>
      <c r="F59" s="1555">
        <f>SUM(F35:F58)</f>
        <v>0</v>
      </c>
      <c r="G59" s="1555">
        <f t="shared" ref="G59:L59" si="15">SUM(G35:G58)</f>
        <v>0</v>
      </c>
      <c r="H59" s="1555">
        <f t="shared" si="15"/>
        <v>0</v>
      </c>
      <c r="I59" s="1555">
        <f t="shared" si="15"/>
        <v>0</v>
      </c>
      <c r="J59" s="1555">
        <f t="shared" si="15"/>
        <v>0</v>
      </c>
      <c r="K59" s="1555">
        <f t="shared" si="15"/>
        <v>0</v>
      </c>
      <c r="L59" s="1555">
        <f t="shared" si="15"/>
        <v>0</v>
      </c>
      <c r="M59" s="1554"/>
      <c r="N59" s="1554"/>
      <c r="O59" s="1554"/>
      <c r="P59" s="309"/>
      <c r="Q59" s="310"/>
      <c r="R59" s="310"/>
      <c r="S59" s="424"/>
      <c r="T59" s="285"/>
    </row>
    <row r="60" spans="1:20" s="286" customFormat="1" ht="24" customHeight="1">
      <c r="A60" s="284"/>
      <c r="B60" s="429"/>
      <c r="C60" s="416"/>
      <c r="D60" s="1083"/>
      <c r="E60" s="1461"/>
      <c r="F60" s="1556"/>
      <c r="G60" s="1556"/>
      <c r="H60" s="1556"/>
      <c r="I60" s="1556"/>
      <c r="J60" s="1556"/>
      <c r="K60" s="1556"/>
      <c r="L60" s="1556"/>
      <c r="M60" s="1554"/>
      <c r="N60" s="1554"/>
      <c r="O60" s="1554"/>
      <c r="P60" s="309"/>
      <c r="Q60" s="310"/>
      <c r="R60" s="310"/>
      <c r="S60" s="424"/>
      <c r="T60" s="285"/>
    </row>
    <row r="61" spans="1:20" s="286" customFormat="1" ht="10.050000000000001" customHeight="1">
      <c r="A61" s="284"/>
      <c r="B61" s="429"/>
      <c r="M61" s="1554"/>
      <c r="N61" s="1554"/>
      <c r="O61" s="1554"/>
      <c r="P61" s="309"/>
      <c r="Q61" s="310"/>
      <c r="R61" s="310"/>
      <c r="S61" s="424"/>
      <c r="T61" s="285"/>
    </row>
    <row r="62" spans="1:20" s="286" customFormat="1" ht="24" customHeight="1">
      <c r="A62" s="284"/>
      <c r="B62" s="429"/>
      <c r="M62" s="1554"/>
      <c r="N62" s="1554"/>
      <c r="O62" s="1554"/>
      <c r="P62" s="309"/>
      <c r="Q62" s="310"/>
      <c r="R62" s="310"/>
      <c r="S62" s="424"/>
      <c r="T62" s="285"/>
    </row>
    <row r="63" spans="1:20" s="286" customFormat="1" ht="24" customHeight="1">
      <c r="A63" s="284"/>
      <c r="B63" s="429"/>
      <c r="D63" s="790" t="s">
        <v>250</v>
      </c>
      <c r="E63" s="414"/>
      <c r="F63" s="290"/>
      <c r="G63" s="290"/>
      <c r="M63" s="1554"/>
      <c r="N63" s="1554"/>
      <c r="O63" s="1554"/>
      <c r="P63" s="309"/>
      <c r="Q63" s="310"/>
      <c r="R63" s="310"/>
      <c r="S63" s="424"/>
      <c r="T63" s="285"/>
    </row>
    <row r="64" spans="1:20" s="286" customFormat="1" ht="24" customHeight="1">
      <c r="A64" s="284"/>
      <c r="B64" s="429"/>
      <c r="C64" s="290"/>
      <c r="D64" s="413"/>
      <c r="E64" s="414"/>
      <c r="F64" s="290"/>
      <c r="G64" s="290"/>
      <c r="M64" s="1554"/>
      <c r="N64" s="1554"/>
      <c r="O64" s="1554"/>
      <c r="P64" s="309"/>
      <c r="Q64" s="310"/>
      <c r="R64" s="310"/>
      <c r="S64" s="424"/>
      <c r="T64" s="285"/>
    </row>
    <row r="65" spans="1:71" s="286" customFormat="1" ht="24" customHeight="1">
      <c r="A65" s="284"/>
      <c r="B65" s="429"/>
      <c r="C65" s="290"/>
      <c r="D65" s="413"/>
      <c r="E65" s="398" t="s">
        <v>171</v>
      </c>
      <c r="F65" s="303" t="s">
        <v>251</v>
      </c>
      <c r="G65" s="528" t="s">
        <v>252</v>
      </c>
      <c r="M65" s="1554"/>
      <c r="N65" s="1554"/>
      <c r="O65" s="1554"/>
      <c r="P65" s="309"/>
      <c r="Q65" s="310"/>
      <c r="R65" s="310"/>
      <c r="S65" s="424"/>
      <c r="T65" s="285"/>
    </row>
    <row r="66" spans="1:71" s="286" customFormat="1" ht="24" customHeight="1">
      <c r="A66" s="284"/>
      <c r="B66" s="429"/>
      <c r="C66" s="290"/>
      <c r="D66" s="413"/>
      <c r="E66" s="399" t="s">
        <v>249</v>
      </c>
      <c r="F66" s="898">
        <f>F59</f>
        <v>0</v>
      </c>
      <c r="G66" s="893" t="e">
        <f t="shared" ref="G66:G72" si="16">F66/$F$72</f>
        <v>#DIV/0!</v>
      </c>
      <c r="M66" s="1554"/>
      <c r="N66" s="1554"/>
      <c r="O66" s="1554"/>
      <c r="P66" s="309"/>
      <c r="Q66" s="310"/>
      <c r="R66" s="310"/>
      <c r="S66" s="424"/>
      <c r="T66" s="285"/>
    </row>
    <row r="67" spans="1:71" s="286" customFormat="1" ht="24" customHeight="1">
      <c r="A67" s="284"/>
      <c r="B67" s="429"/>
      <c r="C67" s="290"/>
      <c r="D67" s="413"/>
      <c r="E67" s="400" t="s">
        <v>174</v>
      </c>
      <c r="F67" s="898">
        <f>G59</f>
        <v>0</v>
      </c>
      <c r="G67" s="893" t="e">
        <f t="shared" si="16"/>
        <v>#DIV/0!</v>
      </c>
      <c r="M67" s="1554"/>
      <c r="N67" s="1554"/>
      <c r="O67" s="1554"/>
      <c r="P67" s="309"/>
      <c r="Q67" s="310"/>
      <c r="R67" s="310"/>
      <c r="S67" s="424"/>
      <c r="T67" s="285"/>
    </row>
    <row r="68" spans="1:71" s="286" customFormat="1" ht="24" customHeight="1">
      <c r="A68" s="284"/>
      <c r="B68" s="429"/>
      <c r="C68" s="290"/>
      <c r="D68" s="413"/>
      <c r="E68" s="400" t="s">
        <v>175</v>
      </c>
      <c r="F68" s="898">
        <f>H59</f>
        <v>0</v>
      </c>
      <c r="G68" s="893" t="e">
        <f t="shared" si="16"/>
        <v>#DIV/0!</v>
      </c>
      <c r="M68" s="1554"/>
      <c r="N68" s="1554"/>
      <c r="O68" s="1554"/>
      <c r="P68" s="309"/>
      <c r="Q68" s="310"/>
      <c r="R68" s="310"/>
      <c r="S68" s="424"/>
      <c r="T68" s="285"/>
    </row>
    <row r="69" spans="1:71" s="286" customFormat="1" ht="24" customHeight="1">
      <c r="A69" s="284"/>
      <c r="B69" s="430"/>
      <c r="C69" s="290"/>
      <c r="D69" s="413"/>
      <c r="E69" s="400" t="s">
        <v>176</v>
      </c>
      <c r="F69" s="898">
        <f>I59</f>
        <v>0</v>
      </c>
      <c r="G69" s="893" t="e">
        <f t="shared" si="16"/>
        <v>#DIV/0!</v>
      </c>
      <c r="H69" s="279"/>
      <c r="I69" s="279"/>
      <c r="J69" s="279"/>
      <c r="K69" s="279"/>
      <c r="L69" s="291"/>
      <c r="M69" s="291"/>
      <c r="N69" s="291"/>
      <c r="O69" s="291"/>
      <c r="P69" s="291"/>
      <c r="Q69" s="291"/>
      <c r="R69" s="291"/>
      <c r="S69" s="424"/>
      <c r="T69" s="285"/>
    </row>
    <row r="70" spans="1:71" s="286" customFormat="1" ht="31.05" customHeight="1">
      <c r="A70" s="284"/>
      <c r="B70" s="455"/>
      <c r="C70" s="290"/>
      <c r="D70" s="413"/>
      <c r="E70" s="400" t="s">
        <v>253</v>
      </c>
      <c r="F70" s="898">
        <f>J59</f>
        <v>0</v>
      </c>
      <c r="G70" s="893" t="e">
        <f t="shared" si="16"/>
        <v>#DIV/0!</v>
      </c>
      <c r="H70" s="279"/>
      <c r="I70" s="279"/>
      <c r="J70" s="279"/>
      <c r="K70" s="279"/>
      <c r="L70" s="291"/>
      <c r="M70" s="291"/>
      <c r="N70" s="291"/>
      <c r="O70" s="291"/>
      <c r="P70" s="291"/>
      <c r="Q70" s="291"/>
      <c r="R70" s="291"/>
      <c r="S70" s="424"/>
      <c r="T70" s="285"/>
    </row>
    <row r="71" spans="1:71" s="286" customFormat="1" ht="24" customHeight="1">
      <c r="A71" s="284"/>
      <c r="B71" s="423"/>
      <c r="C71" s="290"/>
      <c r="D71" s="413"/>
      <c r="E71" s="400" t="s">
        <v>98</v>
      </c>
      <c r="F71" s="898">
        <f>K59</f>
        <v>0</v>
      </c>
      <c r="G71" s="893" t="e">
        <f t="shared" si="16"/>
        <v>#DIV/0!</v>
      </c>
      <c r="H71" s="279"/>
      <c r="I71" s="279"/>
      <c r="J71" s="279"/>
      <c r="K71" s="279"/>
      <c r="L71" s="291"/>
      <c r="M71" s="291"/>
      <c r="N71" s="291"/>
      <c r="O71" s="291"/>
      <c r="P71" s="291"/>
      <c r="Q71" s="291"/>
      <c r="R71" s="291"/>
      <c r="S71" s="424"/>
      <c r="T71" s="285"/>
    </row>
    <row r="72" spans="1:71" s="286" customFormat="1" ht="24" customHeight="1">
      <c r="A72" s="284"/>
      <c r="B72" s="423"/>
      <c r="C72" s="290"/>
      <c r="D72" s="413"/>
      <c r="E72" s="401" t="s">
        <v>121</v>
      </c>
      <c r="F72" s="811">
        <f>SUM(F66:F71)</f>
        <v>0</v>
      </c>
      <c r="G72" s="895" t="e">
        <f t="shared" si="16"/>
        <v>#DIV/0!</v>
      </c>
      <c r="H72" s="279"/>
      <c r="I72" s="279"/>
      <c r="J72" s="279"/>
      <c r="K72" s="279"/>
      <c r="L72" s="291"/>
      <c r="M72" s="291"/>
      <c r="N72" s="291"/>
      <c r="O72" s="291"/>
      <c r="P72" s="291"/>
      <c r="Q72" s="291"/>
      <c r="R72" s="291"/>
      <c r="S72" s="424"/>
      <c r="T72" s="285"/>
    </row>
    <row r="73" spans="1:71" s="286" customFormat="1" ht="24" customHeight="1">
      <c r="A73" s="284"/>
      <c r="B73" s="423"/>
      <c r="H73" s="279"/>
      <c r="I73" s="279"/>
      <c r="J73" s="279"/>
      <c r="K73" s="279"/>
      <c r="L73" s="291"/>
      <c r="M73" s="291"/>
      <c r="N73" s="291"/>
      <c r="O73" s="291"/>
      <c r="P73" s="291"/>
      <c r="Q73" s="291"/>
      <c r="R73" s="291"/>
      <c r="S73" s="424"/>
      <c r="T73" s="285"/>
    </row>
    <row r="74" spans="1:71" ht="24" customHeight="1">
      <c r="A74" s="759"/>
      <c r="B74" s="1115"/>
      <c r="C74" s="336"/>
      <c r="D74" s="336"/>
      <c r="E74" s="336"/>
      <c r="F74" s="336"/>
      <c r="G74" s="336"/>
      <c r="H74" s="1116"/>
      <c r="I74" s="1116"/>
      <c r="J74" s="1116"/>
      <c r="K74" s="1116"/>
      <c r="L74" s="1117"/>
      <c r="M74" s="1117"/>
      <c r="N74" s="1117"/>
      <c r="O74" s="1117"/>
      <c r="P74" s="1117"/>
      <c r="Q74" s="1117"/>
      <c r="R74" s="1117"/>
      <c r="S74" s="1118"/>
      <c r="T74" s="285"/>
      <c r="U74" s="278"/>
      <c r="V74" s="278"/>
      <c r="W74" s="278"/>
      <c r="X74" s="278"/>
      <c r="Y74" s="278"/>
      <c r="Z74" s="278"/>
      <c r="AA74" s="278"/>
      <c r="AB74" s="278"/>
      <c r="AC74" s="278"/>
      <c r="AD74" s="278"/>
      <c r="AE74" s="278"/>
      <c r="AF74" s="278"/>
      <c r="AG74" s="278"/>
      <c r="AH74" s="278"/>
      <c r="AI74" s="278"/>
      <c r="AJ74" s="278"/>
      <c r="AK74" s="278"/>
      <c r="AL74" s="278"/>
      <c r="AM74" s="278"/>
      <c r="AN74" s="278"/>
      <c r="AO74" s="278"/>
      <c r="AP74" s="278"/>
      <c r="AQ74" s="278"/>
      <c r="AR74" s="278"/>
      <c r="AS74" s="278"/>
      <c r="AT74" s="278"/>
      <c r="AU74" s="278"/>
      <c r="AV74" s="278"/>
      <c r="AW74" s="278"/>
      <c r="AX74" s="278"/>
      <c r="AY74" s="278"/>
      <c r="AZ74" s="278"/>
      <c r="BA74" s="278"/>
      <c r="BB74" s="278"/>
      <c r="BC74" s="278"/>
      <c r="BD74" s="278"/>
      <c r="BE74" s="278"/>
      <c r="BF74" s="278"/>
      <c r="BG74" s="278"/>
      <c r="BH74" s="278"/>
      <c r="BI74" s="278"/>
      <c r="BJ74" s="278"/>
      <c r="BK74" s="278"/>
      <c r="BL74" s="278"/>
      <c r="BM74" s="278"/>
      <c r="BN74" s="278"/>
      <c r="BO74" s="278"/>
      <c r="BP74" s="278"/>
      <c r="BQ74" s="278"/>
      <c r="BR74" s="278"/>
      <c r="BS74" s="278"/>
    </row>
    <row r="75" spans="1:71" s="617" customFormat="1" ht="24" customHeight="1">
      <c r="A75" s="771"/>
      <c r="B75" s="772"/>
      <c r="C75" s="790" t="s">
        <v>375</v>
      </c>
      <c r="D75" s="1141"/>
      <c r="E75" s="1141"/>
      <c r="F75" s="1141"/>
      <c r="N75" s="1128"/>
      <c r="O75" s="1128"/>
      <c r="P75" s="1128"/>
      <c r="Q75" s="1128"/>
      <c r="R75" s="1128"/>
      <c r="S75" s="774"/>
      <c r="T75" s="775"/>
    </row>
    <row r="76" spans="1:71" s="286" customFormat="1" ht="24" customHeight="1">
      <c r="A76" s="284"/>
      <c r="B76" s="423"/>
      <c r="C76" s="1059" t="s">
        <v>256</v>
      </c>
      <c r="D76" s="685"/>
      <c r="E76" s="685"/>
      <c r="F76" s="685"/>
      <c r="H76" s="278"/>
      <c r="I76" s="278"/>
      <c r="J76" s="278"/>
      <c r="K76" s="278"/>
      <c r="L76" s="278"/>
      <c r="M76" s="278"/>
      <c r="N76" s="291"/>
      <c r="O76" s="291"/>
      <c r="P76" s="291"/>
      <c r="Q76" s="291"/>
      <c r="R76" s="291"/>
      <c r="S76" s="424"/>
      <c r="T76" s="285"/>
    </row>
    <row r="77" spans="1:71" s="286" customFormat="1" ht="24" customHeight="1">
      <c r="A77" s="284"/>
      <c r="B77" s="423"/>
      <c r="C77" s="1058"/>
      <c r="D77" s="685"/>
      <c r="E77" s="685"/>
      <c r="F77" s="685"/>
      <c r="H77" s="278"/>
      <c r="I77" s="278"/>
      <c r="J77" s="278"/>
      <c r="K77" s="278"/>
      <c r="L77" s="278"/>
      <c r="M77" s="278"/>
      <c r="N77" s="291"/>
      <c r="O77" s="291"/>
      <c r="P77" s="291"/>
      <c r="Q77" s="291"/>
      <c r="R77" s="291"/>
      <c r="S77" s="424"/>
      <c r="T77" s="285"/>
    </row>
    <row r="78" spans="1:71" s="286" customFormat="1" ht="24" customHeight="1">
      <c r="A78" s="284"/>
      <c r="B78" s="423"/>
      <c r="C78" s="686" t="s">
        <v>257</v>
      </c>
      <c r="D78" s="685"/>
      <c r="E78" s="685"/>
      <c r="F78" s="685"/>
      <c r="H78" s="686" t="s">
        <v>258</v>
      </c>
      <c r="I78" s="685"/>
      <c r="J78" s="685"/>
      <c r="K78" s="685"/>
      <c r="L78" s="685"/>
      <c r="M78" s="278"/>
      <c r="N78" s="291"/>
      <c r="O78" s="291"/>
      <c r="P78" s="291"/>
      <c r="Q78" s="291"/>
      <c r="R78" s="291"/>
      <c r="S78" s="424"/>
      <c r="T78" s="285"/>
    </row>
    <row r="79" spans="1:71" s="286" customFormat="1" ht="24" customHeight="1">
      <c r="A79" s="284"/>
      <c r="B79" s="423"/>
      <c r="C79" s="686"/>
      <c r="D79" s="1547" t="s">
        <v>193</v>
      </c>
      <c r="E79" s="1547"/>
      <c r="F79" s="1547"/>
      <c r="H79" s="686"/>
      <c r="I79" s="685"/>
      <c r="J79" s="685"/>
      <c r="K79" s="685"/>
      <c r="L79" s="685"/>
      <c r="M79" s="278"/>
      <c r="N79" s="291"/>
      <c r="O79" s="291"/>
      <c r="P79" s="291"/>
      <c r="Q79" s="291"/>
      <c r="R79" s="291"/>
      <c r="S79" s="424"/>
      <c r="T79" s="285"/>
    </row>
    <row r="80" spans="1:71" s="286" customFormat="1" ht="24" customHeight="1">
      <c r="A80" s="284"/>
      <c r="B80" s="423"/>
      <c r="C80" s="685"/>
      <c r="D80" s="685"/>
      <c r="E80" s="685"/>
      <c r="F80" s="685"/>
      <c r="H80" s="685"/>
      <c r="I80" s="685"/>
      <c r="J80" s="685"/>
      <c r="K80" s="685"/>
      <c r="L80" s="685"/>
      <c r="M80" s="278"/>
      <c r="N80" s="291"/>
      <c r="O80" s="291"/>
      <c r="P80" s="291"/>
      <c r="Q80" s="291"/>
      <c r="R80" s="291"/>
      <c r="S80" s="424"/>
      <c r="T80" s="285"/>
    </row>
    <row r="81" spans="1:20" s="286" customFormat="1" ht="24" customHeight="1">
      <c r="A81" s="284"/>
      <c r="B81" s="423"/>
      <c r="C81" s="1186" t="s">
        <v>260</v>
      </c>
      <c r="D81" s="1548" t="s">
        <v>261</v>
      </c>
      <c r="E81" s="1585"/>
      <c r="F81" s="1585"/>
      <c r="H81" s="1193" t="s">
        <v>262</v>
      </c>
      <c r="I81" s="1510" t="s">
        <v>261</v>
      </c>
      <c r="J81" s="1510"/>
      <c r="K81" s="1510" t="s">
        <v>263</v>
      </c>
      <c r="L81" s="1510"/>
      <c r="M81" s="278"/>
      <c r="N81" s="291"/>
      <c r="O81" s="291"/>
      <c r="P81" s="291"/>
      <c r="Q81" s="291"/>
      <c r="R81" s="291"/>
      <c r="S81" s="424"/>
      <c r="T81" s="285"/>
    </row>
    <row r="82" spans="1:20" s="286" customFormat="1" ht="24" customHeight="1">
      <c r="A82" s="284"/>
      <c r="B82" s="423"/>
      <c r="C82" s="1550" t="s">
        <v>264</v>
      </c>
      <c r="D82" s="1471" t="s">
        <v>265</v>
      </c>
      <c r="E82" s="1471"/>
      <c r="F82" s="1471"/>
      <c r="H82" s="1495" t="s">
        <v>266</v>
      </c>
      <c r="I82" s="1472" t="s">
        <v>267</v>
      </c>
      <c r="J82" s="1466"/>
      <c r="K82" s="1518" t="s">
        <v>268</v>
      </c>
      <c r="L82" s="1519"/>
      <c r="M82" s="278"/>
      <c r="N82" s="291"/>
      <c r="O82" s="291"/>
      <c r="P82" s="291"/>
      <c r="Q82" s="291"/>
      <c r="R82" s="291"/>
      <c r="S82" s="424"/>
      <c r="T82" s="285"/>
    </row>
    <row r="83" spans="1:20" s="286" customFormat="1" ht="24" customHeight="1">
      <c r="A83" s="284"/>
      <c r="B83" s="423"/>
      <c r="C83" s="1551"/>
      <c r="D83" s="1471"/>
      <c r="E83" s="1471"/>
      <c r="F83" s="1471"/>
      <c r="H83" s="1496"/>
      <c r="I83" s="1467"/>
      <c r="J83" s="1468"/>
      <c r="K83" s="1520"/>
      <c r="L83" s="1521"/>
      <c r="M83" s="278"/>
      <c r="N83" s="291"/>
      <c r="O83" s="291"/>
      <c r="P83" s="291"/>
      <c r="Q83" s="291"/>
      <c r="R83" s="291"/>
      <c r="S83" s="424"/>
      <c r="T83" s="285"/>
    </row>
    <row r="84" spans="1:20" s="286" customFormat="1" ht="24" customHeight="1">
      <c r="A84" s="284"/>
      <c r="B84" s="423"/>
      <c r="C84" s="1552"/>
      <c r="D84" s="1471"/>
      <c r="E84" s="1471"/>
      <c r="F84" s="1471"/>
      <c r="H84" s="1495" t="s">
        <v>269</v>
      </c>
      <c r="I84" s="1465" t="s">
        <v>270</v>
      </c>
      <c r="J84" s="1466"/>
      <c r="K84" s="1465" t="s">
        <v>271</v>
      </c>
      <c r="L84" s="1466"/>
      <c r="M84" s="278"/>
      <c r="N84" s="291"/>
      <c r="O84" s="291"/>
      <c r="P84" s="291"/>
      <c r="Q84" s="291"/>
      <c r="R84" s="291"/>
      <c r="S84" s="424"/>
      <c r="T84" s="285"/>
    </row>
    <row r="85" spans="1:20" s="286" customFormat="1" ht="24" customHeight="1">
      <c r="A85" s="284"/>
      <c r="B85" s="423"/>
      <c r="C85" s="1514" t="s">
        <v>272</v>
      </c>
      <c r="D85" s="1472" t="s">
        <v>273</v>
      </c>
      <c r="E85" s="1473"/>
      <c r="F85" s="1474"/>
      <c r="H85" s="1496"/>
      <c r="I85" s="1467"/>
      <c r="J85" s="1468"/>
      <c r="K85" s="1467"/>
      <c r="L85" s="1468"/>
      <c r="M85" s="278"/>
      <c r="N85" s="291"/>
      <c r="O85" s="291"/>
      <c r="P85" s="291"/>
      <c r="Q85" s="291"/>
      <c r="R85" s="291"/>
      <c r="S85" s="424"/>
      <c r="T85" s="285"/>
    </row>
    <row r="86" spans="1:20" s="286" customFormat="1" ht="24" customHeight="1">
      <c r="A86" s="284"/>
      <c r="B86" s="423"/>
      <c r="C86" s="1515"/>
      <c r="D86" s="1475"/>
      <c r="E86" s="1586"/>
      <c r="F86" s="1477"/>
      <c r="H86" s="1495" t="s">
        <v>274</v>
      </c>
      <c r="I86" s="1472" t="s">
        <v>275</v>
      </c>
      <c r="J86" s="1466"/>
      <c r="K86" s="1472" t="s">
        <v>276</v>
      </c>
      <c r="L86" s="1466"/>
      <c r="M86" s="1085"/>
      <c r="N86" s="291"/>
      <c r="O86" s="291"/>
      <c r="P86" s="291"/>
      <c r="Q86" s="291"/>
      <c r="R86" s="291"/>
      <c r="S86" s="424"/>
      <c r="T86" s="285"/>
    </row>
    <row r="87" spans="1:20" s="286" customFormat="1" ht="24" customHeight="1">
      <c r="A87" s="284"/>
      <c r="B87" s="423"/>
      <c r="C87" s="1516"/>
      <c r="D87" s="1478"/>
      <c r="E87" s="1479"/>
      <c r="F87" s="1480"/>
      <c r="H87" s="1496"/>
      <c r="I87" s="1467"/>
      <c r="J87" s="1468"/>
      <c r="K87" s="1467"/>
      <c r="L87" s="1468"/>
      <c r="M87" s="278"/>
      <c r="N87" s="291"/>
      <c r="O87" s="291"/>
      <c r="P87" s="291"/>
      <c r="Q87" s="291"/>
      <c r="R87" s="291"/>
      <c r="S87" s="424"/>
      <c r="T87" s="285"/>
    </row>
    <row r="88" spans="1:20" s="286" customFormat="1" ht="24" customHeight="1">
      <c r="A88" s="284"/>
      <c r="B88" s="423"/>
      <c r="C88" s="1489" t="s">
        <v>277</v>
      </c>
      <c r="D88" s="1471" t="s">
        <v>376</v>
      </c>
      <c r="E88" s="1471"/>
      <c r="F88" s="1471"/>
      <c r="H88" s="1495" t="s">
        <v>279</v>
      </c>
      <c r="I88" s="1465" t="s">
        <v>280</v>
      </c>
      <c r="J88" s="1466"/>
      <c r="K88" s="1465" t="s">
        <v>281</v>
      </c>
      <c r="L88" s="1466"/>
      <c r="M88" s="278"/>
      <c r="N88" s="291"/>
      <c r="O88" s="291"/>
      <c r="P88" s="291"/>
      <c r="Q88" s="291"/>
      <c r="R88" s="291"/>
      <c r="S88" s="424"/>
      <c r="T88" s="285"/>
    </row>
    <row r="89" spans="1:20" s="286" customFormat="1" ht="24" customHeight="1">
      <c r="A89" s="284"/>
      <c r="B89" s="423"/>
      <c r="C89" s="1490"/>
      <c r="D89" s="1471"/>
      <c r="E89" s="1471"/>
      <c r="F89" s="1471"/>
      <c r="H89" s="1496"/>
      <c r="I89" s="1467"/>
      <c r="J89" s="1468"/>
      <c r="K89" s="1467"/>
      <c r="L89" s="1468"/>
      <c r="M89" s="278"/>
      <c r="N89" s="291"/>
      <c r="O89" s="291"/>
      <c r="P89" s="291"/>
      <c r="Q89" s="291"/>
      <c r="R89" s="291"/>
      <c r="S89" s="424"/>
      <c r="T89" s="285"/>
    </row>
    <row r="90" spans="1:20" s="286" customFormat="1" ht="24" customHeight="1">
      <c r="A90" s="284"/>
      <c r="B90" s="423"/>
      <c r="C90" s="1490"/>
      <c r="D90" s="1471"/>
      <c r="E90" s="1471"/>
      <c r="F90" s="1471"/>
      <c r="H90" s="1495" t="s">
        <v>282</v>
      </c>
      <c r="I90" s="1465" t="s">
        <v>283</v>
      </c>
      <c r="J90" s="1466"/>
      <c r="K90" s="1465" t="s">
        <v>284</v>
      </c>
      <c r="L90" s="1466"/>
      <c r="M90" s="278"/>
      <c r="N90" s="291"/>
      <c r="O90" s="291"/>
      <c r="P90" s="291"/>
      <c r="Q90" s="291"/>
      <c r="R90" s="291"/>
      <c r="S90" s="424"/>
      <c r="T90" s="285"/>
    </row>
    <row r="91" spans="1:20" s="286" customFormat="1" ht="24" customHeight="1">
      <c r="A91" s="284"/>
      <c r="B91" s="423"/>
      <c r="C91" s="1531" t="s">
        <v>285</v>
      </c>
      <c r="D91" s="1471" t="s">
        <v>286</v>
      </c>
      <c r="E91" s="1471"/>
      <c r="F91" s="1471"/>
      <c r="H91" s="1496"/>
      <c r="I91" s="1467"/>
      <c r="J91" s="1468"/>
      <c r="K91" s="1467"/>
      <c r="L91" s="1468"/>
      <c r="M91" s="278"/>
      <c r="N91" s="291"/>
      <c r="O91" s="291"/>
      <c r="P91" s="291"/>
      <c r="Q91" s="291"/>
      <c r="R91" s="291"/>
      <c r="S91" s="424"/>
      <c r="T91" s="285"/>
    </row>
    <row r="92" spans="1:20" s="286" customFormat="1" ht="24" customHeight="1">
      <c r="A92" s="284"/>
      <c r="B92" s="423"/>
      <c r="C92" s="1531"/>
      <c r="D92" s="1471"/>
      <c r="E92" s="1471"/>
      <c r="F92" s="1471"/>
      <c r="H92" s="1495" t="s">
        <v>287</v>
      </c>
      <c r="I92" s="1472" t="s">
        <v>288</v>
      </c>
      <c r="J92" s="1466"/>
      <c r="K92" s="1472" t="s">
        <v>289</v>
      </c>
      <c r="L92" s="1466"/>
      <c r="M92" s="278"/>
      <c r="N92" s="291"/>
      <c r="O92" s="291"/>
      <c r="P92" s="291"/>
      <c r="Q92" s="291"/>
      <c r="R92" s="291"/>
      <c r="S92" s="424"/>
      <c r="T92" s="285"/>
    </row>
    <row r="93" spans="1:20" s="286" customFormat="1" ht="24" customHeight="1">
      <c r="A93" s="284"/>
      <c r="B93" s="423"/>
      <c r="C93" s="1086"/>
      <c r="D93" s="1087"/>
      <c r="E93" s="1088"/>
      <c r="F93" s="1089"/>
      <c r="H93" s="1496"/>
      <c r="I93" s="1467"/>
      <c r="J93" s="1468"/>
      <c r="K93" s="1467"/>
      <c r="L93" s="1468"/>
      <c r="M93" s="278"/>
      <c r="N93" s="291"/>
      <c r="O93" s="291"/>
      <c r="P93" s="291"/>
      <c r="Q93" s="291"/>
      <c r="R93" s="291"/>
      <c r="S93" s="424"/>
      <c r="T93" s="285"/>
    </row>
    <row r="94" spans="1:20" s="286" customFormat="1" ht="24" customHeight="1">
      <c r="A94" s="284"/>
      <c r="B94" s="423"/>
      <c r="C94" s="1086"/>
      <c r="D94" s="1090"/>
      <c r="E94" s="1088"/>
      <c r="F94" s="1089"/>
      <c r="H94" s="1495" t="s">
        <v>290</v>
      </c>
      <c r="I94" s="1465" t="s">
        <v>291</v>
      </c>
      <c r="J94" s="1466"/>
      <c r="K94" s="1472" t="s">
        <v>292</v>
      </c>
      <c r="L94" s="1466"/>
      <c r="M94" s="278"/>
      <c r="N94" s="291"/>
      <c r="O94" s="291"/>
      <c r="P94" s="291"/>
      <c r="Q94" s="291"/>
      <c r="R94" s="291"/>
      <c r="S94" s="424"/>
      <c r="T94" s="285"/>
    </row>
    <row r="95" spans="1:20" s="286" customFormat="1" ht="24" customHeight="1">
      <c r="A95" s="284"/>
      <c r="B95" s="423"/>
      <c r="C95" s="278"/>
      <c r="D95" s="278"/>
      <c r="E95" s="1091"/>
      <c r="F95" s="1092"/>
      <c r="H95" s="1496"/>
      <c r="I95" s="1467"/>
      <c r="J95" s="1468"/>
      <c r="K95" s="1467"/>
      <c r="L95" s="1468"/>
      <c r="M95" s="278"/>
      <c r="N95" s="291"/>
      <c r="O95" s="291"/>
      <c r="P95" s="291"/>
      <c r="Q95" s="291"/>
      <c r="R95" s="291"/>
      <c r="S95" s="424"/>
      <c r="T95" s="285"/>
    </row>
    <row r="96" spans="1:20" s="286" customFormat="1" ht="24" customHeight="1">
      <c r="A96" s="284"/>
      <c r="B96" s="423"/>
      <c r="C96" s="1093"/>
      <c r="D96" s="1094"/>
      <c r="E96" s="1091"/>
      <c r="F96" s="1092"/>
      <c r="H96" s="1495" t="s">
        <v>293</v>
      </c>
      <c r="I96" s="1465" t="s">
        <v>294</v>
      </c>
      <c r="J96" s="1466"/>
      <c r="K96" s="1522" t="s">
        <v>295</v>
      </c>
      <c r="L96" s="1523"/>
      <c r="M96" s="278"/>
      <c r="N96" s="291"/>
      <c r="O96" s="291"/>
      <c r="P96" s="291"/>
      <c r="Q96" s="291"/>
      <c r="R96" s="291"/>
      <c r="S96" s="424"/>
      <c r="T96" s="285"/>
    </row>
    <row r="97" spans="1:20" s="286" customFormat="1" ht="24" customHeight="1">
      <c r="A97" s="284"/>
      <c r="B97" s="423"/>
      <c r="C97" s="1093"/>
      <c r="D97" s="1094"/>
      <c r="E97" s="1091"/>
      <c r="F97" s="1092"/>
      <c r="H97" s="1496"/>
      <c r="I97" s="1467"/>
      <c r="J97" s="1468"/>
      <c r="K97" s="1524"/>
      <c r="L97" s="1525"/>
      <c r="M97" s="278"/>
      <c r="N97" s="291"/>
      <c r="O97" s="291"/>
      <c r="P97" s="291"/>
      <c r="Q97" s="291"/>
      <c r="R97" s="291"/>
      <c r="S97" s="424"/>
      <c r="T97" s="285"/>
    </row>
    <row r="98" spans="1:20" s="286" customFormat="1" ht="24" customHeight="1">
      <c r="A98" s="284"/>
      <c r="B98" s="423"/>
      <c r="C98" s="1093"/>
      <c r="D98" s="1094"/>
      <c r="E98" s="1091"/>
      <c r="F98" s="1092"/>
      <c r="H98" s="1495" t="s">
        <v>296</v>
      </c>
      <c r="I98" s="1472" t="s">
        <v>297</v>
      </c>
      <c r="J98" s="1466"/>
      <c r="K98" s="1518" t="s">
        <v>298</v>
      </c>
      <c r="L98" s="1519"/>
      <c r="M98" s="278"/>
      <c r="N98" s="291"/>
      <c r="O98" s="291"/>
      <c r="P98" s="291"/>
      <c r="Q98" s="291"/>
      <c r="R98" s="291"/>
      <c r="S98" s="424"/>
      <c r="T98" s="285"/>
    </row>
    <row r="99" spans="1:20" s="286" customFormat="1" ht="24" customHeight="1">
      <c r="A99" s="284"/>
      <c r="B99" s="423"/>
      <c r="C99" s="1093"/>
      <c r="D99" s="1094"/>
      <c r="E99" s="1091"/>
      <c r="F99" s="1092"/>
      <c r="H99" s="1496"/>
      <c r="I99" s="1467"/>
      <c r="J99" s="1468"/>
      <c r="K99" s="1520"/>
      <c r="L99" s="1521"/>
      <c r="M99" s="278"/>
      <c r="N99" s="291"/>
      <c r="O99" s="291"/>
      <c r="P99" s="291"/>
      <c r="Q99" s="291"/>
      <c r="R99" s="291"/>
      <c r="S99" s="424"/>
      <c r="T99" s="285"/>
    </row>
    <row r="100" spans="1:20" s="286" customFormat="1" ht="24" customHeight="1">
      <c r="A100" s="284"/>
      <c r="B100" s="423"/>
      <c r="C100" s="1093"/>
      <c r="D100" s="1094"/>
      <c r="E100" s="1091"/>
      <c r="F100" s="1092"/>
      <c r="H100" s="1509" t="s">
        <v>254</v>
      </c>
      <c r="I100" s="1532" t="s">
        <v>299</v>
      </c>
      <c r="J100" s="1532"/>
      <c r="K100" s="1471" t="s">
        <v>300</v>
      </c>
      <c r="L100" s="1532"/>
      <c r="M100" s="278"/>
      <c r="N100" s="291"/>
      <c r="O100" s="291"/>
      <c r="P100" s="291"/>
      <c r="Q100" s="291"/>
      <c r="R100" s="291"/>
      <c r="S100" s="424"/>
      <c r="T100" s="285"/>
    </row>
    <row r="101" spans="1:20" s="286" customFormat="1" ht="24" customHeight="1">
      <c r="A101" s="284"/>
      <c r="B101" s="423"/>
      <c r="C101" s="1093"/>
      <c r="D101" s="1094"/>
      <c r="E101" s="1091"/>
      <c r="F101" s="1092"/>
      <c r="H101" s="1509"/>
      <c r="I101" s="1532"/>
      <c r="J101" s="1532"/>
      <c r="K101" s="1532"/>
      <c r="L101" s="1532"/>
      <c r="M101" s="278"/>
      <c r="N101" s="291"/>
      <c r="O101" s="291"/>
      <c r="P101" s="291"/>
      <c r="Q101" s="291"/>
      <c r="R101" s="291"/>
      <c r="S101" s="424"/>
      <c r="T101" s="285"/>
    </row>
    <row r="102" spans="1:20" s="286" customFormat="1" ht="24" customHeight="1" thickBot="1">
      <c r="A102" s="284"/>
      <c r="B102" s="423"/>
      <c r="C102" s="1095"/>
      <c r="D102" s="1096"/>
      <c r="E102" s="1097"/>
      <c r="F102" s="1098"/>
      <c r="G102" s="695"/>
      <c r="H102" s="695"/>
      <c r="I102" s="1099"/>
      <c r="J102" s="1099"/>
      <c r="K102" s="695"/>
      <c r="L102" s="695"/>
      <c r="M102" s="695"/>
      <c r="N102" s="291"/>
      <c r="O102" s="291"/>
      <c r="P102" s="291"/>
      <c r="Q102" s="291"/>
      <c r="R102" s="291"/>
      <c r="S102" s="424"/>
      <c r="T102" s="285"/>
    </row>
    <row r="103" spans="1:20" s="286" customFormat="1" ht="28.05" customHeight="1" thickBot="1">
      <c r="A103" s="284"/>
      <c r="B103" s="423"/>
      <c r="C103" s="1124" t="s">
        <v>301</v>
      </c>
      <c r="D103" s="685"/>
      <c r="E103" s="1129">
        <f>K117</f>
        <v>0</v>
      </c>
      <c r="F103" s="1100"/>
      <c r="G103" s="1100"/>
      <c r="H103" s="695"/>
      <c r="I103" s="695"/>
      <c r="J103" s="695"/>
      <c r="K103" s="695"/>
      <c r="L103" s="695"/>
      <c r="M103" s="695"/>
      <c r="N103" s="291"/>
      <c r="O103" s="291"/>
      <c r="P103" s="291"/>
      <c r="Q103" s="291"/>
      <c r="R103" s="291"/>
      <c r="S103" s="424"/>
      <c r="T103" s="285"/>
    </row>
    <row r="104" spans="1:20" s="286" customFormat="1" ht="24" customHeight="1">
      <c r="A104" s="284"/>
      <c r="B104" s="423"/>
      <c r="C104" s="702"/>
      <c r="D104" s="685"/>
      <c r="E104" s="433"/>
      <c r="F104" s="918"/>
      <c r="G104" s="1100"/>
      <c r="H104" s="695"/>
      <c r="I104" s="695"/>
      <c r="J104" s="695"/>
      <c r="K104" s="695"/>
      <c r="L104" s="695"/>
      <c r="M104" s="695"/>
      <c r="N104" s="291"/>
      <c r="O104" s="291"/>
      <c r="P104" s="291"/>
      <c r="Q104" s="291"/>
      <c r="R104" s="291"/>
      <c r="S104" s="424"/>
      <c r="T104" s="285"/>
    </row>
    <row r="105" spans="1:20" s="286" customFormat="1" ht="24" customHeight="1">
      <c r="A105" s="284"/>
      <c r="B105" s="423"/>
      <c r="C105" s="702"/>
      <c r="D105" s="683"/>
      <c r="E105" s="1543"/>
      <c r="F105" s="1543"/>
      <c r="G105" s="918"/>
      <c r="H105" s="695"/>
      <c r="I105" s="695"/>
      <c r="J105" s="695"/>
      <c r="K105" s="695"/>
      <c r="L105" s="695"/>
      <c r="M105" s="695"/>
      <c r="N105" s="291"/>
      <c r="O105" s="291"/>
      <c r="P105" s="291"/>
      <c r="Q105" s="291"/>
      <c r="R105" s="291"/>
      <c r="S105" s="424"/>
      <c r="T105" s="285"/>
    </row>
    <row r="106" spans="1:20" s="286" customFormat="1" ht="24" customHeight="1">
      <c r="A106" s="284"/>
      <c r="B106" s="423"/>
      <c r="C106" s="695"/>
      <c r="D106" s="695"/>
      <c r="E106" s="433"/>
      <c r="F106" s="433"/>
      <c r="G106" s="695"/>
      <c r="H106" s="695"/>
      <c r="I106" s="693" t="s">
        <v>2</v>
      </c>
      <c r="J106" s="693" t="s">
        <v>302</v>
      </c>
      <c r="K106" s="693" t="s">
        <v>303</v>
      </c>
      <c r="L106" s="1587" t="s">
        <v>304</v>
      </c>
      <c r="M106" s="1588"/>
      <c r="N106" s="1154" t="s">
        <v>305</v>
      </c>
      <c r="O106" s="291"/>
      <c r="P106" s="291"/>
      <c r="Q106" s="291"/>
      <c r="R106" s="291"/>
      <c r="S106" s="424"/>
      <c r="T106" s="285"/>
    </row>
    <row r="107" spans="1:20" s="286" customFormat="1" ht="24" customHeight="1">
      <c r="A107" s="284"/>
      <c r="B107" s="423"/>
      <c r="C107" s="702" t="s">
        <v>306</v>
      </c>
      <c r="D107" s="685"/>
      <c r="E107" s="695"/>
      <c r="F107" s="695"/>
      <c r="G107" s="695"/>
      <c r="H107" s="695"/>
      <c r="I107" s="1208">
        <v>1</v>
      </c>
      <c r="J107" s="314" t="s">
        <v>266</v>
      </c>
      <c r="K107" s="1208">
        <f>D125</f>
        <v>0</v>
      </c>
      <c r="L107" s="1491"/>
      <c r="M107" s="1589"/>
      <c r="N107" s="1155" t="s">
        <v>307</v>
      </c>
      <c r="O107" s="291"/>
      <c r="P107" s="291"/>
      <c r="Q107" s="291"/>
      <c r="R107" s="291"/>
      <c r="S107" s="424"/>
      <c r="T107" s="285"/>
    </row>
    <row r="108" spans="1:20" s="286" customFormat="1" ht="24" customHeight="1">
      <c r="A108" s="284"/>
      <c r="B108" s="423"/>
      <c r="C108" s="695"/>
      <c r="D108" s="695"/>
      <c r="E108" s="695"/>
      <c r="F108" s="664"/>
      <c r="G108" s="695"/>
      <c r="H108" s="695"/>
      <c r="I108" s="1208">
        <v>2</v>
      </c>
      <c r="J108" s="527" t="s">
        <v>269</v>
      </c>
      <c r="K108" s="1208">
        <f>J125</f>
        <v>0</v>
      </c>
      <c r="L108" s="1491"/>
      <c r="M108" s="1589"/>
      <c r="N108" s="1155" t="s">
        <v>307</v>
      </c>
      <c r="O108" s="291"/>
      <c r="P108" s="291"/>
      <c r="Q108" s="291"/>
      <c r="R108" s="291"/>
      <c r="S108" s="424"/>
      <c r="T108" s="285"/>
    </row>
    <row r="109" spans="1:20" s="286" customFormat="1" ht="24" customHeight="1">
      <c r="A109" s="284"/>
      <c r="B109" s="423"/>
      <c r="C109" s="695"/>
      <c r="D109" s="696" t="s">
        <v>260</v>
      </c>
      <c r="E109" s="696" t="s">
        <v>308</v>
      </c>
      <c r="F109" s="696" t="s">
        <v>309</v>
      </c>
      <c r="G109" s="695"/>
      <c r="H109" s="695"/>
      <c r="I109" s="1208">
        <v>3</v>
      </c>
      <c r="J109" s="527" t="s">
        <v>274</v>
      </c>
      <c r="K109" s="1208">
        <f>D133</f>
        <v>0</v>
      </c>
      <c r="L109" s="1491"/>
      <c r="M109" s="1589"/>
      <c r="N109" s="1155" t="s">
        <v>307</v>
      </c>
      <c r="O109" s="291"/>
      <c r="P109" s="291"/>
      <c r="Q109" s="291"/>
      <c r="R109" s="291"/>
      <c r="S109" s="424"/>
      <c r="T109" s="285"/>
    </row>
    <row r="110" spans="1:20" s="286" customFormat="1" ht="24" customHeight="1">
      <c r="A110" s="284"/>
      <c r="B110" s="423"/>
      <c r="C110" s="695"/>
      <c r="D110" s="1188" t="s">
        <v>264</v>
      </c>
      <c r="E110" s="1208">
        <f>D121+J121+D129+J129+D137+J137+D145+J145+D153+J153</f>
        <v>0</v>
      </c>
      <c r="F110" s="1214" t="e">
        <f>(G121+M121+G129+M129+G137+M137+G145+M145+G153+M153)/E110</f>
        <v>#DIV/0!</v>
      </c>
      <c r="G110" s="695"/>
      <c r="H110" s="695"/>
      <c r="I110" s="1208">
        <v>4</v>
      </c>
      <c r="J110" s="527" t="s">
        <v>279</v>
      </c>
      <c r="K110" s="1208">
        <f>J133</f>
        <v>0</v>
      </c>
      <c r="L110" s="1491"/>
      <c r="M110" s="1589"/>
      <c r="N110" s="1155" t="s">
        <v>307</v>
      </c>
      <c r="O110" s="291"/>
      <c r="P110" s="291"/>
      <c r="Q110" s="291"/>
      <c r="R110" s="291"/>
      <c r="S110" s="424"/>
      <c r="T110" s="285"/>
    </row>
    <row r="111" spans="1:20" s="286" customFormat="1" ht="24" customHeight="1">
      <c r="A111" s="284"/>
      <c r="B111" s="423"/>
      <c r="C111" s="695"/>
      <c r="D111" s="1208" t="s">
        <v>272</v>
      </c>
      <c r="E111" s="1208">
        <f>D122+J122+D130+J130+D138+J138+D146+J146+D154+J154</f>
        <v>0</v>
      </c>
      <c r="F111" s="1214" t="e">
        <f>(G122+M122+G130+M130+G138+M138+G146+M146+G154+M154)/E111</f>
        <v>#DIV/0!</v>
      </c>
      <c r="G111" s="695"/>
      <c r="H111" s="695"/>
      <c r="I111" s="1208">
        <v>5</v>
      </c>
      <c r="J111" s="527" t="s">
        <v>282</v>
      </c>
      <c r="K111" s="1208">
        <f>D141</f>
        <v>0</v>
      </c>
      <c r="L111" s="1491"/>
      <c r="M111" s="1589"/>
      <c r="N111" s="1155" t="s">
        <v>307</v>
      </c>
      <c r="O111" s="291"/>
      <c r="P111" s="291"/>
      <c r="Q111" s="291"/>
      <c r="R111" s="291"/>
      <c r="S111" s="424"/>
      <c r="T111" s="285"/>
    </row>
    <row r="112" spans="1:20" s="286" customFormat="1" ht="24" customHeight="1">
      <c r="A112" s="284"/>
      <c r="B112" s="423"/>
      <c r="C112" s="695"/>
      <c r="D112" s="1208" t="s">
        <v>277</v>
      </c>
      <c r="E112" s="1208">
        <f>D123+J123+D131+J131+D139+J139+D147+J147+D155+J155</f>
        <v>0</v>
      </c>
      <c r="F112" s="1214" t="e">
        <f>(G123+M123+G131+M131+G139+M139+G147+M147+G155+M155)/E112</f>
        <v>#DIV/0!</v>
      </c>
      <c r="G112" s="695"/>
      <c r="H112" s="695"/>
      <c r="I112" s="1208">
        <v>6</v>
      </c>
      <c r="J112" s="527" t="s">
        <v>287</v>
      </c>
      <c r="K112" s="1208">
        <f>J141</f>
        <v>0</v>
      </c>
      <c r="L112" s="1491"/>
      <c r="M112" s="1589"/>
      <c r="N112" s="1155" t="s">
        <v>307</v>
      </c>
      <c r="O112" s="291"/>
      <c r="P112" s="291"/>
      <c r="Q112" s="291"/>
      <c r="R112" s="291"/>
      <c r="S112" s="424"/>
      <c r="T112" s="285"/>
    </row>
    <row r="113" spans="1:20" s="286" customFormat="1" ht="24" customHeight="1">
      <c r="A113" s="284"/>
      <c r="B113" s="423"/>
      <c r="C113" s="695"/>
      <c r="D113" s="1208" t="s">
        <v>285</v>
      </c>
      <c r="E113" s="1208">
        <f>D124+J124+D132+J132+D140+J140+D148+J148+D156+J156</f>
        <v>0</v>
      </c>
      <c r="F113" s="1214" t="e">
        <f>(G124+M124+G132+M132+G140+M140+G148+M148+G156+M156)/E113</f>
        <v>#DIV/0!</v>
      </c>
      <c r="G113" s="695"/>
      <c r="H113" s="695"/>
      <c r="I113" s="1208">
        <v>7</v>
      </c>
      <c r="J113" s="664" t="s">
        <v>290</v>
      </c>
      <c r="K113" s="1208">
        <f>D149</f>
        <v>0</v>
      </c>
      <c r="L113" s="1491"/>
      <c r="M113" s="1589"/>
      <c r="N113" s="1155" t="s">
        <v>307</v>
      </c>
      <c r="O113" s="291"/>
      <c r="P113" s="291"/>
      <c r="Q113" s="291"/>
      <c r="R113" s="291"/>
      <c r="S113" s="424"/>
      <c r="T113" s="285"/>
    </row>
    <row r="114" spans="1:20" s="286" customFormat="1" ht="24" customHeight="1">
      <c r="A114" s="284"/>
      <c r="B114" s="423"/>
      <c r="C114" s="695"/>
      <c r="D114" s="533" t="s">
        <v>121</v>
      </c>
      <c r="E114" s="1208">
        <f>SUM(E110:E113)</f>
        <v>0</v>
      </c>
      <c r="F114" s="1100"/>
      <c r="G114" s="695"/>
      <c r="H114" s="695"/>
      <c r="I114" s="1208">
        <v>8</v>
      </c>
      <c r="J114" s="527" t="s">
        <v>293</v>
      </c>
      <c r="K114" s="1208">
        <f>J149</f>
        <v>0</v>
      </c>
      <c r="L114" s="1491"/>
      <c r="M114" s="1589"/>
      <c r="N114" s="1155" t="s">
        <v>307</v>
      </c>
      <c r="O114" s="291"/>
      <c r="P114" s="291"/>
      <c r="Q114" s="291"/>
      <c r="R114" s="291"/>
      <c r="S114" s="424"/>
      <c r="T114" s="285"/>
    </row>
    <row r="115" spans="1:20" s="286" customFormat="1" ht="24" customHeight="1">
      <c r="A115" s="284"/>
      <c r="B115" s="423"/>
      <c r="C115" s="695"/>
      <c r="D115" s="1219"/>
      <c r="E115" s="695"/>
      <c r="F115" s="1100"/>
      <c r="G115" s="695"/>
      <c r="H115" s="695"/>
      <c r="I115" s="1208">
        <v>9</v>
      </c>
      <c r="J115" s="527" t="s">
        <v>296</v>
      </c>
      <c r="K115" s="1208">
        <f>D157</f>
        <v>0</v>
      </c>
      <c r="L115" s="1491"/>
      <c r="M115" s="1589"/>
      <c r="N115" s="1155" t="s">
        <v>307</v>
      </c>
      <c r="O115" s="291"/>
      <c r="P115" s="291"/>
      <c r="Q115" s="291"/>
      <c r="R115" s="291"/>
      <c r="S115" s="424"/>
      <c r="T115" s="285"/>
    </row>
    <row r="116" spans="1:20" s="286" customFormat="1" ht="24" customHeight="1">
      <c r="A116" s="284"/>
      <c r="B116" s="423"/>
      <c r="C116" s="695"/>
      <c r="D116" s="1219"/>
      <c r="E116" s="695"/>
      <c r="F116" s="1100"/>
      <c r="G116" s="695"/>
      <c r="H116" s="695"/>
      <c r="I116" s="1208">
        <v>10</v>
      </c>
      <c r="J116" s="527" t="s">
        <v>98</v>
      </c>
      <c r="K116" s="1208">
        <f>J157</f>
        <v>0</v>
      </c>
      <c r="L116" s="1491"/>
      <c r="M116" s="1589"/>
      <c r="N116" s="1155" t="s">
        <v>307</v>
      </c>
      <c r="O116" s="291"/>
      <c r="P116" s="291"/>
      <c r="Q116" s="291"/>
      <c r="R116" s="291"/>
      <c r="S116" s="424"/>
      <c r="T116" s="285"/>
    </row>
    <row r="117" spans="1:20" s="286" customFormat="1" ht="24" customHeight="1">
      <c r="A117" s="284"/>
      <c r="B117" s="423"/>
      <c r="C117" s="695"/>
      <c r="D117" s="695"/>
      <c r="E117" s="695"/>
      <c r="F117" s="695"/>
      <c r="G117" s="695"/>
      <c r="H117" s="695"/>
      <c r="I117" s="313"/>
      <c r="J117" s="533" t="s">
        <v>310</v>
      </c>
      <c r="K117" s="1208">
        <f>SUM(K107:K116)</f>
        <v>0</v>
      </c>
      <c r="L117" s="1491"/>
      <c r="M117" s="1589"/>
      <c r="N117" s="1155" t="s">
        <v>307</v>
      </c>
      <c r="O117" s="291"/>
      <c r="P117" s="291"/>
      <c r="Q117" s="291"/>
      <c r="R117" s="291"/>
      <c r="S117" s="424"/>
      <c r="T117" s="285"/>
    </row>
    <row r="118" spans="1:20" s="286" customFormat="1" ht="24" customHeight="1">
      <c r="A118" s="284"/>
      <c r="B118" s="423"/>
      <c r="C118" s="695"/>
      <c r="D118" s="695"/>
      <c r="E118" s="695"/>
      <c r="F118" s="695"/>
      <c r="G118" s="1100"/>
      <c r="H118" s="695"/>
      <c r="I118" s="695"/>
      <c r="J118" s="695"/>
      <c r="K118" s="695"/>
      <c r="L118" s="695"/>
      <c r="M118" s="695"/>
      <c r="N118" s="291"/>
      <c r="O118" s="291"/>
      <c r="P118" s="291"/>
      <c r="Q118" s="291"/>
      <c r="R118" s="291"/>
      <c r="S118" s="424"/>
      <c r="T118" s="285"/>
    </row>
    <row r="119" spans="1:20" s="286" customFormat="1" ht="24" customHeight="1">
      <c r="A119" s="284"/>
      <c r="B119" s="423"/>
      <c r="C119" s="1481" t="s">
        <v>266</v>
      </c>
      <c r="D119" s="1482"/>
      <c r="E119" s="1482"/>
      <c r="F119" s="1482"/>
      <c r="G119" s="1483"/>
      <c r="H119" s="695"/>
      <c r="I119" s="1481" t="s">
        <v>269</v>
      </c>
      <c r="J119" s="1482"/>
      <c r="K119" s="1482"/>
      <c r="L119" s="1482"/>
      <c r="M119" s="1483"/>
      <c r="N119" s="291"/>
      <c r="O119" s="291"/>
      <c r="P119" s="291"/>
      <c r="Q119" s="291"/>
      <c r="R119" s="291"/>
      <c r="S119" s="424"/>
      <c r="T119" s="285"/>
    </row>
    <row r="120" spans="1:20" s="286" customFormat="1" ht="24" customHeight="1">
      <c r="A120" s="284"/>
      <c r="B120" s="423"/>
      <c r="C120" s="526" t="s">
        <v>260</v>
      </c>
      <c r="D120" s="526" t="s">
        <v>308</v>
      </c>
      <c r="E120" s="526" t="s">
        <v>311</v>
      </c>
      <c r="F120" s="526" t="s">
        <v>312</v>
      </c>
      <c r="G120" s="526" t="s">
        <v>313</v>
      </c>
      <c r="H120" s="695"/>
      <c r="I120" s="526" t="s">
        <v>260</v>
      </c>
      <c r="J120" s="526" t="s">
        <v>308</v>
      </c>
      <c r="K120" s="526" t="s">
        <v>311</v>
      </c>
      <c r="L120" s="526" t="s">
        <v>312</v>
      </c>
      <c r="M120" s="526" t="s">
        <v>313</v>
      </c>
      <c r="N120" s="291"/>
      <c r="O120" s="291"/>
      <c r="P120" s="291"/>
      <c r="Q120" s="291"/>
      <c r="R120" s="291"/>
      <c r="S120" s="424"/>
      <c r="T120" s="285"/>
    </row>
    <row r="121" spans="1:20" s="286" customFormat="1" ht="24" customHeight="1">
      <c r="A121" s="284"/>
      <c r="B121" s="423"/>
      <c r="C121" s="1188" t="s">
        <v>264</v>
      </c>
      <c r="D121" s="314"/>
      <c r="E121" s="314"/>
      <c r="F121" s="314"/>
      <c r="G121" s="526"/>
      <c r="H121" s="695"/>
      <c r="I121" s="1188" t="s">
        <v>264</v>
      </c>
      <c r="J121" s="314"/>
      <c r="K121" s="314"/>
      <c r="L121" s="314"/>
      <c r="M121" s="526"/>
      <c r="N121" s="291"/>
      <c r="O121" s="291"/>
      <c r="P121" s="291"/>
      <c r="Q121" s="291"/>
      <c r="R121" s="291"/>
      <c r="S121" s="424"/>
      <c r="T121" s="285"/>
    </row>
    <row r="122" spans="1:20" s="286" customFormat="1" ht="24" customHeight="1">
      <c r="A122" s="284"/>
      <c r="B122" s="423"/>
      <c r="C122" s="1208" t="s">
        <v>272</v>
      </c>
      <c r="D122" s="313"/>
      <c r="E122" s="313"/>
      <c r="F122" s="313"/>
      <c r="G122" s="694"/>
      <c r="H122" s="695"/>
      <c r="I122" s="1208" t="s">
        <v>272</v>
      </c>
      <c r="J122" s="313"/>
      <c r="K122" s="313"/>
      <c r="L122" s="313"/>
      <c r="M122" s="694"/>
      <c r="N122" s="291"/>
      <c r="O122" s="291"/>
      <c r="P122" s="291"/>
      <c r="Q122" s="291"/>
      <c r="R122" s="291"/>
      <c r="S122" s="424"/>
      <c r="T122" s="285"/>
    </row>
    <row r="123" spans="1:20" s="286" customFormat="1" ht="24" customHeight="1">
      <c r="A123" s="284"/>
      <c r="B123" s="423"/>
      <c r="C123" s="1208" t="s">
        <v>277</v>
      </c>
      <c r="D123" s="313"/>
      <c r="E123" s="313"/>
      <c r="F123" s="313"/>
      <c r="G123" s="694"/>
      <c r="H123" s="695"/>
      <c r="I123" s="1208" t="s">
        <v>277</v>
      </c>
      <c r="J123" s="313"/>
      <c r="K123" s="313"/>
      <c r="L123" s="313"/>
      <c r="M123" s="694"/>
      <c r="N123" s="291"/>
      <c r="O123" s="291"/>
      <c r="P123" s="291"/>
      <c r="Q123" s="291"/>
      <c r="R123" s="291"/>
      <c r="S123" s="424"/>
      <c r="T123" s="285"/>
    </row>
    <row r="124" spans="1:20" s="286" customFormat="1" ht="24" customHeight="1">
      <c r="A124" s="284"/>
      <c r="B124" s="423"/>
      <c r="C124" s="1208" t="s">
        <v>285</v>
      </c>
      <c r="D124" s="313"/>
      <c r="E124" s="313"/>
      <c r="F124" s="313"/>
      <c r="G124" s="694"/>
      <c r="H124" s="695"/>
      <c r="I124" s="1208" t="s">
        <v>285</v>
      </c>
      <c r="J124" s="313"/>
      <c r="K124" s="313"/>
      <c r="L124" s="313"/>
      <c r="M124" s="694"/>
      <c r="N124" s="291"/>
      <c r="O124" s="291"/>
      <c r="P124" s="291"/>
      <c r="Q124" s="291"/>
      <c r="R124" s="291"/>
      <c r="S124" s="424"/>
      <c r="T124" s="285"/>
    </row>
    <row r="125" spans="1:20" s="286" customFormat="1" ht="24" customHeight="1">
      <c r="A125" s="284"/>
      <c r="B125" s="423"/>
      <c r="C125" s="533" t="s">
        <v>121</v>
      </c>
      <c r="D125" s="1208">
        <f>SUM(D121:D124)</f>
        <v>0</v>
      </c>
      <c r="E125" s="695"/>
      <c r="F125" s="695"/>
      <c r="G125" s="695"/>
      <c r="H125" s="695"/>
      <c r="I125" s="698" t="s">
        <v>121</v>
      </c>
      <c r="J125" s="886">
        <f>SUM(J121:J124)</f>
        <v>0</v>
      </c>
      <c r="K125" s="695"/>
      <c r="L125" s="695"/>
      <c r="M125" s="695"/>
      <c r="N125" s="291"/>
      <c r="O125" s="291"/>
      <c r="P125" s="291"/>
      <c r="Q125" s="291"/>
      <c r="R125" s="291"/>
      <c r="S125" s="424"/>
      <c r="T125" s="285"/>
    </row>
    <row r="126" spans="1:20" s="286" customFormat="1" ht="24" customHeight="1">
      <c r="A126" s="284"/>
      <c r="B126" s="423"/>
      <c r="C126" s="695"/>
      <c r="D126" s="695"/>
      <c r="E126" s="695"/>
      <c r="F126" s="695"/>
      <c r="G126" s="695"/>
      <c r="H126" s="695"/>
      <c r="I126" s="1101"/>
      <c r="J126" s="695"/>
      <c r="K126" s="695"/>
      <c r="L126" s="695"/>
      <c r="M126" s="695"/>
      <c r="N126" s="291"/>
      <c r="O126" s="291"/>
      <c r="P126" s="291"/>
      <c r="Q126" s="291"/>
      <c r="R126" s="291"/>
      <c r="S126" s="424"/>
      <c r="T126" s="285"/>
    </row>
    <row r="127" spans="1:20" s="286" customFormat="1" ht="24" customHeight="1">
      <c r="A127" s="284"/>
      <c r="B127" s="423"/>
      <c r="C127" s="1486" t="s">
        <v>274</v>
      </c>
      <c r="D127" s="1487"/>
      <c r="E127" s="1487"/>
      <c r="F127" s="1487"/>
      <c r="G127" s="1488"/>
      <c r="H127" s="695"/>
      <c r="I127" s="1481" t="s">
        <v>279</v>
      </c>
      <c r="J127" s="1482"/>
      <c r="K127" s="1482"/>
      <c r="L127" s="1482"/>
      <c r="M127" s="1483"/>
      <c r="N127" s="291"/>
      <c r="O127" s="291"/>
      <c r="P127" s="291"/>
      <c r="Q127" s="291"/>
      <c r="R127" s="291"/>
      <c r="S127" s="424"/>
      <c r="T127" s="285"/>
    </row>
    <row r="128" spans="1:20" s="286" customFormat="1" ht="24" customHeight="1">
      <c r="A128" s="284"/>
      <c r="B128" s="423"/>
      <c r="C128" s="1208" t="s">
        <v>260</v>
      </c>
      <c r="D128" s="1208" t="s">
        <v>308</v>
      </c>
      <c r="E128" s="1208" t="s">
        <v>311</v>
      </c>
      <c r="F128" s="1208" t="s">
        <v>312</v>
      </c>
      <c r="G128" s="1208" t="s">
        <v>313</v>
      </c>
      <c r="H128" s="695"/>
      <c r="I128" s="526" t="s">
        <v>260</v>
      </c>
      <c r="J128" s="526" t="s">
        <v>308</v>
      </c>
      <c r="K128" s="526" t="s">
        <v>311</v>
      </c>
      <c r="L128" s="526" t="s">
        <v>312</v>
      </c>
      <c r="M128" s="526" t="s">
        <v>313</v>
      </c>
      <c r="N128" s="291"/>
      <c r="O128" s="291"/>
      <c r="P128" s="291"/>
      <c r="Q128" s="291"/>
      <c r="R128" s="291"/>
      <c r="S128" s="424"/>
      <c r="T128" s="285"/>
    </row>
    <row r="129" spans="1:20" s="286" customFormat="1" ht="24" customHeight="1">
      <c r="A129" s="284"/>
      <c r="B129" s="423"/>
      <c r="C129" s="1188" t="s">
        <v>264</v>
      </c>
      <c r="D129" s="697"/>
      <c r="E129" s="697"/>
      <c r="F129" s="697"/>
      <c r="G129" s="697"/>
      <c r="H129" s="695"/>
      <c r="I129" s="1188" t="s">
        <v>264</v>
      </c>
      <c r="J129" s="694"/>
      <c r="K129" s="694"/>
      <c r="L129" s="694"/>
      <c r="M129" s="694"/>
      <c r="N129" s="291"/>
      <c r="O129" s="291"/>
      <c r="P129" s="291"/>
      <c r="Q129" s="291"/>
      <c r="R129" s="291"/>
      <c r="S129" s="424"/>
      <c r="T129" s="285"/>
    </row>
    <row r="130" spans="1:20" s="286" customFormat="1" ht="24" customHeight="1">
      <c r="A130" s="284"/>
      <c r="B130" s="423"/>
      <c r="C130" s="1208" t="s">
        <v>272</v>
      </c>
      <c r="D130" s="697"/>
      <c r="E130" s="697"/>
      <c r="F130" s="697"/>
      <c r="G130" s="697"/>
      <c r="H130" s="695"/>
      <c r="I130" s="1208" t="s">
        <v>272</v>
      </c>
      <c r="J130" s="694"/>
      <c r="K130" s="694"/>
      <c r="L130" s="694"/>
      <c r="M130" s="694"/>
      <c r="N130" s="291"/>
      <c r="O130" s="291"/>
      <c r="P130" s="291"/>
      <c r="Q130" s="291"/>
      <c r="R130" s="291"/>
      <c r="S130" s="424"/>
      <c r="T130" s="285"/>
    </row>
    <row r="131" spans="1:20" s="286" customFormat="1" ht="24" customHeight="1">
      <c r="A131" s="284"/>
      <c r="B131" s="423"/>
      <c r="C131" s="1208" t="s">
        <v>277</v>
      </c>
      <c r="D131" s="697"/>
      <c r="E131" s="697"/>
      <c r="F131" s="697"/>
      <c r="G131" s="697"/>
      <c r="H131" s="695"/>
      <c r="I131" s="1208" t="s">
        <v>277</v>
      </c>
      <c r="J131" s="694"/>
      <c r="K131" s="694"/>
      <c r="L131" s="694"/>
      <c r="M131" s="694"/>
      <c r="N131" s="291"/>
      <c r="O131" s="291"/>
      <c r="P131" s="291"/>
      <c r="Q131" s="291"/>
      <c r="R131" s="291"/>
      <c r="S131" s="424"/>
      <c r="T131" s="285"/>
    </row>
    <row r="132" spans="1:20" s="286" customFormat="1" ht="24" customHeight="1">
      <c r="A132" s="284"/>
      <c r="B132" s="423"/>
      <c r="C132" s="1208" t="s">
        <v>285</v>
      </c>
      <c r="D132" s="697"/>
      <c r="E132" s="697"/>
      <c r="F132" s="697"/>
      <c r="G132" s="697"/>
      <c r="H132" s="695"/>
      <c r="I132" s="1208" t="s">
        <v>285</v>
      </c>
      <c r="J132" s="694"/>
      <c r="K132" s="694"/>
      <c r="L132" s="694"/>
      <c r="M132" s="694"/>
      <c r="N132" s="291"/>
      <c r="O132" s="291"/>
      <c r="P132" s="291"/>
      <c r="Q132" s="291"/>
      <c r="R132" s="291"/>
      <c r="S132" s="424"/>
      <c r="T132" s="285"/>
    </row>
    <row r="133" spans="1:20" s="286" customFormat="1" ht="24" customHeight="1">
      <c r="A133" s="284"/>
      <c r="B133" s="423"/>
      <c r="C133" s="698" t="s">
        <v>121</v>
      </c>
      <c r="D133" s="886">
        <f>SUM(D129:D132)</f>
        <v>0</v>
      </c>
      <c r="E133" s="695"/>
      <c r="F133" s="695"/>
      <c r="G133" s="695"/>
      <c r="H133" s="695"/>
      <c r="I133" s="698" t="s">
        <v>121</v>
      </c>
      <c r="J133" s="886">
        <f>SUM(J129:J132)</f>
        <v>0</v>
      </c>
      <c r="K133" s="695"/>
      <c r="L133" s="695"/>
      <c r="M133" s="695"/>
      <c r="N133" s="291"/>
      <c r="O133" s="291"/>
      <c r="P133" s="291"/>
      <c r="Q133" s="291"/>
      <c r="R133" s="291"/>
      <c r="S133" s="424"/>
      <c r="T133" s="285"/>
    </row>
    <row r="134" spans="1:20" s="286" customFormat="1" ht="24" customHeight="1">
      <c r="A134" s="284"/>
      <c r="B134" s="423"/>
      <c r="C134" s="695"/>
      <c r="D134" s="695"/>
      <c r="E134" s="695"/>
      <c r="F134" s="695"/>
      <c r="G134" s="695"/>
      <c r="H134" s="695"/>
      <c r="I134" s="1101"/>
      <c r="J134" s="695"/>
      <c r="K134" s="695"/>
      <c r="L134" s="695"/>
      <c r="M134" s="695"/>
      <c r="N134" s="291"/>
      <c r="O134" s="291"/>
      <c r="P134" s="291"/>
      <c r="Q134" s="291"/>
      <c r="R134" s="291"/>
      <c r="S134" s="424"/>
      <c r="T134" s="285"/>
    </row>
    <row r="135" spans="1:20" s="286" customFormat="1" ht="24" customHeight="1">
      <c r="A135" s="284"/>
      <c r="B135" s="423"/>
      <c r="C135" s="1481" t="s">
        <v>282</v>
      </c>
      <c r="D135" s="1482"/>
      <c r="E135" s="1482"/>
      <c r="F135" s="1482"/>
      <c r="G135" s="1483"/>
      <c r="H135" s="695"/>
      <c r="I135" s="1481" t="s">
        <v>287</v>
      </c>
      <c r="J135" s="1482"/>
      <c r="K135" s="1482"/>
      <c r="L135" s="1482"/>
      <c r="M135" s="1483"/>
      <c r="N135" s="291"/>
      <c r="O135" s="291"/>
      <c r="P135" s="291"/>
      <c r="Q135" s="291"/>
      <c r="R135" s="291"/>
      <c r="S135" s="424"/>
      <c r="T135" s="285"/>
    </row>
    <row r="136" spans="1:20" s="286" customFormat="1" ht="24" customHeight="1">
      <c r="A136" s="284"/>
      <c r="B136" s="423"/>
      <c r="C136" s="526" t="s">
        <v>260</v>
      </c>
      <c r="D136" s="526" t="s">
        <v>308</v>
      </c>
      <c r="E136" s="526" t="s">
        <v>311</v>
      </c>
      <c r="F136" s="526" t="s">
        <v>312</v>
      </c>
      <c r="G136" s="526" t="s">
        <v>313</v>
      </c>
      <c r="H136" s="1102"/>
      <c r="I136" s="526" t="s">
        <v>260</v>
      </c>
      <c r="J136" s="526" t="s">
        <v>308</v>
      </c>
      <c r="K136" s="526" t="s">
        <v>311</v>
      </c>
      <c r="L136" s="526" t="s">
        <v>312</v>
      </c>
      <c r="M136" s="526" t="s">
        <v>313</v>
      </c>
      <c r="N136" s="291"/>
      <c r="O136" s="291"/>
      <c r="P136" s="291"/>
      <c r="Q136" s="291"/>
      <c r="R136" s="291"/>
      <c r="S136" s="424"/>
      <c r="T136" s="285"/>
    </row>
    <row r="137" spans="1:20" s="286" customFormat="1" ht="24" customHeight="1">
      <c r="A137" s="284"/>
      <c r="B137" s="423"/>
      <c r="C137" s="1188" t="s">
        <v>264</v>
      </c>
      <c r="D137" s="694"/>
      <c r="E137" s="694"/>
      <c r="F137" s="694"/>
      <c r="G137" s="694"/>
      <c r="H137" s="1102"/>
      <c r="I137" s="1188" t="s">
        <v>264</v>
      </c>
      <c r="J137" s="694"/>
      <c r="K137" s="694"/>
      <c r="L137" s="694"/>
      <c r="M137" s="694"/>
      <c r="N137" s="291"/>
      <c r="O137" s="291"/>
      <c r="P137" s="291"/>
      <c r="Q137" s="291"/>
      <c r="R137" s="291"/>
      <c r="S137" s="424"/>
      <c r="T137" s="285"/>
    </row>
    <row r="138" spans="1:20" s="286" customFormat="1" ht="24" customHeight="1">
      <c r="A138" s="284"/>
      <c r="B138" s="423"/>
      <c r="C138" s="1208" t="s">
        <v>272</v>
      </c>
      <c r="D138" s="694"/>
      <c r="E138" s="694"/>
      <c r="F138" s="694"/>
      <c r="G138" s="694"/>
      <c r="H138" s="1102"/>
      <c r="I138" s="1208" t="s">
        <v>272</v>
      </c>
      <c r="J138" s="694"/>
      <c r="K138" s="694"/>
      <c r="L138" s="694"/>
      <c r="M138" s="694"/>
      <c r="N138" s="291"/>
      <c r="O138" s="291"/>
      <c r="P138" s="291"/>
      <c r="Q138" s="291"/>
      <c r="R138" s="291"/>
      <c r="S138" s="424"/>
      <c r="T138" s="285"/>
    </row>
    <row r="139" spans="1:20" s="286" customFormat="1" ht="24" customHeight="1">
      <c r="A139" s="284"/>
      <c r="B139" s="423"/>
      <c r="C139" s="1208" t="s">
        <v>277</v>
      </c>
      <c r="D139" s="694"/>
      <c r="E139" s="694"/>
      <c r="F139" s="694"/>
      <c r="G139" s="694"/>
      <c r="H139" s="1102"/>
      <c r="I139" s="1208" t="s">
        <v>277</v>
      </c>
      <c r="J139" s="694"/>
      <c r="K139" s="694"/>
      <c r="L139" s="694"/>
      <c r="M139" s="694"/>
      <c r="N139" s="291"/>
      <c r="O139" s="291"/>
      <c r="P139" s="291"/>
      <c r="Q139" s="291"/>
      <c r="R139" s="291"/>
      <c r="S139" s="424"/>
      <c r="T139" s="285"/>
    </row>
    <row r="140" spans="1:20" s="286" customFormat="1" ht="24" customHeight="1">
      <c r="A140" s="284"/>
      <c r="B140" s="423"/>
      <c r="C140" s="1208" t="s">
        <v>285</v>
      </c>
      <c r="D140" s="694"/>
      <c r="E140" s="694"/>
      <c r="F140" s="694"/>
      <c r="G140" s="694"/>
      <c r="H140" s="1102"/>
      <c r="I140" s="1208" t="s">
        <v>285</v>
      </c>
      <c r="J140" s="694"/>
      <c r="K140" s="694"/>
      <c r="L140" s="694"/>
      <c r="M140" s="694"/>
      <c r="N140" s="291"/>
      <c r="O140" s="291"/>
      <c r="P140" s="291"/>
      <c r="Q140" s="291"/>
      <c r="R140" s="291"/>
      <c r="S140" s="424"/>
      <c r="T140" s="285"/>
    </row>
    <row r="141" spans="1:20" s="286" customFormat="1" ht="24" customHeight="1">
      <c r="A141" s="284"/>
      <c r="B141" s="423"/>
      <c r="C141" s="698" t="s">
        <v>121</v>
      </c>
      <c r="D141" s="886">
        <f>SUM(D137:D140)</f>
        <v>0</v>
      </c>
      <c r="E141" s="695"/>
      <c r="F141" s="695"/>
      <c r="G141" s="695"/>
      <c r="H141" s="1102"/>
      <c r="I141" s="698" t="s">
        <v>121</v>
      </c>
      <c r="J141" s="886">
        <f>SUM(J137:J140)</f>
        <v>0</v>
      </c>
      <c r="K141" s="695"/>
      <c r="L141" s="695"/>
      <c r="M141" s="695"/>
      <c r="N141" s="291"/>
      <c r="O141" s="291"/>
      <c r="P141" s="291"/>
      <c r="Q141" s="291"/>
      <c r="R141" s="291"/>
      <c r="S141" s="424"/>
      <c r="T141" s="285"/>
    </row>
    <row r="142" spans="1:20" s="286" customFormat="1" ht="24" customHeight="1">
      <c r="A142" s="284"/>
      <c r="B142" s="423"/>
      <c r="C142" s="1103"/>
      <c r="D142" s="695"/>
      <c r="E142" s="695"/>
      <c r="F142" s="695"/>
      <c r="G142" s="695"/>
      <c r="H142" s="1102"/>
      <c r="I142" s="1103"/>
      <c r="J142" s="695"/>
      <c r="K142" s="695"/>
      <c r="L142" s="695"/>
      <c r="M142" s="695"/>
      <c r="N142" s="291"/>
      <c r="O142" s="291"/>
      <c r="P142" s="291"/>
      <c r="Q142" s="291"/>
      <c r="R142" s="291"/>
      <c r="S142" s="424"/>
      <c r="T142" s="285"/>
    </row>
    <row r="143" spans="1:20" s="286" customFormat="1" ht="24" customHeight="1">
      <c r="A143" s="284"/>
      <c r="B143" s="423"/>
      <c r="C143" s="1481" t="s">
        <v>290</v>
      </c>
      <c r="D143" s="1482"/>
      <c r="E143" s="1482"/>
      <c r="F143" s="1482"/>
      <c r="G143" s="1483"/>
      <c r="H143" s="1102"/>
      <c r="I143" s="1481" t="s">
        <v>293</v>
      </c>
      <c r="J143" s="1482"/>
      <c r="K143" s="1482"/>
      <c r="L143" s="1482"/>
      <c r="M143" s="1483"/>
      <c r="N143" s="291"/>
      <c r="O143" s="291"/>
      <c r="P143" s="291"/>
      <c r="Q143" s="291"/>
      <c r="R143" s="291"/>
      <c r="S143" s="424"/>
      <c r="T143" s="285"/>
    </row>
    <row r="144" spans="1:20" s="286" customFormat="1" ht="24" customHeight="1">
      <c r="A144" s="284"/>
      <c r="B144" s="423"/>
      <c r="C144" s="526" t="s">
        <v>260</v>
      </c>
      <c r="D144" s="526" t="s">
        <v>308</v>
      </c>
      <c r="E144" s="526" t="s">
        <v>311</v>
      </c>
      <c r="F144" s="526" t="s">
        <v>312</v>
      </c>
      <c r="G144" s="526" t="s">
        <v>313</v>
      </c>
      <c r="H144" s="1102"/>
      <c r="I144" s="526" t="s">
        <v>260</v>
      </c>
      <c r="J144" s="526" t="s">
        <v>308</v>
      </c>
      <c r="K144" s="526" t="s">
        <v>311</v>
      </c>
      <c r="L144" s="526" t="s">
        <v>312</v>
      </c>
      <c r="M144" s="526" t="s">
        <v>313</v>
      </c>
      <c r="N144" s="291"/>
      <c r="O144" s="291"/>
      <c r="P144" s="291"/>
      <c r="Q144" s="291"/>
      <c r="R144" s="291"/>
      <c r="S144" s="424"/>
      <c r="T144" s="285"/>
    </row>
    <row r="145" spans="1:20" s="286" customFormat="1" ht="24" customHeight="1">
      <c r="A145" s="284"/>
      <c r="B145" s="423"/>
      <c r="C145" s="1188" t="s">
        <v>264</v>
      </c>
      <c r="D145" s="313"/>
      <c r="E145" s="313"/>
      <c r="F145" s="313"/>
      <c r="G145" s="694"/>
      <c r="H145" s="1102"/>
      <c r="I145" s="1188" t="s">
        <v>264</v>
      </c>
      <c r="J145" s="694"/>
      <c r="K145" s="694"/>
      <c r="L145" s="694"/>
      <c r="M145" s="694"/>
      <c r="N145" s="291"/>
      <c r="O145" s="291"/>
      <c r="P145" s="291"/>
      <c r="Q145" s="291"/>
      <c r="R145" s="291"/>
      <c r="S145" s="424"/>
      <c r="T145" s="285"/>
    </row>
    <row r="146" spans="1:20" s="286" customFormat="1" ht="24" customHeight="1">
      <c r="A146" s="284"/>
      <c r="B146" s="423"/>
      <c r="C146" s="1208" t="s">
        <v>272</v>
      </c>
      <c r="D146" s="313"/>
      <c r="E146" s="313"/>
      <c r="F146" s="313"/>
      <c r="G146" s="694"/>
      <c r="H146" s="1102"/>
      <c r="I146" s="1208" t="s">
        <v>272</v>
      </c>
      <c r="J146" s="694"/>
      <c r="K146" s="694"/>
      <c r="L146" s="694"/>
      <c r="M146" s="694"/>
      <c r="N146" s="291"/>
      <c r="O146" s="291"/>
      <c r="P146" s="291"/>
      <c r="Q146" s="291"/>
      <c r="R146" s="291"/>
      <c r="S146" s="424"/>
      <c r="T146" s="285"/>
    </row>
    <row r="147" spans="1:20" s="286" customFormat="1" ht="24" customHeight="1">
      <c r="A147" s="284"/>
      <c r="B147" s="423"/>
      <c r="C147" s="1208" t="s">
        <v>277</v>
      </c>
      <c r="D147" s="313"/>
      <c r="E147" s="313"/>
      <c r="F147" s="313"/>
      <c r="G147" s="694"/>
      <c r="H147" s="1102"/>
      <c r="I147" s="1208" t="s">
        <v>277</v>
      </c>
      <c r="J147" s="694"/>
      <c r="K147" s="694"/>
      <c r="L147" s="694"/>
      <c r="M147" s="694"/>
      <c r="N147" s="291"/>
      <c r="O147" s="291"/>
      <c r="P147" s="291"/>
      <c r="Q147" s="291"/>
      <c r="R147" s="291"/>
      <c r="S147" s="424"/>
      <c r="T147" s="285"/>
    </row>
    <row r="148" spans="1:20" s="286" customFormat="1" ht="24" customHeight="1">
      <c r="A148" s="284"/>
      <c r="B148" s="423"/>
      <c r="C148" s="1208" t="s">
        <v>285</v>
      </c>
      <c r="D148" s="313"/>
      <c r="E148" s="313"/>
      <c r="F148" s="313"/>
      <c r="G148" s="694"/>
      <c r="H148" s="1102"/>
      <c r="I148" s="1208" t="s">
        <v>285</v>
      </c>
      <c r="J148" s="694"/>
      <c r="K148" s="694"/>
      <c r="L148" s="694"/>
      <c r="M148" s="694"/>
      <c r="N148" s="291"/>
      <c r="O148" s="291"/>
      <c r="P148" s="291"/>
      <c r="Q148" s="291"/>
      <c r="R148" s="291"/>
      <c r="S148" s="424"/>
      <c r="T148" s="285"/>
    </row>
    <row r="149" spans="1:20" s="286" customFormat="1" ht="24" customHeight="1">
      <c r="A149" s="284"/>
      <c r="B149" s="423"/>
      <c r="C149" s="698" t="s">
        <v>121</v>
      </c>
      <c r="D149" s="398">
        <f>SUM(D145:D148)</f>
        <v>0</v>
      </c>
      <c r="E149" s="695"/>
      <c r="F149" s="695"/>
      <c r="G149" s="695"/>
      <c r="H149" s="695"/>
      <c r="I149" s="698" t="s">
        <v>121</v>
      </c>
      <c r="J149" s="398">
        <f>SUM(J145:J148)</f>
        <v>0</v>
      </c>
      <c r="K149" s="695"/>
      <c r="L149" s="695"/>
      <c r="M149" s="695"/>
      <c r="N149" s="291"/>
      <c r="O149" s="291"/>
      <c r="P149" s="291"/>
      <c r="Q149" s="291"/>
      <c r="R149" s="291"/>
      <c r="S149" s="424"/>
      <c r="T149" s="285"/>
    </row>
    <row r="150" spans="1:20" s="286" customFormat="1" ht="24" customHeight="1">
      <c r="A150" s="284"/>
      <c r="B150" s="423"/>
      <c r="C150" s="1104"/>
      <c r="D150" s="1105"/>
      <c r="E150" s="695"/>
      <c r="F150" s="695"/>
      <c r="G150" s="695"/>
      <c r="H150" s="695"/>
      <c r="I150" s="1104"/>
      <c r="J150" s="1105"/>
      <c r="K150" s="695"/>
      <c r="L150" s="695"/>
      <c r="M150" s="695"/>
      <c r="N150" s="291"/>
      <c r="O150" s="291"/>
      <c r="P150" s="291"/>
      <c r="Q150" s="291"/>
      <c r="R150" s="291"/>
      <c r="S150" s="424"/>
      <c r="T150" s="285"/>
    </row>
    <row r="151" spans="1:20" s="286" customFormat="1" ht="24" customHeight="1">
      <c r="A151" s="284"/>
      <c r="B151" s="423"/>
      <c r="C151" s="1481" t="s">
        <v>296</v>
      </c>
      <c r="D151" s="1482"/>
      <c r="E151" s="1482"/>
      <c r="F151" s="1482"/>
      <c r="G151" s="1483"/>
      <c r="H151" s="695"/>
      <c r="I151" s="1481" t="s">
        <v>254</v>
      </c>
      <c r="J151" s="1482"/>
      <c r="K151" s="1482"/>
      <c r="L151" s="1482"/>
      <c r="M151" s="1483"/>
      <c r="N151" s="291"/>
      <c r="O151" s="291"/>
      <c r="P151" s="291"/>
      <c r="Q151" s="291"/>
      <c r="R151" s="291"/>
      <c r="S151" s="424"/>
      <c r="T151" s="285"/>
    </row>
    <row r="152" spans="1:20" s="286" customFormat="1" ht="24" customHeight="1">
      <c r="A152" s="284"/>
      <c r="B152" s="423"/>
      <c r="C152" s="526" t="s">
        <v>260</v>
      </c>
      <c r="D152" s="526" t="s">
        <v>308</v>
      </c>
      <c r="E152" s="526" t="s">
        <v>311</v>
      </c>
      <c r="F152" s="526" t="s">
        <v>312</v>
      </c>
      <c r="G152" s="526" t="s">
        <v>313</v>
      </c>
      <c r="H152" s="695"/>
      <c r="I152" s="526" t="s">
        <v>260</v>
      </c>
      <c r="J152" s="526" t="s">
        <v>308</v>
      </c>
      <c r="K152" s="526" t="s">
        <v>311</v>
      </c>
      <c r="L152" s="526" t="s">
        <v>312</v>
      </c>
      <c r="M152" s="526" t="s">
        <v>313</v>
      </c>
      <c r="N152" s="291"/>
      <c r="O152" s="291"/>
      <c r="P152" s="291"/>
      <c r="Q152" s="291"/>
      <c r="R152" s="291"/>
      <c r="S152" s="424"/>
      <c r="T152" s="285"/>
    </row>
    <row r="153" spans="1:20" s="286" customFormat="1" ht="24" customHeight="1">
      <c r="A153" s="284"/>
      <c r="B153" s="423"/>
      <c r="C153" s="1188" t="s">
        <v>264</v>
      </c>
      <c r="D153" s="694"/>
      <c r="E153" s="694"/>
      <c r="F153" s="694"/>
      <c r="G153" s="694"/>
      <c r="H153" s="695"/>
      <c r="I153" s="1188" t="s">
        <v>264</v>
      </c>
      <c r="J153" s="694"/>
      <c r="K153" s="694"/>
      <c r="L153" s="694"/>
      <c r="M153" s="694"/>
      <c r="N153" s="291"/>
      <c r="O153" s="291"/>
      <c r="P153" s="291"/>
      <c r="Q153" s="291"/>
      <c r="R153" s="291"/>
      <c r="S153" s="424"/>
      <c r="T153" s="285"/>
    </row>
    <row r="154" spans="1:20" s="286" customFormat="1" ht="24" customHeight="1">
      <c r="A154" s="284"/>
      <c r="B154" s="423"/>
      <c r="C154" s="1208" t="s">
        <v>272</v>
      </c>
      <c r="D154" s="694"/>
      <c r="E154" s="694"/>
      <c r="F154" s="694"/>
      <c r="G154" s="694"/>
      <c r="H154" s="695"/>
      <c r="I154" s="1208" t="s">
        <v>272</v>
      </c>
      <c r="J154" s="694"/>
      <c r="K154" s="694"/>
      <c r="L154" s="694"/>
      <c r="M154" s="694"/>
      <c r="N154" s="291"/>
      <c r="O154" s="291"/>
      <c r="P154" s="291"/>
      <c r="Q154" s="291"/>
      <c r="R154" s="291"/>
      <c r="S154" s="424"/>
      <c r="T154" s="285"/>
    </row>
    <row r="155" spans="1:20" s="286" customFormat="1" ht="24" customHeight="1">
      <c r="A155" s="284"/>
      <c r="B155" s="423"/>
      <c r="C155" s="1208" t="s">
        <v>277</v>
      </c>
      <c r="D155" s="694"/>
      <c r="E155" s="694"/>
      <c r="F155" s="694"/>
      <c r="G155" s="694"/>
      <c r="H155" s="695"/>
      <c r="I155" s="1208" t="s">
        <v>277</v>
      </c>
      <c r="J155" s="694"/>
      <c r="K155" s="694"/>
      <c r="L155" s="694"/>
      <c r="M155" s="694"/>
      <c r="N155" s="291"/>
      <c r="O155" s="291"/>
      <c r="P155" s="291"/>
      <c r="Q155" s="291"/>
      <c r="R155" s="291"/>
      <c r="S155" s="424"/>
      <c r="T155" s="285"/>
    </row>
    <row r="156" spans="1:20" s="286" customFormat="1" ht="24" customHeight="1">
      <c r="A156" s="284"/>
      <c r="B156" s="423"/>
      <c r="C156" s="1208" t="s">
        <v>285</v>
      </c>
      <c r="D156" s="694"/>
      <c r="E156" s="694"/>
      <c r="F156" s="694"/>
      <c r="G156" s="694"/>
      <c r="H156" s="695"/>
      <c r="I156" s="1208" t="s">
        <v>285</v>
      </c>
      <c r="J156" s="694"/>
      <c r="K156" s="694"/>
      <c r="L156" s="694"/>
      <c r="M156" s="694"/>
      <c r="N156" s="291"/>
      <c r="O156" s="291"/>
      <c r="P156" s="291"/>
      <c r="Q156" s="291"/>
      <c r="R156" s="291"/>
      <c r="S156" s="424"/>
      <c r="T156" s="285"/>
    </row>
    <row r="157" spans="1:20" s="286" customFormat="1" ht="24" customHeight="1">
      <c r="A157" s="284"/>
      <c r="B157" s="423"/>
      <c r="C157" s="698" t="s">
        <v>121</v>
      </c>
      <c r="D157" s="398">
        <f>SUM(D153:D156)</f>
        <v>0</v>
      </c>
      <c r="E157" s="695"/>
      <c r="F157" s="695"/>
      <c r="G157" s="695"/>
      <c r="H157" s="695"/>
      <c r="I157" s="698" t="s">
        <v>121</v>
      </c>
      <c r="J157" s="398">
        <f>SUM(J153:J156)</f>
        <v>0</v>
      </c>
      <c r="K157" s="695"/>
      <c r="L157" s="695"/>
      <c r="M157" s="695"/>
      <c r="N157" s="291"/>
      <c r="O157" s="291"/>
      <c r="P157" s="291"/>
      <c r="Q157" s="291"/>
      <c r="R157" s="291"/>
      <c r="S157" s="424"/>
      <c r="T157" s="285"/>
    </row>
    <row r="158" spans="1:20" s="286" customFormat="1" ht="24" customHeight="1">
      <c r="A158" s="284"/>
      <c r="B158" s="423"/>
      <c r="N158" s="291"/>
      <c r="O158" s="291"/>
      <c r="P158" s="291"/>
      <c r="Q158" s="291"/>
      <c r="R158" s="291"/>
      <c r="S158" s="424"/>
      <c r="T158" s="285"/>
    </row>
    <row r="159" spans="1:20" s="286" customFormat="1" ht="24" customHeight="1">
      <c r="A159" s="284"/>
      <c r="B159" s="1115"/>
      <c r="C159" s="1120"/>
      <c r="D159" s="1120"/>
      <c r="E159" s="1120"/>
      <c r="F159" s="1120"/>
      <c r="G159" s="1120"/>
      <c r="H159" s="1120"/>
      <c r="I159" s="1120"/>
      <c r="J159" s="1120"/>
      <c r="K159" s="1120"/>
      <c r="L159" s="1120"/>
      <c r="M159" s="1120"/>
      <c r="N159" s="1117"/>
      <c r="O159" s="1117"/>
      <c r="P159" s="1117"/>
      <c r="Q159" s="1117"/>
      <c r="R159" s="1117"/>
      <c r="S159" s="1118"/>
      <c r="T159" s="285"/>
    </row>
    <row r="160" spans="1:20" s="617" customFormat="1" ht="24" customHeight="1">
      <c r="A160" s="771"/>
      <c r="B160" s="772"/>
      <c r="C160" s="1124" t="s">
        <v>377</v>
      </c>
      <c r="D160" s="1229"/>
      <c r="E160" s="1229"/>
      <c r="F160" s="1229"/>
      <c r="G160" s="1229"/>
      <c r="H160" s="1229"/>
      <c r="I160" s="1229"/>
      <c r="J160" s="1229"/>
      <c r="K160" s="1229"/>
      <c r="L160" s="1229"/>
      <c r="M160" s="1229"/>
      <c r="N160" s="1128"/>
      <c r="O160" s="1128"/>
      <c r="P160" s="1128"/>
      <c r="Q160" s="1128"/>
      <c r="R160" s="1128"/>
      <c r="S160" s="774"/>
      <c r="T160" s="775"/>
    </row>
    <row r="161" spans="1:20" s="286" customFormat="1" ht="24" customHeight="1">
      <c r="A161" s="284"/>
      <c r="B161" s="423"/>
      <c r="C161" s="1059" t="s">
        <v>315</v>
      </c>
      <c r="D161" s="685"/>
      <c r="E161" s="685"/>
      <c r="F161" s="685"/>
      <c r="G161" s="685"/>
      <c r="H161" s="685"/>
      <c r="I161" s="685"/>
      <c r="J161" s="685"/>
      <c r="K161" s="685"/>
      <c r="L161" s="685"/>
      <c r="M161" s="685"/>
      <c r="N161" s="291"/>
      <c r="O161" s="291"/>
      <c r="P161" s="291"/>
      <c r="Q161" s="291"/>
      <c r="R161" s="291"/>
      <c r="S161" s="424"/>
      <c r="T161" s="285"/>
    </row>
    <row r="162" spans="1:20" s="286" customFormat="1" ht="24" customHeight="1">
      <c r="A162" s="284"/>
      <c r="B162" s="423"/>
      <c r="C162" s="1059"/>
      <c r="D162" s="685"/>
      <c r="E162" s="685"/>
      <c r="F162" s="685"/>
      <c r="G162" s="685"/>
      <c r="H162" s="685"/>
      <c r="I162" s="685"/>
      <c r="J162" s="685"/>
      <c r="K162" s="685"/>
      <c r="L162" s="685"/>
      <c r="M162" s="685"/>
      <c r="N162" s="291"/>
      <c r="O162" s="291"/>
      <c r="P162" s="291"/>
      <c r="Q162" s="291"/>
      <c r="R162" s="291"/>
      <c r="S162" s="424"/>
      <c r="T162" s="285"/>
    </row>
    <row r="163" spans="1:20" s="286" customFormat="1" ht="24" customHeight="1">
      <c r="A163" s="284"/>
      <c r="B163" s="423"/>
      <c r="C163" s="686" t="s">
        <v>316</v>
      </c>
      <c r="D163" s="685"/>
      <c r="E163" s="685"/>
      <c r="F163" s="685"/>
      <c r="G163" s="685"/>
      <c r="H163" s="685"/>
      <c r="I163" s="685" t="s">
        <v>317</v>
      </c>
      <c r="J163" s="685"/>
      <c r="K163" s="685"/>
      <c r="L163" s="685"/>
      <c r="M163" s="685"/>
      <c r="N163" s="291"/>
      <c r="O163" s="291"/>
      <c r="P163" s="291"/>
      <c r="Q163" s="291"/>
      <c r="R163" s="291"/>
      <c r="S163" s="424"/>
      <c r="T163" s="285"/>
    </row>
    <row r="164" spans="1:20" s="286" customFormat="1" ht="24" customHeight="1">
      <c r="A164" s="284"/>
      <c r="B164" s="423"/>
      <c r="C164" s="685"/>
      <c r="D164" s="685"/>
      <c r="E164" s="685"/>
      <c r="F164" s="685"/>
      <c r="G164" s="685"/>
      <c r="H164" s="685"/>
      <c r="I164" s="685"/>
      <c r="J164" s="685"/>
      <c r="K164" s="685"/>
      <c r="L164" s="685"/>
      <c r="M164" s="685"/>
      <c r="N164" s="291"/>
      <c r="O164" s="291"/>
      <c r="P164" s="291"/>
      <c r="Q164" s="291"/>
      <c r="R164" s="291"/>
      <c r="S164" s="424"/>
      <c r="T164" s="285"/>
    </row>
    <row r="165" spans="1:20" s="286" customFormat="1" ht="24" customHeight="1">
      <c r="A165" s="284"/>
      <c r="B165" s="423"/>
      <c r="C165" s="1186" t="s">
        <v>260</v>
      </c>
      <c r="D165" s="1186" t="s">
        <v>261</v>
      </c>
      <c r="E165" s="1470" t="s">
        <v>318</v>
      </c>
      <c r="F165" s="1470"/>
      <c r="G165" s="685"/>
      <c r="H165" s="685"/>
      <c r="I165" s="1193" t="s">
        <v>319</v>
      </c>
      <c r="J165" s="1508" t="s">
        <v>261</v>
      </c>
      <c r="K165" s="1508"/>
      <c r="L165" s="1508" t="s">
        <v>318</v>
      </c>
      <c r="M165" s="1508"/>
      <c r="N165" s="291"/>
      <c r="O165" s="291"/>
      <c r="P165" s="291"/>
      <c r="Q165" s="291"/>
      <c r="R165" s="291"/>
      <c r="S165" s="424"/>
      <c r="T165" s="285"/>
    </row>
    <row r="166" spans="1:20" s="286" customFormat="1" ht="24" customHeight="1">
      <c r="A166" s="284"/>
      <c r="B166" s="423"/>
      <c r="C166" s="1511" t="s">
        <v>264</v>
      </c>
      <c r="D166" s="1533" t="s">
        <v>320</v>
      </c>
      <c r="E166" s="1465" t="s">
        <v>321</v>
      </c>
      <c r="F166" s="1466"/>
      <c r="G166" s="685"/>
      <c r="H166" s="685"/>
      <c r="I166" s="1509" t="s">
        <v>345</v>
      </c>
      <c r="J166" s="1471" t="s">
        <v>323</v>
      </c>
      <c r="K166" s="1471"/>
      <c r="L166" s="1542" t="s">
        <v>324</v>
      </c>
      <c r="M166" s="1542"/>
      <c r="N166" s="291"/>
      <c r="O166" s="291"/>
      <c r="P166" s="291"/>
      <c r="Q166" s="291"/>
      <c r="R166" s="291"/>
      <c r="S166" s="424"/>
      <c r="T166" s="285"/>
    </row>
    <row r="167" spans="1:20" s="286" customFormat="1" ht="24" customHeight="1">
      <c r="A167" s="284"/>
      <c r="B167" s="423"/>
      <c r="C167" s="1512"/>
      <c r="D167" s="1534"/>
      <c r="E167" s="1528"/>
      <c r="F167" s="1529"/>
      <c r="G167" s="685"/>
      <c r="H167" s="685"/>
      <c r="I167" s="1509"/>
      <c r="J167" s="1471"/>
      <c r="K167" s="1471"/>
      <c r="L167" s="1542"/>
      <c r="M167" s="1542"/>
      <c r="N167" s="291"/>
      <c r="O167" s="291"/>
      <c r="P167" s="291"/>
      <c r="Q167" s="291"/>
      <c r="R167" s="291"/>
      <c r="S167" s="424"/>
      <c r="T167" s="285"/>
    </row>
    <row r="168" spans="1:20" s="286" customFormat="1" ht="24" customHeight="1">
      <c r="A168" s="284"/>
      <c r="B168" s="423"/>
      <c r="C168" s="1513"/>
      <c r="D168" s="1535"/>
      <c r="E168" s="1467"/>
      <c r="F168" s="1468"/>
      <c r="G168" s="685"/>
      <c r="H168" s="685"/>
      <c r="I168" s="1509" t="s">
        <v>325</v>
      </c>
      <c r="J168" s="1471" t="s">
        <v>326</v>
      </c>
      <c r="K168" s="1471"/>
      <c r="L168" s="1542" t="s">
        <v>327</v>
      </c>
      <c r="M168" s="1542"/>
      <c r="N168" s="291"/>
      <c r="O168" s="291"/>
      <c r="P168" s="291"/>
      <c r="Q168" s="291"/>
      <c r="R168" s="291"/>
      <c r="S168" s="424"/>
      <c r="T168" s="285"/>
    </row>
    <row r="169" spans="1:20" s="286" customFormat="1" ht="24" customHeight="1">
      <c r="A169" s="284"/>
      <c r="B169" s="423"/>
      <c r="C169" s="1536" t="s">
        <v>272</v>
      </c>
      <c r="D169" s="1533" t="s">
        <v>328</v>
      </c>
      <c r="E169" s="1465" t="s">
        <v>329</v>
      </c>
      <c r="F169" s="1466"/>
      <c r="G169" s="685"/>
      <c r="H169" s="685"/>
      <c r="I169" s="1509"/>
      <c r="J169" s="1471"/>
      <c r="K169" s="1471"/>
      <c r="L169" s="1542"/>
      <c r="M169" s="1542"/>
      <c r="N169" s="291"/>
      <c r="O169" s="291"/>
      <c r="P169" s="291"/>
      <c r="Q169" s="291"/>
      <c r="R169" s="291"/>
      <c r="S169" s="424"/>
      <c r="T169" s="285"/>
    </row>
    <row r="170" spans="1:20" s="286" customFormat="1" ht="24" customHeight="1">
      <c r="A170" s="284"/>
      <c r="B170" s="423"/>
      <c r="C170" s="1537"/>
      <c r="D170" s="1534"/>
      <c r="E170" s="1528"/>
      <c r="F170" s="1529"/>
      <c r="G170" s="685"/>
      <c r="H170" s="685"/>
      <c r="I170" s="1509" t="s">
        <v>330</v>
      </c>
      <c r="J170" s="1471" t="s">
        <v>331</v>
      </c>
      <c r="K170" s="1471"/>
      <c r="L170" s="1542" t="s">
        <v>332</v>
      </c>
      <c r="M170" s="1542"/>
      <c r="N170" s="291"/>
      <c r="O170" s="291"/>
      <c r="P170" s="291"/>
      <c r="Q170" s="291"/>
      <c r="R170" s="291"/>
      <c r="S170" s="424"/>
      <c r="T170" s="285"/>
    </row>
    <row r="171" spans="1:20" s="286" customFormat="1" ht="24" customHeight="1">
      <c r="A171" s="284"/>
      <c r="B171" s="423"/>
      <c r="C171" s="1538"/>
      <c r="D171" s="1535"/>
      <c r="E171" s="1467"/>
      <c r="F171" s="1468"/>
      <c r="G171" s="1106"/>
      <c r="H171" s="685"/>
      <c r="I171" s="1509"/>
      <c r="J171" s="1471"/>
      <c r="K171" s="1471"/>
      <c r="L171" s="1542"/>
      <c r="M171" s="1542"/>
      <c r="N171" s="291"/>
      <c r="O171" s="291"/>
      <c r="P171" s="291"/>
      <c r="Q171" s="291"/>
      <c r="R171" s="291"/>
      <c r="S171" s="424"/>
      <c r="T171" s="285"/>
    </row>
    <row r="172" spans="1:20" s="286" customFormat="1" ht="24" customHeight="1">
      <c r="A172" s="284"/>
      <c r="B172" s="423"/>
      <c r="C172" s="1539" t="s">
        <v>277</v>
      </c>
      <c r="D172" s="1533" t="s">
        <v>333</v>
      </c>
      <c r="E172" s="1472" t="s">
        <v>334</v>
      </c>
      <c r="F172" s="1474"/>
      <c r="G172" s="1106"/>
      <c r="H172" s="685"/>
      <c r="I172" s="1545" t="s">
        <v>335</v>
      </c>
      <c r="J172" s="1471" t="s">
        <v>336</v>
      </c>
      <c r="K172" s="1471"/>
      <c r="L172" s="1542" t="s">
        <v>337</v>
      </c>
      <c r="M172" s="1542"/>
      <c r="N172" s="291"/>
      <c r="O172" s="291"/>
      <c r="P172" s="291"/>
      <c r="Q172" s="291"/>
      <c r="R172" s="291"/>
      <c r="S172" s="424"/>
      <c r="T172" s="285"/>
    </row>
    <row r="173" spans="1:20" s="286" customFormat="1" ht="24" customHeight="1">
      <c r="A173" s="284"/>
      <c r="B173" s="423"/>
      <c r="C173" s="1540"/>
      <c r="D173" s="1534"/>
      <c r="E173" s="1475"/>
      <c r="F173" s="1477"/>
      <c r="G173" s="1106"/>
      <c r="H173" s="685"/>
      <c r="I173" s="1545"/>
      <c r="J173" s="1471"/>
      <c r="K173" s="1471"/>
      <c r="L173" s="1542"/>
      <c r="M173" s="1542"/>
      <c r="N173" s="291"/>
      <c r="O173" s="291"/>
      <c r="P173" s="291"/>
      <c r="Q173" s="291"/>
      <c r="R173" s="291"/>
      <c r="S173" s="424"/>
      <c r="T173" s="285"/>
    </row>
    <row r="174" spans="1:20" s="286" customFormat="1" ht="24" customHeight="1">
      <c r="A174" s="284"/>
      <c r="B174" s="423"/>
      <c r="C174" s="1541"/>
      <c r="D174" s="1535"/>
      <c r="E174" s="1478"/>
      <c r="F174" s="1480"/>
      <c r="G174" s="1106"/>
      <c r="H174" s="685"/>
      <c r="I174" s="1499" t="s">
        <v>338</v>
      </c>
      <c r="J174" s="1544" t="s">
        <v>339</v>
      </c>
      <c r="K174" s="1544"/>
      <c r="L174" s="1542" t="s">
        <v>340</v>
      </c>
      <c r="M174" s="1542"/>
      <c r="N174" s="291"/>
      <c r="O174" s="291"/>
      <c r="P174" s="291"/>
      <c r="Q174" s="291"/>
      <c r="R174" s="291"/>
      <c r="S174" s="424"/>
      <c r="T174" s="285"/>
    </row>
    <row r="175" spans="1:20" s="286" customFormat="1" ht="24" customHeight="1">
      <c r="A175" s="284"/>
      <c r="B175" s="423"/>
      <c r="C175" s="1526" t="s">
        <v>285</v>
      </c>
      <c r="D175" s="1527" t="s">
        <v>341</v>
      </c>
      <c r="E175" s="1472" t="s">
        <v>342</v>
      </c>
      <c r="F175" s="1474"/>
      <c r="G175" s="1106"/>
      <c r="H175" s="685"/>
      <c r="I175" s="1499"/>
      <c r="J175" s="1544"/>
      <c r="K175" s="1544"/>
      <c r="L175" s="1542"/>
      <c r="M175" s="1542"/>
      <c r="N175" s="291"/>
      <c r="O175" s="291"/>
      <c r="P175" s="291"/>
      <c r="Q175" s="291"/>
      <c r="R175" s="291"/>
      <c r="S175" s="424"/>
      <c r="T175" s="285"/>
    </row>
    <row r="176" spans="1:20" s="286" customFormat="1" ht="24" customHeight="1">
      <c r="A176" s="284"/>
      <c r="B176" s="423"/>
      <c r="C176" s="1526"/>
      <c r="D176" s="1527"/>
      <c r="E176" s="1478"/>
      <c r="F176" s="1480"/>
      <c r="G176" s="1106"/>
      <c r="H176" s="685"/>
      <c r="I176" s="1107"/>
      <c r="J176" s="1108"/>
      <c r="K176" s="1108"/>
      <c r="L176" s="685"/>
      <c r="M176" s="685"/>
      <c r="N176" s="291"/>
      <c r="O176" s="291"/>
      <c r="P176" s="291"/>
      <c r="Q176" s="291"/>
      <c r="R176" s="291"/>
      <c r="S176" s="424"/>
      <c r="T176" s="285"/>
    </row>
    <row r="177" spans="1:20" s="286" customFormat="1" ht="24" customHeight="1" thickBot="1">
      <c r="A177" s="284"/>
      <c r="B177" s="423"/>
      <c r="C177" s="1109"/>
      <c r="D177" s="1110"/>
      <c r="E177" s="1110"/>
      <c r="F177" s="1110"/>
      <c r="G177" s="1106"/>
      <c r="H177" s="685"/>
      <c r="I177" s="1111"/>
      <c r="J177" s="1108"/>
      <c r="K177" s="1108"/>
      <c r="L177" s="685"/>
      <c r="M177" s="685"/>
      <c r="N177" s="291"/>
      <c r="O177" s="291"/>
      <c r="P177" s="291"/>
      <c r="Q177" s="291"/>
      <c r="R177" s="291"/>
      <c r="S177" s="424"/>
      <c r="T177" s="285"/>
    </row>
    <row r="178" spans="1:20" s="617" customFormat="1" ht="24" customHeight="1" thickBot="1">
      <c r="A178" s="771"/>
      <c r="B178" s="772"/>
      <c r="C178" s="1124" t="s">
        <v>301</v>
      </c>
      <c r="D178" s="1125"/>
      <c r="E178" s="1129">
        <f>K191</f>
        <v>0</v>
      </c>
      <c r="F178" s="1126"/>
      <c r="G178" s="1127"/>
      <c r="H178" s="1125"/>
      <c r="I178" s="1125"/>
      <c r="J178" s="1125"/>
      <c r="K178" s="1125"/>
      <c r="L178" s="1125"/>
      <c r="M178" s="1125"/>
      <c r="N178" s="1128"/>
      <c r="O178" s="1128"/>
      <c r="P178" s="1128"/>
      <c r="Q178" s="1128"/>
      <c r="R178" s="1128"/>
      <c r="S178" s="774"/>
      <c r="T178" s="775"/>
    </row>
    <row r="179" spans="1:20" s="286" customFormat="1" ht="24" customHeight="1">
      <c r="A179" s="284"/>
      <c r="B179" s="423"/>
      <c r="C179" s="1112"/>
      <c r="D179" s="695"/>
      <c r="E179" s="433"/>
      <c r="F179" s="433"/>
      <c r="G179" s="1100"/>
      <c r="H179" s="695"/>
      <c r="I179" s="695"/>
      <c r="J179" s="664"/>
      <c r="K179" s="1113"/>
      <c r="L179" s="695"/>
      <c r="M179" s="695"/>
      <c r="N179" s="291"/>
      <c r="O179" s="291"/>
      <c r="P179" s="291"/>
      <c r="Q179" s="291"/>
      <c r="R179" s="291"/>
      <c r="S179" s="424"/>
      <c r="T179" s="285"/>
    </row>
    <row r="180" spans="1:20" s="286" customFormat="1" ht="24" customHeight="1">
      <c r="A180" s="284"/>
      <c r="B180" s="423"/>
      <c r="C180" s="1112"/>
      <c r="D180" s="433"/>
      <c r="E180" s="1543"/>
      <c r="F180" s="1543"/>
      <c r="G180" s="918"/>
      <c r="H180" s="695"/>
      <c r="I180" s="695"/>
      <c r="J180" s="664"/>
      <c r="K180" s="1113"/>
      <c r="L180" s="695"/>
      <c r="M180" s="695"/>
      <c r="N180" s="291"/>
      <c r="O180" s="291"/>
      <c r="P180" s="291"/>
      <c r="Q180" s="291"/>
      <c r="R180" s="291"/>
      <c r="S180" s="424"/>
      <c r="T180" s="285"/>
    </row>
    <row r="181" spans="1:20" s="286" customFormat="1" ht="24" customHeight="1">
      <c r="A181" s="284"/>
      <c r="B181" s="423"/>
      <c r="C181" s="1112"/>
      <c r="D181" s="695"/>
      <c r="E181" s="433"/>
      <c r="F181" s="433"/>
      <c r="G181" s="1100"/>
      <c r="H181" s="695"/>
      <c r="I181" s="695"/>
      <c r="J181" s="664"/>
      <c r="K181" s="1113"/>
      <c r="L181" s="695"/>
      <c r="M181" s="695"/>
      <c r="N181" s="291"/>
      <c r="O181" s="291"/>
      <c r="P181" s="291"/>
      <c r="Q181" s="291"/>
      <c r="R181" s="291"/>
      <c r="S181" s="424"/>
      <c r="T181" s="285"/>
    </row>
    <row r="182" spans="1:20" s="286" customFormat="1" ht="24" customHeight="1">
      <c r="A182" s="284"/>
      <c r="B182" s="423"/>
      <c r="C182" s="702" t="s">
        <v>306</v>
      </c>
      <c r="D182" s="695"/>
      <c r="E182" s="695"/>
      <c r="F182" s="695"/>
      <c r="G182" s="1100"/>
      <c r="H182" s="695"/>
      <c r="I182" s="695"/>
      <c r="J182" s="1100"/>
      <c r="K182" s="1113"/>
      <c r="L182" s="695"/>
      <c r="M182" s="695"/>
      <c r="N182" s="291"/>
      <c r="O182" s="291"/>
      <c r="P182" s="291"/>
      <c r="Q182" s="291"/>
      <c r="R182" s="291"/>
      <c r="S182" s="424"/>
      <c r="T182" s="285"/>
    </row>
    <row r="183" spans="1:20" s="286" customFormat="1" ht="24" customHeight="1">
      <c r="A183" s="284"/>
      <c r="B183" s="423"/>
      <c r="C183" s="695"/>
      <c r="D183" s="695"/>
      <c r="E183" s="695"/>
      <c r="F183" s="664"/>
      <c r="G183" s="1100"/>
      <c r="H183" s="695"/>
      <c r="I183" s="695"/>
      <c r="J183" s="695"/>
      <c r="K183" s="1113"/>
      <c r="L183" s="695"/>
      <c r="M183" s="695"/>
      <c r="N183" s="291"/>
      <c r="O183" s="291"/>
      <c r="P183" s="291"/>
      <c r="Q183" s="291"/>
      <c r="R183" s="291"/>
      <c r="S183" s="424"/>
      <c r="T183" s="285"/>
    </row>
    <row r="184" spans="1:20" s="286" customFormat="1" ht="24" customHeight="1">
      <c r="A184" s="284"/>
      <c r="B184" s="423"/>
      <c r="C184" s="695"/>
      <c r="D184" s="1151" t="s">
        <v>260</v>
      </c>
      <c r="E184" s="1151" t="s">
        <v>308</v>
      </c>
      <c r="F184" s="1151" t="s">
        <v>309</v>
      </c>
      <c r="G184" s="1100"/>
      <c r="H184" s="695"/>
      <c r="I184" s="1148" t="s">
        <v>2</v>
      </c>
      <c r="J184" s="1148" t="s">
        <v>343</v>
      </c>
      <c r="K184" s="1148" t="s">
        <v>303</v>
      </c>
      <c r="L184" s="1156" t="s">
        <v>305</v>
      </c>
      <c r="M184" s="695"/>
      <c r="N184" s="291"/>
      <c r="O184" s="291"/>
      <c r="P184" s="291"/>
      <c r="Q184" s="291"/>
      <c r="R184" s="291"/>
      <c r="S184" s="424"/>
      <c r="T184" s="285"/>
    </row>
    <row r="185" spans="1:20" s="286" customFormat="1" ht="24" customHeight="1">
      <c r="A185" s="284"/>
      <c r="B185" s="423"/>
      <c r="C185" s="695"/>
      <c r="D185" s="526" t="s">
        <v>344</v>
      </c>
      <c r="E185" s="697">
        <f>D195+J195+D203+J203+D211+J211</f>
        <v>0</v>
      </c>
      <c r="F185" s="1214" t="e">
        <f>(G195+M195+G203+M203+G211+M211)/E185</f>
        <v>#DIV/0!</v>
      </c>
      <c r="G185" s="1100"/>
      <c r="H185" s="695"/>
      <c r="I185" s="526">
        <v>1</v>
      </c>
      <c r="J185" s="527" t="s">
        <v>345</v>
      </c>
      <c r="K185" s="694">
        <f>D199</f>
        <v>0</v>
      </c>
      <c r="L185" s="1157" t="s">
        <v>307</v>
      </c>
      <c r="M185" s="695"/>
      <c r="N185" s="291"/>
      <c r="O185" s="291"/>
      <c r="P185" s="291"/>
      <c r="Q185" s="291"/>
      <c r="R185" s="291"/>
      <c r="S185" s="424"/>
      <c r="T185" s="285"/>
    </row>
    <row r="186" spans="1:20" s="286" customFormat="1" ht="24" customHeight="1">
      <c r="A186" s="284"/>
      <c r="B186" s="423"/>
      <c r="C186" s="695"/>
      <c r="D186" s="526" t="s">
        <v>347</v>
      </c>
      <c r="E186" s="697">
        <f>D196+J196+D204+J204+D212+J212</f>
        <v>0</v>
      </c>
      <c r="F186" s="1214" t="e">
        <f>(G196+M196+G204+M204+G212+M212)/E186</f>
        <v>#DIV/0!</v>
      </c>
      <c r="G186" s="1100"/>
      <c r="H186" s="695"/>
      <c r="I186" s="526">
        <v>2</v>
      </c>
      <c r="J186" s="527" t="s">
        <v>325</v>
      </c>
      <c r="K186" s="694">
        <f>J199</f>
        <v>0</v>
      </c>
      <c r="L186" s="1157" t="s">
        <v>307</v>
      </c>
      <c r="M186" s="695"/>
      <c r="N186" s="291"/>
      <c r="O186" s="291"/>
      <c r="P186" s="291"/>
      <c r="Q186" s="291"/>
      <c r="R186" s="291"/>
      <c r="S186" s="424"/>
      <c r="T186" s="285"/>
    </row>
    <row r="187" spans="1:20" s="286" customFormat="1" ht="24" customHeight="1">
      <c r="A187" s="284"/>
      <c r="B187" s="423"/>
      <c r="C187" s="695"/>
      <c r="D187" s="526" t="s">
        <v>348</v>
      </c>
      <c r="E187" s="697">
        <f>D197+J197+D205+J206+D213+J213</f>
        <v>0</v>
      </c>
      <c r="F187" s="1214" t="e">
        <f>(G197+M197+G205+M205+G213+M213)/E187</f>
        <v>#DIV/0!</v>
      </c>
      <c r="G187" s="1100"/>
      <c r="H187" s="695"/>
      <c r="I187" s="526">
        <v>3</v>
      </c>
      <c r="J187" s="527" t="s">
        <v>330</v>
      </c>
      <c r="K187" s="694">
        <f>D208</f>
        <v>0</v>
      </c>
      <c r="L187" s="1157" t="s">
        <v>307</v>
      </c>
      <c r="M187" s="695"/>
      <c r="N187" s="291"/>
      <c r="O187" s="291"/>
      <c r="P187" s="291"/>
      <c r="Q187" s="291"/>
      <c r="R187" s="291"/>
      <c r="S187" s="424"/>
      <c r="T187" s="285"/>
    </row>
    <row r="188" spans="1:20" s="286" customFormat="1" ht="24" customHeight="1">
      <c r="A188" s="284"/>
      <c r="B188" s="423"/>
      <c r="C188" s="695"/>
      <c r="D188" s="526" t="s">
        <v>349</v>
      </c>
      <c r="E188" s="697">
        <f>D198+J198+D206+J206+D214+J214</f>
        <v>0</v>
      </c>
      <c r="F188" s="1211" t="e">
        <f>(G198+M198+G206+M206+G214+M214)/E188</f>
        <v>#DIV/0!</v>
      </c>
      <c r="G188" s="1100"/>
      <c r="H188" s="695"/>
      <c r="I188" s="526">
        <v>4</v>
      </c>
      <c r="J188" s="527" t="s">
        <v>335</v>
      </c>
      <c r="K188" s="694">
        <f>J207</f>
        <v>0</v>
      </c>
      <c r="L188" s="1157" t="s">
        <v>307</v>
      </c>
      <c r="M188" s="695"/>
      <c r="N188" s="291"/>
      <c r="O188" s="291"/>
      <c r="P188" s="291"/>
      <c r="Q188" s="291"/>
      <c r="R188" s="291"/>
      <c r="S188" s="424"/>
      <c r="T188" s="285"/>
    </row>
    <row r="189" spans="1:20" s="286" customFormat="1" ht="24" customHeight="1">
      <c r="A189" s="284"/>
      <c r="B189" s="423"/>
      <c r="C189" s="695"/>
      <c r="D189" s="698" t="s">
        <v>121</v>
      </c>
      <c r="E189" s="303">
        <f>SUM(E185:E188)</f>
        <v>0</v>
      </c>
      <c r="F189" s="695"/>
      <c r="G189" s="1100"/>
      <c r="H189" s="695"/>
      <c r="I189" s="526">
        <v>5</v>
      </c>
      <c r="J189" s="527" t="s">
        <v>338</v>
      </c>
      <c r="K189" s="694">
        <f>D215</f>
        <v>0</v>
      </c>
      <c r="L189" s="1157" t="s">
        <v>307</v>
      </c>
      <c r="M189" s="695"/>
      <c r="N189" s="291"/>
      <c r="O189" s="291"/>
      <c r="P189" s="291"/>
      <c r="Q189" s="291"/>
      <c r="R189" s="291"/>
      <c r="S189" s="424"/>
      <c r="T189" s="285"/>
    </row>
    <row r="190" spans="1:20" s="286" customFormat="1" ht="24" customHeight="1">
      <c r="A190" s="284"/>
      <c r="B190" s="423"/>
      <c r="C190" s="695"/>
      <c r="D190" s="695"/>
      <c r="E190" s="695"/>
      <c r="F190" s="695"/>
      <c r="G190" s="1100"/>
      <c r="H190" s="695"/>
      <c r="I190" s="526">
        <v>6</v>
      </c>
      <c r="J190" s="664" t="s">
        <v>254</v>
      </c>
      <c r="K190" s="694">
        <f>J215</f>
        <v>0</v>
      </c>
      <c r="L190" s="1158" t="s">
        <v>307</v>
      </c>
      <c r="M190" s="695"/>
      <c r="N190" s="291"/>
      <c r="O190" s="291"/>
      <c r="P190" s="291"/>
      <c r="Q190" s="291"/>
      <c r="R190" s="291"/>
      <c r="S190" s="424"/>
      <c r="T190" s="285"/>
    </row>
    <row r="191" spans="1:20" s="286" customFormat="1" ht="24" customHeight="1">
      <c r="A191" s="284"/>
      <c r="B191" s="423"/>
      <c r="C191" s="695"/>
      <c r="D191" s="695"/>
      <c r="E191" s="695"/>
      <c r="F191" s="695"/>
      <c r="G191" s="1100"/>
      <c r="H191" s="695"/>
      <c r="I191" s="313"/>
      <c r="J191" s="526" t="s">
        <v>310</v>
      </c>
      <c r="K191" s="1207">
        <f>SUM(K185:K190)</f>
        <v>0</v>
      </c>
      <c r="L191" s="313"/>
      <c r="M191" s="695"/>
      <c r="N191" s="291"/>
      <c r="O191" s="291"/>
      <c r="P191" s="291"/>
      <c r="Q191" s="291"/>
      <c r="R191" s="291"/>
      <c r="S191" s="424"/>
      <c r="T191" s="285"/>
    </row>
    <row r="192" spans="1:20" s="286" customFormat="1" ht="24" customHeight="1">
      <c r="A192" s="284"/>
      <c r="B192" s="423"/>
      <c r="C192" s="695"/>
      <c r="D192" s="695"/>
      <c r="E192" s="695"/>
      <c r="F192" s="1100"/>
      <c r="G192" s="1100"/>
      <c r="H192" s="695"/>
      <c r="I192" s="695"/>
      <c r="J192" s="695"/>
      <c r="K192" s="695"/>
      <c r="L192" s="433"/>
      <c r="M192" s="695"/>
      <c r="N192" s="291"/>
      <c r="O192" s="291"/>
      <c r="P192" s="291"/>
      <c r="Q192" s="291"/>
      <c r="R192" s="291"/>
      <c r="S192" s="424"/>
      <c r="T192" s="285"/>
    </row>
    <row r="193" spans="1:20" s="286" customFormat="1" ht="24" customHeight="1">
      <c r="A193" s="284"/>
      <c r="B193" s="423"/>
      <c r="C193" s="1481" t="s">
        <v>345</v>
      </c>
      <c r="D193" s="1482"/>
      <c r="E193" s="1482"/>
      <c r="F193" s="1482"/>
      <c r="G193" s="1483"/>
      <c r="H193" s="695"/>
      <c r="I193" s="1481" t="s">
        <v>325</v>
      </c>
      <c r="J193" s="1482"/>
      <c r="K193" s="1482"/>
      <c r="L193" s="1482"/>
      <c r="M193" s="1483"/>
      <c r="N193" s="291"/>
      <c r="O193" s="291"/>
      <c r="P193" s="291"/>
      <c r="Q193" s="291"/>
      <c r="R193" s="291"/>
      <c r="S193" s="424"/>
      <c r="T193" s="285"/>
    </row>
    <row r="194" spans="1:20" s="286" customFormat="1" ht="24" customHeight="1">
      <c r="A194" s="284"/>
      <c r="B194" s="423"/>
      <c r="C194" s="526" t="s">
        <v>260</v>
      </c>
      <c r="D194" s="526" t="s">
        <v>308</v>
      </c>
      <c r="E194" s="526" t="s">
        <v>311</v>
      </c>
      <c r="F194" s="526" t="s">
        <v>312</v>
      </c>
      <c r="G194" s="526" t="s">
        <v>313</v>
      </c>
      <c r="H194" s="695"/>
      <c r="I194" s="526" t="s">
        <v>260</v>
      </c>
      <c r="J194" s="526" t="s">
        <v>308</v>
      </c>
      <c r="K194" s="526" t="s">
        <v>311</v>
      </c>
      <c r="L194" s="526" t="s">
        <v>312</v>
      </c>
      <c r="M194" s="526" t="s">
        <v>313</v>
      </c>
      <c r="N194" s="291"/>
      <c r="O194" s="291"/>
      <c r="P194" s="291"/>
      <c r="Q194" s="291"/>
      <c r="R194" s="291"/>
      <c r="S194" s="424"/>
      <c r="T194" s="285"/>
    </row>
    <row r="195" spans="1:20" s="286" customFormat="1" ht="24" customHeight="1">
      <c r="A195" s="284"/>
      <c r="B195" s="423"/>
      <c r="C195" s="526" t="s">
        <v>344</v>
      </c>
      <c r="D195" s="694"/>
      <c r="E195" s="694"/>
      <c r="F195" s="694"/>
      <c r="G195" s="526"/>
      <c r="H195" s="695"/>
      <c r="I195" s="526" t="s">
        <v>344</v>
      </c>
      <c r="J195" s="694"/>
      <c r="K195" s="694"/>
      <c r="L195" s="694"/>
      <c r="M195" s="526"/>
      <c r="N195" s="291"/>
      <c r="O195" s="291"/>
      <c r="P195" s="291"/>
      <c r="Q195" s="291"/>
      <c r="R195" s="291"/>
      <c r="S195" s="424"/>
      <c r="T195" s="285"/>
    </row>
    <row r="196" spans="1:20" s="286" customFormat="1" ht="24" customHeight="1">
      <c r="A196" s="284"/>
      <c r="B196" s="423"/>
      <c r="C196" s="526" t="s">
        <v>347</v>
      </c>
      <c r="D196" s="526"/>
      <c r="E196" s="526"/>
      <c r="F196" s="526"/>
      <c r="G196" s="526"/>
      <c r="H196" s="695"/>
      <c r="I196" s="526" t="s">
        <v>347</v>
      </c>
      <c r="J196" s="526"/>
      <c r="K196" s="526"/>
      <c r="L196" s="526"/>
      <c r="M196" s="526"/>
      <c r="N196" s="291"/>
      <c r="O196" s="291"/>
      <c r="P196" s="291"/>
      <c r="Q196" s="291"/>
      <c r="R196" s="291"/>
      <c r="S196" s="424"/>
      <c r="T196" s="285"/>
    </row>
    <row r="197" spans="1:20" s="286" customFormat="1" ht="24" customHeight="1">
      <c r="A197" s="284"/>
      <c r="B197" s="423"/>
      <c r="C197" s="526" t="s">
        <v>348</v>
      </c>
      <c r="D197" s="694"/>
      <c r="E197" s="694"/>
      <c r="F197" s="694"/>
      <c r="G197" s="694"/>
      <c r="H197" s="695"/>
      <c r="I197" s="526" t="s">
        <v>348</v>
      </c>
      <c r="J197" s="694"/>
      <c r="K197" s="694"/>
      <c r="L197" s="694"/>
      <c r="M197" s="694"/>
      <c r="N197" s="291"/>
      <c r="O197" s="291"/>
      <c r="P197" s="291"/>
      <c r="Q197" s="291"/>
      <c r="R197" s="291"/>
      <c r="S197" s="424"/>
      <c r="T197" s="285"/>
    </row>
    <row r="198" spans="1:20" s="286" customFormat="1" ht="24" customHeight="1">
      <c r="A198" s="284"/>
      <c r="B198" s="423"/>
      <c r="C198" s="526" t="s">
        <v>349</v>
      </c>
      <c r="D198" s="694"/>
      <c r="E198" s="694"/>
      <c r="F198" s="694"/>
      <c r="G198" s="694"/>
      <c r="H198" s="695"/>
      <c r="I198" s="526" t="s">
        <v>349</v>
      </c>
      <c r="J198" s="694"/>
      <c r="K198" s="694"/>
      <c r="L198" s="694"/>
      <c r="M198" s="694"/>
      <c r="N198" s="291"/>
      <c r="O198" s="291"/>
      <c r="P198" s="291"/>
      <c r="Q198" s="291"/>
      <c r="R198" s="291"/>
      <c r="S198" s="424"/>
      <c r="T198" s="285"/>
    </row>
    <row r="199" spans="1:20" s="286" customFormat="1" ht="24" customHeight="1">
      <c r="A199" s="284"/>
      <c r="B199" s="423"/>
      <c r="C199" s="698" t="s">
        <v>121</v>
      </c>
      <c r="D199" s="886">
        <f>SUM(D195:D198)</f>
        <v>0</v>
      </c>
      <c r="E199" s="695"/>
      <c r="F199" s="695"/>
      <c r="G199" s="695"/>
      <c r="H199" s="695"/>
      <c r="I199" s="698" t="s">
        <v>121</v>
      </c>
      <c r="J199" s="886">
        <f>SUM(J195:J198)</f>
        <v>0</v>
      </c>
      <c r="K199" s="695"/>
      <c r="L199" s="695"/>
      <c r="M199" s="695"/>
      <c r="N199" s="291"/>
      <c r="O199" s="291"/>
      <c r="P199" s="291"/>
      <c r="Q199" s="291"/>
      <c r="R199" s="291"/>
      <c r="S199" s="424"/>
      <c r="T199" s="285"/>
    </row>
    <row r="200" spans="1:20" s="286" customFormat="1" ht="24" customHeight="1">
      <c r="A200" s="284"/>
      <c r="B200" s="423"/>
      <c r="C200" s="695"/>
      <c r="D200" s="695"/>
      <c r="E200" s="695"/>
      <c r="F200" s="695"/>
      <c r="G200" s="695"/>
      <c r="H200" s="695"/>
      <c r="I200" s="664"/>
      <c r="J200" s="695"/>
      <c r="K200" s="695"/>
      <c r="L200" s="695"/>
      <c r="M200" s="695"/>
      <c r="N200" s="291"/>
      <c r="O200" s="291"/>
      <c r="P200" s="291"/>
      <c r="Q200" s="291"/>
      <c r="R200" s="291"/>
      <c r="S200" s="424"/>
      <c r="T200" s="285"/>
    </row>
    <row r="201" spans="1:20" s="286" customFormat="1" ht="24" customHeight="1">
      <c r="A201" s="284"/>
      <c r="B201" s="423"/>
      <c r="C201" s="1486" t="s">
        <v>330</v>
      </c>
      <c r="D201" s="1487"/>
      <c r="E201" s="1487"/>
      <c r="F201" s="1487"/>
      <c r="G201" s="1488"/>
      <c r="H201" s="695"/>
      <c r="I201" s="1481" t="s">
        <v>335</v>
      </c>
      <c r="J201" s="1482"/>
      <c r="K201" s="1482"/>
      <c r="L201" s="1482"/>
      <c r="M201" s="1483"/>
      <c r="N201" s="291"/>
      <c r="O201" s="291"/>
      <c r="P201" s="291"/>
      <c r="Q201" s="291"/>
      <c r="R201" s="291"/>
      <c r="S201" s="424"/>
      <c r="T201" s="285"/>
    </row>
    <row r="202" spans="1:20" s="286" customFormat="1" ht="24" customHeight="1">
      <c r="A202" s="284"/>
      <c r="B202" s="423"/>
      <c r="C202" s="1208" t="s">
        <v>260</v>
      </c>
      <c r="D202" s="1208" t="s">
        <v>308</v>
      </c>
      <c r="E202" s="1208" t="s">
        <v>311</v>
      </c>
      <c r="F202" s="1208" t="s">
        <v>312</v>
      </c>
      <c r="G202" s="1208" t="s">
        <v>313</v>
      </c>
      <c r="H202" s="695"/>
      <c r="I202" s="526" t="s">
        <v>260</v>
      </c>
      <c r="J202" s="526" t="s">
        <v>308</v>
      </c>
      <c r="K202" s="526" t="s">
        <v>311</v>
      </c>
      <c r="L202" s="526" t="s">
        <v>312</v>
      </c>
      <c r="M202" s="526" t="s">
        <v>313</v>
      </c>
      <c r="N202" s="291"/>
      <c r="O202" s="291"/>
      <c r="P202" s="291"/>
      <c r="Q202" s="291"/>
      <c r="R202" s="291"/>
      <c r="S202" s="424"/>
      <c r="T202" s="285"/>
    </row>
    <row r="203" spans="1:20" s="286" customFormat="1" ht="24" customHeight="1">
      <c r="A203" s="284"/>
      <c r="B203" s="423"/>
      <c r="C203" s="526" t="s">
        <v>344</v>
      </c>
      <c r="D203" s="697"/>
      <c r="E203" s="697"/>
      <c r="F203" s="697"/>
      <c r="G203" s="1208"/>
      <c r="H203" s="695"/>
      <c r="I203" s="526" t="s">
        <v>344</v>
      </c>
      <c r="J203" s="694"/>
      <c r="K203" s="694"/>
      <c r="L203" s="694"/>
      <c r="M203" s="526"/>
      <c r="N203" s="291"/>
      <c r="O203" s="291"/>
      <c r="P203" s="291"/>
      <c r="Q203" s="291"/>
      <c r="R203" s="291"/>
      <c r="S203" s="424"/>
      <c r="T203" s="285"/>
    </row>
    <row r="204" spans="1:20" s="286" customFormat="1" ht="24" customHeight="1">
      <c r="A204" s="284"/>
      <c r="B204" s="423"/>
      <c r="C204" s="526" t="s">
        <v>347</v>
      </c>
      <c r="D204" s="703"/>
      <c r="E204" s="1208"/>
      <c r="F204" s="1208"/>
      <c r="G204" s="1208"/>
      <c r="H204" s="695"/>
      <c r="I204" s="526" t="s">
        <v>347</v>
      </c>
      <c r="J204" s="314"/>
      <c r="K204" s="314"/>
      <c r="L204" s="314"/>
      <c r="M204" s="526"/>
      <c r="N204" s="291"/>
      <c r="O204" s="291"/>
      <c r="P204" s="291"/>
      <c r="Q204" s="291"/>
      <c r="R204" s="291"/>
      <c r="S204" s="424"/>
      <c r="T204" s="285"/>
    </row>
    <row r="205" spans="1:20" s="286" customFormat="1" ht="24" customHeight="1">
      <c r="A205" s="284"/>
      <c r="B205" s="423"/>
      <c r="C205" s="526" t="s">
        <v>348</v>
      </c>
      <c r="D205" s="697"/>
      <c r="E205" s="697"/>
      <c r="F205" s="697"/>
      <c r="G205" s="697"/>
      <c r="H205" s="695"/>
      <c r="I205" s="526" t="s">
        <v>348</v>
      </c>
      <c r="J205" s="278"/>
      <c r="K205" s="313"/>
      <c r="L205" s="313"/>
      <c r="M205" s="694"/>
      <c r="N205" s="291"/>
      <c r="O205" s="291"/>
      <c r="P205" s="291"/>
      <c r="Q205" s="291"/>
      <c r="R205" s="291"/>
      <c r="S205" s="424"/>
      <c r="T205" s="285"/>
    </row>
    <row r="206" spans="1:20" s="286" customFormat="1" ht="24" customHeight="1">
      <c r="A206" s="284"/>
      <c r="B206" s="423"/>
      <c r="C206" s="526" t="s">
        <v>349</v>
      </c>
      <c r="D206" s="697"/>
      <c r="E206" s="697"/>
      <c r="F206" s="697"/>
      <c r="G206" s="697"/>
      <c r="H206" s="695"/>
      <c r="I206" s="526" t="s">
        <v>349</v>
      </c>
      <c r="J206" s="313"/>
      <c r="K206" s="313"/>
      <c r="L206" s="313"/>
      <c r="M206" s="694"/>
      <c r="N206" s="291"/>
      <c r="O206" s="291"/>
      <c r="P206" s="291"/>
      <c r="Q206" s="291"/>
      <c r="R206" s="291"/>
      <c r="S206" s="424"/>
      <c r="T206" s="285"/>
    </row>
    <row r="207" spans="1:20" s="286" customFormat="1" ht="24" customHeight="1">
      <c r="A207" s="284"/>
      <c r="B207" s="423"/>
      <c r="C207" s="698" t="s">
        <v>121</v>
      </c>
      <c r="D207" s="886">
        <f>SUM(D203:D206)</f>
        <v>0</v>
      </c>
      <c r="E207" s="695"/>
      <c r="F207" s="695"/>
      <c r="G207" s="695"/>
      <c r="H207" s="695"/>
      <c r="I207" s="698" t="s">
        <v>121</v>
      </c>
      <c r="J207" s="886">
        <f>SUM(J203:J206)</f>
        <v>0</v>
      </c>
      <c r="K207" s="695"/>
      <c r="L207" s="695"/>
      <c r="M207" s="695"/>
      <c r="N207" s="291"/>
      <c r="O207" s="291"/>
      <c r="P207" s="291"/>
      <c r="Q207" s="291"/>
      <c r="R207" s="291"/>
      <c r="S207" s="424"/>
      <c r="T207" s="285"/>
    </row>
    <row r="208" spans="1:20" s="286" customFormat="1" ht="24" customHeight="1">
      <c r="A208" s="284"/>
      <c r="B208" s="423"/>
      <c r="C208" s="695"/>
      <c r="D208" s="695"/>
      <c r="E208" s="695"/>
      <c r="F208" s="695"/>
      <c r="G208" s="695"/>
      <c r="H208" s="695"/>
      <c r="I208" s="1101"/>
      <c r="J208" s="695"/>
      <c r="K208" s="695"/>
      <c r="L208" s="695"/>
      <c r="M208" s="695"/>
      <c r="N208" s="291"/>
      <c r="O208" s="291"/>
      <c r="P208" s="291"/>
      <c r="Q208" s="291"/>
      <c r="R208" s="291"/>
      <c r="S208" s="424"/>
      <c r="T208" s="285"/>
    </row>
    <row r="209" spans="1:20" s="286" customFormat="1" ht="24" customHeight="1">
      <c r="A209" s="284"/>
      <c r="B209" s="423"/>
      <c r="C209" s="1481" t="s">
        <v>350</v>
      </c>
      <c r="D209" s="1482"/>
      <c r="E209" s="1482"/>
      <c r="F209" s="1482"/>
      <c r="G209" s="1483"/>
      <c r="H209" s="695"/>
      <c r="I209" s="1481" t="s">
        <v>254</v>
      </c>
      <c r="J209" s="1482"/>
      <c r="K209" s="1482"/>
      <c r="L209" s="1482"/>
      <c r="M209" s="1483"/>
      <c r="N209" s="291"/>
      <c r="O209" s="291"/>
      <c r="P209" s="291"/>
      <c r="Q209" s="291"/>
      <c r="R209" s="291"/>
      <c r="S209" s="424"/>
      <c r="T209" s="285"/>
    </row>
    <row r="210" spans="1:20" s="286" customFormat="1" ht="24" customHeight="1">
      <c r="A210" s="284"/>
      <c r="B210" s="423"/>
      <c r="C210" s="526" t="s">
        <v>260</v>
      </c>
      <c r="D210" s="526" t="s">
        <v>308</v>
      </c>
      <c r="E210" s="526" t="s">
        <v>311</v>
      </c>
      <c r="F210" s="526" t="s">
        <v>312</v>
      </c>
      <c r="G210" s="526" t="s">
        <v>313</v>
      </c>
      <c r="H210" s="1102"/>
      <c r="I210" s="526" t="s">
        <v>260</v>
      </c>
      <c r="J210" s="526" t="s">
        <v>308</v>
      </c>
      <c r="K210" s="526" t="s">
        <v>311</v>
      </c>
      <c r="L210" s="526" t="s">
        <v>312</v>
      </c>
      <c r="M210" s="526" t="s">
        <v>313</v>
      </c>
      <c r="N210" s="291"/>
      <c r="O210" s="291"/>
      <c r="P210" s="291"/>
      <c r="Q210" s="291"/>
      <c r="R210" s="291"/>
      <c r="S210" s="424"/>
      <c r="T210" s="285"/>
    </row>
    <row r="211" spans="1:20" s="286" customFormat="1" ht="24" customHeight="1">
      <c r="A211" s="284"/>
      <c r="B211" s="423"/>
      <c r="C211" s="526" t="s">
        <v>344</v>
      </c>
      <c r="D211" s="694"/>
      <c r="E211" s="694"/>
      <c r="F211" s="694"/>
      <c r="G211" s="526"/>
      <c r="H211" s="1102"/>
      <c r="I211" s="526" t="s">
        <v>344</v>
      </c>
      <c r="J211" s="694"/>
      <c r="K211" s="694"/>
      <c r="L211" s="694"/>
      <c r="M211" s="526"/>
      <c r="N211" s="291"/>
      <c r="O211" s="291"/>
      <c r="P211" s="291"/>
      <c r="Q211" s="291"/>
      <c r="R211" s="291"/>
      <c r="S211" s="424"/>
      <c r="T211" s="285"/>
    </row>
    <row r="212" spans="1:20" s="286" customFormat="1" ht="24" customHeight="1">
      <c r="A212" s="284"/>
      <c r="B212" s="423"/>
      <c r="C212" s="526" t="s">
        <v>347</v>
      </c>
      <c r="D212" s="314"/>
      <c r="E212" s="314"/>
      <c r="F212" s="314"/>
      <c r="G212" s="526"/>
      <c r="H212" s="1102"/>
      <c r="I212" s="526" t="s">
        <v>347</v>
      </c>
      <c r="J212" s="314"/>
      <c r="K212" s="314"/>
      <c r="L212" s="314"/>
      <c r="M212" s="526"/>
      <c r="N212" s="291"/>
      <c r="O212" s="291"/>
      <c r="P212" s="291"/>
      <c r="Q212" s="291"/>
      <c r="R212" s="291"/>
      <c r="S212" s="424"/>
      <c r="T212" s="285"/>
    </row>
    <row r="213" spans="1:20" s="286" customFormat="1" ht="24" customHeight="1">
      <c r="A213" s="284"/>
      <c r="B213" s="423"/>
      <c r="C213" s="526" t="s">
        <v>348</v>
      </c>
      <c r="D213" s="313"/>
      <c r="E213" s="313"/>
      <c r="F213" s="313"/>
      <c r="G213" s="694"/>
      <c r="H213" s="1102"/>
      <c r="I213" s="526" t="s">
        <v>348</v>
      </c>
      <c r="J213" s="313"/>
      <c r="K213" s="313"/>
      <c r="L213" s="313"/>
      <c r="M213" s="694"/>
      <c r="N213" s="291"/>
      <c r="O213" s="291"/>
      <c r="P213" s="291"/>
      <c r="Q213" s="291"/>
      <c r="R213" s="291"/>
      <c r="S213" s="424"/>
      <c r="T213" s="285"/>
    </row>
    <row r="214" spans="1:20" s="286" customFormat="1" ht="24" customHeight="1">
      <c r="A214" s="284"/>
      <c r="B214" s="423"/>
      <c r="C214" s="526" t="s">
        <v>349</v>
      </c>
      <c r="D214" s="313"/>
      <c r="E214" s="313"/>
      <c r="F214" s="313"/>
      <c r="G214" s="694"/>
      <c r="H214" s="1102"/>
      <c r="I214" s="526" t="s">
        <v>349</v>
      </c>
      <c r="J214" s="313"/>
      <c r="K214" s="313"/>
      <c r="L214" s="313"/>
      <c r="M214" s="694"/>
      <c r="N214" s="291"/>
      <c r="O214" s="291"/>
      <c r="P214" s="291"/>
      <c r="Q214" s="291"/>
      <c r="R214" s="291"/>
      <c r="S214" s="424"/>
      <c r="T214" s="285"/>
    </row>
    <row r="215" spans="1:20" s="286" customFormat="1" ht="24" customHeight="1">
      <c r="A215" s="284"/>
      <c r="B215" s="423"/>
      <c r="C215" s="698" t="s">
        <v>121</v>
      </c>
      <c r="D215" s="303">
        <f>SUM(D211:D214)</f>
        <v>0</v>
      </c>
      <c r="E215" s="695"/>
      <c r="F215" s="695"/>
      <c r="G215" s="695"/>
      <c r="H215" s="1102"/>
      <c r="I215" s="698" t="s">
        <v>121</v>
      </c>
      <c r="J215" s="886">
        <f>SUM(J211:J214)</f>
        <v>0</v>
      </c>
      <c r="K215" s="695"/>
      <c r="L215" s="695"/>
      <c r="M215" s="695"/>
      <c r="N215" s="291"/>
      <c r="O215" s="291"/>
      <c r="P215" s="291"/>
      <c r="Q215" s="291"/>
      <c r="R215" s="291"/>
      <c r="S215" s="424"/>
      <c r="T215" s="285"/>
    </row>
    <row r="216" spans="1:20" s="286" customFormat="1" ht="24" customHeight="1">
      <c r="A216" s="284"/>
      <c r="B216" s="423"/>
      <c r="C216" s="278"/>
      <c r="D216" s="278"/>
      <c r="E216" s="278"/>
      <c r="F216" s="278"/>
      <c r="G216" s="278"/>
      <c r="H216" s="602"/>
      <c r="I216" s="602"/>
      <c r="J216" s="602"/>
      <c r="K216" s="602"/>
      <c r="L216" s="1114"/>
      <c r="M216" s="1114"/>
      <c r="N216" s="291"/>
      <c r="O216" s="291"/>
      <c r="P216" s="291"/>
      <c r="Q216" s="291"/>
      <c r="R216" s="291"/>
      <c r="S216" s="424"/>
      <c r="T216" s="285"/>
    </row>
    <row r="217" spans="1:20" s="286" customFormat="1" ht="24" customHeight="1">
      <c r="A217" s="284"/>
      <c r="B217" s="423"/>
      <c r="C217" s="278"/>
      <c r="D217" s="278"/>
      <c r="E217" s="278"/>
      <c r="F217" s="278"/>
      <c r="G217" s="278"/>
      <c r="H217" s="602"/>
      <c r="I217" s="602"/>
      <c r="J217" s="602"/>
      <c r="K217" s="602"/>
      <c r="L217" s="1114"/>
      <c r="M217" s="1114"/>
      <c r="N217" s="291"/>
      <c r="O217" s="291"/>
      <c r="P217" s="291"/>
      <c r="Q217" s="291"/>
      <c r="R217" s="291"/>
      <c r="S217" s="424"/>
      <c r="T217" s="285"/>
    </row>
    <row r="218" spans="1:20" s="286" customFormat="1" ht="24" customHeight="1">
      <c r="A218" s="284"/>
      <c r="B218" s="423"/>
      <c r="C218" s="278"/>
      <c r="D218" s="278"/>
      <c r="E218" s="278"/>
      <c r="F218" s="278"/>
      <c r="G218" s="278"/>
      <c r="H218" s="602"/>
      <c r="I218" s="602"/>
      <c r="J218" s="602"/>
      <c r="K218" s="602"/>
      <c r="L218" s="1114"/>
      <c r="M218" s="1114"/>
      <c r="N218" s="291"/>
      <c r="O218" s="291"/>
      <c r="P218" s="291"/>
      <c r="Q218" s="291"/>
      <c r="R218" s="291"/>
      <c r="S218" s="424"/>
      <c r="T218" s="285"/>
    </row>
    <row r="219" spans="1:20" s="286" customFormat="1" ht="24" customHeight="1">
      <c r="A219" s="284"/>
      <c r="B219" s="423"/>
      <c r="C219" s="278"/>
      <c r="D219" s="278"/>
      <c r="E219" s="278"/>
      <c r="F219" s="278"/>
      <c r="G219" s="278"/>
      <c r="H219" s="602"/>
      <c r="I219" s="602"/>
      <c r="J219" s="602"/>
      <c r="K219" s="602"/>
      <c r="L219" s="1114"/>
      <c r="M219" s="1114"/>
      <c r="N219" s="291"/>
      <c r="O219" s="291"/>
      <c r="P219" s="291"/>
      <c r="Q219" s="291"/>
      <c r="R219" s="291"/>
      <c r="S219" s="424"/>
      <c r="T219" s="285"/>
    </row>
    <row r="220" spans="1:20" s="286" customFormat="1" ht="24" customHeight="1">
      <c r="A220" s="284"/>
      <c r="B220" s="423"/>
      <c r="C220" s="278"/>
      <c r="D220" s="278"/>
      <c r="E220" s="278"/>
      <c r="F220" s="278"/>
      <c r="G220" s="278"/>
      <c r="H220" s="602"/>
      <c r="I220" s="602"/>
      <c r="J220" s="602"/>
      <c r="K220" s="602"/>
      <c r="L220" s="1114"/>
      <c r="M220" s="1114"/>
      <c r="N220" s="291"/>
      <c r="O220" s="291"/>
      <c r="P220" s="291"/>
      <c r="Q220" s="291"/>
      <c r="R220" s="291"/>
      <c r="S220" s="424"/>
      <c r="T220" s="285"/>
    </row>
    <row r="221" spans="1:20" s="286" customFormat="1" ht="24" customHeight="1" thickBot="1">
      <c r="A221" s="284"/>
      <c r="B221" s="434"/>
      <c r="C221" s="872"/>
      <c r="D221" s="873"/>
      <c r="E221" s="874"/>
      <c r="F221" s="875"/>
      <c r="G221" s="872"/>
      <c r="H221" s="876"/>
      <c r="I221" s="876"/>
      <c r="J221" s="876"/>
      <c r="K221" s="876"/>
      <c r="L221" s="877"/>
      <c r="M221" s="877"/>
      <c r="N221" s="877"/>
      <c r="O221" s="877"/>
      <c r="P221" s="877"/>
      <c r="Q221" s="877"/>
      <c r="R221" s="877"/>
      <c r="S221" s="436"/>
      <c r="T221" s="285"/>
    </row>
    <row r="222" spans="1:20" s="286" customFormat="1">
      <c r="A222" s="284"/>
      <c r="B222" s="284"/>
      <c r="C222" s="759"/>
      <c r="D222" s="759"/>
      <c r="E222" s="759"/>
      <c r="F222" s="759"/>
      <c r="G222" s="759"/>
      <c r="H222" s="759"/>
      <c r="I222" s="759"/>
      <c r="J222" s="759"/>
      <c r="K222" s="759"/>
      <c r="L222" s="759"/>
      <c r="M222" s="759"/>
      <c r="N222" s="284"/>
      <c r="O222" s="284"/>
      <c r="P222" s="284"/>
      <c r="Q222" s="284"/>
      <c r="R222" s="284"/>
      <c r="S222" s="284"/>
      <c r="T222" s="285"/>
    </row>
    <row r="223" spans="1:20" s="286" customFormat="1">
      <c r="A223" s="284"/>
      <c r="B223" s="284"/>
      <c r="C223" s="759"/>
      <c r="D223" s="759"/>
      <c r="E223" s="759"/>
      <c r="F223" s="759"/>
      <c r="G223" s="759"/>
      <c r="H223" s="759"/>
      <c r="I223" s="759"/>
      <c r="J223" s="759"/>
      <c r="K223" s="759"/>
      <c r="L223" s="759"/>
      <c r="M223" s="759"/>
      <c r="N223" s="284"/>
      <c r="O223" s="284"/>
      <c r="P223" s="284"/>
      <c r="Q223" s="284"/>
      <c r="R223" s="284"/>
      <c r="S223" s="284"/>
      <c r="T223" s="285"/>
    </row>
  </sheetData>
  <dataConsolidate/>
  <mergeCells count="229">
    <mergeCell ref="E37:E38"/>
    <mergeCell ref="E43:E44"/>
    <mergeCell ref="E45:E46"/>
    <mergeCell ref="E51:E52"/>
    <mergeCell ref="C193:G193"/>
    <mergeCell ref="I193:M193"/>
    <mergeCell ref="C201:G201"/>
    <mergeCell ref="I201:M201"/>
    <mergeCell ref="J168:K169"/>
    <mergeCell ref="L168:M169"/>
    <mergeCell ref="C169:C171"/>
    <mergeCell ref="D169:D171"/>
    <mergeCell ref="E169:F171"/>
    <mergeCell ref="I170:I171"/>
    <mergeCell ref="J170:K171"/>
    <mergeCell ref="L170:M171"/>
    <mergeCell ref="C135:G135"/>
    <mergeCell ref="I135:M135"/>
    <mergeCell ref="C143:G143"/>
    <mergeCell ref="I143:M143"/>
    <mergeCell ref="C151:G151"/>
    <mergeCell ref="I151:M151"/>
    <mergeCell ref="E165:F165"/>
    <mergeCell ref="J165:K165"/>
    <mergeCell ref="C209:G209"/>
    <mergeCell ref="I209:M209"/>
    <mergeCell ref="D79:F79"/>
    <mergeCell ref="E105:F105"/>
    <mergeCell ref="E180:F180"/>
    <mergeCell ref="C172:C174"/>
    <mergeCell ref="D172:D174"/>
    <mergeCell ref="E172:F174"/>
    <mergeCell ref="I172:I173"/>
    <mergeCell ref="J172:K173"/>
    <mergeCell ref="L172:M173"/>
    <mergeCell ref="I174:I175"/>
    <mergeCell ref="J174:K175"/>
    <mergeCell ref="L174:M175"/>
    <mergeCell ref="C175:C176"/>
    <mergeCell ref="D175:D176"/>
    <mergeCell ref="E175:F176"/>
    <mergeCell ref="C166:C168"/>
    <mergeCell ref="D166:D168"/>
    <mergeCell ref="E166:F168"/>
    <mergeCell ref="I166:I167"/>
    <mergeCell ref="J166:K167"/>
    <mergeCell ref="L166:M167"/>
    <mergeCell ref="I168:I169"/>
    <mergeCell ref="L165:M165"/>
    <mergeCell ref="L112:M112"/>
    <mergeCell ref="L113:M113"/>
    <mergeCell ref="L114:M114"/>
    <mergeCell ref="L115:M115"/>
    <mergeCell ref="L116:M116"/>
    <mergeCell ref="L117:M117"/>
    <mergeCell ref="C119:G119"/>
    <mergeCell ref="I119:M119"/>
    <mergeCell ref="C127:G127"/>
    <mergeCell ref="I127:M127"/>
    <mergeCell ref="H100:H101"/>
    <mergeCell ref="I100:J101"/>
    <mergeCell ref="K100:L101"/>
    <mergeCell ref="L106:M106"/>
    <mergeCell ref="L107:M107"/>
    <mergeCell ref="L108:M108"/>
    <mergeCell ref="L109:M109"/>
    <mergeCell ref="L110:M110"/>
    <mergeCell ref="L111:M111"/>
    <mergeCell ref="H94:H95"/>
    <mergeCell ref="I94:J95"/>
    <mergeCell ref="K94:L95"/>
    <mergeCell ref="H96:H97"/>
    <mergeCell ref="I96:J97"/>
    <mergeCell ref="K96:L97"/>
    <mergeCell ref="H98:H99"/>
    <mergeCell ref="I98:J99"/>
    <mergeCell ref="K98:L99"/>
    <mergeCell ref="C88:C90"/>
    <mergeCell ref="D88:F90"/>
    <mergeCell ref="H88:H89"/>
    <mergeCell ref="I88:J89"/>
    <mergeCell ref="K88:L89"/>
    <mergeCell ref="H90:H91"/>
    <mergeCell ref="I90:J91"/>
    <mergeCell ref="K90:L91"/>
    <mergeCell ref="C91:C92"/>
    <mergeCell ref="D91:F92"/>
    <mergeCell ref="H92:H93"/>
    <mergeCell ref="I92:J93"/>
    <mergeCell ref="K92:L93"/>
    <mergeCell ref="D81:F81"/>
    <mergeCell ref="I81:J81"/>
    <mergeCell ref="K81:L81"/>
    <mergeCell ref="C82:C84"/>
    <mergeCell ref="D82:F84"/>
    <mergeCell ref="H82:H83"/>
    <mergeCell ref="I82:J83"/>
    <mergeCell ref="K82:L83"/>
    <mergeCell ref="H84:H85"/>
    <mergeCell ref="I84:J85"/>
    <mergeCell ref="K84:L85"/>
    <mergeCell ref="C85:C87"/>
    <mergeCell ref="D85:F87"/>
    <mergeCell ref="H86:H87"/>
    <mergeCell ref="I86:J87"/>
    <mergeCell ref="K86:L87"/>
    <mergeCell ref="B3:S3"/>
    <mergeCell ref="D7:D14"/>
    <mergeCell ref="E7:F7"/>
    <mergeCell ref="G7:H7"/>
    <mergeCell ref="I7:J7"/>
    <mergeCell ref="K7:L7"/>
    <mergeCell ref="M7:N7"/>
    <mergeCell ref="O7:P7"/>
    <mergeCell ref="E10:F10"/>
    <mergeCell ref="G10:H10"/>
    <mergeCell ref="E14:F14"/>
    <mergeCell ref="G14:H14"/>
    <mergeCell ref="I14:J14"/>
    <mergeCell ref="K14:L14"/>
    <mergeCell ref="M14:N14"/>
    <mergeCell ref="O14:P14"/>
    <mergeCell ref="I10:J10"/>
    <mergeCell ref="K10:L10"/>
    <mergeCell ref="M10:N10"/>
    <mergeCell ref="O10:P10"/>
    <mergeCell ref="E11:F11"/>
    <mergeCell ref="G11:H11"/>
    <mergeCell ref="I11:J11"/>
    <mergeCell ref="K11:L11"/>
    <mergeCell ref="M11:N11"/>
    <mergeCell ref="O11:P11"/>
    <mergeCell ref="E41:E42"/>
    <mergeCell ref="P25:Q25"/>
    <mergeCell ref="D17:D18"/>
    <mergeCell ref="E17:E18"/>
    <mergeCell ref="E39:E40"/>
    <mergeCell ref="M43:M44"/>
    <mergeCell ref="N43:N44"/>
    <mergeCell ref="O43:O44"/>
    <mergeCell ref="N41:N42"/>
    <mergeCell ref="O41:O42"/>
    <mergeCell ref="J33:J34"/>
    <mergeCell ref="I33:I34"/>
    <mergeCell ref="H33:H34"/>
    <mergeCell ref="G33:G34"/>
    <mergeCell ref="F33:F34"/>
    <mergeCell ref="L37:L38"/>
    <mergeCell ref="L35:L36"/>
    <mergeCell ref="L33:L34"/>
    <mergeCell ref="L43:L44"/>
    <mergeCell ref="L39:L40"/>
    <mergeCell ref="L41:L42"/>
    <mergeCell ref="E35:E36"/>
    <mergeCell ref="M55:M56"/>
    <mergeCell ref="M47:M48"/>
    <mergeCell ref="N47:N48"/>
    <mergeCell ref="O47:O48"/>
    <mergeCell ref="M45:M46"/>
    <mergeCell ref="N45:N46"/>
    <mergeCell ref="O45:O46"/>
    <mergeCell ref="E49:E50"/>
    <mergeCell ref="E47:E48"/>
    <mergeCell ref="M51:M52"/>
    <mergeCell ref="N51:N52"/>
    <mergeCell ref="O51:O52"/>
    <mergeCell ref="M49:M50"/>
    <mergeCell ref="N49:N50"/>
    <mergeCell ref="O49:O50"/>
    <mergeCell ref="L51:L52"/>
    <mergeCell ref="L47:L48"/>
    <mergeCell ref="L49:L50"/>
    <mergeCell ref="L45:L46"/>
    <mergeCell ref="G55:G56"/>
    <mergeCell ref="H55:H56"/>
    <mergeCell ref="I55:I56"/>
    <mergeCell ref="J57:J58"/>
    <mergeCell ref="K57:K58"/>
    <mergeCell ref="L57:L58"/>
    <mergeCell ref="E53:E54"/>
    <mergeCell ref="F53:F54"/>
    <mergeCell ref="G53:G54"/>
    <mergeCell ref="H53:H54"/>
    <mergeCell ref="I53:I54"/>
    <mergeCell ref="J53:J54"/>
    <mergeCell ref="K53:K54"/>
    <mergeCell ref="L53:L54"/>
    <mergeCell ref="D21:D25"/>
    <mergeCell ref="J59:J60"/>
    <mergeCell ref="K59:K60"/>
    <mergeCell ref="M59:M60"/>
    <mergeCell ref="N59:N60"/>
    <mergeCell ref="O59:O60"/>
    <mergeCell ref="K55:K56"/>
    <mergeCell ref="L55:L56"/>
    <mergeCell ref="M57:M58"/>
    <mergeCell ref="N57:N58"/>
    <mergeCell ref="O57:O58"/>
    <mergeCell ref="J55:J56"/>
    <mergeCell ref="N55:N56"/>
    <mergeCell ref="O55:O56"/>
    <mergeCell ref="M53:M54"/>
    <mergeCell ref="N53:N54"/>
    <mergeCell ref="O53:O54"/>
    <mergeCell ref="E57:E58"/>
    <mergeCell ref="F57:F58"/>
    <mergeCell ref="G57:G58"/>
    <mergeCell ref="H57:H58"/>
    <mergeCell ref="I57:I58"/>
    <mergeCell ref="E55:E56"/>
    <mergeCell ref="F55:F56"/>
    <mergeCell ref="M67:M68"/>
    <mergeCell ref="N67:N68"/>
    <mergeCell ref="O67:O68"/>
    <mergeCell ref="M65:M66"/>
    <mergeCell ref="N65:N66"/>
    <mergeCell ref="O65:O66"/>
    <mergeCell ref="E59:E60"/>
    <mergeCell ref="F59:F60"/>
    <mergeCell ref="G59:G60"/>
    <mergeCell ref="H59:H60"/>
    <mergeCell ref="I59:I60"/>
    <mergeCell ref="M63:M64"/>
    <mergeCell ref="N63:N64"/>
    <mergeCell ref="O63:O64"/>
    <mergeCell ref="M61:M62"/>
    <mergeCell ref="N61:N62"/>
    <mergeCell ref="O61:O62"/>
    <mergeCell ref="L59:L60"/>
  </mergeCells>
  <conditionalFormatting sqref="E103">
    <cfRule type="expression" priority="51">
      <formula>$K$117&gt;0</formula>
    </cfRule>
    <cfRule type="expression" dxfId="168" priority="52">
      <formula>$K$117=0</formula>
    </cfRule>
  </conditionalFormatting>
  <conditionalFormatting sqref="E178">
    <cfRule type="expression" dxfId="167" priority="26">
      <formula>$K$191=0</formula>
    </cfRule>
    <cfRule type="expression" priority="25">
      <formula>$K$191&gt;0</formula>
    </cfRule>
  </conditionalFormatting>
  <conditionalFormatting sqref="E110:F110">
    <cfRule type="expression" priority="49">
      <formula>$E$110&gt;0</formula>
    </cfRule>
    <cfRule type="expression" dxfId="166" priority="50">
      <formula>$E$110=0</formula>
    </cfRule>
  </conditionalFormatting>
  <conditionalFormatting sqref="E111:F111">
    <cfRule type="expression" priority="47">
      <formula>$E$111&gt;0</formula>
    </cfRule>
    <cfRule type="expression" dxfId="165" priority="48">
      <formula>$E$111=0</formula>
    </cfRule>
  </conditionalFormatting>
  <conditionalFormatting sqref="E112:F112">
    <cfRule type="expression" priority="45">
      <formula>$E$112&gt;0</formula>
    </cfRule>
    <cfRule type="expression" dxfId="164" priority="46">
      <formula>$E$112=0</formula>
    </cfRule>
  </conditionalFormatting>
  <conditionalFormatting sqref="E113:F113">
    <cfRule type="expression" priority="43">
      <formula>$E$113&gt;0</formula>
    </cfRule>
    <cfRule type="expression" dxfId="163" priority="44">
      <formula>$E$113=0</formula>
    </cfRule>
  </conditionalFormatting>
  <conditionalFormatting sqref="E114:F114">
    <cfRule type="expression" priority="41">
      <formula>$E$114&gt;0</formula>
    </cfRule>
    <cfRule type="expression" dxfId="162" priority="42">
      <formula>$E$114=0</formula>
    </cfRule>
  </conditionalFormatting>
  <conditionalFormatting sqref="E185:F185">
    <cfRule type="expression" priority="23">
      <formula>$E$185&gt;0</formula>
    </cfRule>
    <cfRule type="expression" dxfId="161" priority="24">
      <formula>$E$185=0</formula>
    </cfRule>
  </conditionalFormatting>
  <conditionalFormatting sqref="E186:F186">
    <cfRule type="expression" dxfId="160" priority="22">
      <formula>$E$186=0</formula>
    </cfRule>
    <cfRule type="expression" priority="21">
      <formula>$E$186&gt;0</formula>
    </cfRule>
  </conditionalFormatting>
  <conditionalFormatting sqref="E187:F187">
    <cfRule type="expression" dxfId="159" priority="20">
      <formula>$E$187=0</formula>
    </cfRule>
    <cfRule type="expression" priority="19">
      <formula>$E$187&gt;0</formula>
    </cfRule>
  </conditionalFormatting>
  <conditionalFormatting sqref="E188:F188">
    <cfRule type="expression" dxfId="158" priority="18">
      <formula>$E$188=0</formula>
    </cfRule>
    <cfRule type="expression" priority="17">
      <formula>$E$188&gt;0</formula>
    </cfRule>
  </conditionalFormatting>
  <conditionalFormatting sqref="E189:F189">
    <cfRule type="expression" dxfId="157" priority="16">
      <formula>$E$189=0</formula>
    </cfRule>
    <cfRule type="expression" priority="15">
      <formula>$E$189&gt;0</formula>
    </cfRule>
  </conditionalFormatting>
  <conditionalFormatting sqref="F66">
    <cfRule type="expression" dxfId="156" priority="14">
      <formula>$F$66=0</formula>
    </cfRule>
    <cfRule type="expression" priority="13">
      <formula>$F$66&gt;0</formula>
    </cfRule>
  </conditionalFormatting>
  <conditionalFormatting sqref="F67">
    <cfRule type="expression" dxfId="155" priority="12">
      <formula>$F$67=0</formula>
    </cfRule>
    <cfRule type="expression" priority="11">
      <formula>$F$67&gt;0</formula>
    </cfRule>
  </conditionalFormatting>
  <conditionalFormatting sqref="F68">
    <cfRule type="expression" dxfId="154" priority="10">
      <formula>$F$68=0</formula>
    </cfRule>
    <cfRule type="expression" priority="9">
      <formula>$F$68&gt;0</formula>
    </cfRule>
  </conditionalFormatting>
  <conditionalFormatting sqref="F69">
    <cfRule type="expression" dxfId="153" priority="8">
      <formula>$F$69=0</formula>
    </cfRule>
    <cfRule type="expression" priority="7">
      <formula>$F$69&gt;0</formula>
    </cfRule>
  </conditionalFormatting>
  <conditionalFormatting sqref="F70">
    <cfRule type="expression" dxfId="152" priority="6">
      <formula>$F$70=0</formula>
    </cfRule>
    <cfRule type="expression" priority="5">
      <formula>$F$70&gt;0</formula>
    </cfRule>
  </conditionalFormatting>
  <conditionalFormatting sqref="F71">
    <cfRule type="expression" dxfId="151" priority="4">
      <formula>$F$71=0</formula>
    </cfRule>
    <cfRule type="expression" priority="3">
      <formula>$F$71&gt;0</formula>
    </cfRule>
  </conditionalFormatting>
  <conditionalFormatting sqref="F72">
    <cfRule type="expression" dxfId="150" priority="2">
      <formula>$F$72=0</formula>
    </cfRule>
    <cfRule type="expression" priority="1">
      <formula>$F$72&gt;0</formula>
    </cfRule>
  </conditionalFormatting>
  <conditionalFormatting sqref="K185:L185">
    <cfRule type="expression" dxfId="149" priority="40">
      <formula>$D$199=0</formula>
    </cfRule>
    <cfRule type="expression" priority="39">
      <formula>$D$199&gt;0</formula>
    </cfRule>
  </conditionalFormatting>
  <conditionalFormatting sqref="K186:L186">
    <cfRule type="expression" dxfId="148" priority="38" stopIfTrue="1">
      <formula>$J$199=0</formula>
    </cfRule>
    <cfRule type="expression" priority="37">
      <formula>$J$199&gt;0</formula>
    </cfRule>
  </conditionalFormatting>
  <conditionalFormatting sqref="K187:L187">
    <cfRule type="expression" priority="35">
      <formula>$D$207&gt;0</formula>
    </cfRule>
    <cfRule type="expression" dxfId="147" priority="36">
      <formula>$D$207=0</formula>
    </cfRule>
  </conditionalFormatting>
  <conditionalFormatting sqref="K188:L188">
    <cfRule type="expression" dxfId="146" priority="34">
      <formula>$J$207=0</formula>
    </cfRule>
    <cfRule type="expression" priority="33">
      <formula>$J$207&gt;0</formula>
    </cfRule>
  </conditionalFormatting>
  <conditionalFormatting sqref="K189:L189">
    <cfRule type="expression" dxfId="145" priority="32">
      <formula>$D$215=0</formula>
    </cfRule>
    <cfRule type="expression" priority="31">
      <formula>$D$215&gt;0</formula>
    </cfRule>
  </conditionalFormatting>
  <conditionalFormatting sqref="K190:L190">
    <cfRule type="expression" dxfId="144" priority="30">
      <formula>$J$215=0</formula>
    </cfRule>
    <cfRule type="expression" priority="29">
      <formula>$J$215&gt;0</formula>
    </cfRule>
  </conditionalFormatting>
  <conditionalFormatting sqref="K191:L191">
    <cfRule type="expression" dxfId="143" priority="28">
      <formula>$K$191=0</formula>
    </cfRule>
    <cfRule type="expression" priority="27">
      <formula>$K$191&gt;0</formula>
    </cfRule>
  </conditionalFormatting>
  <conditionalFormatting sqref="K107:N107">
    <cfRule type="expression" priority="73">
      <formula>$D$125&gt;0</formula>
    </cfRule>
    <cfRule type="expression" dxfId="142" priority="74">
      <formula>$D$125=0</formula>
    </cfRule>
  </conditionalFormatting>
  <conditionalFormatting sqref="K108:N108">
    <cfRule type="expression" priority="71">
      <formula>$J$125&gt;0</formula>
    </cfRule>
    <cfRule type="expression" dxfId="141" priority="72">
      <formula>$J$125=0</formula>
    </cfRule>
  </conditionalFormatting>
  <conditionalFormatting sqref="K109:N109">
    <cfRule type="expression" priority="69">
      <formula>$D$133&gt;0</formula>
    </cfRule>
    <cfRule type="expression" dxfId="140" priority="70">
      <formula>$D$133=0</formula>
    </cfRule>
  </conditionalFormatting>
  <conditionalFormatting sqref="K110:N110">
    <cfRule type="expression" dxfId="139" priority="68">
      <formula>$J$133=0</formula>
    </cfRule>
    <cfRule type="expression" priority="67">
      <formula>$J$133&gt;0</formula>
    </cfRule>
  </conditionalFormatting>
  <conditionalFormatting sqref="K111:N111">
    <cfRule type="expression" dxfId="138" priority="66">
      <formula>$D$141=0</formula>
    </cfRule>
    <cfRule type="expression" priority="65">
      <formula>$D$141&gt;0</formula>
    </cfRule>
  </conditionalFormatting>
  <conditionalFormatting sqref="K112:N112">
    <cfRule type="expression" dxfId="137" priority="64">
      <formula>$J$141=0</formula>
    </cfRule>
    <cfRule type="expression" priority="63">
      <formula>$J$141&gt;0</formula>
    </cfRule>
  </conditionalFormatting>
  <conditionalFormatting sqref="K113:N113">
    <cfRule type="expression" dxfId="136" priority="62">
      <formula>$D$149=0</formula>
    </cfRule>
    <cfRule type="expression" priority="61">
      <formula>$D$149&gt;0</formula>
    </cfRule>
  </conditionalFormatting>
  <conditionalFormatting sqref="K114:N114">
    <cfRule type="expression" dxfId="135" priority="60">
      <formula>$J$149=0</formula>
    </cfRule>
    <cfRule type="expression" priority="59">
      <formula>$J$149&gt;0</formula>
    </cfRule>
  </conditionalFormatting>
  <conditionalFormatting sqref="K115:N115">
    <cfRule type="expression" dxfId="134" priority="58">
      <formula>$D$157=0</formula>
    </cfRule>
    <cfRule type="expression" priority="57">
      <formula>$D$157&gt;0</formula>
    </cfRule>
  </conditionalFormatting>
  <conditionalFormatting sqref="K116:N116">
    <cfRule type="expression" dxfId="133" priority="56">
      <formula>$J$157=0</formula>
    </cfRule>
    <cfRule type="expression" priority="55">
      <formula>$J$157&gt;0</formula>
    </cfRule>
  </conditionalFormatting>
  <conditionalFormatting sqref="K117:N117">
    <cfRule type="expression" dxfId="132" priority="54">
      <formula>$K$117=0</formula>
    </cfRule>
    <cfRule type="expression" priority="53">
      <formula>$K$117&gt;0</formula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6" id="{AD25E45E-49B7-074B-80EE-BFB467E9791F}">
            <xm:f>'Operational Information'!$J$47="Y"</xm:f>
            <x14:dxf/>
          </x14:cfRule>
          <x14:cfRule type="expression" priority="75" id="{3D2A67B4-991F-C249-A8ED-3E5827040D8B}">
            <xm:f>'Operational Information'!$J$47="N"</xm:f>
            <x14:dxf>
              <fill>
                <patternFill patternType="darkGray"/>
              </fill>
            </x14:dxf>
          </x14:cfRule>
          <x14:cfRule type="expression" priority="77" id="{C3228DDC-DEB9-6542-A64A-86AB663D710E}">
            <xm:f>'Operational Information'!$J$47="&gt;&gt;เลือก&lt;&lt;"</xm:f>
            <x14:dxf>
              <fill>
                <patternFill patternType="darkGray"/>
              </fill>
            </x14:dxf>
          </x14:cfRule>
          <xm:sqref>A184:K189 A1:XFD35 A36:D36 F36:XFD36 A37:XFD37 A38:D38 F38:XFD38 A39:XFD39 A40:D40 F40:XFD40 A41:XFD41 A42:D42 F42:XFD42 A43:XFD43 A44:D44 F44:XFD44 A45:XFD45 A46:D46 F46:XFD46 A47:XFD47 A48:D48 F48:XFD48 A49:XFD49 A50:D50 F50:XFD50 A51:XFD51 A52:D52 F52:XFD52 A53:XFD183 M184:XFD189 A190:XFD1048576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F7BC5-D17C-5142-95E6-3CBE8DBAC1AE}">
  <sheetPr>
    <tabColor rgb="FF00B0F0"/>
  </sheetPr>
  <dimension ref="A1:BC174"/>
  <sheetViews>
    <sheetView showGridLines="0" zoomScale="60" zoomScaleNormal="60" workbookViewId="0">
      <pane ySplit="1" topLeftCell="A2" activePane="bottomLeft" state="frozen"/>
      <selection pane="bottomLeft" activeCell="P64" sqref="P64"/>
    </sheetView>
  </sheetViews>
  <sheetFormatPr defaultColWidth="10.77734375" defaultRowHeight="14.4"/>
  <cols>
    <col min="1" max="1" width="5.77734375" style="66" customWidth="1"/>
    <col min="2" max="2" width="9.33203125" style="66" customWidth="1"/>
    <col min="3" max="3" width="7.77734375" style="66" customWidth="1"/>
    <col min="4" max="4" width="44.33203125" style="66" customWidth="1"/>
    <col min="5" max="5" width="40.33203125" style="66" customWidth="1"/>
    <col min="6" max="6" width="36.109375" style="66" customWidth="1"/>
    <col min="7" max="7" width="5.6640625" style="66" customWidth="1"/>
    <col min="8" max="8" width="37.44140625" style="66" customWidth="1"/>
    <col min="9" max="9" width="45.6640625" style="66" customWidth="1"/>
    <col min="10" max="10" width="40.109375" style="66" customWidth="1"/>
    <col min="11" max="12" width="36.77734375" style="66" customWidth="1"/>
    <col min="13" max="13" width="36.109375" style="66" customWidth="1"/>
    <col min="14" max="14" width="36.44140625" style="66" customWidth="1"/>
    <col min="15" max="15" width="32.109375" style="582" customWidth="1"/>
    <col min="16" max="16" width="30.33203125" style="581" customWidth="1"/>
    <col min="17" max="17" width="34.6640625" style="581" customWidth="1"/>
    <col min="18" max="18" width="34" style="581" customWidth="1"/>
    <col min="19" max="19" width="28" style="581" customWidth="1"/>
    <col min="20" max="20" width="26.6640625" style="581" customWidth="1"/>
    <col min="21" max="28" width="8.77734375" style="581" customWidth="1"/>
    <col min="29" max="55" width="10.77734375" style="581"/>
    <col min="56" max="16384" width="10.77734375" style="66"/>
  </cols>
  <sheetData>
    <row r="1" spans="1:55" s="297" customFormat="1" ht="88.95" customHeight="1">
      <c r="J1" s="1671" t="s">
        <v>392</v>
      </c>
      <c r="K1" s="1671"/>
      <c r="L1" s="1671"/>
      <c r="M1" s="1671"/>
      <c r="O1" s="498"/>
      <c r="P1" s="581"/>
      <c r="Q1" s="581"/>
      <c r="R1" s="581"/>
      <c r="S1" s="581"/>
      <c r="T1" s="581"/>
      <c r="U1" s="581"/>
      <c r="V1" s="581"/>
      <c r="W1" s="581"/>
      <c r="X1" s="581"/>
      <c r="Y1" s="581"/>
      <c r="Z1" s="581"/>
      <c r="AA1" s="581"/>
      <c r="AB1" s="581"/>
      <c r="AC1" s="581"/>
      <c r="AD1" s="581"/>
      <c r="AE1" s="581"/>
      <c r="AF1" s="581"/>
      <c r="AG1" s="581"/>
      <c r="AH1" s="581"/>
      <c r="AI1" s="581"/>
      <c r="AJ1" s="581"/>
      <c r="AK1" s="581"/>
      <c r="AL1" s="581"/>
      <c r="AM1" s="581"/>
      <c r="AN1" s="581"/>
      <c r="AO1" s="581"/>
      <c r="AP1" s="581"/>
      <c r="AQ1" s="581"/>
      <c r="AR1" s="581"/>
      <c r="AS1" s="581"/>
      <c r="AT1" s="581"/>
      <c r="AU1" s="581"/>
      <c r="AV1" s="581"/>
      <c r="AW1" s="581"/>
      <c r="AX1" s="581"/>
      <c r="AY1" s="581"/>
      <c r="AZ1" s="581"/>
      <c r="BA1" s="581"/>
      <c r="BB1" s="581"/>
      <c r="BC1" s="581"/>
    </row>
    <row r="2" spans="1:55" s="254" customFormat="1" ht="28.05" customHeight="1" thickBot="1">
      <c r="A2" s="583"/>
      <c r="B2" s="583"/>
      <c r="C2" s="583"/>
      <c r="D2" s="583"/>
      <c r="E2" s="583"/>
      <c r="F2" s="583"/>
      <c r="G2" s="583"/>
      <c r="H2" s="583"/>
      <c r="I2" s="583"/>
      <c r="J2" s="583"/>
      <c r="K2" s="583"/>
      <c r="L2" s="583"/>
      <c r="M2" s="583"/>
      <c r="N2" s="583"/>
      <c r="O2" s="583"/>
      <c r="P2" s="583"/>
      <c r="Q2" s="583"/>
      <c r="R2" s="583"/>
      <c r="S2" s="583"/>
      <c r="T2" s="583"/>
      <c r="U2" s="583"/>
      <c r="V2" s="583"/>
      <c r="W2" s="583"/>
      <c r="X2" s="583"/>
      <c r="Y2" s="583"/>
      <c r="Z2" s="581"/>
      <c r="AA2" s="581"/>
      <c r="AB2" s="581"/>
      <c r="AC2" s="581"/>
      <c r="AD2" s="581"/>
      <c r="AE2" s="581"/>
      <c r="AF2" s="581"/>
      <c r="AG2" s="581"/>
      <c r="AH2" s="581"/>
      <c r="AI2" s="581"/>
      <c r="AJ2" s="581"/>
      <c r="AK2" s="581"/>
      <c r="AL2" s="581"/>
      <c r="AM2" s="581"/>
      <c r="AN2" s="581"/>
      <c r="AO2" s="581"/>
      <c r="AP2" s="581"/>
      <c r="AQ2" s="581"/>
      <c r="AR2" s="581"/>
      <c r="AS2" s="581"/>
      <c r="AT2" s="581"/>
      <c r="AU2" s="581"/>
      <c r="AV2" s="581"/>
      <c r="AW2" s="581"/>
      <c r="AX2" s="581"/>
      <c r="AY2" s="581"/>
      <c r="AZ2" s="581"/>
      <c r="BA2" s="581"/>
      <c r="BB2" s="581"/>
      <c r="BC2" s="581"/>
    </row>
    <row r="3" spans="1:55" ht="25.8">
      <c r="A3" s="580"/>
      <c r="B3" s="588"/>
      <c r="C3" s="564"/>
      <c r="D3" s="589"/>
      <c r="E3" s="590"/>
      <c r="F3" s="589"/>
      <c r="G3" s="589"/>
      <c r="H3" s="564"/>
      <c r="I3" s="589"/>
      <c r="J3" s="589"/>
      <c r="K3" s="589"/>
      <c r="L3" s="589"/>
      <c r="M3" s="589"/>
      <c r="N3" s="589"/>
      <c r="O3" s="591"/>
      <c r="P3" s="592"/>
      <c r="Q3" s="592"/>
      <c r="R3" s="592"/>
      <c r="S3" s="592"/>
      <c r="T3" s="592"/>
      <c r="U3" s="592"/>
      <c r="V3" s="592"/>
      <c r="W3" s="592"/>
      <c r="X3" s="593"/>
      <c r="Y3" s="583"/>
    </row>
    <row r="4" spans="1:55" ht="25.8">
      <c r="A4" s="580"/>
      <c r="B4" s="791"/>
      <c r="C4" s="596" t="s">
        <v>393</v>
      </c>
      <c r="D4" s="596"/>
      <c r="E4" s="596"/>
      <c r="F4" s="295"/>
      <c r="G4" s="295"/>
      <c r="H4" s="1161"/>
      <c r="I4" s="1161"/>
      <c r="J4" s="1161"/>
      <c r="K4" s="1161"/>
      <c r="L4" s="1161"/>
      <c r="M4" s="1161"/>
      <c r="N4" s="1161"/>
      <c r="O4" s="497"/>
      <c r="X4" s="594"/>
      <c r="Y4" s="583"/>
    </row>
    <row r="5" spans="1:55" s="253" customFormat="1" ht="21">
      <c r="A5" s="580"/>
      <c r="B5" s="354"/>
      <c r="C5" s="1056" t="s">
        <v>394</v>
      </c>
      <c r="O5" s="582"/>
      <c r="P5" s="581"/>
      <c r="Q5" s="581"/>
      <c r="R5" s="581"/>
      <c r="S5" s="581"/>
      <c r="T5" s="581"/>
      <c r="U5" s="581"/>
      <c r="V5" s="581"/>
      <c r="W5" s="581"/>
      <c r="X5" s="594"/>
      <c r="Y5" s="583"/>
      <c r="Z5" s="581"/>
      <c r="AA5" s="581"/>
      <c r="AB5" s="581"/>
      <c r="AC5" s="581"/>
      <c r="AD5" s="581"/>
      <c r="AE5" s="581"/>
      <c r="AF5" s="581"/>
      <c r="AG5" s="581"/>
      <c r="AH5" s="581"/>
      <c r="AI5" s="581"/>
      <c r="AJ5" s="581"/>
      <c r="AK5" s="581"/>
      <c r="AL5" s="581"/>
      <c r="AM5" s="581"/>
      <c r="AN5" s="581"/>
      <c r="AO5" s="581"/>
      <c r="AP5" s="581"/>
      <c r="AQ5" s="581"/>
      <c r="AR5" s="581"/>
      <c r="AS5" s="581"/>
      <c r="AT5" s="581"/>
      <c r="AU5" s="581"/>
      <c r="AV5" s="581"/>
      <c r="AW5" s="581"/>
      <c r="AX5" s="581"/>
      <c r="AY5" s="581"/>
      <c r="AZ5" s="581"/>
      <c r="BA5" s="581"/>
      <c r="BB5" s="581"/>
      <c r="BC5" s="581"/>
    </row>
    <row r="6" spans="1:55" s="253" customFormat="1" ht="21">
      <c r="A6" s="580"/>
      <c r="B6" s="354"/>
      <c r="C6" s="1056" t="s">
        <v>395</v>
      </c>
      <c r="O6" s="582"/>
      <c r="P6" s="581"/>
      <c r="Q6" s="581"/>
      <c r="R6" s="581"/>
      <c r="S6" s="581"/>
      <c r="T6" s="581"/>
      <c r="U6" s="581"/>
      <c r="V6" s="581"/>
      <c r="W6" s="581"/>
      <c r="X6" s="594"/>
      <c r="Y6" s="583"/>
      <c r="Z6" s="581"/>
      <c r="AA6" s="581"/>
      <c r="AB6" s="581"/>
      <c r="AC6" s="581"/>
      <c r="AD6" s="581"/>
      <c r="AE6" s="581"/>
      <c r="AF6" s="581"/>
      <c r="AG6" s="581"/>
      <c r="AH6" s="581"/>
      <c r="AI6" s="581"/>
      <c r="AJ6" s="581"/>
      <c r="AK6" s="581"/>
      <c r="AL6" s="581"/>
      <c r="AM6" s="581"/>
      <c r="AN6" s="581"/>
      <c r="AO6" s="581"/>
      <c r="AP6" s="581"/>
      <c r="AQ6" s="581"/>
      <c r="AR6" s="581"/>
      <c r="AS6" s="581"/>
      <c r="AT6" s="581"/>
      <c r="AU6" s="581"/>
      <c r="AV6" s="581"/>
      <c r="AW6" s="581"/>
      <c r="AX6" s="581"/>
      <c r="AY6" s="581"/>
      <c r="AZ6" s="581"/>
      <c r="BA6" s="581"/>
      <c r="BB6" s="581"/>
      <c r="BC6" s="581"/>
    </row>
    <row r="7" spans="1:55" ht="23.4">
      <c r="A7" s="580"/>
      <c r="B7" s="354"/>
      <c r="C7" s="253"/>
      <c r="E7" s="253"/>
      <c r="F7" s="362"/>
      <c r="G7" s="362"/>
      <c r="H7" s="253"/>
      <c r="I7" s="253"/>
      <c r="J7" s="253"/>
      <c r="K7" s="253"/>
      <c r="L7" s="253"/>
      <c r="M7" s="253"/>
      <c r="N7" s="253"/>
      <c r="X7" s="594"/>
      <c r="Y7" s="583"/>
    </row>
    <row r="8" spans="1:55" ht="25.8">
      <c r="A8" s="580"/>
      <c r="B8" s="354"/>
      <c r="C8" s="253"/>
      <c r="D8" s="596" t="s">
        <v>396</v>
      </c>
      <c r="E8" s="253"/>
      <c r="F8" s="253"/>
      <c r="G8" s="253"/>
      <c r="H8" s="253"/>
      <c r="I8" s="253"/>
      <c r="J8" s="253"/>
      <c r="K8" s="253"/>
      <c r="L8" s="253"/>
      <c r="M8" s="253"/>
      <c r="N8" s="351"/>
      <c r="O8" s="586"/>
      <c r="X8" s="594"/>
      <c r="Y8" s="583"/>
    </row>
    <row r="9" spans="1:55" ht="23.4">
      <c r="A9" s="580"/>
      <c r="B9" s="354"/>
      <c r="C9" s="253"/>
      <c r="D9" s="253"/>
      <c r="E9" s="308" t="s">
        <v>397</v>
      </c>
      <c r="F9" s="901">
        <f>T18</f>
        <v>0</v>
      </c>
      <c r="G9" s="1218" t="s">
        <v>398</v>
      </c>
      <c r="H9" s="1218"/>
      <c r="I9" s="1664" t="s">
        <v>399</v>
      </c>
      <c r="J9" s="1665"/>
      <c r="K9" s="253"/>
      <c r="L9" s="351"/>
      <c r="M9" s="319"/>
      <c r="N9" s="253"/>
      <c r="X9" s="594"/>
      <c r="Y9" s="583"/>
    </row>
    <row r="10" spans="1:55" ht="23.4">
      <c r="A10" s="580"/>
      <c r="B10" s="354"/>
      <c r="C10" s="253"/>
      <c r="D10" s="253"/>
      <c r="E10" s="308"/>
      <c r="F10" s="595"/>
      <c r="G10" s="595"/>
      <c r="H10" s="351"/>
      <c r="I10" s="351"/>
      <c r="J10" s="319"/>
      <c r="K10" s="351"/>
      <c r="L10" s="351"/>
      <c r="M10" s="319"/>
      <c r="N10" s="253"/>
      <c r="X10" s="594"/>
      <c r="Y10" s="583"/>
    </row>
    <row r="11" spans="1:55" ht="23.4">
      <c r="A11" s="580"/>
      <c r="B11" s="354"/>
      <c r="C11" s="253"/>
      <c r="D11" s="253"/>
      <c r="E11" s="293" t="s">
        <v>400</v>
      </c>
      <c r="F11" s="526" t="s">
        <v>122</v>
      </c>
      <c r="G11" s="1481" t="s">
        <v>123</v>
      </c>
      <c r="H11" s="1483"/>
      <c r="I11" s="526" t="s">
        <v>124</v>
      </c>
      <c r="J11" s="526" t="s">
        <v>125</v>
      </c>
      <c r="K11" s="526" t="s">
        <v>126</v>
      </c>
      <c r="L11" s="526" t="s">
        <v>127</v>
      </c>
      <c r="M11" s="526" t="s">
        <v>128</v>
      </c>
      <c r="N11" s="526" t="s">
        <v>128</v>
      </c>
      <c r="O11" s="587" t="s">
        <v>129</v>
      </c>
      <c r="P11" s="526" t="s">
        <v>130</v>
      </c>
      <c r="Q11" s="526" t="s">
        <v>131</v>
      </c>
      <c r="R11" s="526" t="s">
        <v>132</v>
      </c>
      <c r="S11" s="526" t="s">
        <v>133</v>
      </c>
      <c r="T11" s="906" t="s">
        <v>121</v>
      </c>
      <c r="X11" s="594"/>
      <c r="Y11" s="583"/>
    </row>
    <row r="12" spans="1:55" ht="21">
      <c r="A12" s="580"/>
      <c r="B12" s="354"/>
      <c r="C12" s="253"/>
      <c r="D12" s="253"/>
      <c r="E12" s="584" t="s">
        <v>401</v>
      </c>
      <c r="F12" s="766"/>
      <c r="G12" s="1610"/>
      <c r="H12" s="1612"/>
      <c r="I12" s="766"/>
      <c r="J12" s="766"/>
      <c r="K12" s="766"/>
      <c r="L12" s="766"/>
      <c r="M12" s="766"/>
      <c r="N12" s="766"/>
      <c r="O12" s="1210"/>
      <c r="P12" s="802"/>
      <c r="Q12" s="802"/>
      <c r="R12" s="802"/>
      <c r="S12" s="802"/>
      <c r="T12" s="900">
        <f t="shared" ref="T12:T18" si="0">SUM(F12:S12)</f>
        <v>0</v>
      </c>
      <c r="X12" s="594"/>
      <c r="Y12" s="583"/>
    </row>
    <row r="13" spans="1:55" ht="21">
      <c r="A13" s="580"/>
      <c r="B13" s="354"/>
      <c r="C13" s="253"/>
      <c r="D13" s="253"/>
      <c r="E13" s="584" t="s">
        <v>402</v>
      </c>
      <c r="F13" s="766"/>
      <c r="G13" s="1610"/>
      <c r="H13" s="1612"/>
      <c r="I13" s="766"/>
      <c r="J13" s="766"/>
      <c r="K13" s="766"/>
      <c r="L13" s="766"/>
      <c r="M13" s="766"/>
      <c r="N13" s="766"/>
      <c r="O13" s="1210"/>
      <c r="P13" s="802"/>
      <c r="Q13" s="802"/>
      <c r="R13" s="802"/>
      <c r="S13" s="802"/>
      <c r="T13" s="900">
        <f t="shared" si="0"/>
        <v>0</v>
      </c>
      <c r="X13" s="594"/>
      <c r="Y13" s="583"/>
    </row>
    <row r="14" spans="1:55" ht="21">
      <c r="A14" s="580"/>
      <c r="B14" s="354"/>
      <c r="C14" s="253"/>
      <c r="D14" s="253"/>
      <c r="E14" s="584" t="s">
        <v>403</v>
      </c>
      <c r="F14" s="766"/>
      <c r="G14" s="1610"/>
      <c r="H14" s="1612"/>
      <c r="I14" s="766"/>
      <c r="J14" s="766"/>
      <c r="K14" s="766"/>
      <c r="L14" s="766"/>
      <c r="M14" s="766"/>
      <c r="N14" s="766"/>
      <c r="O14" s="1210"/>
      <c r="P14" s="802"/>
      <c r="Q14" s="802"/>
      <c r="R14" s="802"/>
      <c r="S14" s="802"/>
      <c r="T14" s="900">
        <f t="shared" si="0"/>
        <v>0</v>
      </c>
      <c r="X14" s="594"/>
      <c r="Y14" s="583"/>
    </row>
    <row r="15" spans="1:55" ht="21">
      <c r="A15" s="580"/>
      <c r="B15" s="354"/>
      <c r="C15" s="253"/>
      <c r="D15" s="253"/>
      <c r="E15" s="584" t="s">
        <v>254</v>
      </c>
      <c r="F15" s="766"/>
      <c r="G15" s="1610"/>
      <c r="H15" s="1612"/>
      <c r="I15" s="766"/>
      <c r="J15" s="766"/>
      <c r="K15" s="766"/>
      <c r="L15" s="766"/>
      <c r="M15" s="766"/>
      <c r="N15" s="766"/>
      <c r="O15" s="1210"/>
      <c r="P15" s="802"/>
      <c r="Q15" s="802"/>
      <c r="R15" s="802"/>
      <c r="S15" s="802"/>
      <c r="T15" s="900">
        <f t="shared" si="0"/>
        <v>0</v>
      </c>
      <c r="X15" s="594"/>
      <c r="Y15" s="583"/>
    </row>
    <row r="16" spans="1:55" ht="21">
      <c r="A16" s="580"/>
      <c r="B16" s="354"/>
      <c r="C16" s="253"/>
      <c r="D16" s="253"/>
      <c r="E16" s="585"/>
      <c r="F16" s="766"/>
      <c r="G16" s="1610"/>
      <c r="H16" s="1612"/>
      <c r="I16" s="766"/>
      <c r="J16" s="766"/>
      <c r="K16" s="766"/>
      <c r="L16" s="766"/>
      <c r="M16" s="766"/>
      <c r="N16" s="766"/>
      <c r="O16" s="1210"/>
      <c r="P16" s="802"/>
      <c r="Q16" s="802"/>
      <c r="R16" s="802"/>
      <c r="S16" s="802"/>
      <c r="T16" s="900">
        <f t="shared" si="0"/>
        <v>0</v>
      </c>
      <c r="X16" s="594"/>
      <c r="Y16" s="583"/>
    </row>
    <row r="17" spans="1:25" ht="21">
      <c r="A17" s="580"/>
      <c r="B17" s="354"/>
      <c r="C17" s="253"/>
      <c r="D17" s="253"/>
      <c r="E17" s="584"/>
      <c r="F17" s="766"/>
      <c r="G17" s="1610"/>
      <c r="H17" s="1612"/>
      <c r="I17" s="766"/>
      <c r="J17" s="766"/>
      <c r="K17" s="766"/>
      <c r="L17" s="766"/>
      <c r="M17" s="766"/>
      <c r="N17" s="766"/>
      <c r="O17" s="1210"/>
      <c r="P17" s="802"/>
      <c r="Q17" s="802"/>
      <c r="R17" s="802"/>
      <c r="S17" s="802"/>
      <c r="T17" s="900">
        <f t="shared" si="0"/>
        <v>0</v>
      </c>
      <c r="X17" s="594"/>
      <c r="Y17" s="583"/>
    </row>
    <row r="18" spans="1:25" ht="21">
      <c r="A18" s="580"/>
      <c r="B18" s="354"/>
      <c r="C18" s="253"/>
      <c r="D18" s="253"/>
      <c r="E18" s="908" t="s">
        <v>121</v>
      </c>
      <c r="F18" s="899">
        <f t="shared" ref="F18:S18" si="1">SUM(F12:F17)</f>
        <v>0</v>
      </c>
      <c r="G18" s="1669">
        <f>SUM(G12:H17)</f>
        <v>0</v>
      </c>
      <c r="H18" s="1670"/>
      <c r="I18" s="899">
        <f t="shared" si="1"/>
        <v>0</v>
      </c>
      <c r="J18" s="899">
        <f>SUM(J12:J17)</f>
        <v>0</v>
      </c>
      <c r="K18" s="899">
        <f t="shared" si="1"/>
        <v>0</v>
      </c>
      <c r="L18" s="899">
        <f t="shared" si="1"/>
        <v>0</v>
      </c>
      <c r="M18" s="899">
        <f t="shared" si="1"/>
        <v>0</v>
      </c>
      <c r="N18" s="899">
        <f t="shared" si="1"/>
        <v>0</v>
      </c>
      <c r="O18" s="1213">
        <f t="shared" si="1"/>
        <v>0</v>
      </c>
      <c r="P18" s="528">
        <f t="shared" si="1"/>
        <v>0</v>
      </c>
      <c r="Q18" s="528">
        <f t="shared" si="1"/>
        <v>0</v>
      </c>
      <c r="R18" s="528">
        <f t="shared" si="1"/>
        <v>0</v>
      </c>
      <c r="S18" s="528">
        <f t="shared" si="1"/>
        <v>0</v>
      </c>
      <c r="T18" s="528">
        <f t="shared" si="0"/>
        <v>0</v>
      </c>
      <c r="X18" s="594"/>
      <c r="Y18" s="583"/>
    </row>
    <row r="19" spans="1:25" ht="23.4">
      <c r="A19" s="580"/>
      <c r="B19" s="354"/>
      <c r="C19" s="253"/>
      <c r="D19" s="253"/>
      <c r="E19" s="308"/>
      <c r="F19" s="595"/>
      <c r="G19" s="595"/>
      <c r="H19" s="351"/>
      <c r="I19" s="351"/>
      <c r="J19" s="319"/>
      <c r="K19" s="351"/>
      <c r="L19" s="351"/>
      <c r="M19" s="319"/>
      <c r="N19" s="253"/>
      <c r="X19" s="594"/>
      <c r="Y19" s="583"/>
    </row>
    <row r="20" spans="1:25" ht="23.4">
      <c r="A20" s="580"/>
      <c r="B20" s="354"/>
      <c r="C20" s="253"/>
      <c r="D20" s="253"/>
      <c r="E20" s="307" t="s">
        <v>400</v>
      </c>
      <c r="F20" s="1209" t="s">
        <v>404</v>
      </c>
      <c r="G20" s="1662" t="s">
        <v>405</v>
      </c>
      <c r="H20" s="1663"/>
      <c r="I20" s="1662" t="s">
        <v>406</v>
      </c>
      <c r="J20" s="1668"/>
      <c r="K20" s="1609" t="s">
        <v>407</v>
      </c>
      <c r="L20" s="1609"/>
      <c r="M20" s="1609"/>
      <c r="N20" s="253"/>
      <c r="X20" s="594"/>
      <c r="Y20" s="583"/>
    </row>
    <row r="21" spans="1:25" ht="23.4">
      <c r="A21" s="580"/>
      <c r="B21" s="354"/>
      <c r="C21" s="253"/>
      <c r="D21" s="253"/>
      <c r="E21" s="584" t="s">
        <v>401</v>
      </c>
      <c r="F21" s="530"/>
      <c r="G21" s="1610"/>
      <c r="H21" s="1612"/>
      <c r="I21" s="1666"/>
      <c r="J21" s="1667"/>
      <c r="K21" s="1610"/>
      <c r="L21" s="1611"/>
      <c r="M21" s="1612"/>
      <c r="N21" s="253"/>
      <c r="X21" s="594"/>
      <c r="Y21" s="583"/>
    </row>
    <row r="22" spans="1:25" ht="23.4">
      <c r="A22" s="580"/>
      <c r="B22" s="354"/>
      <c r="C22" s="253"/>
      <c r="D22" s="253"/>
      <c r="E22" s="584" t="s">
        <v>402</v>
      </c>
      <c r="F22" s="530"/>
      <c r="G22" s="1610"/>
      <c r="H22" s="1612"/>
      <c r="I22" s="1666"/>
      <c r="J22" s="1667"/>
      <c r="K22" s="1610"/>
      <c r="L22" s="1611"/>
      <c r="M22" s="1612"/>
      <c r="N22" s="253"/>
      <c r="X22" s="594"/>
      <c r="Y22" s="583"/>
    </row>
    <row r="23" spans="1:25" ht="23.4">
      <c r="A23" s="580"/>
      <c r="B23" s="354"/>
      <c r="C23" s="253"/>
      <c r="D23" s="253"/>
      <c r="E23" s="584" t="s">
        <v>403</v>
      </c>
      <c r="F23" s="530"/>
      <c r="G23" s="1610"/>
      <c r="H23" s="1612"/>
      <c r="I23" s="1666"/>
      <c r="J23" s="1667"/>
      <c r="K23" s="1610"/>
      <c r="L23" s="1611"/>
      <c r="M23" s="1612"/>
      <c r="N23" s="253"/>
      <c r="X23" s="594"/>
      <c r="Y23" s="583"/>
    </row>
    <row r="24" spans="1:25" ht="23.4">
      <c r="A24" s="580"/>
      <c r="B24" s="354"/>
      <c r="C24" s="253"/>
      <c r="D24" s="253"/>
      <c r="E24" s="584" t="s">
        <v>254</v>
      </c>
      <c r="F24" s="530"/>
      <c r="G24" s="1610"/>
      <c r="H24" s="1612"/>
      <c r="I24" s="1658"/>
      <c r="J24" s="1659"/>
      <c r="K24" s="1610"/>
      <c r="L24" s="1611"/>
      <c r="M24" s="1612"/>
      <c r="N24" s="253"/>
      <c r="X24" s="594"/>
      <c r="Y24" s="583"/>
    </row>
    <row r="25" spans="1:25" ht="23.4">
      <c r="A25" s="580"/>
      <c r="B25" s="354"/>
      <c r="C25" s="253"/>
      <c r="D25" s="253"/>
      <c r="E25" s="585"/>
      <c r="F25" s="530"/>
      <c r="G25" s="1610"/>
      <c r="H25" s="1612"/>
      <c r="I25" s="1658"/>
      <c r="J25" s="1659"/>
      <c r="K25" s="1610"/>
      <c r="L25" s="1611"/>
      <c r="M25" s="1612"/>
      <c r="N25" s="253"/>
      <c r="X25" s="594"/>
      <c r="Y25" s="583"/>
    </row>
    <row r="26" spans="1:25" ht="23.4">
      <c r="A26" s="580"/>
      <c r="B26" s="354"/>
      <c r="C26" s="253"/>
      <c r="D26" s="253"/>
      <c r="E26" s="758"/>
      <c r="F26" s="595"/>
      <c r="G26" s="595"/>
      <c r="H26" s="599"/>
      <c r="I26" s="1223"/>
      <c r="J26" s="1223"/>
      <c r="K26" s="595"/>
      <c r="L26" s="595"/>
      <c r="M26" s="599"/>
      <c r="N26" s="253"/>
      <c r="X26" s="594"/>
      <c r="Y26" s="583"/>
    </row>
    <row r="27" spans="1:25" ht="25.8">
      <c r="A27" s="580"/>
      <c r="B27" s="354"/>
      <c r="C27" s="253"/>
      <c r="D27" s="596" t="s">
        <v>408</v>
      </c>
      <c r="E27" s="253"/>
      <c r="F27" s="362"/>
      <c r="G27" s="362"/>
      <c r="H27" s="325"/>
      <c r="I27" s="351"/>
      <c r="J27" s="599"/>
      <c r="K27" s="253"/>
      <c r="L27" s="351"/>
      <c r="M27" s="599"/>
      <c r="N27" s="253"/>
      <c r="X27" s="594"/>
      <c r="Y27" s="583"/>
    </row>
    <row r="28" spans="1:25" ht="21">
      <c r="A28" s="580"/>
      <c r="B28" s="354"/>
      <c r="C28" s="253"/>
      <c r="D28" s="253"/>
      <c r="E28" s="253"/>
      <c r="F28" s="253"/>
      <c r="G28" s="253"/>
      <c r="H28" s="1218"/>
      <c r="I28" s="351"/>
      <c r="J28" s="599"/>
      <c r="K28" s="253"/>
      <c r="L28" s="351"/>
      <c r="M28" s="599"/>
      <c r="N28" s="253"/>
      <c r="X28" s="594"/>
      <c r="Y28" s="583"/>
    </row>
    <row r="29" spans="1:25" ht="23.4">
      <c r="A29" s="580"/>
      <c r="B29" s="354"/>
      <c r="C29" s="253"/>
      <c r="D29" s="253"/>
      <c r="E29" s="308" t="s">
        <v>397</v>
      </c>
      <c r="F29" s="901">
        <f>T38</f>
        <v>0</v>
      </c>
      <c r="G29" s="792" t="s">
        <v>398</v>
      </c>
      <c r="H29" s="253"/>
      <c r="I29" s="1664" t="s">
        <v>409</v>
      </c>
      <c r="J29" s="1665"/>
      <c r="K29" s="253"/>
      <c r="L29" s="351"/>
      <c r="M29" s="319"/>
      <c r="N29" s="253"/>
      <c r="X29" s="594"/>
      <c r="Y29" s="583"/>
    </row>
    <row r="30" spans="1:25" ht="23.4">
      <c r="A30" s="580"/>
      <c r="B30" s="354"/>
      <c r="C30" s="253"/>
      <c r="D30" s="253"/>
      <c r="E30" s="308"/>
      <c r="F30" s="595"/>
      <c r="G30" s="595"/>
      <c r="H30" s="351"/>
      <c r="I30" s="351"/>
      <c r="J30" s="319"/>
      <c r="K30" s="351"/>
      <c r="L30" s="351"/>
      <c r="M30" s="319"/>
      <c r="N30" s="253"/>
      <c r="X30" s="594"/>
      <c r="Y30" s="583"/>
    </row>
    <row r="31" spans="1:25" ht="23.4">
      <c r="A31" s="580"/>
      <c r="B31" s="354"/>
      <c r="C31" s="253"/>
      <c r="D31" s="253"/>
      <c r="E31" s="293" t="s">
        <v>400</v>
      </c>
      <c r="F31" s="526" t="s">
        <v>122</v>
      </c>
      <c r="G31" s="1481" t="s">
        <v>123</v>
      </c>
      <c r="H31" s="1483"/>
      <c r="I31" s="526" t="s">
        <v>124</v>
      </c>
      <c r="J31" s="526" t="s">
        <v>125</v>
      </c>
      <c r="K31" s="526" t="s">
        <v>126</v>
      </c>
      <c r="L31" s="526" t="s">
        <v>127</v>
      </c>
      <c r="M31" s="526" t="s">
        <v>128</v>
      </c>
      <c r="N31" s="526" t="s">
        <v>128</v>
      </c>
      <c r="O31" s="346" t="s">
        <v>129</v>
      </c>
      <c r="P31" s="526" t="s">
        <v>130</v>
      </c>
      <c r="Q31" s="526" t="s">
        <v>131</v>
      </c>
      <c r="R31" s="526" t="s">
        <v>132</v>
      </c>
      <c r="S31" s="526" t="s">
        <v>133</v>
      </c>
      <c r="T31" s="906" t="s">
        <v>121</v>
      </c>
      <c r="X31" s="594"/>
      <c r="Y31" s="583"/>
    </row>
    <row r="32" spans="1:25" ht="21">
      <c r="A32" s="580"/>
      <c r="B32" s="354"/>
      <c r="C32" s="253"/>
      <c r="D32" s="253"/>
      <c r="E32" s="763"/>
      <c r="F32" s="766"/>
      <c r="G32" s="1610"/>
      <c r="H32" s="1612"/>
      <c r="I32" s="766"/>
      <c r="J32" s="766"/>
      <c r="K32" s="766"/>
      <c r="L32" s="766"/>
      <c r="M32" s="766"/>
      <c r="N32" s="766"/>
      <c r="O32" s="766"/>
      <c r="P32" s="802"/>
      <c r="Q32" s="802"/>
      <c r="R32" s="802"/>
      <c r="S32" s="802"/>
      <c r="T32" s="900">
        <f t="shared" ref="T32:T38" si="2">SUM(F32:S32)</f>
        <v>0</v>
      </c>
      <c r="X32" s="594"/>
      <c r="Y32" s="583"/>
    </row>
    <row r="33" spans="1:55" ht="21">
      <c r="A33" s="580"/>
      <c r="B33" s="354"/>
      <c r="C33" s="253"/>
      <c r="D33" s="253"/>
      <c r="E33" s="763"/>
      <c r="F33" s="766"/>
      <c r="G33" s="1610"/>
      <c r="H33" s="1612"/>
      <c r="I33" s="766"/>
      <c r="J33" s="766"/>
      <c r="K33" s="766"/>
      <c r="L33" s="766"/>
      <c r="M33" s="766"/>
      <c r="N33" s="766"/>
      <c r="O33" s="766"/>
      <c r="P33" s="802"/>
      <c r="Q33" s="802"/>
      <c r="R33" s="802"/>
      <c r="S33" s="802"/>
      <c r="T33" s="900">
        <f t="shared" si="2"/>
        <v>0</v>
      </c>
      <c r="X33" s="594"/>
      <c r="Y33" s="583"/>
    </row>
    <row r="34" spans="1:55" ht="21">
      <c r="A34" s="580"/>
      <c r="B34" s="354"/>
      <c r="C34" s="253"/>
      <c r="D34" s="253"/>
      <c r="E34" s="763"/>
      <c r="F34" s="766"/>
      <c r="G34" s="1610"/>
      <c r="H34" s="1612"/>
      <c r="I34" s="766"/>
      <c r="J34" s="766"/>
      <c r="K34" s="766"/>
      <c r="L34" s="766"/>
      <c r="M34" s="766"/>
      <c r="N34" s="766"/>
      <c r="O34" s="766"/>
      <c r="P34" s="802"/>
      <c r="Q34" s="802"/>
      <c r="R34" s="802"/>
      <c r="S34" s="802"/>
      <c r="T34" s="900">
        <f t="shared" si="2"/>
        <v>0</v>
      </c>
      <c r="X34" s="594"/>
      <c r="Y34" s="583"/>
    </row>
    <row r="35" spans="1:55" ht="21">
      <c r="A35" s="580"/>
      <c r="B35" s="354"/>
      <c r="C35" s="253"/>
      <c r="D35" s="253"/>
      <c r="E35" s="763"/>
      <c r="F35" s="766"/>
      <c r="G35" s="1610"/>
      <c r="H35" s="1612"/>
      <c r="I35" s="766"/>
      <c r="J35" s="766"/>
      <c r="K35" s="766"/>
      <c r="L35" s="766"/>
      <c r="M35" s="766"/>
      <c r="N35" s="766"/>
      <c r="O35" s="766"/>
      <c r="P35" s="802"/>
      <c r="Q35" s="802"/>
      <c r="R35" s="802"/>
      <c r="S35" s="802"/>
      <c r="T35" s="900">
        <f t="shared" si="2"/>
        <v>0</v>
      </c>
      <c r="X35" s="594"/>
      <c r="Y35" s="583"/>
    </row>
    <row r="36" spans="1:55" ht="21">
      <c r="A36" s="580"/>
      <c r="B36" s="354"/>
      <c r="C36" s="253"/>
      <c r="D36" s="253"/>
      <c r="E36" s="763"/>
      <c r="F36" s="766"/>
      <c r="G36" s="1610"/>
      <c r="H36" s="1612"/>
      <c r="I36" s="766"/>
      <c r="J36" s="766"/>
      <c r="K36" s="766"/>
      <c r="L36" s="766"/>
      <c r="M36" s="766"/>
      <c r="N36" s="766"/>
      <c r="O36" s="766"/>
      <c r="P36" s="802"/>
      <c r="Q36" s="802"/>
      <c r="R36" s="802"/>
      <c r="S36" s="802"/>
      <c r="T36" s="900">
        <f t="shared" si="2"/>
        <v>0</v>
      </c>
      <c r="X36" s="594"/>
      <c r="Y36" s="583"/>
    </row>
    <row r="37" spans="1:55" ht="21">
      <c r="A37" s="580"/>
      <c r="B37" s="354"/>
      <c r="C37" s="253"/>
      <c r="D37" s="253"/>
      <c r="E37" s="763"/>
      <c r="F37" s="766"/>
      <c r="G37" s="1610"/>
      <c r="H37" s="1612"/>
      <c r="I37" s="766"/>
      <c r="J37" s="766"/>
      <c r="K37" s="766"/>
      <c r="L37" s="766"/>
      <c r="M37" s="766"/>
      <c r="N37" s="766"/>
      <c r="O37" s="766"/>
      <c r="P37" s="802"/>
      <c r="Q37" s="802"/>
      <c r="R37" s="802"/>
      <c r="S37" s="802"/>
      <c r="T37" s="900">
        <f t="shared" si="2"/>
        <v>0</v>
      </c>
      <c r="X37" s="594"/>
      <c r="Y37" s="583"/>
    </row>
    <row r="38" spans="1:55" ht="21">
      <c r="A38" s="580"/>
      <c r="B38" s="354"/>
      <c r="C38" s="253"/>
      <c r="D38" s="253"/>
      <c r="E38" s="907" t="s">
        <v>121</v>
      </c>
      <c r="F38" s="899">
        <f t="shared" ref="F38:S38" si="3">SUM(F32:F37)</f>
        <v>0</v>
      </c>
      <c r="G38" s="1669">
        <f>SUM(G32:H37)</f>
        <v>0</v>
      </c>
      <c r="H38" s="1670"/>
      <c r="I38" s="899">
        <f t="shared" si="3"/>
        <v>0</v>
      </c>
      <c r="J38" s="899">
        <f t="shared" si="3"/>
        <v>0</v>
      </c>
      <c r="K38" s="899">
        <f t="shared" si="3"/>
        <v>0</v>
      </c>
      <c r="L38" s="899">
        <f t="shared" si="3"/>
        <v>0</v>
      </c>
      <c r="M38" s="899">
        <f t="shared" si="3"/>
        <v>0</v>
      </c>
      <c r="N38" s="899">
        <f t="shared" si="3"/>
        <v>0</v>
      </c>
      <c r="O38" s="899">
        <f t="shared" si="3"/>
        <v>0</v>
      </c>
      <c r="P38" s="528">
        <f t="shared" si="3"/>
        <v>0</v>
      </c>
      <c r="Q38" s="528">
        <f t="shared" si="3"/>
        <v>0</v>
      </c>
      <c r="R38" s="528">
        <f t="shared" si="3"/>
        <v>0</v>
      </c>
      <c r="S38" s="802">
        <f t="shared" si="3"/>
        <v>0</v>
      </c>
      <c r="T38" s="900">
        <f t="shared" si="2"/>
        <v>0</v>
      </c>
      <c r="X38" s="594"/>
      <c r="Y38" s="583"/>
    </row>
    <row r="39" spans="1:55" ht="21">
      <c r="A39" s="580"/>
      <c r="B39" s="354"/>
      <c r="C39" s="253"/>
      <c r="D39" s="253"/>
      <c r="E39" s="600"/>
      <c r="F39" s="356"/>
      <c r="G39" s="356"/>
      <c r="H39" s="356"/>
      <c r="I39" s="356"/>
      <c r="J39" s="356"/>
      <c r="K39" s="356"/>
      <c r="L39" s="356"/>
      <c r="M39" s="356"/>
      <c r="N39" s="356"/>
      <c r="O39" s="330"/>
      <c r="P39" s="294"/>
      <c r="X39" s="594"/>
      <c r="Y39" s="583"/>
    </row>
    <row r="40" spans="1:55" ht="23.4">
      <c r="A40" s="580"/>
      <c r="B40" s="354"/>
      <c r="C40" s="253"/>
      <c r="D40" s="253"/>
      <c r="E40" s="308"/>
      <c r="F40" s="595"/>
      <c r="G40" s="595"/>
      <c r="H40" s="351"/>
      <c r="I40" s="351"/>
      <c r="J40" s="319"/>
      <c r="K40" s="351"/>
      <c r="L40" s="351"/>
      <c r="M40" s="319"/>
      <c r="N40" s="253"/>
      <c r="X40" s="594"/>
      <c r="Y40" s="583"/>
    </row>
    <row r="41" spans="1:55" ht="23.4">
      <c r="A41" s="580"/>
      <c r="B41" s="354"/>
      <c r="C41" s="253"/>
      <c r="D41" s="253"/>
      <c r="E41" s="307" t="s">
        <v>400</v>
      </c>
      <c r="F41" s="1209" t="s">
        <v>404</v>
      </c>
      <c r="G41" s="1662" t="s">
        <v>405</v>
      </c>
      <c r="H41" s="1663"/>
      <c r="I41" s="1662" t="s">
        <v>406</v>
      </c>
      <c r="J41" s="1668"/>
      <c r="K41" s="1609" t="s">
        <v>407</v>
      </c>
      <c r="L41" s="1609"/>
      <c r="M41" s="1609"/>
      <c r="N41" s="253"/>
      <c r="X41" s="594"/>
      <c r="Y41" s="583"/>
    </row>
    <row r="42" spans="1:55" ht="23.4">
      <c r="A42" s="580"/>
      <c r="B42" s="354"/>
      <c r="C42" s="253"/>
      <c r="D42" s="253"/>
      <c r="E42" s="761" t="s">
        <v>410</v>
      </c>
      <c r="F42" s="530"/>
      <c r="G42" s="1610"/>
      <c r="H42" s="1612"/>
      <c r="I42" s="1666"/>
      <c r="J42" s="1667"/>
      <c r="K42" s="1610"/>
      <c r="L42" s="1611"/>
      <c r="M42" s="1612"/>
      <c r="N42" s="253"/>
      <c r="X42" s="594"/>
      <c r="Y42" s="583"/>
    </row>
    <row r="43" spans="1:55" ht="31.95" customHeight="1">
      <c r="A43" s="580"/>
      <c r="B43" s="354"/>
      <c r="C43" s="253"/>
      <c r="D43" s="253"/>
      <c r="E43" s="761" t="s">
        <v>411</v>
      </c>
      <c r="F43" s="530"/>
      <c r="G43" s="1610"/>
      <c r="H43" s="1612"/>
      <c r="I43" s="1666"/>
      <c r="J43" s="1667"/>
      <c r="K43" s="1610"/>
      <c r="L43" s="1611"/>
      <c r="M43" s="1612"/>
      <c r="N43" s="253"/>
      <c r="X43" s="594"/>
      <c r="Y43" s="583"/>
    </row>
    <row r="44" spans="1:55" ht="40.049999999999997" customHeight="1">
      <c r="A44" s="580"/>
      <c r="B44" s="354"/>
      <c r="C44" s="253"/>
      <c r="D44" s="253"/>
      <c r="E44" s="761" t="s">
        <v>412</v>
      </c>
      <c r="F44" s="530"/>
      <c r="G44" s="1610"/>
      <c r="H44" s="1612"/>
      <c r="I44" s="1666"/>
      <c r="J44" s="1667"/>
      <c r="K44" s="1610"/>
      <c r="L44" s="1611"/>
      <c r="M44" s="1612"/>
      <c r="N44" s="253"/>
      <c r="X44" s="594"/>
      <c r="Y44" s="583"/>
    </row>
    <row r="45" spans="1:55" ht="34.049999999999997" customHeight="1">
      <c r="A45" s="580"/>
      <c r="B45" s="354"/>
      <c r="C45" s="253"/>
      <c r="D45" s="253"/>
      <c r="E45" s="761" t="s">
        <v>413</v>
      </c>
      <c r="F45" s="530"/>
      <c r="G45" s="1610"/>
      <c r="H45" s="1612"/>
      <c r="I45" s="1658"/>
      <c r="J45" s="1659"/>
      <c r="K45" s="1610"/>
      <c r="L45" s="1611"/>
      <c r="M45" s="1612"/>
      <c r="N45" s="253"/>
      <c r="X45" s="594"/>
      <c r="Y45" s="583"/>
    </row>
    <row r="46" spans="1:55" ht="34.049999999999997" customHeight="1">
      <c r="A46" s="580"/>
      <c r="B46" s="354"/>
      <c r="C46" s="253"/>
      <c r="D46" s="253"/>
      <c r="E46" s="762" t="s">
        <v>414</v>
      </c>
      <c r="F46" s="530"/>
      <c r="G46" s="1614"/>
      <c r="H46" s="1615"/>
      <c r="I46" s="1658"/>
      <c r="J46" s="1659"/>
      <c r="K46" s="1610"/>
      <c r="L46" s="1611"/>
      <c r="M46" s="1612"/>
      <c r="N46" s="253"/>
      <c r="X46" s="594"/>
      <c r="Y46" s="583"/>
    </row>
    <row r="47" spans="1:55">
      <c r="A47" s="580"/>
      <c r="B47" s="354"/>
      <c r="C47" s="253"/>
      <c r="D47" s="253"/>
      <c r="E47" s="253"/>
      <c r="F47" s="253"/>
      <c r="G47" s="253"/>
      <c r="H47" s="253"/>
      <c r="I47" s="253"/>
      <c r="J47" s="253"/>
      <c r="K47" s="253"/>
      <c r="L47" s="253"/>
      <c r="M47" s="253"/>
      <c r="N47" s="253"/>
      <c r="X47" s="594"/>
      <c r="Y47" s="583"/>
    </row>
    <row r="48" spans="1:55" s="297" customFormat="1">
      <c r="A48" s="580"/>
      <c r="B48" s="597"/>
      <c r="O48" s="498"/>
      <c r="P48" s="498"/>
      <c r="Q48" s="498"/>
      <c r="R48" s="498"/>
      <c r="S48" s="498"/>
      <c r="T48" s="498"/>
      <c r="U48" s="498"/>
      <c r="V48" s="498"/>
      <c r="W48" s="498"/>
      <c r="X48" s="598"/>
      <c r="Y48" s="583"/>
      <c r="Z48" s="581"/>
      <c r="AA48" s="581"/>
      <c r="AB48" s="581"/>
      <c r="AC48" s="581"/>
      <c r="AD48" s="581"/>
      <c r="AE48" s="581"/>
      <c r="AF48" s="581"/>
      <c r="AG48" s="581"/>
      <c r="AH48" s="581"/>
      <c r="AI48" s="581"/>
      <c r="AJ48" s="581"/>
      <c r="AK48" s="581"/>
      <c r="AL48" s="581"/>
      <c r="AM48" s="581"/>
      <c r="AN48" s="581"/>
      <c r="AO48" s="581"/>
      <c r="AP48" s="581"/>
      <c r="AQ48" s="581"/>
      <c r="AR48" s="581"/>
      <c r="AS48" s="581"/>
      <c r="AT48" s="581"/>
      <c r="AU48" s="581"/>
      <c r="AV48" s="581"/>
      <c r="AW48" s="581"/>
      <c r="AX48" s="581"/>
      <c r="AY48" s="581"/>
      <c r="AZ48" s="581"/>
      <c r="BA48" s="581"/>
      <c r="BB48" s="581"/>
      <c r="BC48" s="581"/>
    </row>
    <row r="49" spans="1:25" ht="25.8">
      <c r="A49" s="580"/>
      <c r="B49" s="354"/>
      <c r="C49" s="253"/>
      <c r="D49" s="253"/>
      <c r="E49" s="253"/>
      <c r="F49" s="253"/>
      <c r="G49" s="253"/>
      <c r="H49" s="601"/>
      <c r="I49" s="253"/>
      <c r="J49" s="253"/>
      <c r="K49" s="253"/>
      <c r="L49" s="253"/>
      <c r="M49" s="253"/>
      <c r="N49" s="253"/>
      <c r="X49" s="594"/>
      <c r="Y49" s="583"/>
    </row>
    <row r="50" spans="1:25" ht="25.8">
      <c r="A50" s="580"/>
      <c r="B50" s="354"/>
      <c r="C50" s="596" t="s">
        <v>415</v>
      </c>
      <c r="D50" s="253"/>
      <c r="E50" s="253"/>
      <c r="F50" s="253"/>
      <c r="G50" s="253"/>
      <c r="H50" s="601"/>
      <c r="I50" s="253"/>
      <c r="J50" s="253"/>
      <c r="K50" s="253"/>
      <c r="L50" s="253"/>
      <c r="M50" s="253"/>
      <c r="N50" s="253"/>
      <c r="X50" s="594"/>
      <c r="Y50" s="583"/>
    </row>
    <row r="51" spans="1:25" ht="25.8">
      <c r="A51" s="580"/>
      <c r="B51" s="354"/>
      <c r="C51" s="1056" t="s">
        <v>416</v>
      </c>
      <c r="D51" s="253"/>
      <c r="E51" s="253"/>
      <c r="F51" s="253"/>
      <c r="G51" s="253"/>
      <c r="H51" s="601"/>
      <c r="I51" s="253"/>
      <c r="J51" s="253"/>
      <c r="K51" s="253"/>
      <c r="L51" s="253"/>
      <c r="M51" s="253"/>
      <c r="N51" s="253"/>
      <c r="X51" s="594"/>
      <c r="Y51" s="583"/>
    </row>
    <row r="52" spans="1:25" ht="25.8">
      <c r="A52" s="580"/>
      <c r="B52" s="354"/>
      <c r="C52" s="596"/>
      <c r="D52" s="253"/>
      <c r="E52" s="253"/>
      <c r="F52" s="253"/>
      <c r="G52" s="253"/>
      <c r="H52" s="601"/>
      <c r="I52" s="253"/>
      <c r="J52" s="253"/>
      <c r="K52" s="253"/>
      <c r="L52" s="253"/>
      <c r="M52" s="253"/>
      <c r="N52" s="253"/>
      <c r="X52" s="594"/>
      <c r="Y52" s="583"/>
    </row>
    <row r="53" spans="1:25" ht="25.8">
      <c r="A53" s="580"/>
      <c r="B53" s="354"/>
      <c r="C53" s="596"/>
      <c r="D53" s="253"/>
      <c r="E53" s="1607" t="s">
        <v>417</v>
      </c>
      <c r="F53" s="1608">
        <f>F68</f>
        <v>0</v>
      </c>
      <c r="G53" s="1613" t="s">
        <v>418</v>
      </c>
      <c r="H53" s="1613"/>
      <c r="I53" s="526"/>
      <c r="J53" s="253"/>
      <c r="K53" s="327" t="s">
        <v>419</v>
      </c>
      <c r="L53" s="853"/>
      <c r="M53" s="853"/>
      <c r="N53" s="853"/>
      <c r="O53" s="853"/>
      <c r="X53" s="594"/>
      <c r="Y53" s="583"/>
    </row>
    <row r="54" spans="1:25" ht="25.8">
      <c r="A54" s="580"/>
      <c r="B54" s="354"/>
      <c r="C54" s="596"/>
      <c r="D54" s="253"/>
      <c r="E54" s="1607"/>
      <c r="F54" s="1608"/>
      <c r="G54" s="1613" t="s">
        <v>420</v>
      </c>
      <c r="H54" s="1613"/>
      <c r="I54" s="526"/>
      <c r="J54" s="253"/>
      <c r="K54" s="853"/>
      <c r="L54" s="853"/>
      <c r="M54" s="853"/>
      <c r="N54" s="853"/>
      <c r="O54" s="853"/>
      <c r="X54" s="594"/>
      <c r="Y54" s="583"/>
    </row>
    <row r="55" spans="1:25" ht="25.8">
      <c r="A55" s="580"/>
      <c r="B55" s="354"/>
      <c r="C55" s="596"/>
      <c r="D55" s="253"/>
      <c r="E55" s="1607"/>
      <c r="F55" s="1608"/>
      <c r="G55" s="1613" t="s">
        <v>421</v>
      </c>
      <c r="H55" s="1613"/>
      <c r="I55" s="526"/>
      <c r="J55" s="253"/>
      <c r="K55" s="711" t="s">
        <v>422</v>
      </c>
      <c r="L55" s="1623" t="s">
        <v>261</v>
      </c>
      <c r="M55" s="1623"/>
      <c r="N55" s="1623" t="s">
        <v>423</v>
      </c>
      <c r="O55" s="1623"/>
      <c r="X55" s="594"/>
      <c r="Y55" s="583"/>
    </row>
    <row r="56" spans="1:25" ht="25.05" customHeight="1">
      <c r="A56" s="580"/>
      <c r="B56" s="354"/>
      <c r="C56" s="596"/>
      <c r="D56" s="253"/>
      <c r="E56" s="253"/>
      <c r="F56" s="253"/>
      <c r="G56" s="253"/>
      <c r="H56" s="601"/>
      <c r="I56" s="253"/>
      <c r="J56" s="253"/>
      <c r="K56" s="1657" t="s">
        <v>424</v>
      </c>
      <c r="L56" s="1624" t="s">
        <v>425</v>
      </c>
      <c r="M56" s="1625"/>
      <c r="N56" s="718" t="s">
        <v>426</v>
      </c>
      <c r="O56" s="719"/>
      <c r="X56" s="594"/>
      <c r="Y56" s="583"/>
    </row>
    <row r="57" spans="1:25" ht="23.4">
      <c r="A57" s="580"/>
      <c r="B57" s="354"/>
      <c r="C57" s="253"/>
      <c r="D57" s="327" t="s">
        <v>427</v>
      </c>
      <c r="E57" s="253"/>
      <c r="F57" s="1221"/>
      <c r="G57" s="1221"/>
      <c r="H57" s="1221"/>
      <c r="I57" s="524"/>
      <c r="J57" s="253"/>
      <c r="K57" s="1619"/>
      <c r="L57" s="1624"/>
      <c r="M57" s="1625"/>
      <c r="N57" s="854" t="s">
        <v>428</v>
      </c>
      <c r="O57" s="720"/>
      <c r="X57" s="594"/>
      <c r="Y57" s="583"/>
    </row>
    <row r="58" spans="1:25" ht="25.05" customHeight="1">
      <c r="A58" s="580"/>
      <c r="B58" s="354"/>
      <c r="C58" s="596"/>
      <c r="D58" s="253"/>
      <c r="E58" s="286"/>
      <c r="F58" s="1221"/>
      <c r="G58" s="1221"/>
      <c r="H58" s="1221"/>
      <c r="I58" s="524"/>
      <c r="J58" s="253"/>
      <c r="K58" s="1575"/>
      <c r="L58" s="1624"/>
      <c r="M58" s="1625"/>
      <c r="N58" s="721" t="s">
        <v>429</v>
      </c>
      <c r="O58" s="722"/>
      <c r="X58" s="594"/>
      <c r="Y58" s="583"/>
    </row>
    <row r="59" spans="1:25" ht="25.8">
      <c r="A59" s="580"/>
      <c r="B59" s="354"/>
      <c r="C59" s="596"/>
      <c r="D59" s="253"/>
      <c r="E59" s="633" t="s">
        <v>430</v>
      </c>
      <c r="F59" s="837" t="s">
        <v>431</v>
      </c>
      <c r="G59" s="1613" t="s">
        <v>432</v>
      </c>
      <c r="H59" s="1613"/>
      <c r="I59" s="253"/>
      <c r="J59" s="253"/>
      <c r="K59" s="1654" t="s">
        <v>433</v>
      </c>
      <c r="L59" s="1626" t="s">
        <v>434</v>
      </c>
      <c r="M59" s="1627"/>
      <c r="N59" s="723" t="s">
        <v>435</v>
      </c>
      <c r="O59" s="724"/>
      <c r="X59" s="594"/>
      <c r="Y59" s="583"/>
    </row>
    <row r="60" spans="1:25" ht="25.8">
      <c r="A60" s="580"/>
      <c r="B60" s="354"/>
      <c r="C60" s="596"/>
      <c r="D60" s="253"/>
      <c r="E60" s="496" t="s">
        <v>436</v>
      </c>
      <c r="F60" s="1187">
        <f>T84</f>
        <v>0</v>
      </c>
      <c r="G60" s="1600" t="e">
        <f>F60/$F$68</f>
        <v>#DIV/0!</v>
      </c>
      <c r="H60" s="1600"/>
      <c r="I60" s="253"/>
      <c r="J60" s="253"/>
      <c r="K60" s="1655"/>
      <c r="L60" s="1628"/>
      <c r="M60" s="1629"/>
      <c r="N60" s="725" t="s">
        <v>437</v>
      </c>
      <c r="O60" s="726"/>
      <c r="X60" s="594"/>
      <c r="Y60" s="583"/>
    </row>
    <row r="61" spans="1:25" ht="25.8">
      <c r="A61" s="580"/>
      <c r="B61" s="354"/>
      <c r="C61" s="596"/>
      <c r="D61" s="253"/>
      <c r="E61" s="496" t="s">
        <v>438</v>
      </c>
      <c r="F61" s="1187">
        <f>T91</f>
        <v>0</v>
      </c>
      <c r="G61" s="1600" t="e">
        <f t="shared" ref="G61:G68" si="4">F61/$F$68</f>
        <v>#DIV/0!</v>
      </c>
      <c r="H61" s="1600"/>
      <c r="I61" s="253"/>
      <c r="J61" s="253"/>
      <c r="K61" s="1656"/>
      <c r="L61" s="1630"/>
      <c r="M61" s="1631"/>
      <c r="N61" s="727" t="s">
        <v>439</v>
      </c>
      <c r="O61" s="728"/>
      <c r="X61" s="594"/>
      <c r="Y61" s="583"/>
    </row>
    <row r="62" spans="1:25" ht="25.8">
      <c r="A62" s="580"/>
      <c r="B62" s="354"/>
      <c r="C62" s="596"/>
      <c r="D62" s="253"/>
      <c r="E62" s="496" t="s">
        <v>440</v>
      </c>
      <c r="F62" s="1187">
        <f>T98</f>
        <v>0</v>
      </c>
      <c r="G62" s="1600" t="e">
        <f t="shared" si="4"/>
        <v>#DIV/0!</v>
      </c>
      <c r="H62" s="1600"/>
      <c r="I62" s="253"/>
      <c r="J62" s="253"/>
      <c r="K62" s="1651" t="s">
        <v>441</v>
      </c>
      <c r="L62" s="1632" t="s">
        <v>442</v>
      </c>
      <c r="M62" s="1633"/>
      <c r="N62" s="729" t="s">
        <v>443</v>
      </c>
      <c r="O62" s="1212"/>
      <c r="X62" s="594"/>
      <c r="Y62" s="583"/>
    </row>
    <row r="63" spans="1:25" ht="25.8">
      <c r="A63" s="580"/>
      <c r="B63" s="354"/>
      <c r="C63" s="596"/>
      <c r="D63" s="253"/>
      <c r="E63" s="496" t="s">
        <v>444</v>
      </c>
      <c r="F63" s="1187">
        <f>T105</f>
        <v>0</v>
      </c>
      <c r="G63" s="1600" t="e">
        <f t="shared" si="4"/>
        <v>#DIV/0!</v>
      </c>
      <c r="H63" s="1600"/>
      <c r="I63" s="253"/>
      <c r="J63" s="253"/>
      <c r="K63" s="1652"/>
      <c r="L63" s="1634"/>
      <c r="M63" s="1635"/>
      <c r="N63" s="730" t="s">
        <v>445</v>
      </c>
      <c r="O63" s="731"/>
      <c r="X63" s="594"/>
      <c r="Y63" s="583"/>
    </row>
    <row r="64" spans="1:25" ht="25.8">
      <c r="A64" s="580"/>
      <c r="B64" s="354"/>
      <c r="C64" s="596"/>
      <c r="D64" s="253"/>
      <c r="E64" s="496" t="s">
        <v>446</v>
      </c>
      <c r="F64" s="1187">
        <f>T112</f>
        <v>0</v>
      </c>
      <c r="G64" s="1600" t="e">
        <f t="shared" si="4"/>
        <v>#DIV/0!</v>
      </c>
      <c r="H64" s="1600"/>
      <c r="I64" s="253"/>
      <c r="J64" s="253" t="s">
        <v>159</v>
      </c>
      <c r="K64" s="1653"/>
      <c r="L64" s="1634"/>
      <c r="M64" s="1635"/>
      <c r="N64" s="732" t="s">
        <v>447</v>
      </c>
      <c r="O64" s="733"/>
      <c r="X64" s="594"/>
      <c r="Y64" s="583"/>
    </row>
    <row r="65" spans="1:25" ht="25.8">
      <c r="A65" s="580"/>
      <c r="B65" s="354"/>
      <c r="C65" s="596"/>
      <c r="D65" s="253"/>
      <c r="E65" s="641" t="s">
        <v>448</v>
      </c>
      <c r="F65" s="838">
        <f>T119</f>
        <v>0</v>
      </c>
      <c r="G65" s="1600" t="e">
        <f t="shared" si="4"/>
        <v>#DIV/0!</v>
      </c>
      <c r="H65" s="1600"/>
      <c r="I65" s="253"/>
      <c r="J65" s="253"/>
      <c r="K65" s="1651" t="s">
        <v>449</v>
      </c>
      <c r="L65" s="1632" t="s">
        <v>450</v>
      </c>
      <c r="M65" s="1633"/>
      <c r="N65" s="729" t="s">
        <v>451</v>
      </c>
      <c r="O65" s="734"/>
      <c r="X65" s="594"/>
      <c r="Y65" s="583"/>
    </row>
    <row r="66" spans="1:25" ht="47.4">
      <c r="A66" s="580"/>
      <c r="B66" s="354"/>
      <c r="C66" s="596"/>
      <c r="D66" s="253"/>
      <c r="E66" s="764" t="s">
        <v>452</v>
      </c>
      <c r="F66" s="1188">
        <f>T126</f>
        <v>0</v>
      </c>
      <c r="G66" s="1600" t="e">
        <f t="shared" si="4"/>
        <v>#DIV/0!</v>
      </c>
      <c r="H66" s="1600"/>
      <c r="I66" s="253"/>
      <c r="J66" s="253"/>
      <c r="K66" s="1652"/>
      <c r="L66" s="1634"/>
      <c r="M66" s="1635"/>
      <c r="N66" s="767" t="s">
        <v>453</v>
      </c>
      <c r="O66" s="731"/>
      <c r="X66" s="594"/>
      <c r="Y66" s="583"/>
    </row>
    <row r="67" spans="1:25" ht="34.950000000000003" customHeight="1">
      <c r="A67" s="580"/>
      <c r="B67" s="354"/>
      <c r="C67" s="596"/>
      <c r="D67" s="253"/>
      <c r="E67" s="642" t="s">
        <v>454</v>
      </c>
      <c r="F67" s="1220">
        <f>T133</f>
        <v>0</v>
      </c>
      <c r="G67" s="1600" t="e">
        <f t="shared" si="4"/>
        <v>#DIV/0!</v>
      </c>
      <c r="H67" s="1600"/>
      <c r="I67" s="253"/>
      <c r="J67" s="253"/>
      <c r="K67" s="1653"/>
      <c r="L67" s="1634"/>
      <c r="M67" s="1635"/>
      <c r="N67" s="732" t="s">
        <v>455</v>
      </c>
      <c r="O67" s="733"/>
      <c r="X67" s="594"/>
      <c r="Y67" s="583"/>
    </row>
    <row r="68" spans="1:25" ht="37.049999999999997" customHeight="1">
      <c r="A68" s="580"/>
      <c r="B68" s="354"/>
      <c r="C68" s="596"/>
      <c r="D68" s="253"/>
      <c r="E68" s="909" t="s">
        <v>121</v>
      </c>
      <c r="F68" s="1188">
        <f>SUM(F60:F67)</f>
        <v>0</v>
      </c>
      <c r="G68" s="1600" t="e">
        <f t="shared" si="4"/>
        <v>#DIV/0!</v>
      </c>
      <c r="H68" s="1600"/>
      <c r="I68" s="253"/>
      <c r="J68" s="253"/>
      <c r="K68" s="1648" t="s">
        <v>456</v>
      </c>
      <c r="L68" s="1636" t="s">
        <v>457</v>
      </c>
      <c r="M68" s="1637"/>
      <c r="N68" s="736" t="s">
        <v>458</v>
      </c>
      <c r="O68" s="734"/>
      <c r="X68" s="594"/>
      <c r="Y68" s="583"/>
    </row>
    <row r="69" spans="1:25" ht="25.8">
      <c r="A69" s="580"/>
      <c r="B69" s="354"/>
      <c r="C69" s="596"/>
      <c r="D69" s="253"/>
      <c r="E69" s="286"/>
      <c r="F69" s="286"/>
      <c r="G69" s="286"/>
      <c r="H69" s="286"/>
      <c r="I69" s="286"/>
      <c r="J69" s="253"/>
      <c r="K69" s="1649"/>
      <c r="L69" s="1638"/>
      <c r="M69" s="1639"/>
      <c r="N69" s="433" t="s">
        <v>459</v>
      </c>
      <c r="O69" s="731"/>
      <c r="X69" s="594"/>
      <c r="Y69" s="583"/>
    </row>
    <row r="70" spans="1:25" ht="25.8">
      <c r="A70" s="580"/>
      <c r="B70" s="354"/>
      <c r="C70" s="596"/>
      <c r="D70" s="253"/>
      <c r="E70" s="286"/>
      <c r="F70" s="286"/>
      <c r="G70" s="286"/>
      <c r="H70" s="286"/>
      <c r="I70" s="286"/>
      <c r="J70" s="253"/>
      <c r="K70" s="1650"/>
      <c r="L70" s="1640"/>
      <c r="M70" s="1641"/>
      <c r="N70" s="737" t="s">
        <v>460</v>
      </c>
      <c r="O70" s="733"/>
      <c r="X70" s="594"/>
      <c r="Y70" s="583"/>
    </row>
    <row r="71" spans="1:25" ht="25.8">
      <c r="A71" s="580"/>
      <c r="B71" s="354"/>
      <c r="C71" s="596"/>
      <c r="D71" s="253"/>
      <c r="E71" s="253"/>
      <c r="F71" s="253"/>
      <c r="G71" s="253"/>
      <c r="H71" s="601"/>
      <c r="I71" s="253"/>
      <c r="J71" s="253"/>
      <c r="K71" s="1651" t="s">
        <v>461</v>
      </c>
      <c r="L71" s="1638" t="s">
        <v>462</v>
      </c>
      <c r="M71" s="1639"/>
      <c r="N71" s="738" t="s">
        <v>463</v>
      </c>
      <c r="O71" s="734"/>
      <c r="X71" s="594"/>
      <c r="Y71" s="583"/>
    </row>
    <row r="72" spans="1:25" ht="25.8">
      <c r="A72" s="580"/>
      <c r="B72" s="354"/>
      <c r="C72" s="596"/>
      <c r="D72" s="253"/>
      <c r="E72" s="253"/>
      <c r="F72" s="253"/>
      <c r="G72" s="253"/>
      <c r="H72" s="601"/>
      <c r="I72" s="253"/>
      <c r="J72" s="253"/>
      <c r="K72" s="1660"/>
      <c r="L72" s="1638"/>
      <c r="M72" s="1639"/>
      <c r="N72" s="735" t="s">
        <v>464</v>
      </c>
      <c r="O72" s="731"/>
      <c r="X72" s="594"/>
      <c r="Y72" s="583"/>
    </row>
    <row r="73" spans="1:25" ht="25.8">
      <c r="A73" s="580"/>
      <c r="B73" s="354"/>
      <c r="C73" s="596"/>
      <c r="D73" s="253"/>
      <c r="E73" s="253"/>
      <c r="F73" s="253"/>
      <c r="G73" s="253"/>
      <c r="H73" s="601"/>
      <c r="I73" s="253"/>
      <c r="J73" s="253"/>
      <c r="K73" s="1661"/>
      <c r="L73" s="1640"/>
      <c r="M73" s="1641"/>
      <c r="N73" s="732" t="s">
        <v>465</v>
      </c>
      <c r="O73" s="733"/>
      <c r="X73" s="594"/>
      <c r="Y73" s="583"/>
    </row>
    <row r="74" spans="1:25" ht="25.8">
      <c r="A74" s="580"/>
      <c r="B74" s="354"/>
      <c r="C74" s="596"/>
      <c r="D74" s="253"/>
      <c r="E74" s="253"/>
      <c r="F74" s="253"/>
      <c r="G74" s="253"/>
      <c r="H74" s="601"/>
      <c r="I74" s="253"/>
      <c r="J74" s="253"/>
      <c r="K74" s="1651" t="s">
        <v>452</v>
      </c>
      <c r="L74" s="1642" t="s">
        <v>466</v>
      </c>
      <c r="M74" s="1643"/>
      <c r="N74" s="1621" t="s">
        <v>467</v>
      </c>
      <c r="O74" s="1622"/>
      <c r="X74" s="594"/>
      <c r="Y74" s="583"/>
    </row>
    <row r="75" spans="1:25" ht="25.8">
      <c r="A75" s="580"/>
      <c r="B75" s="354"/>
      <c r="C75" s="596"/>
      <c r="D75" s="253"/>
      <c r="E75" s="253"/>
      <c r="F75" s="253"/>
      <c r="G75" s="253"/>
      <c r="H75" s="601"/>
      <c r="I75" s="253"/>
      <c r="J75" s="253"/>
      <c r="K75" s="1660"/>
      <c r="L75" s="1644"/>
      <c r="M75" s="1645"/>
      <c r="N75" s="730" t="s">
        <v>468</v>
      </c>
      <c r="O75" s="731"/>
      <c r="X75" s="594"/>
      <c r="Y75" s="583"/>
    </row>
    <row r="76" spans="1:25" ht="25.8">
      <c r="A76" s="580"/>
      <c r="B76" s="354"/>
      <c r="C76" s="596"/>
      <c r="D76" s="253"/>
      <c r="E76" s="253"/>
      <c r="F76" s="253"/>
      <c r="G76" s="253"/>
      <c r="H76" s="601"/>
      <c r="I76" s="253"/>
      <c r="J76" s="253"/>
      <c r="K76" s="1661"/>
      <c r="L76" s="1646"/>
      <c r="M76" s="1647"/>
      <c r="N76" s="732" t="s">
        <v>469</v>
      </c>
      <c r="O76" s="733"/>
      <c r="X76" s="594"/>
      <c r="Y76" s="583"/>
    </row>
    <row r="77" spans="1:25" ht="25.8">
      <c r="A77" s="580"/>
      <c r="B77" s="354"/>
      <c r="C77" s="632" t="s">
        <v>470</v>
      </c>
      <c r="D77" s="253"/>
      <c r="E77" s="253"/>
      <c r="F77" s="253"/>
      <c r="G77" s="253"/>
      <c r="H77" s="601"/>
      <c r="I77" s="253"/>
      <c r="J77" s="253"/>
      <c r="K77" s="253"/>
      <c r="L77" s="253"/>
      <c r="M77" s="253"/>
      <c r="N77" s="253"/>
      <c r="X77" s="594"/>
      <c r="Y77" s="583"/>
    </row>
    <row r="78" spans="1:25" ht="25.8">
      <c r="A78" s="580"/>
      <c r="B78" s="354"/>
      <c r="C78" s="596"/>
      <c r="D78" s="253"/>
      <c r="E78" s="253"/>
      <c r="F78" s="253"/>
      <c r="G78" s="253"/>
      <c r="H78" s="601"/>
      <c r="I78" s="253"/>
      <c r="J78" s="253"/>
      <c r="K78" s="253"/>
      <c r="L78" s="253"/>
      <c r="M78" s="253"/>
      <c r="N78" s="253"/>
      <c r="X78" s="594"/>
      <c r="Y78" s="583"/>
    </row>
    <row r="79" spans="1:25" ht="25.8">
      <c r="A79" s="580"/>
      <c r="B79" s="354"/>
      <c r="C79" s="596"/>
      <c r="D79" s="253"/>
      <c r="E79" s="1434" t="s">
        <v>436</v>
      </c>
      <c r="F79" s="1605" t="s">
        <v>471</v>
      </c>
      <c r="G79" s="1606"/>
      <c r="H79" s="526" t="s">
        <v>122</v>
      </c>
      <c r="I79" s="526" t="s">
        <v>123</v>
      </c>
      <c r="J79" s="526" t="s">
        <v>124</v>
      </c>
      <c r="K79" s="526" t="s">
        <v>125</v>
      </c>
      <c r="L79" s="526" t="s">
        <v>126</v>
      </c>
      <c r="M79" s="526" t="s">
        <v>127</v>
      </c>
      <c r="N79" s="526" t="s">
        <v>128</v>
      </c>
      <c r="O79" s="526" t="s">
        <v>129</v>
      </c>
      <c r="P79" s="526" t="s">
        <v>130</v>
      </c>
      <c r="Q79" s="526" t="s">
        <v>131</v>
      </c>
      <c r="R79" s="526" t="s">
        <v>132</v>
      </c>
      <c r="S79" s="526" t="s">
        <v>133</v>
      </c>
      <c r="T79" s="533" t="s">
        <v>121</v>
      </c>
      <c r="X79" s="594"/>
      <c r="Y79" s="583"/>
    </row>
    <row r="80" spans="1:25" ht="25.8">
      <c r="A80" s="580"/>
      <c r="B80" s="354"/>
      <c r="C80" s="596"/>
      <c r="D80" s="253"/>
      <c r="E80" s="1435"/>
      <c r="F80" s="1603" t="s">
        <v>472</v>
      </c>
      <c r="G80" s="1604"/>
      <c r="H80" s="694"/>
      <c r="I80" s="694"/>
      <c r="J80" s="694"/>
      <c r="K80" s="694"/>
      <c r="L80" s="694"/>
      <c r="M80" s="694"/>
      <c r="N80" s="694"/>
      <c r="O80" s="526"/>
      <c r="P80" s="526"/>
      <c r="Q80" s="526"/>
      <c r="R80" s="526"/>
      <c r="S80" s="526"/>
      <c r="T80" s="326">
        <f>SUM(H80:S80)</f>
        <v>0</v>
      </c>
      <c r="X80" s="594"/>
      <c r="Y80" s="583"/>
    </row>
    <row r="81" spans="1:25" ht="25.8">
      <c r="A81" s="580"/>
      <c r="B81" s="354"/>
      <c r="C81" s="596"/>
      <c r="D81" s="253"/>
      <c r="E81" s="1435"/>
      <c r="F81" s="1603" t="s">
        <v>473</v>
      </c>
      <c r="G81" s="1604"/>
      <c r="H81" s="694"/>
      <c r="I81" s="694"/>
      <c r="J81" s="694"/>
      <c r="K81" s="694"/>
      <c r="L81" s="694"/>
      <c r="M81" s="694"/>
      <c r="N81" s="694"/>
      <c r="O81" s="526"/>
      <c r="P81" s="526"/>
      <c r="Q81" s="526"/>
      <c r="R81" s="526"/>
      <c r="S81" s="526"/>
      <c r="T81" s="326">
        <f>SUM(H81:S81)</f>
        <v>0</v>
      </c>
      <c r="X81" s="594"/>
      <c r="Y81" s="583"/>
    </row>
    <row r="82" spans="1:25" ht="25.8">
      <c r="A82" s="580"/>
      <c r="B82" s="354"/>
      <c r="C82" s="596"/>
      <c r="D82" s="253"/>
      <c r="E82" s="1435"/>
      <c r="F82" s="1603" t="s">
        <v>474</v>
      </c>
      <c r="G82" s="1604"/>
      <c r="H82" s="694"/>
      <c r="I82" s="694"/>
      <c r="J82" s="694"/>
      <c r="K82" s="694"/>
      <c r="L82" s="694"/>
      <c r="M82" s="694"/>
      <c r="N82" s="694"/>
      <c r="O82" s="526"/>
      <c r="P82" s="526"/>
      <c r="Q82" s="526"/>
      <c r="R82" s="526"/>
      <c r="S82" s="526"/>
      <c r="T82" s="326">
        <f>SUM(H82:S82)</f>
        <v>0</v>
      </c>
      <c r="X82" s="594"/>
      <c r="Y82" s="583"/>
    </row>
    <row r="83" spans="1:25" ht="25.8">
      <c r="A83" s="580"/>
      <c r="B83" s="354"/>
      <c r="C83" s="596"/>
      <c r="D83" s="253"/>
      <c r="E83" s="1436"/>
      <c r="F83" s="1603" t="s">
        <v>98</v>
      </c>
      <c r="G83" s="1604"/>
      <c r="H83" s="694"/>
      <c r="I83" s="694"/>
      <c r="J83" s="694"/>
      <c r="K83" s="694"/>
      <c r="L83" s="694"/>
      <c r="M83" s="694"/>
      <c r="N83" s="694"/>
      <c r="O83" s="526"/>
      <c r="P83" s="526"/>
      <c r="Q83" s="526"/>
      <c r="R83" s="526"/>
      <c r="S83" s="526"/>
      <c r="T83" s="326">
        <f>SUM(H83:S83)</f>
        <v>0</v>
      </c>
      <c r="X83" s="594"/>
      <c r="Y83" s="583"/>
    </row>
    <row r="84" spans="1:25" ht="25.8">
      <c r="A84" s="580"/>
      <c r="B84" s="354"/>
      <c r="C84" s="596"/>
      <c r="D84" s="253"/>
      <c r="E84" s="855"/>
      <c r="F84" s="327"/>
      <c r="G84" s="327"/>
      <c r="H84" s="328"/>
      <c r="I84" s="328"/>
      <c r="J84" s="328"/>
      <c r="K84" s="328"/>
      <c r="L84" s="328"/>
      <c r="M84" s="328"/>
      <c r="N84" s="328"/>
      <c r="O84" s="524"/>
      <c r="P84" s="524"/>
      <c r="Q84" s="524"/>
      <c r="R84" s="524"/>
      <c r="S84" s="533" t="s">
        <v>121</v>
      </c>
      <c r="T84" s="900">
        <f>SUM(T80:T83)</f>
        <v>0</v>
      </c>
      <c r="X84" s="594"/>
      <c r="Y84" s="583"/>
    </row>
    <row r="85" spans="1:25" ht="25.8">
      <c r="A85" s="580"/>
      <c r="B85" s="354"/>
      <c r="C85" s="596"/>
      <c r="D85" s="253"/>
      <c r="E85" s="1221"/>
      <c r="F85" s="327"/>
      <c r="G85" s="327"/>
      <c r="H85" s="328"/>
      <c r="I85" s="328"/>
      <c r="J85" s="328"/>
      <c r="K85" s="328"/>
      <c r="L85" s="328"/>
      <c r="M85" s="328"/>
      <c r="N85" s="328"/>
      <c r="O85" s="524"/>
      <c r="P85" s="524"/>
      <c r="Q85" s="524"/>
      <c r="R85" s="524"/>
      <c r="S85" s="524"/>
      <c r="T85" s="329"/>
      <c r="X85" s="594"/>
      <c r="Y85" s="583"/>
    </row>
    <row r="86" spans="1:25" ht="25.8">
      <c r="A86" s="580"/>
      <c r="B86" s="354"/>
      <c r="C86" s="596"/>
      <c r="D86" s="253"/>
      <c r="E86" s="1434" t="s">
        <v>438</v>
      </c>
      <c r="F86" s="1605" t="s">
        <v>471</v>
      </c>
      <c r="G86" s="1606"/>
      <c r="H86" s="526" t="s">
        <v>122</v>
      </c>
      <c r="I86" s="526" t="s">
        <v>123</v>
      </c>
      <c r="J86" s="526" t="s">
        <v>124</v>
      </c>
      <c r="K86" s="526" t="s">
        <v>125</v>
      </c>
      <c r="L86" s="526" t="s">
        <v>126</v>
      </c>
      <c r="M86" s="526" t="s">
        <v>127</v>
      </c>
      <c r="N86" s="526" t="s">
        <v>128</v>
      </c>
      <c r="O86" s="526" t="s">
        <v>129</v>
      </c>
      <c r="P86" s="526" t="s">
        <v>130</v>
      </c>
      <c r="Q86" s="526" t="s">
        <v>131</v>
      </c>
      <c r="R86" s="526" t="s">
        <v>132</v>
      </c>
      <c r="S86" s="526" t="s">
        <v>133</v>
      </c>
      <c r="T86" s="533" t="s">
        <v>121</v>
      </c>
      <c r="X86" s="594"/>
      <c r="Y86" s="583"/>
    </row>
    <row r="87" spans="1:25" ht="25.8">
      <c r="A87" s="580"/>
      <c r="B87" s="354"/>
      <c r="C87" s="596"/>
      <c r="D87" s="253"/>
      <c r="E87" s="1435"/>
      <c r="F87" s="1603" t="s">
        <v>472</v>
      </c>
      <c r="G87" s="1604"/>
      <c r="H87" s="694"/>
      <c r="I87" s="694"/>
      <c r="J87" s="694"/>
      <c r="K87" s="694"/>
      <c r="L87" s="694"/>
      <c r="M87" s="694"/>
      <c r="N87" s="694"/>
      <c r="O87" s="526"/>
      <c r="P87" s="526"/>
      <c r="Q87" s="526"/>
      <c r="R87" s="526"/>
      <c r="S87" s="526"/>
      <c r="T87" s="326">
        <f>SUM(H87:S87)</f>
        <v>0</v>
      </c>
      <c r="X87" s="594"/>
      <c r="Y87" s="583"/>
    </row>
    <row r="88" spans="1:25" ht="25.8">
      <c r="A88" s="580"/>
      <c r="B88" s="354"/>
      <c r="C88" s="596"/>
      <c r="D88" s="253"/>
      <c r="E88" s="1435"/>
      <c r="F88" s="1603" t="s">
        <v>473</v>
      </c>
      <c r="G88" s="1604"/>
      <c r="H88" s="694"/>
      <c r="I88" s="694"/>
      <c r="J88" s="694"/>
      <c r="K88" s="694"/>
      <c r="L88" s="694"/>
      <c r="M88" s="694"/>
      <c r="N88" s="694"/>
      <c r="O88" s="526"/>
      <c r="P88" s="526"/>
      <c r="Q88" s="526"/>
      <c r="R88" s="526"/>
      <c r="S88" s="526"/>
      <c r="T88" s="326">
        <f>SUM(H88:S88)</f>
        <v>0</v>
      </c>
      <c r="X88" s="594"/>
      <c r="Y88" s="583"/>
    </row>
    <row r="89" spans="1:25" ht="25.8">
      <c r="A89" s="580"/>
      <c r="B89" s="354"/>
      <c r="C89" s="596"/>
      <c r="D89" s="253"/>
      <c r="E89" s="1435"/>
      <c r="F89" s="1603" t="s">
        <v>474</v>
      </c>
      <c r="G89" s="1604"/>
      <c r="H89" s="694"/>
      <c r="I89" s="694"/>
      <c r="J89" s="694"/>
      <c r="K89" s="694"/>
      <c r="L89" s="694"/>
      <c r="M89" s="694"/>
      <c r="N89" s="694"/>
      <c r="O89" s="526"/>
      <c r="P89" s="526"/>
      <c r="Q89" s="526"/>
      <c r="R89" s="526"/>
      <c r="S89" s="526"/>
      <c r="T89" s="326">
        <f>SUM(H89:S89)</f>
        <v>0</v>
      </c>
      <c r="X89" s="594"/>
      <c r="Y89" s="583"/>
    </row>
    <row r="90" spans="1:25" ht="25.8">
      <c r="A90" s="580"/>
      <c r="B90" s="354"/>
      <c r="C90" s="596"/>
      <c r="D90" s="253"/>
      <c r="E90" s="1436"/>
      <c r="F90" s="1603" t="s">
        <v>98</v>
      </c>
      <c r="G90" s="1604"/>
      <c r="H90" s="694"/>
      <c r="I90" s="694"/>
      <c r="J90" s="694"/>
      <c r="K90" s="694"/>
      <c r="L90" s="694"/>
      <c r="M90" s="694"/>
      <c r="N90" s="694"/>
      <c r="O90" s="526"/>
      <c r="P90" s="526"/>
      <c r="Q90" s="526"/>
      <c r="R90" s="526"/>
      <c r="S90" s="526"/>
      <c r="T90" s="326">
        <f>SUM(H90:S90)</f>
        <v>0</v>
      </c>
      <c r="X90" s="594"/>
      <c r="Y90" s="583"/>
    </row>
    <row r="91" spans="1:25" ht="25.8">
      <c r="A91" s="580"/>
      <c r="B91" s="354"/>
      <c r="C91" s="596"/>
      <c r="D91" s="253"/>
      <c r="E91" s="1221"/>
      <c r="F91" s="327"/>
      <c r="G91" s="327"/>
      <c r="H91" s="328"/>
      <c r="I91" s="328"/>
      <c r="J91" s="328"/>
      <c r="K91" s="328"/>
      <c r="L91" s="328"/>
      <c r="M91" s="328"/>
      <c r="N91" s="328"/>
      <c r="O91" s="524"/>
      <c r="P91" s="524"/>
      <c r="Q91" s="524"/>
      <c r="R91" s="524"/>
      <c r="S91" s="533" t="s">
        <v>121</v>
      </c>
      <c r="T91" s="900">
        <f>SUM(T87:T90)</f>
        <v>0</v>
      </c>
      <c r="X91" s="594"/>
      <c r="Y91" s="583"/>
    </row>
    <row r="92" spans="1:25" ht="25.8">
      <c r="A92" s="580"/>
      <c r="B92" s="354"/>
      <c r="C92" s="596"/>
      <c r="D92" s="253"/>
      <c r="E92" s="1221"/>
      <c r="F92" s="327"/>
      <c r="G92" s="327"/>
      <c r="H92" s="328"/>
      <c r="I92" s="328"/>
      <c r="J92" s="328"/>
      <c r="K92" s="328"/>
      <c r="L92" s="328"/>
      <c r="M92" s="328"/>
      <c r="N92" s="328"/>
      <c r="O92" s="524"/>
      <c r="P92" s="524"/>
      <c r="Q92" s="524"/>
      <c r="R92" s="524"/>
      <c r="S92" s="524"/>
      <c r="T92" s="856"/>
      <c r="X92" s="594"/>
      <c r="Y92" s="583"/>
    </row>
    <row r="93" spans="1:25" ht="25.8">
      <c r="A93" s="580"/>
      <c r="B93" s="354"/>
      <c r="C93" s="596"/>
      <c r="D93" s="253"/>
      <c r="E93" s="1434" t="s">
        <v>440</v>
      </c>
      <c r="F93" s="1598" t="s">
        <v>471</v>
      </c>
      <c r="G93" s="1599"/>
      <c r="H93" s="303" t="s">
        <v>122</v>
      </c>
      <c r="I93" s="303" t="s">
        <v>123</v>
      </c>
      <c r="J93" s="303" t="s">
        <v>124</v>
      </c>
      <c r="K93" s="303" t="s">
        <v>125</v>
      </c>
      <c r="L93" s="303" t="s">
        <v>126</v>
      </c>
      <c r="M93" s="303" t="s">
        <v>127</v>
      </c>
      <c r="N93" s="303" t="s">
        <v>128</v>
      </c>
      <c r="O93" s="303" t="s">
        <v>129</v>
      </c>
      <c r="P93" s="303" t="s">
        <v>130</v>
      </c>
      <c r="Q93" s="303" t="s">
        <v>131</v>
      </c>
      <c r="R93" s="303" t="s">
        <v>132</v>
      </c>
      <c r="S93" s="303" t="s">
        <v>133</v>
      </c>
      <c r="T93" s="1206" t="s">
        <v>121</v>
      </c>
      <c r="X93" s="594"/>
      <c r="Y93" s="583"/>
    </row>
    <row r="94" spans="1:25" ht="25.8">
      <c r="A94" s="580"/>
      <c r="B94" s="354"/>
      <c r="C94" s="596"/>
      <c r="D94" s="253"/>
      <c r="E94" s="1435"/>
      <c r="F94" s="1596" t="s">
        <v>472</v>
      </c>
      <c r="G94" s="1597"/>
      <c r="H94" s="495"/>
      <c r="I94" s="495"/>
      <c r="J94" s="495"/>
      <c r="K94" s="495"/>
      <c r="L94" s="495"/>
      <c r="M94" s="495"/>
      <c r="N94" s="495"/>
      <c r="O94" s="332"/>
      <c r="P94" s="332"/>
      <c r="Q94" s="332"/>
      <c r="R94" s="332"/>
      <c r="S94" s="332"/>
      <c r="T94" s="333">
        <f>SUM(H94:S94)</f>
        <v>0</v>
      </c>
      <c r="X94" s="594"/>
      <c r="Y94" s="583"/>
    </row>
    <row r="95" spans="1:25" ht="25.8">
      <c r="A95" s="580"/>
      <c r="B95" s="354"/>
      <c r="C95" s="596"/>
      <c r="D95" s="253"/>
      <c r="E95" s="1435"/>
      <c r="F95" s="1596" t="s">
        <v>473</v>
      </c>
      <c r="G95" s="1597"/>
      <c r="H95" s="495"/>
      <c r="I95" s="495"/>
      <c r="J95" s="495"/>
      <c r="K95" s="495"/>
      <c r="L95" s="495"/>
      <c r="M95" s="495"/>
      <c r="N95" s="495"/>
      <c r="O95" s="332"/>
      <c r="P95" s="332"/>
      <c r="Q95" s="332"/>
      <c r="R95" s="332"/>
      <c r="S95" s="332"/>
      <c r="T95" s="333">
        <f t="shared" ref="T95:T97" si="5">SUM(H95:S95)</f>
        <v>0</v>
      </c>
      <c r="X95" s="594"/>
      <c r="Y95" s="583"/>
    </row>
    <row r="96" spans="1:25" ht="25.8">
      <c r="A96" s="580"/>
      <c r="B96" s="354"/>
      <c r="C96" s="596"/>
      <c r="D96" s="253"/>
      <c r="E96" s="1435"/>
      <c r="F96" s="1596" t="s">
        <v>474</v>
      </c>
      <c r="G96" s="1597"/>
      <c r="H96" s="495"/>
      <c r="I96" s="495"/>
      <c r="J96" s="495"/>
      <c r="K96" s="495"/>
      <c r="L96" s="495"/>
      <c r="M96" s="495"/>
      <c r="N96" s="495"/>
      <c r="O96" s="332"/>
      <c r="P96" s="332"/>
      <c r="Q96" s="332"/>
      <c r="R96" s="332"/>
      <c r="S96" s="332"/>
      <c r="T96" s="333">
        <f t="shared" si="5"/>
        <v>0</v>
      </c>
      <c r="X96" s="594"/>
      <c r="Y96" s="583"/>
    </row>
    <row r="97" spans="1:25" ht="25.8">
      <c r="A97" s="580"/>
      <c r="B97" s="354"/>
      <c r="C97" s="596"/>
      <c r="D97" s="253"/>
      <c r="E97" s="1436"/>
      <c r="F97" s="1596" t="s">
        <v>98</v>
      </c>
      <c r="G97" s="1597"/>
      <c r="H97" s="495"/>
      <c r="I97" s="495"/>
      <c r="J97" s="495"/>
      <c r="K97" s="495"/>
      <c r="L97" s="495"/>
      <c r="M97" s="495"/>
      <c r="N97" s="495"/>
      <c r="O97" s="332"/>
      <c r="P97" s="332"/>
      <c r="Q97" s="332"/>
      <c r="R97" s="332"/>
      <c r="S97" s="332"/>
      <c r="T97" s="333">
        <f t="shared" si="5"/>
        <v>0</v>
      </c>
      <c r="X97" s="594"/>
      <c r="Y97" s="583"/>
    </row>
    <row r="98" spans="1:25" ht="25.8">
      <c r="A98" s="580"/>
      <c r="B98" s="354"/>
      <c r="C98" s="596"/>
      <c r="D98" s="253"/>
      <c r="E98" s="1202"/>
      <c r="F98" s="334"/>
      <c r="G98" s="334"/>
      <c r="H98" s="857"/>
      <c r="I98" s="857"/>
      <c r="J98" s="857"/>
      <c r="K98" s="857"/>
      <c r="L98" s="857"/>
      <c r="M98" s="857"/>
      <c r="N98" s="857"/>
      <c r="O98" s="858"/>
      <c r="P98" s="858"/>
      <c r="Q98" s="858"/>
      <c r="R98" s="858"/>
      <c r="S98" s="902" t="s">
        <v>121</v>
      </c>
      <c r="T98" s="905">
        <f>SUM(T94:T97)</f>
        <v>0</v>
      </c>
      <c r="X98" s="594"/>
      <c r="Y98" s="583"/>
    </row>
    <row r="99" spans="1:25" ht="25.8">
      <c r="A99" s="580"/>
      <c r="B99" s="354"/>
      <c r="C99" s="596"/>
      <c r="D99" s="253"/>
      <c r="E99" s="1202"/>
      <c r="F99" s="334"/>
      <c r="G99" s="334"/>
      <c r="H99" s="857"/>
      <c r="I99" s="857"/>
      <c r="J99" s="857"/>
      <c r="K99" s="857"/>
      <c r="L99" s="857"/>
      <c r="M99" s="857"/>
      <c r="N99" s="857"/>
      <c r="O99" s="858"/>
      <c r="P99" s="858"/>
      <c r="Q99" s="858"/>
      <c r="R99" s="858"/>
      <c r="S99" s="858"/>
      <c r="T99" s="859"/>
      <c r="X99" s="594"/>
      <c r="Y99" s="583"/>
    </row>
    <row r="100" spans="1:25" ht="25.8">
      <c r="A100" s="580"/>
      <c r="B100" s="354"/>
      <c r="C100" s="596"/>
      <c r="D100" s="253"/>
      <c r="E100" s="1434" t="s">
        <v>444</v>
      </c>
      <c r="F100" s="1598" t="s">
        <v>471</v>
      </c>
      <c r="G100" s="1599"/>
      <c r="H100" s="303" t="s">
        <v>122</v>
      </c>
      <c r="I100" s="303" t="s">
        <v>123</v>
      </c>
      <c r="J100" s="303" t="s">
        <v>124</v>
      </c>
      <c r="K100" s="303" t="s">
        <v>125</v>
      </c>
      <c r="L100" s="303" t="s">
        <v>126</v>
      </c>
      <c r="M100" s="303" t="s">
        <v>127</v>
      </c>
      <c r="N100" s="303" t="s">
        <v>128</v>
      </c>
      <c r="O100" s="303" t="s">
        <v>129</v>
      </c>
      <c r="P100" s="303" t="s">
        <v>130</v>
      </c>
      <c r="Q100" s="303" t="s">
        <v>131</v>
      </c>
      <c r="R100" s="303" t="s">
        <v>132</v>
      </c>
      <c r="S100" s="303" t="s">
        <v>133</v>
      </c>
      <c r="T100" s="1206" t="s">
        <v>121</v>
      </c>
      <c r="X100" s="594"/>
      <c r="Y100" s="583"/>
    </row>
    <row r="101" spans="1:25" ht="25.8">
      <c r="A101" s="563"/>
      <c r="B101" s="354"/>
      <c r="C101" s="596"/>
      <c r="D101" s="253"/>
      <c r="E101" s="1435"/>
      <c r="F101" s="1596" t="s">
        <v>472</v>
      </c>
      <c r="G101" s="1597"/>
      <c r="H101" s="495"/>
      <c r="I101" s="495"/>
      <c r="J101" s="495"/>
      <c r="K101" s="495"/>
      <c r="L101" s="495"/>
      <c r="M101" s="495"/>
      <c r="N101" s="495"/>
      <c r="O101" s="332"/>
      <c r="P101" s="332"/>
      <c r="Q101" s="332"/>
      <c r="R101" s="332"/>
      <c r="S101" s="332"/>
      <c r="T101" s="333">
        <f>SUM(H101:S101)</f>
        <v>0</v>
      </c>
      <c r="X101" s="594"/>
      <c r="Y101" s="583"/>
    </row>
    <row r="102" spans="1:25" ht="25.8">
      <c r="A102" s="563"/>
      <c r="B102" s="354"/>
      <c r="C102" s="596"/>
      <c r="D102" s="253"/>
      <c r="E102" s="1435"/>
      <c r="F102" s="1596" t="s">
        <v>473</v>
      </c>
      <c r="G102" s="1597"/>
      <c r="H102" s="495"/>
      <c r="I102" s="495"/>
      <c r="J102" s="495"/>
      <c r="K102" s="495"/>
      <c r="L102" s="495"/>
      <c r="M102" s="495"/>
      <c r="N102" s="495"/>
      <c r="O102" s="332"/>
      <c r="P102" s="332"/>
      <c r="Q102" s="332"/>
      <c r="R102" s="332"/>
      <c r="S102" s="332"/>
      <c r="T102" s="333">
        <f t="shared" ref="T102:T104" si="6">SUM(H102:S102)</f>
        <v>0</v>
      </c>
      <c r="X102" s="594"/>
      <c r="Y102" s="583"/>
    </row>
    <row r="103" spans="1:25" ht="25.8">
      <c r="A103" s="563"/>
      <c r="B103" s="354"/>
      <c r="C103" s="596"/>
      <c r="D103" s="253"/>
      <c r="E103" s="1435"/>
      <c r="F103" s="1596" t="s">
        <v>474</v>
      </c>
      <c r="G103" s="1597"/>
      <c r="H103" s="495"/>
      <c r="I103" s="495"/>
      <c r="J103" s="495"/>
      <c r="K103" s="495"/>
      <c r="L103" s="495"/>
      <c r="M103" s="495"/>
      <c r="N103" s="495"/>
      <c r="O103" s="332"/>
      <c r="P103" s="332"/>
      <c r="Q103" s="332"/>
      <c r="R103" s="332"/>
      <c r="S103" s="332"/>
      <c r="T103" s="333">
        <f t="shared" si="6"/>
        <v>0</v>
      </c>
      <c r="X103" s="594"/>
      <c r="Y103" s="583"/>
    </row>
    <row r="104" spans="1:25" ht="25.8">
      <c r="A104" s="563"/>
      <c r="B104" s="354"/>
      <c r="C104" s="596"/>
      <c r="D104" s="253"/>
      <c r="E104" s="1436"/>
      <c r="F104" s="1596" t="s">
        <v>98</v>
      </c>
      <c r="G104" s="1597"/>
      <c r="H104" s="495"/>
      <c r="I104" s="495"/>
      <c r="J104" s="495"/>
      <c r="K104" s="495"/>
      <c r="L104" s="495"/>
      <c r="M104" s="495"/>
      <c r="N104" s="495"/>
      <c r="O104" s="332"/>
      <c r="P104" s="332"/>
      <c r="Q104" s="332"/>
      <c r="R104" s="332"/>
      <c r="S104" s="332"/>
      <c r="T104" s="333">
        <f t="shared" si="6"/>
        <v>0</v>
      </c>
      <c r="X104" s="594"/>
      <c r="Y104" s="583"/>
    </row>
    <row r="105" spans="1:25" ht="25.8">
      <c r="A105" s="563"/>
      <c r="B105" s="354"/>
      <c r="C105" s="596"/>
      <c r="D105" s="253"/>
      <c r="E105" s="1202"/>
      <c r="F105" s="334"/>
      <c r="G105" s="334"/>
      <c r="H105" s="857"/>
      <c r="I105" s="857"/>
      <c r="J105" s="857"/>
      <c r="K105" s="857"/>
      <c r="L105" s="857"/>
      <c r="M105" s="857"/>
      <c r="N105" s="857"/>
      <c r="O105" s="858"/>
      <c r="P105" s="858"/>
      <c r="Q105" s="858"/>
      <c r="R105" s="858"/>
      <c r="S105" s="902" t="s">
        <v>121</v>
      </c>
      <c r="T105" s="904">
        <f>SUM(T101:T104)</f>
        <v>0</v>
      </c>
      <c r="X105" s="594"/>
      <c r="Y105" s="583"/>
    </row>
    <row r="106" spans="1:25" ht="25.8">
      <c r="A106" s="563"/>
      <c r="B106" s="354"/>
      <c r="C106" s="596"/>
      <c r="D106" s="253"/>
      <c r="E106" s="1202"/>
      <c r="F106" s="334"/>
      <c r="G106" s="334"/>
      <c r="H106" s="857"/>
      <c r="I106" s="857"/>
      <c r="J106" s="857"/>
      <c r="K106" s="857"/>
      <c r="L106" s="857"/>
      <c r="M106" s="857"/>
      <c r="N106" s="857"/>
      <c r="O106" s="858"/>
      <c r="P106" s="858"/>
      <c r="Q106" s="858"/>
      <c r="R106" s="858"/>
      <c r="S106" s="286"/>
      <c r="T106" s="286"/>
      <c r="X106" s="594"/>
      <c r="Y106" s="583"/>
    </row>
    <row r="107" spans="1:25" ht="25.8">
      <c r="A107" s="563"/>
      <c r="B107" s="354"/>
      <c r="C107" s="596"/>
      <c r="D107" s="253"/>
      <c r="E107" s="1434" t="s">
        <v>446</v>
      </c>
      <c r="F107" s="1598" t="s">
        <v>471</v>
      </c>
      <c r="G107" s="1599"/>
      <c r="H107" s="303" t="s">
        <v>122</v>
      </c>
      <c r="I107" s="303" t="s">
        <v>123</v>
      </c>
      <c r="J107" s="303" t="s">
        <v>124</v>
      </c>
      <c r="K107" s="303" t="s">
        <v>125</v>
      </c>
      <c r="L107" s="303" t="s">
        <v>126</v>
      </c>
      <c r="M107" s="303" t="s">
        <v>127</v>
      </c>
      <c r="N107" s="303" t="s">
        <v>128</v>
      </c>
      <c r="O107" s="303" t="s">
        <v>129</v>
      </c>
      <c r="P107" s="303" t="s">
        <v>130</v>
      </c>
      <c r="Q107" s="303" t="s">
        <v>131</v>
      </c>
      <c r="R107" s="303" t="s">
        <v>132</v>
      </c>
      <c r="S107" s="303" t="s">
        <v>133</v>
      </c>
      <c r="T107" s="1206" t="s">
        <v>121</v>
      </c>
      <c r="X107" s="594"/>
      <c r="Y107" s="583"/>
    </row>
    <row r="108" spans="1:25" ht="25.8">
      <c r="A108" s="563"/>
      <c r="B108" s="354"/>
      <c r="C108" s="596"/>
      <c r="D108" s="253"/>
      <c r="E108" s="1435"/>
      <c r="F108" s="1596" t="s">
        <v>472</v>
      </c>
      <c r="G108" s="1597"/>
      <c r="H108" s="495"/>
      <c r="I108" s="495"/>
      <c r="J108" s="495"/>
      <c r="K108" s="495"/>
      <c r="L108" s="495"/>
      <c r="M108" s="495"/>
      <c r="N108" s="495"/>
      <c r="O108" s="332"/>
      <c r="P108" s="332"/>
      <c r="Q108" s="332"/>
      <c r="R108" s="332"/>
      <c r="S108" s="332"/>
      <c r="T108" s="333">
        <f>SUM(H108:S108)</f>
        <v>0</v>
      </c>
      <c r="X108" s="594"/>
      <c r="Y108" s="583"/>
    </row>
    <row r="109" spans="1:25" ht="25.8">
      <c r="A109" s="563"/>
      <c r="B109" s="354"/>
      <c r="C109" s="596"/>
      <c r="D109" s="253"/>
      <c r="E109" s="1435"/>
      <c r="F109" s="1596" t="s">
        <v>473</v>
      </c>
      <c r="G109" s="1597"/>
      <c r="H109" s="495"/>
      <c r="I109" s="495"/>
      <c r="J109" s="495"/>
      <c r="K109" s="495"/>
      <c r="L109" s="495"/>
      <c r="M109" s="495"/>
      <c r="N109" s="495"/>
      <c r="O109" s="332"/>
      <c r="P109" s="332"/>
      <c r="Q109" s="332"/>
      <c r="R109" s="332"/>
      <c r="S109" s="332"/>
      <c r="T109" s="333">
        <f t="shared" ref="T109:T111" si="7">SUM(H109:S109)</f>
        <v>0</v>
      </c>
      <c r="X109" s="594"/>
      <c r="Y109" s="583"/>
    </row>
    <row r="110" spans="1:25" ht="25.8">
      <c r="A110" s="563"/>
      <c r="B110" s="354"/>
      <c r="C110" s="596"/>
      <c r="D110" s="253"/>
      <c r="E110" s="1435"/>
      <c r="F110" s="1596" t="s">
        <v>474</v>
      </c>
      <c r="G110" s="1597"/>
      <c r="H110" s="495"/>
      <c r="I110" s="495"/>
      <c r="J110" s="495"/>
      <c r="K110" s="495"/>
      <c r="L110" s="495"/>
      <c r="M110" s="495"/>
      <c r="N110" s="495"/>
      <c r="O110" s="332"/>
      <c r="P110" s="332"/>
      <c r="Q110" s="332"/>
      <c r="R110" s="332"/>
      <c r="S110" s="332"/>
      <c r="T110" s="333">
        <f t="shared" si="7"/>
        <v>0</v>
      </c>
      <c r="X110" s="594"/>
      <c r="Y110" s="583"/>
    </row>
    <row r="111" spans="1:25" ht="25.8">
      <c r="A111" s="563"/>
      <c r="B111" s="354"/>
      <c r="C111" s="596"/>
      <c r="D111" s="253"/>
      <c r="E111" s="1436"/>
      <c r="F111" s="1596" t="s">
        <v>98</v>
      </c>
      <c r="G111" s="1597"/>
      <c r="H111" s="495"/>
      <c r="I111" s="495"/>
      <c r="J111" s="495"/>
      <c r="K111" s="495"/>
      <c r="L111" s="495"/>
      <c r="M111" s="495"/>
      <c r="N111" s="495"/>
      <c r="O111" s="332"/>
      <c r="P111" s="332"/>
      <c r="Q111" s="332"/>
      <c r="R111" s="332"/>
      <c r="S111" s="332"/>
      <c r="T111" s="333">
        <f t="shared" si="7"/>
        <v>0</v>
      </c>
      <c r="X111" s="594"/>
      <c r="Y111" s="583"/>
    </row>
    <row r="112" spans="1:25" ht="25.8">
      <c r="A112" s="563"/>
      <c r="B112" s="354"/>
      <c r="C112" s="596"/>
      <c r="D112" s="253"/>
      <c r="E112" s="1202"/>
      <c r="F112" s="334"/>
      <c r="G112" s="334"/>
      <c r="H112" s="857"/>
      <c r="I112" s="857"/>
      <c r="J112" s="857"/>
      <c r="K112" s="857"/>
      <c r="L112" s="857"/>
      <c r="M112" s="857"/>
      <c r="N112" s="857"/>
      <c r="O112" s="858"/>
      <c r="P112" s="858"/>
      <c r="Q112" s="858"/>
      <c r="R112" s="858"/>
      <c r="S112" s="902" t="s">
        <v>121</v>
      </c>
      <c r="T112" s="904">
        <f>SUM(T108:T111)</f>
        <v>0</v>
      </c>
      <c r="X112" s="594"/>
      <c r="Y112" s="583"/>
    </row>
    <row r="113" spans="1:25" ht="25.8">
      <c r="A113" s="563"/>
      <c r="B113" s="354"/>
      <c r="C113" s="596"/>
      <c r="D113" s="253"/>
      <c r="E113" s="301"/>
      <c r="F113" s="301"/>
      <c r="G113" s="301"/>
      <c r="H113" s="330"/>
      <c r="I113" s="330"/>
      <c r="J113" s="330"/>
      <c r="K113" s="330"/>
      <c r="L113" s="330"/>
      <c r="M113" s="330"/>
      <c r="N113" s="330"/>
      <c r="O113" s="330"/>
      <c r="P113" s="330"/>
      <c r="Q113" s="330"/>
      <c r="R113" s="330"/>
      <c r="S113" s="330"/>
      <c r="T113" s="856"/>
      <c r="X113" s="594"/>
      <c r="Y113" s="583"/>
    </row>
    <row r="114" spans="1:25" ht="25.8">
      <c r="A114" s="563"/>
      <c r="B114" s="354"/>
      <c r="C114" s="596"/>
      <c r="D114" s="253"/>
      <c r="E114" s="1434" t="s">
        <v>448</v>
      </c>
      <c r="F114" s="1598" t="s">
        <v>471</v>
      </c>
      <c r="G114" s="1599"/>
      <c r="H114" s="303" t="s">
        <v>122</v>
      </c>
      <c r="I114" s="303" t="s">
        <v>123</v>
      </c>
      <c r="J114" s="303" t="s">
        <v>124</v>
      </c>
      <c r="K114" s="303" t="s">
        <v>125</v>
      </c>
      <c r="L114" s="303" t="s">
        <v>126</v>
      </c>
      <c r="M114" s="303" t="s">
        <v>127</v>
      </c>
      <c r="N114" s="303" t="s">
        <v>128</v>
      </c>
      <c r="O114" s="303" t="s">
        <v>129</v>
      </c>
      <c r="P114" s="303" t="s">
        <v>130</v>
      </c>
      <c r="Q114" s="303" t="s">
        <v>131</v>
      </c>
      <c r="R114" s="303" t="s">
        <v>132</v>
      </c>
      <c r="S114" s="303" t="s">
        <v>133</v>
      </c>
      <c r="T114" s="1206" t="s">
        <v>121</v>
      </c>
      <c r="X114" s="594"/>
      <c r="Y114" s="583"/>
    </row>
    <row r="115" spans="1:25" ht="25.8">
      <c r="A115" s="563"/>
      <c r="B115" s="354"/>
      <c r="C115" s="596"/>
      <c r="D115" s="253"/>
      <c r="E115" s="1435"/>
      <c r="F115" s="1596" t="s">
        <v>472</v>
      </c>
      <c r="G115" s="1597"/>
      <c r="H115" s="495"/>
      <c r="I115" s="495"/>
      <c r="J115" s="495"/>
      <c r="K115" s="495"/>
      <c r="L115" s="495"/>
      <c r="M115" s="495"/>
      <c r="N115" s="495"/>
      <c r="O115" s="332"/>
      <c r="P115" s="332"/>
      <c r="Q115" s="332"/>
      <c r="R115" s="332"/>
      <c r="S115" s="332"/>
      <c r="T115" s="333">
        <f>SUM(H115:S115)</f>
        <v>0</v>
      </c>
      <c r="X115" s="594"/>
      <c r="Y115" s="583"/>
    </row>
    <row r="116" spans="1:25" ht="25.8">
      <c r="A116" s="563"/>
      <c r="B116" s="354"/>
      <c r="C116" s="596"/>
      <c r="D116" s="253"/>
      <c r="E116" s="1435"/>
      <c r="F116" s="1596" t="s">
        <v>473</v>
      </c>
      <c r="G116" s="1597"/>
      <c r="H116" s="495"/>
      <c r="I116" s="495"/>
      <c r="J116" s="495"/>
      <c r="K116" s="495"/>
      <c r="L116" s="495"/>
      <c r="M116" s="495"/>
      <c r="N116" s="495"/>
      <c r="O116" s="332"/>
      <c r="P116" s="332"/>
      <c r="Q116" s="332"/>
      <c r="R116" s="332"/>
      <c r="S116" s="332"/>
      <c r="T116" s="333">
        <f t="shared" ref="T116:T118" si="8">SUM(H116:S116)</f>
        <v>0</v>
      </c>
      <c r="X116" s="594"/>
      <c r="Y116" s="583"/>
    </row>
    <row r="117" spans="1:25" ht="25.8">
      <c r="A117" s="563"/>
      <c r="B117" s="354"/>
      <c r="C117" s="596"/>
      <c r="D117" s="253"/>
      <c r="E117" s="1435"/>
      <c r="F117" s="1596" t="s">
        <v>474</v>
      </c>
      <c r="G117" s="1597"/>
      <c r="H117" s="495"/>
      <c r="I117" s="495"/>
      <c r="J117" s="495"/>
      <c r="K117" s="495"/>
      <c r="L117" s="495"/>
      <c r="M117" s="495"/>
      <c r="N117" s="495"/>
      <c r="O117" s="332"/>
      <c r="P117" s="332"/>
      <c r="Q117" s="332"/>
      <c r="R117" s="332"/>
      <c r="S117" s="643"/>
      <c r="T117" s="333">
        <f t="shared" si="8"/>
        <v>0</v>
      </c>
      <c r="X117" s="594"/>
      <c r="Y117" s="583"/>
    </row>
    <row r="118" spans="1:25" ht="25.8">
      <c r="A118" s="563"/>
      <c r="B118" s="354"/>
      <c r="C118" s="596"/>
      <c r="D118" s="253"/>
      <c r="E118" s="1436"/>
      <c r="F118" s="1596" t="s">
        <v>98</v>
      </c>
      <c r="G118" s="1597"/>
      <c r="H118" s="495"/>
      <c r="I118" s="495"/>
      <c r="J118" s="495"/>
      <c r="K118" s="495"/>
      <c r="L118" s="495"/>
      <c r="M118" s="495"/>
      <c r="N118" s="495"/>
      <c r="O118" s="332"/>
      <c r="P118" s="332"/>
      <c r="Q118" s="332"/>
      <c r="R118" s="454"/>
      <c r="S118" s="349"/>
      <c r="T118" s="333">
        <f t="shared" si="8"/>
        <v>0</v>
      </c>
      <c r="X118" s="594"/>
      <c r="Y118" s="583"/>
    </row>
    <row r="119" spans="1:25" ht="25.8">
      <c r="A119" s="563"/>
      <c r="B119" s="354"/>
      <c r="C119" s="596"/>
      <c r="D119" s="253"/>
      <c r="E119" s="1221"/>
      <c r="F119" s="334"/>
      <c r="G119" s="334"/>
      <c r="H119" s="857"/>
      <c r="I119" s="857"/>
      <c r="J119" s="857"/>
      <c r="K119" s="857"/>
      <c r="L119" s="857"/>
      <c r="M119" s="857"/>
      <c r="N119" s="857"/>
      <c r="O119" s="858"/>
      <c r="P119" s="858"/>
      <c r="Q119" s="858"/>
      <c r="R119" s="858"/>
      <c r="S119" s="698" t="s">
        <v>121</v>
      </c>
      <c r="T119" s="903">
        <f>SUM(T115:T118)</f>
        <v>0</v>
      </c>
      <c r="X119" s="594"/>
      <c r="Y119" s="583"/>
    </row>
    <row r="120" spans="1:25" ht="25.8">
      <c r="A120" s="563"/>
      <c r="B120" s="354"/>
      <c r="C120" s="596"/>
      <c r="D120" s="253"/>
      <c r="E120" s="1221"/>
      <c r="F120" s="334"/>
      <c r="G120" s="334"/>
      <c r="H120" s="857"/>
      <c r="I120" s="857"/>
      <c r="J120" s="857"/>
      <c r="K120" s="857"/>
      <c r="L120" s="857"/>
      <c r="M120" s="857"/>
      <c r="N120" s="857"/>
      <c r="O120" s="858"/>
      <c r="P120" s="858"/>
      <c r="Q120" s="858"/>
      <c r="R120" s="858"/>
      <c r="S120" s="858"/>
      <c r="T120" s="860"/>
      <c r="X120" s="594"/>
      <c r="Y120" s="583"/>
    </row>
    <row r="121" spans="1:25" ht="25.8">
      <c r="A121" s="563"/>
      <c r="B121" s="354"/>
      <c r="C121" s="596"/>
      <c r="D121" s="253"/>
      <c r="E121" s="1616" t="s">
        <v>452</v>
      </c>
      <c r="F121" s="1598" t="s">
        <v>471</v>
      </c>
      <c r="G121" s="1599"/>
      <c r="H121" s="303" t="s">
        <v>122</v>
      </c>
      <c r="I121" s="303" t="s">
        <v>123</v>
      </c>
      <c r="J121" s="303" t="s">
        <v>124</v>
      </c>
      <c r="K121" s="303" t="s">
        <v>125</v>
      </c>
      <c r="L121" s="303" t="s">
        <v>126</v>
      </c>
      <c r="M121" s="303" t="s">
        <v>127</v>
      </c>
      <c r="N121" s="303" t="s">
        <v>128</v>
      </c>
      <c r="O121" s="303" t="s">
        <v>129</v>
      </c>
      <c r="P121" s="303" t="s">
        <v>130</v>
      </c>
      <c r="Q121" s="303" t="s">
        <v>131</v>
      </c>
      <c r="R121" s="303" t="s">
        <v>132</v>
      </c>
      <c r="S121" s="303" t="s">
        <v>133</v>
      </c>
      <c r="T121" s="1206" t="s">
        <v>121</v>
      </c>
      <c r="X121" s="594"/>
      <c r="Y121" s="583"/>
    </row>
    <row r="122" spans="1:25" ht="25.8">
      <c r="A122" s="563"/>
      <c r="B122" s="354"/>
      <c r="C122" s="596"/>
      <c r="D122" s="253"/>
      <c r="E122" s="1617"/>
      <c r="F122" s="1596" t="s">
        <v>472</v>
      </c>
      <c r="G122" s="1597"/>
      <c r="H122" s="495"/>
      <c r="I122" s="495"/>
      <c r="J122" s="495"/>
      <c r="K122" s="495"/>
      <c r="L122" s="495"/>
      <c r="M122" s="495"/>
      <c r="N122" s="495"/>
      <c r="O122" s="332"/>
      <c r="P122" s="332"/>
      <c r="Q122" s="332"/>
      <c r="R122" s="332"/>
      <c r="S122" s="332"/>
      <c r="T122" s="333">
        <f>SUM(H122:S122)</f>
        <v>0</v>
      </c>
      <c r="X122" s="594"/>
      <c r="Y122" s="583"/>
    </row>
    <row r="123" spans="1:25" ht="25.8">
      <c r="A123" s="563"/>
      <c r="B123" s="354"/>
      <c r="C123" s="596"/>
      <c r="D123" s="253"/>
      <c r="E123" s="1617"/>
      <c r="F123" s="1596" t="s">
        <v>473</v>
      </c>
      <c r="G123" s="1597"/>
      <c r="H123" s="495"/>
      <c r="I123" s="495"/>
      <c r="J123" s="495"/>
      <c r="K123" s="495"/>
      <c r="L123" s="495"/>
      <c r="M123" s="495"/>
      <c r="N123" s="495"/>
      <c r="O123" s="332"/>
      <c r="P123" s="332"/>
      <c r="Q123" s="332"/>
      <c r="R123" s="332"/>
      <c r="S123" s="332"/>
      <c r="T123" s="333">
        <f t="shared" ref="T123:T125" si="9">SUM(H123:S123)</f>
        <v>0</v>
      </c>
      <c r="X123" s="594"/>
      <c r="Y123" s="583"/>
    </row>
    <row r="124" spans="1:25" ht="25.8">
      <c r="A124" s="563"/>
      <c r="B124" s="354"/>
      <c r="C124" s="596"/>
      <c r="D124" s="253"/>
      <c r="E124" s="1617"/>
      <c r="F124" s="1596" t="s">
        <v>474</v>
      </c>
      <c r="G124" s="1597"/>
      <c r="H124" s="495"/>
      <c r="I124" s="495"/>
      <c r="J124" s="495"/>
      <c r="K124" s="495"/>
      <c r="L124" s="495"/>
      <c r="M124" s="495"/>
      <c r="N124" s="495"/>
      <c r="O124" s="332"/>
      <c r="P124" s="332"/>
      <c r="Q124" s="332"/>
      <c r="R124" s="332"/>
      <c r="S124" s="332"/>
      <c r="T124" s="333">
        <f t="shared" si="9"/>
        <v>0</v>
      </c>
      <c r="X124" s="594"/>
      <c r="Y124" s="583"/>
    </row>
    <row r="125" spans="1:25" ht="25.8">
      <c r="A125" s="563"/>
      <c r="B125" s="354"/>
      <c r="C125" s="596"/>
      <c r="D125" s="253"/>
      <c r="E125" s="1618"/>
      <c r="F125" s="1596" t="s">
        <v>98</v>
      </c>
      <c r="G125" s="1597"/>
      <c r="H125" s="495"/>
      <c r="I125" s="495"/>
      <c r="J125" s="495"/>
      <c r="K125" s="495"/>
      <c r="L125" s="495"/>
      <c r="M125" s="495"/>
      <c r="N125" s="495"/>
      <c r="O125" s="332"/>
      <c r="P125" s="332"/>
      <c r="Q125" s="332"/>
      <c r="R125" s="332"/>
      <c r="S125" s="332"/>
      <c r="T125" s="333">
        <f t="shared" si="9"/>
        <v>0</v>
      </c>
      <c r="X125" s="594"/>
      <c r="Y125" s="583"/>
    </row>
    <row r="126" spans="1:25" ht="25.8">
      <c r="A126" s="563"/>
      <c r="B126" s="354"/>
      <c r="C126" s="596"/>
      <c r="D126" s="253"/>
      <c r="E126" s="1202"/>
      <c r="F126" s="334"/>
      <c r="G126" s="334"/>
      <c r="H126" s="857"/>
      <c r="I126" s="857"/>
      <c r="J126" s="857"/>
      <c r="K126" s="857"/>
      <c r="L126" s="857"/>
      <c r="M126" s="857"/>
      <c r="N126" s="857"/>
      <c r="O126" s="858"/>
      <c r="P126" s="858"/>
      <c r="Q126" s="858"/>
      <c r="R126" s="858"/>
      <c r="S126" s="902" t="s">
        <v>121</v>
      </c>
      <c r="T126" s="904">
        <f>SUM(T122:T125)</f>
        <v>0</v>
      </c>
      <c r="X126" s="594"/>
      <c r="Y126" s="583"/>
    </row>
    <row r="127" spans="1:25" ht="25.8">
      <c r="A127" s="563"/>
      <c r="B127" s="354"/>
      <c r="C127" s="596"/>
      <c r="D127" s="253"/>
      <c r="E127" s="1202"/>
      <c r="F127" s="334"/>
      <c r="G127" s="334"/>
      <c r="H127" s="857"/>
      <c r="I127" s="857"/>
      <c r="J127" s="857"/>
      <c r="K127" s="857"/>
      <c r="L127" s="857"/>
      <c r="M127" s="857"/>
      <c r="N127" s="857"/>
      <c r="O127" s="858"/>
      <c r="P127" s="858"/>
      <c r="Q127" s="858"/>
      <c r="R127" s="858"/>
      <c r="S127" s="858"/>
      <c r="T127" s="861"/>
      <c r="X127" s="594"/>
      <c r="Y127" s="583"/>
    </row>
    <row r="128" spans="1:25" ht="25.8">
      <c r="A128" s="563"/>
      <c r="B128" s="354"/>
      <c r="C128" s="596"/>
      <c r="D128" s="253"/>
      <c r="E128" s="1574" t="s">
        <v>454</v>
      </c>
      <c r="F128" s="1598" t="s">
        <v>471</v>
      </c>
      <c r="G128" s="1599"/>
      <c r="H128" s="303" t="s">
        <v>122</v>
      </c>
      <c r="I128" s="303" t="s">
        <v>123</v>
      </c>
      <c r="J128" s="303" t="s">
        <v>124</v>
      </c>
      <c r="K128" s="303" t="s">
        <v>125</v>
      </c>
      <c r="L128" s="303" t="s">
        <v>126</v>
      </c>
      <c r="M128" s="303" t="s">
        <v>127</v>
      </c>
      <c r="N128" s="303" t="s">
        <v>128</v>
      </c>
      <c r="O128" s="303" t="s">
        <v>129</v>
      </c>
      <c r="P128" s="303" t="s">
        <v>130</v>
      </c>
      <c r="Q128" s="303" t="s">
        <v>131</v>
      </c>
      <c r="R128" s="303" t="s">
        <v>132</v>
      </c>
      <c r="S128" s="303" t="s">
        <v>133</v>
      </c>
      <c r="T128" s="1206" t="s">
        <v>121</v>
      </c>
      <c r="X128" s="594"/>
      <c r="Y128" s="583"/>
    </row>
    <row r="129" spans="1:25" ht="25.8">
      <c r="A129" s="563"/>
      <c r="B129" s="354"/>
      <c r="C129" s="596"/>
      <c r="D129" s="253"/>
      <c r="E129" s="1619"/>
      <c r="F129" s="1596" t="s">
        <v>472</v>
      </c>
      <c r="G129" s="1597"/>
      <c r="H129" s="495"/>
      <c r="I129" s="495"/>
      <c r="J129" s="495"/>
      <c r="K129" s="495"/>
      <c r="L129" s="495"/>
      <c r="M129" s="495"/>
      <c r="N129" s="495"/>
      <c r="O129" s="332"/>
      <c r="P129" s="332"/>
      <c r="Q129" s="332"/>
      <c r="R129" s="332"/>
      <c r="S129" s="332"/>
      <c r="T129" s="333">
        <f>SUM(H129:S129)</f>
        <v>0</v>
      </c>
      <c r="X129" s="594"/>
      <c r="Y129" s="583"/>
    </row>
    <row r="130" spans="1:25" ht="25.8">
      <c r="A130" s="563"/>
      <c r="B130" s="354"/>
      <c r="C130" s="596"/>
      <c r="D130" s="253"/>
      <c r="E130" s="1619"/>
      <c r="F130" s="1596" t="s">
        <v>473</v>
      </c>
      <c r="G130" s="1597"/>
      <c r="H130" s="495"/>
      <c r="I130" s="495"/>
      <c r="J130" s="495"/>
      <c r="K130" s="495"/>
      <c r="L130" s="495"/>
      <c r="M130" s="495"/>
      <c r="N130" s="495"/>
      <c r="O130" s="332"/>
      <c r="P130" s="332"/>
      <c r="Q130" s="332"/>
      <c r="R130" s="332"/>
      <c r="S130" s="332"/>
      <c r="T130" s="333">
        <f t="shared" ref="T130:T132" si="10">SUM(H130:S130)</f>
        <v>0</v>
      </c>
      <c r="X130" s="594"/>
      <c r="Y130" s="583"/>
    </row>
    <row r="131" spans="1:25" ht="25.8">
      <c r="A131" s="563"/>
      <c r="B131" s="354"/>
      <c r="C131" s="596"/>
      <c r="D131" s="253"/>
      <c r="E131" s="1619"/>
      <c r="F131" s="1596" t="s">
        <v>474</v>
      </c>
      <c r="G131" s="1597"/>
      <c r="H131" s="495"/>
      <c r="I131" s="495"/>
      <c r="J131" s="495"/>
      <c r="K131" s="495"/>
      <c r="L131" s="495"/>
      <c r="M131" s="495"/>
      <c r="N131" s="495"/>
      <c r="O131" s="332"/>
      <c r="P131" s="332"/>
      <c r="Q131" s="332"/>
      <c r="R131" s="332"/>
      <c r="S131" s="332"/>
      <c r="T131" s="333">
        <f t="shared" si="10"/>
        <v>0</v>
      </c>
      <c r="X131" s="594"/>
      <c r="Y131" s="583"/>
    </row>
    <row r="132" spans="1:25" ht="25.8">
      <c r="A132" s="563"/>
      <c r="B132" s="354"/>
      <c r="C132" s="596"/>
      <c r="D132" s="253"/>
      <c r="E132" s="1620"/>
      <c r="F132" s="1596" t="s">
        <v>98</v>
      </c>
      <c r="G132" s="1597"/>
      <c r="H132" s="495"/>
      <c r="I132" s="495"/>
      <c r="J132" s="495"/>
      <c r="K132" s="495"/>
      <c r="L132" s="495"/>
      <c r="M132" s="495"/>
      <c r="N132" s="495"/>
      <c r="O132" s="332"/>
      <c r="P132" s="332"/>
      <c r="Q132" s="332"/>
      <c r="R132" s="332"/>
      <c r="S132" s="332"/>
      <c r="T132" s="333">
        <f t="shared" si="10"/>
        <v>0</v>
      </c>
      <c r="X132" s="594"/>
      <c r="Y132" s="583"/>
    </row>
    <row r="133" spans="1:25" ht="25.8">
      <c r="A133" s="563"/>
      <c r="B133" s="354"/>
      <c r="C133" s="596"/>
      <c r="D133" s="253"/>
      <c r="E133" s="253"/>
      <c r="F133" s="253"/>
      <c r="G133" s="253"/>
      <c r="H133" s="601"/>
      <c r="I133" s="253"/>
      <c r="J133" s="253"/>
      <c r="K133" s="253"/>
      <c r="L133" s="253"/>
      <c r="M133" s="857"/>
      <c r="N133" s="857"/>
      <c r="O133" s="858"/>
      <c r="P133" s="858"/>
      <c r="Q133" s="858"/>
      <c r="R133" s="858"/>
      <c r="S133" s="902" t="s">
        <v>121</v>
      </c>
      <c r="T133" s="904">
        <f>SUM(T129:T132)</f>
        <v>0</v>
      </c>
      <c r="X133" s="594"/>
      <c r="Y133" s="583"/>
    </row>
    <row r="134" spans="1:25" ht="25.8">
      <c r="A134" s="563"/>
      <c r="B134" s="354"/>
      <c r="C134" s="632" t="s">
        <v>475</v>
      </c>
      <c r="D134" s="286"/>
      <c r="E134" s="286"/>
      <c r="F134" s="286"/>
      <c r="G134" s="286"/>
      <c r="H134" s="286"/>
      <c r="I134" s="286"/>
      <c r="J134" s="286"/>
      <c r="K134" s="286"/>
      <c r="L134" s="286"/>
      <c r="M134" s="286"/>
      <c r="N134" s="286"/>
      <c r="O134" s="286"/>
      <c r="P134" s="286"/>
      <c r="Q134" s="286"/>
      <c r="R134" s="286"/>
      <c r="S134" s="286"/>
      <c r="T134" s="286"/>
      <c r="X134" s="594"/>
      <c r="Y134" s="583"/>
    </row>
    <row r="135" spans="1:25" ht="23.4">
      <c r="A135" s="563"/>
      <c r="B135" s="354"/>
      <c r="C135" s="433"/>
      <c r="D135" s="286"/>
      <c r="E135" s="286"/>
      <c r="F135" s="286"/>
      <c r="G135" s="286"/>
      <c r="H135" s="286"/>
      <c r="I135" s="286"/>
      <c r="J135" s="286"/>
      <c r="K135" s="286"/>
      <c r="L135" s="286"/>
      <c r="M135" s="286"/>
      <c r="N135" s="286"/>
      <c r="O135" s="286"/>
      <c r="P135" s="286"/>
      <c r="X135" s="594"/>
      <c r="Y135" s="583"/>
    </row>
    <row r="136" spans="1:25" ht="70.2">
      <c r="A136" s="563"/>
      <c r="B136" s="354"/>
      <c r="C136" s="286"/>
      <c r="D136" s="788" t="s">
        <v>476</v>
      </c>
      <c r="E136" s="788" t="s">
        <v>436</v>
      </c>
      <c r="F136" s="1601" t="s">
        <v>438</v>
      </c>
      <c r="G136" s="1602"/>
      <c r="H136" s="788" t="s">
        <v>440</v>
      </c>
      <c r="I136" s="788" t="s">
        <v>444</v>
      </c>
      <c r="J136" s="788" t="s">
        <v>446</v>
      </c>
      <c r="K136" s="788" t="s">
        <v>448</v>
      </c>
      <c r="L136" s="789" t="s">
        <v>477</v>
      </c>
      <c r="M136" s="788" t="s">
        <v>454</v>
      </c>
      <c r="N136" s="786" t="s">
        <v>121</v>
      </c>
      <c r="O136" s="524"/>
      <c r="P136" s="524"/>
      <c r="X136" s="594"/>
      <c r="Y136" s="583"/>
    </row>
    <row r="137" spans="1:25" ht="23.4">
      <c r="A137" s="563"/>
      <c r="B137" s="354"/>
      <c r="C137" s="286"/>
      <c r="D137" s="335" t="s">
        <v>472</v>
      </c>
      <c r="E137" s="694">
        <f>T80</f>
        <v>0</v>
      </c>
      <c r="F137" s="1491">
        <f>T87</f>
        <v>0</v>
      </c>
      <c r="G137" s="1492"/>
      <c r="H137" s="694">
        <f>T94</f>
        <v>0</v>
      </c>
      <c r="I137" s="694">
        <f>T101</f>
        <v>0</v>
      </c>
      <c r="J137" s="694">
        <f>T108</f>
        <v>0</v>
      </c>
      <c r="K137" s="694">
        <f>T115</f>
        <v>0</v>
      </c>
      <c r="L137" s="694">
        <f>T122</f>
        <v>0</v>
      </c>
      <c r="M137" s="694">
        <f>T129</f>
        <v>0</v>
      </c>
      <c r="N137" s="526">
        <f>SUM(E137:M137)</f>
        <v>0</v>
      </c>
      <c r="O137" s="524"/>
      <c r="P137" s="524"/>
      <c r="X137" s="594"/>
      <c r="Y137" s="583"/>
    </row>
    <row r="138" spans="1:25" ht="23.4">
      <c r="A138" s="563"/>
      <c r="B138" s="354"/>
      <c r="C138" s="286"/>
      <c r="D138" s="314" t="s">
        <v>478</v>
      </c>
      <c r="E138" s="694">
        <f t="shared" ref="E138:E140" si="11">T81</f>
        <v>0</v>
      </c>
      <c r="F138" s="1491">
        <f t="shared" ref="F138:F140" si="12">T88</f>
        <v>0</v>
      </c>
      <c r="G138" s="1492"/>
      <c r="H138" s="694">
        <f t="shared" ref="H138:H140" si="13">T95</f>
        <v>0</v>
      </c>
      <c r="I138" s="694">
        <f t="shared" ref="I138:I139" si="14">T102</f>
        <v>0</v>
      </c>
      <c r="J138" s="694">
        <f t="shared" ref="J138:J140" si="15">T109</f>
        <v>0</v>
      </c>
      <c r="K138" s="694">
        <f t="shared" ref="K138:K140" si="16">T116</f>
        <v>0</v>
      </c>
      <c r="L138" s="694">
        <f t="shared" ref="L138:L140" si="17">T123</f>
        <v>0</v>
      </c>
      <c r="M138" s="694">
        <f t="shared" ref="M138:M140" si="18">T130</f>
        <v>0</v>
      </c>
      <c r="N138" s="526">
        <f t="shared" ref="N138:N140" si="19">SUM(E138:M138)</f>
        <v>0</v>
      </c>
      <c r="O138" s="862"/>
      <c r="P138" s="862"/>
      <c r="X138" s="594"/>
      <c r="Y138" s="583"/>
    </row>
    <row r="139" spans="1:25" ht="23.4">
      <c r="A139" s="563"/>
      <c r="B139" s="354"/>
      <c r="C139" s="286"/>
      <c r="D139" s="314" t="s">
        <v>474</v>
      </c>
      <c r="E139" s="694">
        <f t="shared" si="11"/>
        <v>0</v>
      </c>
      <c r="F139" s="1491">
        <f t="shared" si="12"/>
        <v>0</v>
      </c>
      <c r="G139" s="1492"/>
      <c r="H139" s="694">
        <f t="shared" si="13"/>
        <v>0</v>
      </c>
      <c r="I139" s="694">
        <f t="shared" si="14"/>
        <v>0</v>
      </c>
      <c r="J139" s="694">
        <f t="shared" si="15"/>
        <v>0</v>
      </c>
      <c r="K139" s="694">
        <f t="shared" si="16"/>
        <v>0</v>
      </c>
      <c r="L139" s="694">
        <f t="shared" si="17"/>
        <v>0</v>
      </c>
      <c r="M139" s="694">
        <f t="shared" si="18"/>
        <v>0</v>
      </c>
      <c r="N139" s="526">
        <f t="shared" si="19"/>
        <v>0</v>
      </c>
      <c r="O139" s="862"/>
      <c r="P139" s="862"/>
      <c r="X139" s="594"/>
      <c r="Y139" s="583"/>
    </row>
    <row r="140" spans="1:25" ht="23.4">
      <c r="A140" s="563"/>
      <c r="B140" s="354"/>
      <c r="C140" s="286"/>
      <c r="D140" s="314" t="s">
        <v>98</v>
      </c>
      <c r="E140" s="694">
        <f t="shared" si="11"/>
        <v>0</v>
      </c>
      <c r="F140" s="1491">
        <f t="shared" si="12"/>
        <v>0</v>
      </c>
      <c r="G140" s="1492"/>
      <c r="H140" s="694">
        <f t="shared" si="13"/>
        <v>0</v>
      </c>
      <c r="I140" s="694">
        <f>T104</f>
        <v>0</v>
      </c>
      <c r="J140" s="694">
        <f t="shared" si="15"/>
        <v>0</v>
      </c>
      <c r="K140" s="694">
        <f t="shared" si="16"/>
        <v>0</v>
      </c>
      <c r="L140" s="694">
        <f t="shared" si="17"/>
        <v>0</v>
      </c>
      <c r="M140" s="694">
        <f t="shared" si="18"/>
        <v>0</v>
      </c>
      <c r="N140" s="526">
        <f t="shared" si="19"/>
        <v>0</v>
      </c>
      <c r="O140" s="862"/>
      <c r="P140" s="862"/>
      <c r="X140" s="594"/>
      <c r="Y140" s="583"/>
    </row>
    <row r="141" spans="1:25" ht="23.4">
      <c r="A141" s="563"/>
      <c r="B141" s="354"/>
      <c r="C141" s="286"/>
      <c r="D141" s="534" t="s">
        <v>121</v>
      </c>
      <c r="E141" s="526">
        <f>SUM(E137:E140)</f>
        <v>0</v>
      </c>
      <c r="F141" s="1481">
        <f>SUM(F137:G140)</f>
        <v>0</v>
      </c>
      <c r="G141" s="1483"/>
      <c r="H141" s="526">
        <f t="shared" ref="H141:M141" si="20">SUM(H137:H140)</f>
        <v>0</v>
      </c>
      <c r="I141" s="526">
        <f t="shared" si="20"/>
        <v>0</v>
      </c>
      <c r="J141" s="526">
        <f t="shared" si="20"/>
        <v>0</v>
      </c>
      <c r="K141" s="526">
        <f t="shared" si="20"/>
        <v>0</v>
      </c>
      <c r="L141" s="526">
        <f t="shared" si="20"/>
        <v>0</v>
      </c>
      <c r="M141" s="528">
        <f t="shared" si="20"/>
        <v>0</v>
      </c>
      <c r="N141" s="528">
        <f>SUM(E141:M141)</f>
        <v>0</v>
      </c>
      <c r="O141" s="862"/>
      <c r="P141" s="862"/>
      <c r="X141" s="594"/>
      <c r="Y141" s="583"/>
    </row>
    <row r="142" spans="1:25" ht="23.4">
      <c r="A142" s="563"/>
      <c r="B142" s="354"/>
      <c r="C142" s="286"/>
      <c r="D142" s="804"/>
      <c r="E142" s="524"/>
      <c r="F142" s="524"/>
      <c r="G142" s="524"/>
      <c r="H142" s="524"/>
      <c r="I142" s="524"/>
      <c r="J142" s="524"/>
      <c r="K142" s="524"/>
      <c r="L142" s="524"/>
      <c r="M142" s="539"/>
      <c r="N142" s="539"/>
      <c r="O142" s="862"/>
      <c r="P142" s="862"/>
      <c r="X142" s="594"/>
      <c r="Y142" s="583"/>
    </row>
    <row r="143" spans="1:25" ht="23.4">
      <c r="A143" s="563"/>
      <c r="B143" s="354"/>
      <c r="C143" s="286"/>
      <c r="D143" s="804"/>
      <c r="E143" s="524"/>
      <c r="F143" s="524"/>
      <c r="G143" s="524"/>
      <c r="H143" s="524"/>
      <c r="I143" s="524"/>
      <c r="J143" s="524"/>
      <c r="K143" s="524"/>
      <c r="L143" s="862"/>
      <c r="M143" s="862"/>
      <c r="N143" s="862"/>
      <c r="O143" s="862"/>
      <c r="P143" s="862"/>
      <c r="X143" s="594"/>
      <c r="Y143" s="583"/>
    </row>
    <row r="144" spans="1:25" ht="25.8">
      <c r="A144" s="563"/>
      <c r="B144" s="354"/>
      <c r="C144" s="632" t="s">
        <v>481</v>
      </c>
      <c r="D144" s="253"/>
      <c r="E144" s="804"/>
      <c r="F144" s="1132"/>
      <c r="G144" s="524"/>
      <c r="H144" s="601"/>
      <c r="I144" s="253"/>
      <c r="J144" s="253"/>
      <c r="K144" s="253"/>
      <c r="L144" s="253"/>
      <c r="M144" s="253"/>
      <c r="N144" s="253"/>
      <c r="X144" s="594"/>
      <c r="Y144" s="583"/>
    </row>
    <row r="145" spans="1:55" ht="25.8">
      <c r="A145" s="563"/>
      <c r="B145" s="354"/>
      <c r="C145" s="1131" t="s">
        <v>482</v>
      </c>
      <c r="D145" s="286"/>
      <c r="E145" s="804"/>
      <c r="F145" s="524"/>
      <c r="G145" s="524"/>
      <c r="H145" s="601"/>
      <c r="I145" s="253"/>
      <c r="J145" s="253"/>
      <c r="K145" s="253"/>
      <c r="L145" s="253"/>
      <c r="M145" s="253"/>
      <c r="N145" s="253"/>
      <c r="X145" s="594"/>
      <c r="Y145" s="583"/>
    </row>
    <row r="146" spans="1:55" ht="25.8">
      <c r="A146" s="563"/>
      <c r="B146" s="354"/>
      <c r="C146" s="596"/>
      <c r="D146" s="286"/>
      <c r="E146" s="804"/>
      <c r="F146" s="524"/>
      <c r="G146" s="524"/>
      <c r="H146" s="601"/>
      <c r="I146" s="253"/>
      <c r="J146" s="253"/>
      <c r="K146" s="253"/>
      <c r="L146" s="253"/>
      <c r="M146" s="253"/>
      <c r="N146" s="253"/>
      <c r="X146" s="594"/>
      <c r="Y146" s="583"/>
    </row>
    <row r="147" spans="1:55" ht="25.8">
      <c r="A147" s="563"/>
      <c r="B147" s="354"/>
      <c r="C147" s="596"/>
      <c r="D147" s="1205" t="s">
        <v>430</v>
      </c>
      <c r="E147" s="1205" t="s">
        <v>483</v>
      </c>
      <c r="F147" s="1593" t="s">
        <v>484</v>
      </c>
      <c r="G147" s="1594"/>
      <c r="H147" s="1594"/>
      <c r="I147" s="1595"/>
      <c r="J147" s="1591" t="s">
        <v>485</v>
      </c>
      <c r="K147" s="1591"/>
      <c r="L147" s="253"/>
      <c r="M147" s="253"/>
      <c r="N147" s="253"/>
      <c r="X147" s="594"/>
      <c r="Y147" s="583"/>
      <c r="Z147" s="784"/>
      <c r="AA147" s="784"/>
      <c r="AB147" s="784"/>
      <c r="AC147" s="784"/>
      <c r="AD147" s="784"/>
      <c r="AE147" s="784"/>
      <c r="AF147" s="784"/>
      <c r="AG147" s="784"/>
      <c r="AH147" s="784"/>
      <c r="AI147" s="784"/>
      <c r="AJ147" s="784"/>
      <c r="AK147" s="784"/>
      <c r="AL147" s="784"/>
      <c r="AM147" s="784"/>
      <c r="AN147" s="784"/>
      <c r="AO147" s="784"/>
      <c r="AP147" s="784"/>
      <c r="AQ147" s="784"/>
      <c r="AR147" s="784"/>
      <c r="AS147" s="784"/>
      <c r="AT147" s="784"/>
      <c r="AU147" s="784"/>
      <c r="AV147" s="784"/>
      <c r="AW147" s="784"/>
      <c r="AX147" s="784"/>
      <c r="AY147" s="784"/>
      <c r="AZ147" s="784"/>
      <c r="BA147" s="784"/>
      <c r="BB147" s="784"/>
      <c r="BC147" s="784"/>
    </row>
    <row r="148" spans="1:55" ht="25.8">
      <c r="A148" s="563"/>
      <c r="B148" s="354"/>
      <c r="C148" s="596"/>
      <c r="D148" s="496" t="s">
        <v>436</v>
      </c>
      <c r="E148" s="526"/>
      <c r="F148" s="1481"/>
      <c r="G148" s="1482"/>
      <c r="H148" s="1482"/>
      <c r="I148" s="1483"/>
      <c r="J148" s="1592"/>
      <c r="K148" s="1592"/>
      <c r="L148" s="253"/>
      <c r="M148" s="253"/>
      <c r="N148" s="253"/>
      <c r="X148" s="594"/>
      <c r="Y148" s="583"/>
      <c r="Z148" s="784"/>
      <c r="AA148" s="784"/>
      <c r="AB148" s="784"/>
      <c r="AC148" s="784"/>
      <c r="AD148" s="784"/>
      <c r="AE148" s="784"/>
      <c r="AF148" s="784"/>
      <c r="AG148" s="784"/>
      <c r="AH148" s="784"/>
      <c r="AI148" s="784"/>
      <c r="AJ148" s="784"/>
      <c r="AK148" s="784"/>
      <c r="AL148" s="784"/>
      <c r="AM148" s="784"/>
      <c r="AN148" s="784"/>
      <c r="AO148" s="784"/>
      <c r="AP148" s="784"/>
      <c r="AQ148" s="784"/>
      <c r="AR148" s="784"/>
      <c r="AS148" s="784"/>
      <c r="AT148" s="784"/>
      <c r="AU148" s="784"/>
      <c r="AV148" s="784"/>
      <c r="AW148" s="784"/>
      <c r="AX148" s="784"/>
      <c r="AY148" s="784"/>
      <c r="AZ148" s="784"/>
      <c r="BA148" s="784"/>
      <c r="BB148" s="784"/>
      <c r="BC148" s="784"/>
    </row>
    <row r="149" spans="1:55" ht="25.8">
      <c r="A149" s="563"/>
      <c r="B149" s="354"/>
      <c r="C149" s="596"/>
      <c r="D149" s="496" t="s">
        <v>438</v>
      </c>
      <c r="E149" s="526"/>
      <c r="F149" s="1481"/>
      <c r="G149" s="1482"/>
      <c r="H149" s="1482"/>
      <c r="I149" s="1483"/>
      <c r="J149" s="1592"/>
      <c r="K149" s="1592"/>
      <c r="L149" s="253"/>
      <c r="M149" s="253"/>
      <c r="N149" s="253"/>
      <c r="X149" s="594"/>
      <c r="Y149" s="583"/>
      <c r="Z149" s="784"/>
      <c r="AA149" s="784"/>
      <c r="AB149" s="784"/>
      <c r="AC149" s="784"/>
      <c r="AD149" s="784"/>
      <c r="AE149" s="784"/>
      <c r="AF149" s="784"/>
      <c r="AG149" s="784"/>
      <c r="AH149" s="784"/>
      <c r="AI149" s="784"/>
      <c r="AJ149" s="784"/>
      <c r="AK149" s="784"/>
      <c r="AL149" s="784"/>
      <c r="AM149" s="784"/>
      <c r="AN149" s="784"/>
      <c r="AO149" s="784"/>
      <c r="AP149" s="784"/>
      <c r="AQ149" s="784"/>
      <c r="AR149" s="784"/>
      <c r="AS149" s="784"/>
      <c r="AT149" s="784"/>
      <c r="AU149" s="784"/>
      <c r="AV149" s="784"/>
      <c r="AW149" s="784"/>
      <c r="AX149" s="784"/>
      <c r="AY149" s="784"/>
      <c r="AZ149" s="784"/>
      <c r="BA149" s="784"/>
      <c r="BB149" s="784"/>
      <c r="BC149" s="784"/>
    </row>
    <row r="150" spans="1:55" ht="25.8">
      <c r="A150" s="563"/>
      <c r="B150" s="354"/>
      <c r="C150" s="596"/>
      <c r="D150" s="496" t="s">
        <v>440</v>
      </c>
      <c r="E150" s="313"/>
      <c r="F150" s="1481"/>
      <c r="G150" s="1482"/>
      <c r="H150" s="1482"/>
      <c r="I150" s="1483"/>
      <c r="J150" s="1592"/>
      <c r="K150" s="1592"/>
      <c r="L150" s="253"/>
      <c r="M150" s="253"/>
      <c r="N150" s="253"/>
      <c r="X150" s="594"/>
      <c r="Y150" s="583"/>
      <c r="Z150" s="784"/>
      <c r="AA150" s="784"/>
      <c r="AB150" s="784"/>
      <c r="AC150" s="784"/>
      <c r="AD150" s="784"/>
      <c r="AE150" s="784"/>
      <c r="AF150" s="784"/>
      <c r="AG150" s="784"/>
      <c r="AH150" s="784"/>
      <c r="AI150" s="784"/>
      <c r="AJ150" s="784"/>
      <c r="AK150" s="784"/>
      <c r="AL150" s="784"/>
      <c r="AM150" s="784"/>
      <c r="AN150" s="784"/>
      <c r="AO150" s="784"/>
      <c r="AP150" s="784"/>
      <c r="AQ150" s="784"/>
      <c r="AR150" s="784"/>
      <c r="AS150" s="784"/>
      <c r="AT150" s="784"/>
      <c r="AU150" s="784"/>
      <c r="AV150" s="784"/>
      <c r="AW150" s="784"/>
      <c r="AX150" s="784"/>
      <c r="AY150" s="784"/>
      <c r="AZ150" s="784"/>
      <c r="BA150" s="784"/>
      <c r="BB150" s="784"/>
      <c r="BC150" s="784"/>
    </row>
    <row r="151" spans="1:55" ht="25.8">
      <c r="A151" s="563"/>
      <c r="B151" s="354"/>
      <c r="C151" s="596"/>
      <c r="D151" s="496" t="s">
        <v>444</v>
      </c>
      <c r="E151" s="313"/>
      <c r="F151" s="1481"/>
      <c r="G151" s="1482"/>
      <c r="H151" s="1482"/>
      <c r="I151" s="1483"/>
      <c r="J151" s="1592"/>
      <c r="K151" s="1592"/>
      <c r="L151" s="253"/>
      <c r="M151" s="253"/>
      <c r="N151" s="253"/>
      <c r="X151" s="594"/>
      <c r="Y151" s="583"/>
      <c r="Z151" s="784"/>
      <c r="AA151" s="784"/>
      <c r="AB151" s="784"/>
      <c r="AC151" s="784"/>
      <c r="AD151" s="784"/>
      <c r="AE151" s="784"/>
      <c r="AF151" s="784"/>
      <c r="AG151" s="784"/>
      <c r="AH151" s="784"/>
      <c r="AI151" s="784"/>
      <c r="AJ151" s="784"/>
      <c r="AK151" s="784"/>
      <c r="AL151" s="784"/>
      <c r="AM151" s="784"/>
      <c r="AN151" s="784"/>
      <c r="AO151" s="784"/>
      <c r="AP151" s="784"/>
      <c r="AQ151" s="784"/>
      <c r="AR151" s="784"/>
      <c r="AS151" s="784"/>
      <c r="AT151" s="784"/>
      <c r="AU151" s="784"/>
      <c r="AV151" s="784"/>
      <c r="AW151" s="784"/>
      <c r="AX151" s="784"/>
      <c r="AY151" s="784"/>
      <c r="AZ151" s="784"/>
      <c r="BA151" s="784"/>
      <c r="BB151" s="784"/>
      <c r="BC151" s="784"/>
    </row>
    <row r="152" spans="1:55" ht="25.8">
      <c r="A152" s="563"/>
      <c r="B152" s="354"/>
      <c r="C152" s="596"/>
      <c r="D152" s="496" t="s">
        <v>446</v>
      </c>
      <c r="E152" s="313"/>
      <c r="F152" s="1481"/>
      <c r="G152" s="1482"/>
      <c r="H152" s="1482"/>
      <c r="I152" s="1483"/>
      <c r="J152" s="1592"/>
      <c r="K152" s="1592"/>
      <c r="L152" s="253"/>
      <c r="M152" s="253"/>
      <c r="N152" s="253"/>
      <c r="X152" s="594"/>
      <c r="Y152" s="583"/>
      <c r="Z152" s="784"/>
      <c r="AA152" s="784"/>
      <c r="AB152" s="784"/>
      <c r="AC152" s="784"/>
      <c r="AD152" s="784"/>
      <c r="AE152" s="784"/>
      <c r="AF152" s="784"/>
      <c r="AG152" s="784"/>
      <c r="AH152" s="784"/>
      <c r="AI152" s="784"/>
      <c r="AJ152" s="784"/>
      <c r="AK152" s="784"/>
      <c r="AL152" s="784"/>
      <c r="AM152" s="784"/>
      <c r="AN152" s="784"/>
      <c r="AO152" s="784"/>
      <c r="AP152" s="784"/>
      <c r="AQ152" s="784"/>
      <c r="AR152" s="784"/>
      <c r="AS152" s="784"/>
      <c r="AT152" s="784"/>
      <c r="AU152" s="784"/>
      <c r="AV152" s="784"/>
      <c r="AW152" s="784"/>
      <c r="AX152" s="784"/>
      <c r="AY152" s="784"/>
      <c r="AZ152" s="784"/>
      <c r="BA152" s="784"/>
      <c r="BB152" s="784"/>
      <c r="BC152" s="784"/>
    </row>
    <row r="153" spans="1:55" ht="25.8">
      <c r="A153" s="563"/>
      <c r="B153" s="354"/>
      <c r="C153" s="596"/>
      <c r="D153" s="496" t="s">
        <v>448</v>
      </c>
      <c r="E153" s="313"/>
      <c r="F153" s="1481"/>
      <c r="G153" s="1482"/>
      <c r="H153" s="1482"/>
      <c r="I153" s="1483"/>
      <c r="J153" s="1592"/>
      <c r="K153" s="1592"/>
      <c r="L153" s="253"/>
      <c r="M153" s="253"/>
      <c r="N153" s="253"/>
      <c r="X153" s="594"/>
      <c r="Y153" s="583"/>
      <c r="Z153" s="784"/>
      <c r="AA153" s="784"/>
      <c r="AB153" s="784"/>
      <c r="AC153" s="784"/>
      <c r="AD153" s="784"/>
      <c r="AE153" s="784"/>
      <c r="AF153" s="784"/>
      <c r="AG153" s="784"/>
      <c r="AH153" s="784"/>
      <c r="AI153" s="784"/>
      <c r="AJ153" s="784"/>
      <c r="AK153" s="784"/>
      <c r="AL153" s="784"/>
      <c r="AM153" s="784"/>
      <c r="AN153" s="784"/>
      <c r="AO153" s="784"/>
      <c r="AP153" s="784"/>
      <c r="AQ153" s="784"/>
      <c r="AR153" s="784"/>
      <c r="AS153" s="784"/>
      <c r="AT153" s="784"/>
      <c r="AU153" s="784"/>
      <c r="AV153" s="784"/>
      <c r="AW153" s="784"/>
      <c r="AX153" s="784"/>
      <c r="AY153" s="784"/>
      <c r="AZ153" s="784"/>
      <c r="BA153" s="784"/>
      <c r="BB153" s="784"/>
      <c r="BC153" s="784"/>
    </row>
    <row r="154" spans="1:55" s="781" customFormat="1" ht="47.4">
      <c r="A154" s="777"/>
      <c r="B154" s="778"/>
      <c r="C154" s="863"/>
      <c r="D154" s="779" t="s">
        <v>452</v>
      </c>
      <c r="E154" s="780"/>
      <c r="F154" s="1481"/>
      <c r="G154" s="1482"/>
      <c r="H154" s="1482"/>
      <c r="I154" s="1483"/>
      <c r="J154" s="1592"/>
      <c r="K154" s="1592"/>
      <c r="L154" s="864"/>
      <c r="M154" s="864"/>
      <c r="N154" s="864"/>
      <c r="O154" s="865"/>
      <c r="P154" s="866"/>
      <c r="Q154" s="866"/>
      <c r="R154" s="866"/>
      <c r="S154" s="866"/>
      <c r="T154" s="866"/>
      <c r="U154" s="866"/>
      <c r="V154" s="866"/>
      <c r="W154" s="866"/>
      <c r="X154" s="782"/>
      <c r="Y154" s="783"/>
      <c r="Z154" s="785"/>
      <c r="AA154" s="785"/>
      <c r="AB154" s="785"/>
      <c r="AC154" s="785"/>
      <c r="AD154" s="785"/>
      <c r="AE154" s="785"/>
      <c r="AF154" s="785"/>
      <c r="AG154" s="785"/>
      <c r="AH154" s="785"/>
      <c r="AI154" s="785"/>
      <c r="AJ154" s="785"/>
      <c r="AK154" s="785"/>
      <c r="AL154" s="785"/>
      <c r="AM154" s="785"/>
      <c r="AN154" s="785"/>
      <c r="AO154" s="785"/>
      <c r="AP154" s="785"/>
      <c r="AQ154" s="785"/>
      <c r="AR154" s="785"/>
      <c r="AS154" s="785"/>
      <c r="AT154" s="785"/>
      <c r="AU154" s="785"/>
      <c r="AV154" s="785"/>
      <c r="AW154" s="785"/>
      <c r="AX154" s="785"/>
      <c r="AY154" s="785"/>
      <c r="AZ154" s="785"/>
      <c r="BA154" s="785"/>
      <c r="BB154" s="785"/>
      <c r="BC154" s="785"/>
    </row>
    <row r="155" spans="1:55" ht="25.8">
      <c r="A155" s="563"/>
      <c r="B155" s="354"/>
      <c r="C155" s="596"/>
      <c r="D155" s="314" t="s">
        <v>454</v>
      </c>
      <c r="E155" s="644"/>
      <c r="F155" s="1481"/>
      <c r="G155" s="1482"/>
      <c r="H155" s="1482"/>
      <c r="I155" s="1483"/>
      <c r="J155" s="1592"/>
      <c r="K155" s="1592"/>
      <c r="L155" s="253"/>
      <c r="M155" s="253"/>
      <c r="N155" s="253"/>
      <c r="X155" s="594"/>
      <c r="Y155" s="583"/>
      <c r="Z155" s="784"/>
      <c r="AA155" s="784"/>
      <c r="AB155" s="784"/>
      <c r="AC155" s="784"/>
      <c r="AD155" s="784"/>
      <c r="AE155" s="784"/>
      <c r="AF155" s="784"/>
      <c r="AG155" s="784"/>
      <c r="AH155" s="784"/>
      <c r="AI155" s="784"/>
      <c r="AJ155" s="784"/>
      <c r="AK155" s="784"/>
      <c r="AL155" s="784"/>
      <c r="AM155" s="784"/>
      <c r="AN155" s="784"/>
      <c r="AO155" s="784"/>
      <c r="AP155" s="784"/>
      <c r="AQ155" s="784"/>
      <c r="AR155" s="784"/>
      <c r="AS155" s="784"/>
      <c r="AT155" s="784"/>
      <c r="AU155" s="784"/>
      <c r="AV155" s="784"/>
      <c r="AW155" s="784"/>
      <c r="AX155" s="784"/>
      <c r="AY155" s="784"/>
      <c r="AZ155" s="784"/>
      <c r="BA155" s="784"/>
      <c r="BB155" s="784"/>
      <c r="BC155" s="784"/>
    </row>
    <row r="156" spans="1:55" ht="25.8">
      <c r="A156" s="563"/>
      <c r="B156" s="354"/>
      <c r="C156" s="596"/>
      <c r="D156" s="327"/>
      <c r="E156" s="433"/>
      <c r="F156" s="524"/>
      <c r="G156" s="524"/>
      <c r="H156" s="524"/>
      <c r="I156" s="524"/>
      <c r="J156" s="1230"/>
      <c r="K156" s="1230"/>
      <c r="L156" s="253"/>
      <c r="M156" s="253"/>
      <c r="N156" s="253"/>
      <c r="X156" s="594"/>
      <c r="Y156" s="583"/>
      <c r="Z156" s="784"/>
      <c r="AA156" s="784"/>
      <c r="AB156" s="784"/>
      <c r="AC156" s="784"/>
      <c r="AD156" s="784"/>
      <c r="AE156" s="784"/>
      <c r="AF156" s="784"/>
      <c r="AG156" s="784"/>
      <c r="AH156" s="784"/>
      <c r="AI156" s="784"/>
      <c r="AJ156" s="784"/>
      <c r="AK156" s="784"/>
      <c r="AL156" s="784"/>
      <c r="AM156" s="784"/>
      <c r="AN156" s="784"/>
      <c r="AO156" s="784"/>
      <c r="AP156" s="784"/>
      <c r="AQ156" s="784"/>
      <c r="AR156" s="784"/>
      <c r="AS156" s="784"/>
      <c r="AT156" s="784"/>
      <c r="AU156" s="784"/>
      <c r="AV156" s="784"/>
      <c r="AW156" s="784"/>
      <c r="AX156" s="784"/>
      <c r="AY156" s="784"/>
      <c r="AZ156" s="784"/>
      <c r="BA156" s="784"/>
      <c r="BB156" s="784"/>
      <c r="BC156" s="784"/>
    </row>
    <row r="157" spans="1:55" ht="25.8">
      <c r="A157" s="563"/>
      <c r="B157" s="354"/>
      <c r="C157" s="596"/>
      <c r="D157" s="1590" t="s">
        <v>479</v>
      </c>
      <c r="E157" s="1590"/>
      <c r="F157" s="1232" t="e">
        <f>F53/(E148+E149+E150+E151+E152+E153+E154+E155)</f>
        <v>#DIV/0!</v>
      </c>
      <c r="G157" s="524"/>
      <c r="H157" s="524"/>
      <c r="I157" s="524"/>
      <c r="J157" s="1230"/>
      <c r="K157" s="1230"/>
      <c r="L157" s="253"/>
      <c r="M157" s="253"/>
      <c r="N157" s="253"/>
      <c r="X157" s="594"/>
      <c r="Y157" s="583"/>
      <c r="Z157" s="784"/>
      <c r="AA157" s="784"/>
      <c r="AB157" s="784"/>
      <c r="AC157" s="784"/>
      <c r="AD157" s="784"/>
      <c r="AE157" s="784"/>
      <c r="AF157" s="784"/>
      <c r="AG157" s="784"/>
      <c r="AH157" s="784"/>
      <c r="AI157" s="784"/>
      <c r="AJ157" s="784"/>
      <c r="AK157" s="784"/>
      <c r="AL157" s="784"/>
      <c r="AM157" s="784"/>
      <c r="AN157" s="784"/>
      <c r="AO157" s="784"/>
      <c r="AP157" s="784"/>
      <c r="AQ157" s="784"/>
      <c r="AR157" s="784"/>
      <c r="AS157" s="784"/>
      <c r="AT157" s="784"/>
      <c r="AU157" s="784"/>
      <c r="AV157" s="784"/>
      <c r="AW157" s="784"/>
      <c r="AX157" s="784"/>
      <c r="AY157" s="784"/>
      <c r="AZ157" s="784"/>
      <c r="BA157" s="784"/>
      <c r="BB157" s="784"/>
      <c r="BC157" s="784"/>
    </row>
    <row r="158" spans="1:55" ht="25.8">
      <c r="A158" s="563"/>
      <c r="B158" s="354"/>
      <c r="C158" s="596"/>
      <c r="D158" s="1231" t="s">
        <v>480</v>
      </c>
      <c r="E158" s="858"/>
      <c r="F158" s="1232" t="e">
        <f>I53/F53</f>
        <v>#DIV/0!</v>
      </c>
      <c r="G158" s="524"/>
      <c r="H158" s="524"/>
      <c r="I158" s="524"/>
      <c r="J158" s="1230"/>
      <c r="K158" s="1230"/>
      <c r="L158" s="253"/>
      <c r="M158" s="253"/>
      <c r="N158" s="253"/>
      <c r="X158" s="594"/>
      <c r="Y158" s="583"/>
      <c r="Z158" s="784"/>
      <c r="AA158" s="784"/>
      <c r="AB158" s="784"/>
      <c r="AC158" s="784"/>
      <c r="AD158" s="784"/>
      <c r="AE158" s="784"/>
      <c r="AF158" s="784"/>
      <c r="AG158" s="784"/>
      <c r="AH158" s="784"/>
      <c r="AI158" s="784"/>
      <c r="AJ158" s="784"/>
      <c r="AK158" s="784"/>
      <c r="AL158" s="784"/>
      <c r="AM158" s="784"/>
      <c r="AN158" s="784"/>
      <c r="AO158" s="784"/>
      <c r="AP158" s="784"/>
      <c r="AQ158" s="784"/>
      <c r="AR158" s="784"/>
      <c r="AS158" s="784"/>
      <c r="AT158" s="784"/>
      <c r="AU158" s="784"/>
      <c r="AV158" s="784"/>
      <c r="AW158" s="784"/>
      <c r="AX158" s="784"/>
      <c r="AY158" s="784"/>
      <c r="AZ158" s="784"/>
      <c r="BA158" s="784"/>
      <c r="BB158" s="784"/>
      <c r="BC158" s="784"/>
    </row>
    <row r="159" spans="1:55" ht="25.8">
      <c r="A159" s="563"/>
      <c r="B159" s="354"/>
      <c r="C159" s="596"/>
      <c r="D159" s="327"/>
      <c r="E159" s="433"/>
      <c r="F159" s="524"/>
      <c r="G159" s="524"/>
      <c r="H159" s="524"/>
      <c r="I159" s="524"/>
      <c r="J159" s="1230"/>
      <c r="K159" s="1230"/>
      <c r="L159" s="253"/>
      <c r="M159" s="253"/>
      <c r="N159" s="253"/>
      <c r="X159" s="594"/>
      <c r="Y159" s="583"/>
      <c r="Z159" s="784"/>
      <c r="AA159" s="784"/>
      <c r="AB159" s="784"/>
      <c r="AC159" s="784"/>
      <c r="AD159" s="784"/>
      <c r="AE159" s="784"/>
      <c r="AF159" s="784"/>
      <c r="AG159" s="784"/>
      <c r="AH159" s="784"/>
      <c r="AI159" s="784"/>
      <c r="AJ159" s="784"/>
      <c r="AK159" s="784"/>
      <c r="AL159" s="784"/>
      <c r="AM159" s="784"/>
      <c r="AN159" s="784"/>
      <c r="AO159" s="784"/>
      <c r="AP159" s="784"/>
      <c r="AQ159" s="784"/>
      <c r="AR159" s="784"/>
      <c r="AS159" s="784"/>
      <c r="AT159" s="784"/>
      <c r="AU159" s="784"/>
      <c r="AV159" s="784"/>
      <c r="AW159" s="784"/>
      <c r="AX159" s="784"/>
      <c r="AY159" s="784"/>
      <c r="AZ159" s="784"/>
      <c r="BA159" s="784"/>
      <c r="BB159" s="784"/>
      <c r="BC159" s="784"/>
    </row>
    <row r="160" spans="1:55" ht="26.4" thickBot="1">
      <c r="A160" s="563"/>
      <c r="B160" s="359"/>
      <c r="C160" s="867"/>
      <c r="D160" s="360"/>
      <c r="E160" s="360"/>
      <c r="F160" s="360"/>
      <c r="G160" s="360"/>
      <c r="H160" s="868"/>
      <c r="I160" s="360"/>
      <c r="J160" s="360"/>
      <c r="K160" s="360"/>
      <c r="L160" s="360"/>
      <c r="M160" s="360"/>
      <c r="N160" s="360"/>
      <c r="O160" s="869"/>
      <c r="P160" s="870"/>
      <c r="Q160" s="870"/>
      <c r="R160" s="870"/>
      <c r="S160" s="870"/>
      <c r="T160" s="870"/>
      <c r="U160" s="870"/>
      <c r="V160" s="870"/>
      <c r="W160" s="870"/>
      <c r="X160" s="871"/>
      <c r="Y160" s="583"/>
    </row>
    <row r="161" spans="1:55" s="253" customFormat="1" ht="40.049999999999997" customHeight="1">
      <c r="A161" s="563"/>
      <c r="B161" s="563"/>
      <c r="C161" s="760"/>
      <c r="D161" s="563"/>
      <c r="E161" s="563"/>
      <c r="F161" s="563"/>
      <c r="G161" s="563"/>
      <c r="H161" s="563"/>
      <c r="I161" s="563"/>
      <c r="J161" s="563"/>
      <c r="K161" s="563"/>
      <c r="L161" s="563"/>
      <c r="M161" s="563"/>
      <c r="N161" s="563"/>
      <c r="O161" s="563"/>
      <c r="P161" s="580"/>
      <c r="Q161" s="580"/>
      <c r="R161" s="580"/>
      <c r="S161" s="580"/>
      <c r="T161" s="580"/>
      <c r="U161" s="580"/>
      <c r="V161" s="580"/>
      <c r="W161" s="580"/>
      <c r="X161" s="580"/>
      <c r="Y161" s="583"/>
      <c r="Z161" s="581"/>
      <c r="AA161" s="581"/>
      <c r="AB161" s="581"/>
      <c r="AC161" s="581"/>
      <c r="AD161" s="581"/>
      <c r="AE161" s="581"/>
      <c r="AF161" s="581"/>
      <c r="AG161" s="581"/>
      <c r="AH161" s="581"/>
      <c r="AI161" s="581"/>
      <c r="AJ161" s="581"/>
      <c r="AK161" s="581"/>
      <c r="AL161" s="581"/>
      <c r="AM161" s="581"/>
      <c r="AN161" s="581"/>
      <c r="AO161" s="581"/>
      <c r="AP161" s="581"/>
      <c r="AQ161" s="581"/>
      <c r="AR161" s="581"/>
      <c r="AS161" s="581"/>
      <c r="AT161" s="581"/>
      <c r="AU161" s="581"/>
      <c r="AV161" s="581"/>
      <c r="AW161" s="581"/>
      <c r="AX161" s="581"/>
      <c r="AY161" s="581"/>
      <c r="AZ161" s="581"/>
      <c r="BA161" s="581"/>
      <c r="BB161" s="581"/>
      <c r="BC161" s="581"/>
    </row>
    <row r="162" spans="1:55" ht="23.4">
      <c r="E162" s="256"/>
    </row>
    <row r="163" spans="1:55" ht="23.4">
      <c r="E163" s="256"/>
    </row>
    <row r="164" spans="1:55" ht="23.4">
      <c r="E164" s="256"/>
    </row>
    <row r="165" spans="1:55" ht="23.4">
      <c r="E165" s="256"/>
    </row>
    <row r="166" spans="1:55" ht="23.4">
      <c r="E166" s="256"/>
    </row>
    <row r="167" spans="1:55" ht="23.4">
      <c r="E167" s="256"/>
    </row>
    <row r="168" spans="1:55" ht="23.4">
      <c r="E168" s="256"/>
    </row>
    <row r="170" spans="1:55" ht="23.4">
      <c r="C170" s="255"/>
    </row>
    <row r="171" spans="1:55" ht="23.4">
      <c r="C171" s="255"/>
      <c r="E171" s="256"/>
      <c r="F171" s="306"/>
      <c r="G171" s="306"/>
    </row>
    <row r="172" spans="1:55" ht="23.4">
      <c r="E172" s="256"/>
    </row>
    <row r="173" spans="1:55" ht="23.4">
      <c r="E173" s="256"/>
    </row>
    <row r="174" spans="1:55" ht="23.4">
      <c r="E174" s="256"/>
    </row>
  </sheetData>
  <dataConsolidate/>
  <mergeCells count="160">
    <mergeCell ref="G60:H60"/>
    <mergeCell ref="G61:H61"/>
    <mergeCell ref="J1:M1"/>
    <mergeCell ref="G63:H63"/>
    <mergeCell ref="G64:H64"/>
    <mergeCell ref="F97:G97"/>
    <mergeCell ref="F100:G100"/>
    <mergeCell ref="F101:G101"/>
    <mergeCell ref="F102:G102"/>
    <mergeCell ref="F93:G93"/>
    <mergeCell ref="F94:G94"/>
    <mergeCell ref="F95:G95"/>
    <mergeCell ref="F96:G96"/>
    <mergeCell ref="G18:H18"/>
    <mergeCell ref="G20:H20"/>
    <mergeCell ref="G21:H21"/>
    <mergeCell ref="G22:H22"/>
    <mergeCell ref="G23:H23"/>
    <mergeCell ref="K46:M46"/>
    <mergeCell ref="I20:J20"/>
    <mergeCell ref="K71:K73"/>
    <mergeCell ref="G24:H24"/>
    <mergeCell ref="G25:H25"/>
    <mergeCell ref="G33:H33"/>
    <mergeCell ref="G36:H36"/>
    <mergeCell ref="G37:H37"/>
    <mergeCell ref="G32:H32"/>
    <mergeCell ref="G31:H31"/>
    <mergeCell ref="G42:H42"/>
    <mergeCell ref="I41:J41"/>
    <mergeCell ref="I42:J42"/>
    <mergeCell ref="I43:J43"/>
    <mergeCell ref="I44:J44"/>
    <mergeCell ref="G38:H38"/>
    <mergeCell ref="G34:H34"/>
    <mergeCell ref="I9:J9"/>
    <mergeCell ref="I29:J29"/>
    <mergeCell ref="G11:H11"/>
    <mergeCell ref="G12:H12"/>
    <mergeCell ref="G13:H13"/>
    <mergeCell ref="G14:H14"/>
    <mergeCell ref="G15:H15"/>
    <mergeCell ref="G16:H16"/>
    <mergeCell ref="G17:H17"/>
    <mergeCell ref="I21:J21"/>
    <mergeCell ref="I25:J25"/>
    <mergeCell ref="I22:J22"/>
    <mergeCell ref="I23:J23"/>
    <mergeCell ref="I24:J24"/>
    <mergeCell ref="E79:E83"/>
    <mergeCell ref="E86:E90"/>
    <mergeCell ref="E93:E97"/>
    <mergeCell ref="K20:M20"/>
    <mergeCell ref="K21:M21"/>
    <mergeCell ref="K22:M22"/>
    <mergeCell ref="K23:M23"/>
    <mergeCell ref="K24:M24"/>
    <mergeCell ref="K25:M25"/>
    <mergeCell ref="G35:H35"/>
    <mergeCell ref="L74:M76"/>
    <mergeCell ref="K68:K70"/>
    <mergeCell ref="K65:K67"/>
    <mergeCell ref="K62:K64"/>
    <mergeCell ref="K59:K61"/>
    <mergeCell ref="K56:K58"/>
    <mergeCell ref="I45:J45"/>
    <mergeCell ref="I46:J46"/>
    <mergeCell ref="K74:K76"/>
    <mergeCell ref="K44:M44"/>
    <mergeCell ref="G41:H41"/>
    <mergeCell ref="F80:G80"/>
    <mergeCell ref="F81:G81"/>
    <mergeCell ref="F82:G82"/>
    <mergeCell ref="N74:O74"/>
    <mergeCell ref="L55:M55"/>
    <mergeCell ref="N55:O55"/>
    <mergeCell ref="L56:M58"/>
    <mergeCell ref="L59:M61"/>
    <mergeCell ref="L62:M64"/>
    <mergeCell ref="L65:M67"/>
    <mergeCell ref="L68:M70"/>
    <mergeCell ref="L71:M73"/>
    <mergeCell ref="E100:E104"/>
    <mergeCell ref="E107:E111"/>
    <mergeCell ref="E114:E118"/>
    <mergeCell ref="E121:E125"/>
    <mergeCell ref="F125:G125"/>
    <mergeCell ref="F128:G128"/>
    <mergeCell ref="F129:G129"/>
    <mergeCell ref="F130:G130"/>
    <mergeCell ref="F104:G104"/>
    <mergeCell ref="F107:G107"/>
    <mergeCell ref="F108:G108"/>
    <mergeCell ref="F109:G109"/>
    <mergeCell ref="E128:E132"/>
    <mergeCell ref="F110:G110"/>
    <mergeCell ref="E53:E55"/>
    <mergeCell ref="F53:F55"/>
    <mergeCell ref="K41:M41"/>
    <mergeCell ref="K42:M42"/>
    <mergeCell ref="K43:M43"/>
    <mergeCell ref="G53:H53"/>
    <mergeCell ref="G54:H54"/>
    <mergeCell ref="G55:H55"/>
    <mergeCell ref="G59:H59"/>
    <mergeCell ref="G43:H43"/>
    <mergeCell ref="G44:H44"/>
    <mergeCell ref="G45:H45"/>
    <mergeCell ref="K45:M45"/>
    <mergeCell ref="G46:H46"/>
    <mergeCell ref="G62:H62"/>
    <mergeCell ref="F103:G103"/>
    <mergeCell ref="F138:G138"/>
    <mergeCell ref="F131:G131"/>
    <mergeCell ref="F132:G132"/>
    <mergeCell ref="F136:G136"/>
    <mergeCell ref="F137:G137"/>
    <mergeCell ref="F139:G139"/>
    <mergeCell ref="F140:G140"/>
    <mergeCell ref="F90:G90"/>
    <mergeCell ref="F83:G83"/>
    <mergeCell ref="F86:G86"/>
    <mergeCell ref="F87:G87"/>
    <mergeCell ref="F88:G88"/>
    <mergeCell ref="F89:G89"/>
    <mergeCell ref="F79:G79"/>
    <mergeCell ref="G65:H65"/>
    <mergeCell ref="G66:H66"/>
    <mergeCell ref="G67:H67"/>
    <mergeCell ref="G68:H68"/>
    <mergeCell ref="F141:G141"/>
    <mergeCell ref="F111:G111"/>
    <mergeCell ref="F114:G114"/>
    <mergeCell ref="F115:G115"/>
    <mergeCell ref="F122:G122"/>
    <mergeCell ref="F123:G123"/>
    <mergeCell ref="F124:G124"/>
    <mergeCell ref="F116:G116"/>
    <mergeCell ref="F117:G117"/>
    <mergeCell ref="F118:G118"/>
    <mergeCell ref="F121:G121"/>
    <mergeCell ref="D157:E157"/>
    <mergeCell ref="F154:I154"/>
    <mergeCell ref="F155:I155"/>
    <mergeCell ref="J147:K147"/>
    <mergeCell ref="J148:K148"/>
    <mergeCell ref="J149:K149"/>
    <mergeCell ref="J150:K150"/>
    <mergeCell ref="J151:K151"/>
    <mergeCell ref="J152:K152"/>
    <mergeCell ref="J153:K153"/>
    <mergeCell ref="J154:K154"/>
    <mergeCell ref="J155:K155"/>
    <mergeCell ref="F147:I147"/>
    <mergeCell ref="F148:I148"/>
    <mergeCell ref="F149:I149"/>
    <mergeCell ref="F150:I150"/>
    <mergeCell ref="F151:I151"/>
    <mergeCell ref="F152:I152"/>
    <mergeCell ref="F153:I153"/>
  </mergeCells>
  <conditionalFormatting sqref="F9">
    <cfRule type="expression" priority="23">
      <formula>$T$18&gt;0</formula>
    </cfRule>
    <cfRule type="expression" dxfId="131" priority="24">
      <formula>$T$18=0</formula>
    </cfRule>
  </conditionalFormatting>
  <conditionalFormatting sqref="F29">
    <cfRule type="expression" priority="21">
      <formula>$T$38&gt;0</formula>
    </cfRule>
    <cfRule type="expression" dxfId="130" priority="22">
      <formula>$T$38=0</formula>
    </cfRule>
  </conditionalFormatting>
  <conditionalFormatting sqref="F53:F55">
    <cfRule type="expression" priority="19">
      <formula>$F$68&gt;0</formula>
    </cfRule>
    <cfRule type="expression" dxfId="129" priority="20">
      <formula>$F$68=0</formula>
    </cfRule>
  </conditionalFormatting>
  <conditionalFormatting sqref="F60">
    <cfRule type="expression" priority="17">
      <formula>$T$84&gt;0</formula>
    </cfRule>
    <cfRule type="expression" dxfId="128" priority="18">
      <formula>$T$84=0</formula>
    </cfRule>
  </conditionalFormatting>
  <conditionalFormatting sqref="F61">
    <cfRule type="expression" priority="15">
      <formula>$T$91&gt;0</formula>
    </cfRule>
    <cfRule type="expression" dxfId="127" priority="16">
      <formula>$T$91=0</formula>
    </cfRule>
  </conditionalFormatting>
  <conditionalFormatting sqref="F62">
    <cfRule type="expression" priority="13">
      <formula>$T$98&gt;0</formula>
    </cfRule>
    <cfRule type="expression" dxfId="126" priority="14">
      <formula>$T$98=0</formula>
    </cfRule>
  </conditionalFormatting>
  <conditionalFormatting sqref="F63">
    <cfRule type="expression" priority="11">
      <formula>$T$105&gt;0</formula>
    </cfRule>
    <cfRule type="expression" dxfId="125" priority="12">
      <formula>$T$105=0</formula>
    </cfRule>
  </conditionalFormatting>
  <conditionalFormatting sqref="F64">
    <cfRule type="expression" priority="9">
      <formula>$T$112&gt;0</formula>
    </cfRule>
    <cfRule type="expression" dxfId="124" priority="10">
      <formula>$T$112=0</formula>
    </cfRule>
  </conditionalFormatting>
  <conditionalFormatting sqref="F65">
    <cfRule type="expression" priority="7">
      <formula>$T$119&gt;0</formula>
    </cfRule>
    <cfRule type="expression" dxfId="123" priority="8">
      <formula>$T$119=0</formula>
    </cfRule>
  </conditionalFormatting>
  <conditionalFormatting sqref="F66">
    <cfRule type="expression" priority="5">
      <formula>$T$126&gt;0</formula>
    </cfRule>
    <cfRule type="expression" dxfId="122" priority="6">
      <formula>$T$126=0</formula>
    </cfRule>
  </conditionalFormatting>
  <conditionalFormatting sqref="F67">
    <cfRule type="expression" priority="3">
      <formula>$T$133&gt;0</formula>
    </cfRule>
    <cfRule type="expression" dxfId="121" priority="4">
      <formula>$T$133=0</formula>
    </cfRule>
  </conditionalFormatting>
  <conditionalFormatting sqref="F68">
    <cfRule type="expression" priority="1">
      <formula>$F$68&gt;0</formula>
    </cfRule>
    <cfRule type="expression" dxfId="120" priority="2">
      <formula>$F$68=0</formula>
    </cfRule>
  </conditionalFormatting>
  <dataValidations disablePrompts="1" count="5">
    <dataValidation type="list" allowBlank="1" showInputMessage="1" showErrorMessage="1" sqref="E21:E24 E42:E45 E12:E15" xr:uid="{5990FFC1-BC9B-0845-915F-2F9F6417073E}">
      <formula1>"&gt;&gt;เลือก&lt;&lt; ,บำรุงรักษาฐานข้อมูลและอัปเกรดระบบ, อัปเดตเซิร์ฟเวอร์, ทดสอบและปรับปรุงประสิทธิภาพของระบบ, อื่น ๆ"</formula1>
    </dataValidation>
    <dataValidation type="list" allowBlank="1" showInputMessage="1" showErrorMessage="1" sqref="J10 M19 J40 J30 M9:M10 M29:M30 J19 G26 M40 F21:F26 F42:F46 G46" xr:uid="{71834AFB-3A85-EF45-8984-E4B38F83D5FE}">
      <formula1>"&gt;&gt;เลือก&lt;&lt;, ระบบลงทะเบียนผู้ใช้ (User Registration) ,ระบบจัดเก็บข้อมูลผู้ใช้งาน (User Data Storage), ระบบตรวจสอบความถูกต้อง (Fraud Detection System) ,ระบบรายงานเหตุการณ์ (Incident Reporting System)"</formula1>
    </dataValidation>
    <dataValidation type="list" allowBlank="1" showInputMessage="1" showErrorMessage="1" sqref="F171:G171" xr:uid="{B98A858E-AE38-F741-B8BA-42C717129DE8}">
      <formula1>"&gt;&gt;เลือก&lt;&lt; , มี, ไม่มี"</formula1>
    </dataValidation>
    <dataValidation type="list" allowBlank="1" showInputMessage="1" showErrorMessage="1" sqref="E113:G113" xr:uid="{B23DDC78-CEBB-F54E-B7B8-D6AD03ECE4BC}">
      <formula1>"ประเภทเรื่องร้องเรียน,ปัญหาด้านเทคนิค,ปัญหาด้านข้อมูล,ปัญหาด้านความปลอดภัย,ปัญหาด้านการให้บริการ,การชำระเงินหรือค่าบริการ,เรื่องอื่นๆ"</formula1>
    </dataValidation>
    <dataValidation type="list" allowBlank="1" showInputMessage="1" showErrorMessage="1" sqref="D138" xr:uid="{289833F3-9318-6745-90E3-89B8089DE782}">
      <formula1>"ประเภทผู้ร้องเรียน,ผู้ใช้งาน (Users) , องค์กรหรือธุรกิจ (RP) , ผู้ให้บริการระบบ (IdP) , หน่วยงานกำกับดูแล (Regulator)"</formula1>
    </dataValidation>
  </dataValidations>
  <pageMargins left="0.7" right="0.7" top="0.75" bottom="0.75" header="0.3" footer="0.3"/>
  <pageSetup paperSize="9" scale="25" orientation="portrait" horizontalDpi="0" verticalDpi="0"/>
  <rowBreaks count="1" manualBreakCount="1">
    <brk id="7" max="13" man="1"/>
  </rowBreak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979E7-33C4-A541-9C8F-3A4E01E8FA54}">
  <sheetPr>
    <tabColor rgb="FF005ADA"/>
  </sheetPr>
  <dimension ref="A1:AR135"/>
  <sheetViews>
    <sheetView showGridLines="0" zoomScale="50" zoomScaleNormal="50" workbookViewId="0">
      <pane ySplit="1" topLeftCell="A2" activePane="bottomLeft" state="frozen"/>
      <selection activeCell="B5" sqref="B5:E5"/>
      <selection pane="bottomLeft" activeCell="E39" sqref="E39"/>
    </sheetView>
  </sheetViews>
  <sheetFormatPr defaultColWidth="11.44140625" defaultRowHeight="14.4"/>
  <cols>
    <col min="1" max="1" width="5.77734375" style="66" customWidth="1"/>
    <col min="2" max="2" width="3.6640625" style="66" customWidth="1"/>
    <col min="3" max="3" width="10.77734375" style="66" bestFit="1" customWidth="1"/>
    <col min="4" max="4" width="62.6640625" style="66" customWidth="1"/>
    <col min="5" max="5" width="26.33203125" style="66" customWidth="1"/>
    <col min="6" max="6" width="7.77734375" style="66" customWidth="1"/>
    <col min="7" max="7" width="4.77734375" style="66" customWidth="1"/>
    <col min="8" max="8" width="30.6640625" style="66" customWidth="1"/>
    <col min="9" max="9" width="26.33203125" style="66" customWidth="1"/>
    <col min="10" max="10" width="17" style="66" customWidth="1"/>
    <col min="11" max="15" width="11.44140625" style="66"/>
    <col min="16" max="16" width="2.44140625" style="66" customWidth="1"/>
    <col min="17" max="17" width="3.33203125" style="66" customWidth="1"/>
    <col min="18" max="22" width="11.44140625" style="66"/>
    <col min="23" max="23" width="6.44140625" style="66" customWidth="1"/>
    <col min="24" max="30" width="11.44140625" style="66"/>
    <col min="31" max="31" width="20" style="66" customWidth="1"/>
    <col min="32" max="37" width="11.44140625" style="66"/>
    <col min="38" max="38" width="6" style="66" hidden="1" customWidth="1"/>
    <col min="39" max="39" width="0.109375" style="66" hidden="1" customWidth="1"/>
    <col min="40" max="40" width="8.44140625" style="66" hidden="1" customWidth="1"/>
    <col min="41" max="41" width="11.44140625" style="66" hidden="1" customWidth="1"/>
    <col min="42" max="42" width="6" style="66" customWidth="1"/>
    <col min="43" max="43" width="11.44140625" style="66"/>
    <col min="44" max="44" width="7.6640625" style="66" customWidth="1"/>
    <col min="45" max="16384" width="11.44140625" style="66"/>
  </cols>
  <sheetData>
    <row r="1" spans="1:44" s="499" customFormat="1" ht="73.95" customHeight="1">
      <c r="D1" s="1689"/>
      <c r="E1" s="1689"/>
      <c r="F1" s="1689"/>
      <c r="G1" s="1689"/>
      <c r="H1" s="1689"/>
      <c r="I1" s="1689"/>
      <c r="J1" s="1789" t="s">
        <v>486</v>
      </c>
      <c r="K1" s="1789"/>
      <c r="L1" s="1789"/>
      <c r="M1" s="1789"/>
      <c r="N1" s="1789"/>
      <c r="O1" s="1789"/>
      <c r="P1" s="1789"/>
      <c r="Q1" s="1789"/>
      <c r="R1" s="1789"/>
      <c r="S1" s="1789"/>
      <c r="T1" s="1789"/>
      <c r="U1" s="1789"/>
      <c r="V1" s="1789"/>
    </row>
    <row r="2" spans="1:44" s="561" customFormat="1" ht="40.049999999999997" customHeight="1">
      <c r="A2" s="560"/>
      <c r="B2" s="1688" t="s">
        <v>487</v>
      </c>
      <c r="C2" s="1688"/>
      <c r="D2" s="1688"/>
      <c r="E2" s="560"/>
      <c r="F2" s="560"/>
      <c r="G2" s="560"/>
      <c r="H2" s="560"/>
      <c r="I2" s="560"/>
      <c r="J2" s="560"/>
      <c r="K2" s="560"/>
      <c r="L2" s="560"/>
      <c r="M2" s="560"/>
      <c r="N2" s="560"/>
      <c r="O2" s="560"/>
      <c r="P2" s="560"/>
      <c r="Q2" s="560"/>
      <c r="R2" s="560"/>
      <c r="S2" s="560"/>
      <c r="T2" s="560"/>
      <c r="U2" s="560"/>
      <c r="V2" s="560"/>
      <c r="W2" s="560"/>
      <c r="X2" s="560"/>
      <c r="Y2" s="560"/>
      <c r="Z2" s="560"/>
      <c r="AA2" s="560"/>
      <c r="AB2" s="560"/>
      <c r="AC2" s="560"/>
      <c r="AD2" s="560"/>
      <c r="AE2" s="560"/>
      <c r="AF2" s="560"/>
      <c r="AG2" s="560"/>
      <c r="AH2" s="560"/>
      <c r="AI2" s="560"/>
      <c r="AJ2" s="560"/>
      <c r="AK2" s="560"/>
      <c r="AL2" s="560"/>
      <c r="AM2" s="560"/>
      <c r="AN2" s="560"/>
      <c r="AO2" s="560"/>
      <c r="AP2" s="560"/>
      <c r="AQ2" s="560"/>
      <c r="AR2" s="560"/>
    </row>
    <row r="3" spans="1:44" s="561" customFormat="1" ht="40.049999999999997" customHeight="1" thickBot="1">
      <c r="A3" s="562"/>
      <c r="B3" s="562"/>
      <c r="C3" s="555"/>
      <c r="D3" s="562"/>
      <c r="E3" s="562"/>
      <c r="F3" s="562"/>
      <c r="G3" s="562"/>
      <c r="H3" s="562"/>
      <c r="I3" s="562"/>
      <c r="J3" s="562"/>
      <c r="K3" s="562"/>
      <c r="L3" s="562"/>
      <c r="M3" s="562"/>
      <c r="N3" s="562"/>
      <c r="O3" s="562"/>
      <c r="P3" s="562"/>
      <c r="Q3" s="562"/>
      <c r="R3" s="562"/>
      <c r="S3" s="562"/>
      <c r="T3" s="562"/>
      <c r="U3" s="562"/>
      <c r="V3" s="562"/>
      <c r="W3" s="562"/>
      <c r="X3" s="562"/>
      <c r="Y3" s="562"/>
      <c r="Z3" s="562"/>
      <c r="AA3" s="562"/>
      <c r="AB3" s="562"/>
      <c r="AC3" s="562"/>
      <c r="AD3" s="562"/>
      <c r="AE3" s="562"/>
      <c r="AF3" s="562"/>
      <c r="AG3" s="562"/>
      <c r="AH3" s="562"/>
      <c r="AI3" s="562"/>
      <c r="AJ3" s="562"/>
      <c r="AK3" s="562"/>
      <c r="AL3" s="562"/>
      <c r="AM3" s="562"/>
      <c r="AN3" s="562"/>
      <c r="AO3" s="562"/>
      <c r="AP3" s="562"/>
      <c r="AQ3" s="562"/>
      <c r="AR3" s="562"/>
    </row>
    <row r="4" spans="1:44" ht="21">
      <c r="A4" s="563"/>
      <c r="B4" s="558"/>
      <c r="C4" s="565"/>
      <c r="D4" s="565"/>
      <c r="E4" s="565"/>
      <c r="F4" s="565"/>
      <c r="G4" s="565"/>
      <c r="H4" s="565"/>
      <c r="I4" s="565"/>
      <c r="J4" s="565"/>
      <c r="K4" s="565"/>
      <c r="L4" s="565"/>
      <c r="M4" s="565"/>
      <c r="N4" s="565"/>
      <c r="O4" s="565"/>
      <c r="P4" s="565"/>
      <c r="Q4" s="565"/>
      <c r="R4" s="565"/>
      <c r="S4" s="565"/>
      <c r="T4" s="565"/>
      <c r="U4" s="565"/>
      <c r="V4" s="565"/>
      <c r="W4" s="565"/>
      <c r="X4" s="565"/>
      <c r="Y4" s="565"/>
      <c r="Z4" s="565"/>
      <c r="AA4" s="565"/>
      <c r="AB4" s="565"/>
      <c r="AC4" s="565"/>
      <c r="AD4" s="565"/>
      <c r="AE4" s="565"/>
      <c r="AF4" s="565"/>
      <c r="AG4" s="565"/>
      <c r="AH4" s="565"/>
      <c r="AI4" s="565"/>
      <c r="AJ4" s="565"/>
      <c r="AK4" s="565"/>
      <c r="AL4" s="565"/>
      <c r="AM4" s="565"/>
      <c r="AN4" s="565"/>
      <c r="AO4" s="565"/>
      <c r="AP4" s="565"/>
      <c r="AQ4" s="566"/>
      <c r="AR4" s="563"/>
    </row>
    <row r="5" spans="1:44" ht="37.049999999999997" customHeight="1">
      <c r="A5" s="563"/>
      <c r="B5" s="542"/>
      <c r="C5" s="803"/>
      <c r="D5" s="325"/>
      <c r="E5" s="1690" t="s">
        <v>488</v>
      </c>
      <c r="F5" s="1690"/>
      <c r="G5" s="1690"/>
      <c r="H5" s="325"/>
      <c r="I5" s="325"/>
      <c r="J5" s="325"/>
      <c r="K5" s="325"/>
      <c r="L5" s="325"/>
      <c r="M5" s="325"/>
      <c r="N5" s="325"/>
      <c r="O5" s="325"/>
      <c r="P5" s="325"/>
      <c r="Q5" s="325"/>
      <c r="R5" s="325"/>
      <c r="S5" s="325"/>
      <c r="T5" s="325"/>
      <c r="U5" s="325"/>
      <c r="V5" s="325"/>
      <c r="W5" s="325"/>
      <c r="X5" s="325"/>
      <c r="Y5" s="325"/>
      <c r="Z5" s="325"/>
      <c r="AA5" s="325"/>
      <c r="AB5" s="325"/>
      <c r="AC5" s="325"/>
      <c r="AD5" s="325"/>
      <c r="AE5" s="325"/>
      <c r="AF5" s="325"/>
      <c r="AG5" s="325"/>
      <c r="AH5" s="325"/>
      <c r="AI5" s="325"/>
      <c r="AJ5" s="325"/>
      <c r="AK5" s="325"/>
      <c r="AL5" s="325"/>
      <c r="AM5" s="325"/>
      <c r="AN5" s="325"/>
      <c r="AO5" s="325"/>
      <c r="AP5" s="325"/>
      <c r="AQ5" s="355"/>
      <c r="AR5" s="563"/>
    </row>
    <row r="6" spans="1:44" ht="21">
      <c r="A6" s="563"/>
      <c r="B6" s="542"/>
      <c r="C6" s="325"/>
      <c r="D6" s="325"/>
      <c r="E6" s="325"/>
      <c r="F6" s="325"/>
      <c r="G6" s="325"/>
      <c r="H6" s="325"/>
      <c r="I6" s="325"/>
      <c r="J6" s="325"/>
      <c r="K6" s="325"/>
      <c r="L6" s="325"/>
      <c r="M6" s="325"/>
      <c r="N6" s="325"/>
      <c r="O6" s="325"/>
      <c r="P6" s="325"/>
      <c r="Q6" s="325"/>
      <c r="R6" s="325"/>
      <c r="S6" s="325"/>
      <c r="T6" s="325"/>
      <c r="U6" s="325"/>
      <c r="V6" s="325"/>
      <c r="W6" s="325"/>
      <c r="X6" s="325"/>
      <c r="Y6" s="325"/>
      <c r="Z6" s="325"/>
      <c r="AA6" s="325"/>
      <c r="AB6" s="325"/>
      <c r="AC6" s="325"/>
      <c r="AD6" s="325"/>
      <c r="AE6" s="325"/>
      <c r="AF6" s="325"/>
      <c r="AG6" s="325"/>
      <c r="AH6" s="325"/>
      <c r="AI6" s="325"/>
      <c r="AJ6" s="325"/>
      <c r="AK6" s="325"/>
      <c r="AL6" s="325"/>
      <c r="AM6" s="325"/>
      <c r="AN6" s="325"/>
      <c r="AO6" s="325"/>
      <c r="AP6" s="325"/>
      <c r="AQ6" s="355"/>
      <c r="AR6" s="563"/>
    </row>
    <row r="7" spans="1:44" ht="21">
      <c r="A7" s="563"/>
      <c r="B7" s="542"/>
      <c r="C7" s="350"/>
      <c r="D7" s="325"/>
      <c r="E7" s="325"/>
      <c r="F7" s="325"/>
      <c r="G7" s="325"/>
      <c r="H7" s="842" t="s">
        <v>489</v>
      </c>
      <c r="I7" s="350"/>
      <c r="J7" s="350"/>
      <c r="K7" s="350"/>
      <c r="L7" s="350"/>
      <c r="M7" s="350"/>
      <c r="N7" s="350"/>
      <c r="O7" s="350"/>
      <c r="P7" s="350"/>
      <c r="Q7" s="350"/>
      <c r="R7" s="350"/>
      <c r="S7" s="350"/>
      <c r="T7" s="350"/>
      <c r="U7" s="325"/>
      <c r="V7" s="325"/>
      <c r="W7" s="325"/>
      <c r="X7" s="325"/>
      <c r="Y7" s="325"/>
      <c r="Z7" s="325"/>
      <c r="AA7" s="325"/>
      <c r="AB7" s="325"/>
      <c r="AC7" s="325"/>
      <c r="AD7" s="325"/>
      <c r="AE7" s="325"/>
      <c r="AF7" s="325"/>
      <c r="AG7" s="325"/>
      <c r="AH7" s="325"/>
      <c r="AI7" s="325"/>
      <c r="AJ7" s="325"/>
      <c r="AK7" s="325"/>
      <c r="AL7" s="325"/>
      <c r="AM7" s="325"/>
      <c r="AN7" s="325"/>
      <c r="AO7" s="325"/>
      <c r="AP7" s="325"/>
      <c r="AQ7" s="355"/>
      <c r="AR7" s="563"/>
    </row>
    <row r="8" spans="1:44" ht="21">
      <c r="A8" s="563"/>
      <c r="B8" s="542"/>
      <c r="C8" s="350"/>
      <c r="D8" s="325"/>
      <c r="E8" s="325"/>
      <c r="F8" s="325"/>
      <c r="G8" s="325"/>
      <c r="H8" s="350"/>
      <c r="I8" s="350"/>
      <c r="J8" s="350"/>
      <c r="K8" s="350"/>
      <c r="L8" s="350"/>
      <c r="M8" s="350"/>
      <c r="N8" s="350"/>
      <c r="O8" s="350"/>
      <c r="P8" s="350"/>
      <c r="Q8" s="350"/>
      <c r="R8" s="350"/>
      <c r="S8" s="350"/>
      <c r="T8" s="350"/>
      <c r="U8" s="325"/>
      <c r="V8" s="325"/>
      <c r="W8" s="325"/>
      <c r="X8" s="325"/>
      <c r="Y8" s="325"/>
      <c r="Z8" s="325"/>
      <c r="AA8" s="325"/>
      <c r="AB8" s="325"/>
      <c r="AC8" s="325"/>
      <c r="AD8" s="325"/>
      <c r="AE8" s="325"/>
      <c r="AF8" s="325"/>
      <c r="AG8" s="325"/>
      <c r="AH8" s="325"/>
      <c r="AI8" s="325"/>
      <c r="AJ8" s="325"/>
      <c r="AK8" s="325"/>
      <c r="AL8" s="325"/>
      <c r="AM8" s="325"/>
      <c r="AN8" s="325"/>
      <c r="AO8" s="325"/>
      <c r="AP8" s="325"/>
      <c r="AQ8" s="355"/>
      <c r="AR8" s="563"/>
    </row>
    <row r="9" spans="1:44" ht="24" customHeight="1">
      <c r="A9" s="563"/>
      <c r="B9" s="542"/>
      <c r="C9" s="325"/>
      <c r="D9" s="543"/>
      <c r="G9" s="325"/>
      <c r="H9" s="1702" t="s">
        <v>490</v>
      </c>
      <c r="I9" s="1703"/>
      <c r="J9" s="1702" t="s">
        <v>491</v>
      </c>
      <c r="K9" s="1704"/>
      <c r="L9" s="1704"/>
      <c r="M9" s="1704"/>
      <c r="N9" s="1704"/>
      <c r="O9" s="1704"/>
      <c r="P9" s="1704"/>
      <c r="Q9" s="1704"/>
      <c r="R9" s="1704"/>
      <c r="S9" s="1704"/>
      <c r="T9" s="1704"/>
      <c r="U9" s="1704"/>
      <c r="V9" s="1704"/>
      <c r="W9" s="1704"/>
      <c r="X9" s="1704"/>
      <c r="Y9" s="1704"/>
      <c r="Z9" s="1704"/>
      <c r="AA9" s="1704"/>
      <c r="AB9" s="1704"/>
      <c r="AC9" s="1704"/>
      <c r="AD9" s="1704"/>
      <c r="AE9" s="1703"/>
      <c r="AF9" s="1683" t="s">
        <v>492</v>
      </c>
      <c r="AG9" s="1684"/>
      <c r="AH9" s="1684"/>
      <c r="AI9" s="1684"/>
      <c r="AJ9" s="1684"/>
      <c r="AK9" s="1684"/>
      <c r="AL9" s="1684"/>
      <c r="AM9" s="1684"/>
      <c r="AN9" s="1684"/>
      <c r="AO9" s="1684"/>
      <c r="AP9" s="1685"/>
      <c r="AQ9" s="649"/>
      <c r="AR9" s="563"/>
    </row>
    <row r="10" spans="1:44" ht="21">
      <c r="A10" s="563"/>
      <c r="B10" s="542"/>
      <c r="C10" s="325"/>
      <c r="D10" s="543"/>
      <c r="G10" s="325"/>
      <c r="H10" s="1705" t="s">
        <v>493</v>
      </c>
      <c r="I10" s="1706"/>
      <c r="J10" s="1674" t="s">
        <v>494</v>
      </c>
      <c r="K10" s="1675"/>
      <c r="L10" s="1675"/>
      <c r="M10" s="1675"/>
      <c r="N10" s="1675"/>
      <c r="O10" s="1675"/>
      <c r="P10" s="1675"/>
      <c r="Q10" s="1675"/>
      <c r="R10" s="1675"/>
      <c r="S10" s="1675"/>
      <c r="T10" s="1675"/>
      <c r="U10" s="1675"/>
      <c r="V10" s="1675"/>
      <c r="W10" s="1675"/>
      <c r="X10" s="1675"/>
      <c r="Y10" s="1675"/>
      <c r="Z10" s="1675"/>
      <c r="AA10" s="1675"/>
      <c r="AB10" s="1675"/>
      <c r="AC10" s="1675"/>
      <c r="AD10" s="1675"/>
      <c r="AE10" s="1676"/>
      <c r="AF10" s="1672" t="s">
        <v>495</v>
      </c>
      <c r="AG10" s="1672"/>
      <c r="AH10" s="1672"/>
      <c r="AI10" s="1672"/>
      <c r="AJ10" s="1672"/>
      <c r="AK10" s="1672"/>
      <c r="AL10" s="1672"/>
      <c r="AM10" s="1672"/>
      <c r="AN10" s="1672"/>
      <c r="AO10" s="1672"/>
      <c r="AP10" s="1672"/>
      <c r="AQ10" s="619"/>
      <c r="AR10" s="563"/>
    </row>
    <row r="11" spans="1:44" ht="21">
      <c r="A11" s="563"/>
      <c r="B11" s="542"/>
      <c r="C11" s="325"/>
      <c r="D11" s="543"/>
      <c r="G11" s="325"/>
      <c r="H11" s="1707"/>
      <c r="I11" s="1708"/>
      <c r="J11" s="1677"/>
      <c r="K11" s="1678"/>
      <c r="L11" s="1678"/>
      <c r="M11" s="1678"/>
      <c r="N11" s="1678"/>
      <c r="O11" s="1678"/>
      <c r="P11" s="1678"/>
      <c r="Q11" s="1678"/>
      <c r="R11" s="1678"/>
      <c r="S11" s="1678"/>
      <c r="T11" s="1678"/>
      <c r="U11" s="1678"/>
      <c r="V11" s="1678"/>
      <c r="W11" s="1678"/>
      <c r="X11" s="1678"/>
      <c r="Y11" s="1678"/>
      <c r="Z11" s="1678"/>
      <c r="AA11" s="1678"/>
      <c r="AB11" s="1678"/>
      <c r="AC11" s="1678"/>
      <c r="AD11" s="1678"/>
      <c r="AE11" s="1679"/>
      <c r="AF11" s="1672"/>
      <c r="AG11" s="1672"/>
      <c r="AH11" s="1672"/>
      <c r="AI11" s="1672"/>
      <c r="AJ11" s="1672"/>
      <c r="AK11" s="1672"/>
      <c r="AL11" s="1672"/>
      <c r="AM11" s="1672"/>
      <c r="AN11" s="1672"/>
      <c r="AO11" s="1672"/>
      <c r="AP11" s="1672"/>
      <c r="AQ11" s="619"/>
      <c r="AR11" s="563"/>
    </row>
    <row r="12" spans="1:44" ht="21">
      <c r="A12" s="563"/>
      <c r="B12" s="542"/>
      <c r="C12" s="325"/>
      <c r="D12" s="325"/>
      <c r="E12" s="325"/>
      <c r="F12" s="325"/>
      <c r="G12" s="325"/>
      <c r="H12" s="1709"/>
      <c r="I12" s="1710"/>
      <c r="J12" s="1680"/>
      <c r="K12" s="1681"/>
      <c r="L12" s="1681"/>
      <c r="M12" s="1681"/>
      <c r="N12" s="1681"/>
      <c r="O12" s="1681"/>
      <c r="P12" s="1681"/>
      <c r="Q12" s="1681"/>
      <c r="R12" s="1681"/>
      <c r="S12" s="1681"/>
      <c r="T12" s="1681"/>
      <c r="U12" s="1681"/>
      <c r="V12" s="1681"/>
      <c r="W12" s="1681"/>
      <c r="X12" s="1681"/>
      <c r="Y12" s="1681"/>
      <c r="Z12" s="1681"/>
      <c r="AA12" s="1681"/>
      <c r="AB12" s="1681"/>
      <c r="AC12" s="1681"/>
      <c r="AD12" s="1681"/>
      <c r="AE12" s="1682"/>
      <c r="AF12" s="1672"/>
      <c r="AG12" s="1672"/>
      <c r="AH12" s="1672"/>
      <c r="AI12" s="1672"/>
      <c r="AJ12" s="1672"/>
      <c r="AK12" s="1672"/>
      <c r="AL12" s="1672"/>
      <c r="AM12" s="1672"/>
      <c r="AN12" s="1672"/>
      <c r="AO12" s="1672"/>
      <c r="AP12" s="1672"/>
      <c r="AQ12" s="355"/>
      <c r="AR12" s="563"/>
    </row>
    <row r="13" spans="1:44" ht="24" customHeight="1">
      <c r="A13" s="563"/>
      <c r="B13" s="542"/>
      <c r="C13" s="325"/>
      <c r="D13" s="544"/>
      <c r="E13" s="325"/>
      <c r="F13" s="325"/>
      <c r="G13" s="325"/>
      <c r="H13" s="1711" t="s">
        <v>496</v>
      </c>
      <c r="I13" s="1712"/>
      <c r="J13" s="1790" t="s">
        <v>497</v>
      </c>
      <c r="K13" s="1791"/>
      <c r="L13" s="1791"/>
      <c r="M13" s="1791"/>
      <c r="N13" s="1791"/>
      <c r="O13" s="1791"/>
      <c r="P13" s="1791"/>
      <c r="Q13" s="1791"/>
      <c r="R13" s="1791"/>
      <c r="S13" s="1791"/>
      <c r="T13" s="1791"/>
      <c r="U13" s="1791"/>
      <c r="V13" s="1791"/>
      <c r="W13" s="1791"/>
      <c r="X13" s="1791"/>
      <c r="Y13" s="1791"/>
      <c r="Z13" s="1791"/>
      <c r="AA13" s="1791"/>
      <c r="AB13" s="1791"/>
      <c r="AC13" s="1791"/>
      <c r="AD13" s="1791"/>
      <c r="AE13" s="1792"/>
      <c r="AF13" s="1672" t="s">
        <v>498</v>
      </c>
      <c r="AG13" s="1673"/>
      <c r="AH13" s="1673"/>
      <c r="AI13" s="1673"/>
      <c r="AJ13" s="1673"/>
      <c r="AK13" s="1673"/>
      <c r="AL13" s="1673"/>
      <c r="AM13" s="1673"/>
      <c r="AN13" s="1673"/>
      <c r="AO13" s="1673"/>
      <c r="AP13" s="1673"/>
      <c r="AQ13" s="355"/>
      <c r="AR13" s="563"/>
    </row>
    <row r="14" spans="1:44" ht="21">
      <c r="A14" s="563"/>
      <c r="B14" s="542"/>
      <c r="C14" s="325"/>
      <c r="D14" s="544"/>
      <c r="E14" s="325"/>
      <c r="F14" s="325"/>
      <c r="G14" s="325"/>
      <c r="H14" s="1713"/>
      <c r="I14" s="1714"/>
      <c r="J14" s="1793"/>
      <c r="K14" s="1794"/>
      <c r="L14" s="1794"/>
      <c r="M14" s="1794"/>
      <c r="N14" s="1794"/>
      <c r="O14" s="1794"/>
      <c r="P14" s="1794"/>
      <c r="Q14" s="1794"/>
      <c r="R14" s="1794"/>
      <c r="S14" s="1794"/>
      <c r="T14" s="1794"/>
      <c r="U14" s="1794"/>
      <c r="V14" s="1794"/>
      <c r="W14" s="1794"/>
      <c r="X14" s="1794"/>
      <c r="Y14" s="1794"/>
      <c r="Z14" s="1794"/>
      <c r="AA14" s="1794"/>
      <c r="AB14" s="1794"/>
      <c r="AC14" s="1794"/>
      <c r="AD14" s="1794"/>
      <c r="AE14" s="1795"/>
      <c r="AF14" s="1673"/>
      <c r="AG14" s="1673"/>
      <c r="AH14" s="1673"/>
      <c r="AI14" s="1673"/>
      <c r="AJ14" s="1673"/>
      <c r="AK14" s="1673"/>
      <c r="AL14" s="1673"/>
      <c r="AM14" s="1673"/>
      <c r="AN14" s="1673"/>
      <c r="AO14" s="1673"/>
      <c r="AP14" s="1673"/>
      <c r="AQ14" s="355"/>
      <c r="AR14" s="563"/>
    </row>
    <row r="15" spans="1:44" ht="21">
      <c r="A15" s="563"/>
      <c r="B15" s="542"/>
      <c r="C15" s="325"/>
      <c r="D15" s="544"/>
      <c r="E15" s="325"/>
      <c r="F15" s="325"/>
      <c r="G15" s="325"/>
      <c r="H15" s="1715"/>
      <c r="I15" s="1716"/>
      <c r="J15" s="1796"/>
      <c r="K15" s="1797"/>
      <c r="L15" s="1797"/>
      <c r="M15" s="1797"/>
      <c r="N15" s="1797"/>
      <c r="O15" s="1797"/>
      <c r="P15" s="1797"/>
      <c r="Q15" s="1797"/>
      <c r="R15" s="1797"/>
      <c r="S15" s="1797"/>
      <c r="T15" s="1797"/>
      <c r="U15" s="1797"/>
      <c r="V15" s="1797"/>
      <c r="W15" s="1797"/>
      <c r="X15" s="1797"/>
      <c r="Y15" s="1797"/>
      <c r="Z15" s="1797"/>
      <c r="AA15" s="1797"/>
      <c r="AB15" s="1797"/>
      <c r="AC15" s="1797"/>
      <c r="AD15" s="1797"/>
      <c r="AE15" s="1798"/>
      <c r="AF15" s="1673"/>
      <c r="AG15" s="1673"/>
      <c r="AH15" s="1673"/>
      <c r="AI15" s="1673"/>
      <c r="AJ15" s="1673"/>
      <c r="AK15" s="1673"/>
      <c r="AL15" s="1673"/>
      <c r="AM15" s="1673"/>
      <c r="AN15" s="1673"/>
      <c r="AO15" s="1673"/>
      <c r="AP15" s="1673"/>
      <c r="AQ15" s="355"/>
      <c r="AR15" s="563"/>
    </row>
    <row r="16" spans="1:44" ht="24" customHeight="1">
      <c r="A16" s="563"/>
      <c r="B16" s="542"/>
      <c r="C16" s="325"/>
      <c r="E16" s="325"/>
      <c r="F16" s="325"/>
      <c r="G16" s="325"/>
      <c r="H16" s="1711" t="s">
        <v>499</v>
      </c>
      <c r="I16" s="1799"/>
      <c r="J16" s="1802" t="s">
        <v>500</v>
      </c>
      <c r="K16" s="1803"/>
      <c r="L16" s="1803"/>
      <c r="M16" s="1803"/>
      <c r="N16" s="1803"/>
      <c r="O16" s="1803"/>
      <c r="P16" s="1803"/>
      <c r="Q16" s="1803"/>
      <c r="R16" s="1803"/>
      <c r="S16" s="1803"/>
      <c r="T16" s="1803"/>
      <c r="U16" s="1803"/>
      <c r="V16" s="1803"/>
      <c r="W16" s="1803"/>
      <c r="X16" s="1803"/>
      <c r="Y16" s="1803"/>
      <c r="Z16" s="1803"/>
      <c r="AA16" s="1803"/>
      <c r="AB16" s="1803"/>
      <c r="AC16" s="1803"/>
      <c r="AD16" s="1803"/>
      <c r="AE16" s="1804"/>
      <c r="AF16" s="1686" t="s">
        <v>501</v>
      </c>
      <c r="AG16" s="1687"/>
      <c r="AH16" s="1687"/>
      <c r="AI16" s="1687"/>
      <c r="AJ16" s="1687"/>
      <c r="AK16" s="1687"/>
      <c r="AL16" s="1687"/>
      <c r="AM16" s="1687"/>
      <c r="AN16" s="1687"/>
      <c r="AO16" s="1687"/>
      <c r="AP16" s="1687"/>
      <c r="AQ16" s="355"/>
      <c r="AR16" s="563"/>
    </row>
    <row r="17" spans="1:44" ht="21">
      <c r="A17" s="563"/>
      <c r="B17" s="542"/>
      <c r="C17" s="325"/>
      <c r="D17" s="545"/>
      <c r="E17" s="325"/>
      <c r="F17" s="325"/>
      <c r="G17" s="325"/>
      <c r="H17" s="1713"/>
      <c r="I17" s="1800"/>
      <c r="J17" s="1805"/>
      <c r="K17" s="1806"/>
      <c r="L17" s="1806"/>
      <c r="M17" s="1806"/>
      <c r="N17" s="1806"/>
      <c r="O17" s="1806"/>
      <c r="P17" s="1806"/>
      <c r="Q17" s="1806"/>
      <c r="R17" s="1806"/>
      <c r="S17" s="1806"/>
      <c r="T17" s="1806"/>
      <c r="U17" s="1806"/>
      <c r="V17" s="1806"/>
      <c r="W17" s="1806"/>
      <c r="X17" s="1806"/>
      <c r="Y17" s="1806"/>
      <c r="Z17" s="1806"/>
      <c r="AA17" s="1806"/>
      <c r="AB17" s="1806"/>
      <c r="AC17" s="1806"/>
      <c r="AD17" s="1806"/>
      <c r="AE17" s="1807"/>
      <c r="AF17" s="1687"/>
      <c r="AG17" s="1687"/>
      <c r="AH17" s="1687"/>
      <c r="AI17" s="1687"/>
      <c r="AJ17" s="1687"/>
      <c r="AK17" s="1687"/>
      <c r="AL17" s="1687"/>
      <c r="AM17" s="1687"/>
      <c r="AN17" s="1687"/>
      <c r="AO17" s="1687"/>
      <c r="AP17" s="1687"/>
      <c r="AQ17" s="355"/>
      <c r="AR17" s="563"/>
    </row>
    <row r="18" spans="1:44" ht="21">
      <c r="A18" s="563"/>
      <c r="B18" s="542"/>
      <c r="C18" s="325"/>
      <c r="D18" s="545"/>
      <c r="E18" s="325"/>
      <c r="F18" s="325"/>
      <c r="G18" s="325"/>
      <c r="H18" s="1715"/>
      <c r="I18" s="1801"/>
      <c r="J18" s="1808"/>
      <c r="K18" s="1809"/>
      <c r="L18" s="1809"/>
      <c r="M18" s="1809"/>
      <c r="N18" s="1809"/>
      <c r="O18" s="1809"/>
      <c r="P18" s="1809"/>
      <c r="Q18" s="1809"/>
      <c r="R18" s="1809"/>
      <c r="S18" s="1809"/>
      <c r="T18" s="1809"/>
      <c r="U18" s="1809"/>
      <c r="V18" s="1809"/>
      <c r="W18" s="1809"/>
      <c r="X18" s="1809"/>
      <c r="Y18" s="1809"/>
      <c r="Z18" s="1809"/>
      <c r="AA18" s="1809"/>
      <c r="AB18" s="1809"/>
      <c r="AC18" s="1809"/>
      <c r="AD18" s="1809"/>
      <c r="AE18" s="1810"/>
      <c r="AF18" s="1687"/>
      <c r="AG18" s="1687"/>
      <c r="AH18" s="1687"/>
      <c r="AI18" s="1687"/>
      <c r="AJ18" s="1687"/>
      <c r="AK18" s="1687"/>
      <c r="AL18" s="1687"/>
      <c r="AM18" s="1687"/>
      <c r="AN18" s="1687"/>
      <c r="AO18" s="1687"/>
      <c r="AP18" s="1687"/>
      <c r="AQ18" s="355"/>
      <c r="AR18" s="563"/>
    </row>
    <row r="19" spans="1:44" ht="21">
      <c r="A19" s="563"/>
      <c r="B19" s="542"/>
      <c r="C19" s="325"/>
      <c r="D19" s="545"/>
      <c r="E19" s="325"/>
      <c r="F19" s="325"/>
      <c r="G19" s="325"/>
      <c r="H19" s="1711" t="s">
        <v>502</v>
      </c>
      <c r="I19" s="1799"/>
      <c r="J19" s="1790" t="s">
        <v>503</v>
      </c>
      <c r="K19" s="1811"/>
      <c r="L19" s="1811"/>
      <c r="M19" s="1811"/>
      <c r="N19" s="1811"/>
      <c r="O19" s="1811"/>
      <c r="P19" s="1811"/>
      <c r="Q19" s="1811"/>
      <c r="R19" s="1811"/>
      <c r="S19" s="1811"/>
      <c r="T19" s="1811"/>
      <c r="U19" s="1811"/>
      <c r="V19" s="1811"/>
      <c r="W19" s="1811"/>
      <c r="X19" s="1811"/>
      <c r="Y19" s="1811"/>
      <c r="Z19" s="1811"/>
      <c r="AA19" s="1811"/>
      <c r="AB19" s="1811"/>
      <c r="AC19" s="1811"/>
      <c r="AD19" s="1811"/>
      <c r="AE19" s="1812"/>
      <c r="AF19" s="1672" t="s">
        <v>504</v>
      </c>
      <c r="AG19" s="1673"/>
      <c r="AH19" s="1673"/>
      <c r="AI19" s="1673"/>
      <c r="AJ19" s="1673"/>
      <c r="AK19" s="1673"/>
      <c r="AL19" s="1673"/>
      <c r="AM19" s="1673"/>
      <c r="AN19" s="1673"/>
      <c r="AO19" s="1673"/>
      <c r="AP19" s="1673"/>
      <c r="AQ19" s="355"/>
      <c r="AR19" s="563"/>
    </row>
    <row r="20" spans="1:44" ht="21">
      <c r="A20" s="563"/>
      <c r="B20" s="542"/>
      <c r="C20" s="325"/>
      <c r="D20" s="545"/>
      <c r="E20" s="325"/>
      <c r="F20" s="325"/>
      <c r="G20" s="325"/>
      <c r="H20" s="1713"/>
      <c r="I20" s="1800"/>
      <c r="J20" s="1793"/>
      <c r="K20" s="1813"/>
      <c r="L20" s="1813"/>
      <c r="M20" s="1813"/>
      <c r="N20" s="1813"/>
      <c r="O20" s="1813"/>
      <c r="P20" s="1813"/>
      <c r="Q20" s="1813"/>
      <c r="R20" s="1813"/>
      <c r="S20" s="1813"/>
      <c r="T20" s="1813"/>
      <c r="U20" s="1813"/>
      <c r="V20" s="1813"/>
      <c r="W20" s="1813"/>
      <c r="X20" s="1813"/>
      <c r="Y20" s="1813"/>
      <c r="Z20" s="1813"/>
      <c r="AA20" s="1813"/>
      <c r="AB20" s="1813"/>
      <c r="AC20" s="1813"/>
      <c r="AD20" s="1813"/>
      <c r="AE20" s="1814"/>
      <c r="AF20" s="1673"/>
      <c r="AG20" s="1673"/>
      <c r="AH20" s="1673"/>
      <c r="AI20" s="1673"/>
      <c r="AJ20" s="1673"/>
      <c r="AK20" s="1673"/>
      <c r="AL20" s="1673"/>
      <c r="AM20" s="1673"/>
      <c r="AN20" s="1673"/>
      <c r="AO20" s="1673"/>
      <c r="AP20" s="1673"/>
      <c r="AQ20" s="355"/>
      <c r="AR20" s="563"/>
    </row>
    <row r="21" spans="1:44" ht="21">
      <c r="A21" s="563"/>
      <c r="B21" s="542"/>
      <c r="C21" s="325"/>
      <c r="D21" s="325"/>
      <c r="E21" s="325"/>
      <c r="F21" s="325"/>
      <c r="G21" s="325"/>
      <c r="H21" s="1715"/>
      <c r="I21" s="1801"/>
      <c r="J21" s="1815"/>
      <c r="K21" s="1816"/>
      <c r="L21" s="1816"/>
      <c r="M21" s="1816"/>
      <c r="N21" s="1816"/>
      <c r="O21" s="1816"/>
      <c r="P21" s="1816"/>
      <c r="Q21" s="1816"/>
      <c r="R21" s="1816"/>
      <c r="S21" s="1816"/>
      <c r="T21" s="1816"/>
      <c r="U21" s="1816"/>
      <c r="V21" s="1816"/>
      <c r="W21" s="1816"/>
      <c r="X21" s="1816"/>
      <c r="Y21" s="1816"/>
      <c r="Z21" s="1816"/>
      <c r="AA21" s="1816"/>
      <c r="AB21" s="1816"/>
      <c r="AC21" s="1816"/>
      <c r="AD21" s="1816"/>
      <c r="AE21" s="1817"/>
      <c r="AF21" s="1673"/>
      <c r="AG21" s="1673"/>
      <c r="AH21" s="1673"/>
      <c r="AI21" s="1673"/>
      <c r="AJ21" s="1673"/>
      <c r="AK21" s="1673"/>
      <c r="AL21" s="1673"/>
      <c r="AM21" s="1673"/>
      <c r="AN21" s="1673"/>
      <c r="AO21" s="1673"/>
      <c r="AP21" s="1673"/>
      <c r="AQ21" s="355"/>
      <c r="AR21" s="563"/>
    </row>
    <row r="22" spans="1:44" ht="21">
      <c r="A22" s="563"/>
      <c r="B22" s="542"/>
      <c r="C22" s="325"/>
      <c r="D22" s="545"/>
      <c r="E22" s="325"/>
      <c r="F22" s="325"/>
      <c r="G22" s="325"/>
      <c r="H22" s="1711" t="s">
        <v>505</v>
      </c>
      <c r="I22" s="1799"/>
      <c r="J22" s="1790" t="s">
        <v>506</v>
      </c>
      <c r="K22" s="1811"/>
      <c r="L22" s="1811"/>
      <c r="M22" s="1811"/>
      <c r="N22" s="1811"/>
      <c r="O22" s="1811"/>
      <c r="P22" s="1811"/>
      <c r="Q22" s="1811"/>
      <c r="R22" s="1811"/>
      <c r="S22" s="1811"/>
      <c r="T22" s="1811"/>
      <c r="U22" s="1811"/>
      <c r="V22" s="1811"/>
      <c r="W22" s="1811"/>
      <c r="X22" s="1811"/>
      <c r="Y22" s="1811"/>
      <c r="Z22" s="1811"/>
      <c r="AA22" s="1811"/>
      <c r="AB22" s="1811"/>
      <c r="AC22" s="1811"/>
      <c r="AD22" s="1811"/>
      <c r="AE22" s="1812"/>
      <c r="AF22" s="1672" t="s">
        <v>507</v>
      </c>
      <c r="AG22" s="1673"/>
      <c r="AH22" s="1673"/>
      <c r="AI22" s="1673"/>
      <c r="AJ22" s="1673"/>
      <c r="AK22" s="1673"/>
      <c r="AL22" s="1673"/>
      <c r="AM22" s="1673"/>
      <c r="AN22" s="1673"/>
      <c r="AO22" s="1673"/>
      <c r="AP22" s="1673"/>
      <c r="AQ22" s="355"/>
      <c r="AR22" s="563"/>
    </row>
    <row r="23" spans="1:44" ht="21">
      <c r="A23" s="563"/>
      <c r="B23" s="542"/>
      <c r="C23" s="325"/>
      <c r="D23" s="545"/>
      <c r="E23" s="325"/>
      <c r="F23" s="325"/>
      <c r="G23" s="325"/>
      <c r="H23" s="1713"/>
      <c r="I23" s="1800"/>
      <c r="J23" s="1793"/>
      <c r="K23" s="1813"/>
      <c r="L23" s="1813"/>
      <c r="M23" s="1813"/>
      <c r="N23" s="1813"/>
      <c r="O23" s="1813"/>
      <c r="P23" s="1813"/>
      <c r="Q23" s="1813"/>
      <c r="R23" s="1813"/>
      <c r="S23" s="1813"/>
      <c r="T23" s="1813"/>
      <c r="U23" s="1813"/>
      <c r="V23" s="1813"/>
      <c r="W23" s="1813"/>
      <c r="X23" s="1813"/>
      <c r="Y23" s="1813"/>
      <c r="Z23" s="1813"/>
      <c r="AA23" s="1813"/>
      <c r="AB23" s="1813"/>
      <c r="AC23" s="1813"/>
      <c r="AD23" s="1813"/>
      <c r="AE23" s="1814"/>
      <c r="AF23" s="1673"/>
      <c r="AG23" s="1673"/>
      <c r="AH23" s="1673"/>
      <c r="AI23" s="1673"/>
      <c r="AJ23" s="1673"/>
      <c r="AK23" s="1673"/>
      <c r="AL23" s="1673"/>
      <c r="AM23" s="1673"/>
      <c r="AN23" s="1673"/>
      <c r="AO23" s="1673"/>
      <c r="AP23" s="1673"/>
      <c r="AQ23" s="355"/>
      <c r="AR23" s="563"/>
    </row>
    <row r="24" spans="1:44" ht="21">
      <c r="A24" s="563"/>
      <c r="B24" s="542"/>
      <c r="C24" s="325"/>
      <c r="D24" s="545"/>
      <c r="E24" s="325"/>
      <c r="F24" s="325"/>
      <c r="G24" s="325"/>
      <c r="H24" s="1715"/>
      <c r="I24" s="1801"/>
      <c r="J24" s="1815"/>
      <c r="K24" s="1816"/>
      <c r="L24" s="1816"/>
      <c r="M24" s="1816"/>
      <c r="N24" s="1816"/>
      <c r="O24" s="1816"/>
      <c r="P24" s="1816"/>
      <c r="Q24" s="1816"/>
      <c r="R24" s="1816"/>
      <c r="S24" s="1816"/>
      <c r="T24" s="1816"/>
      <c r="U24" s="1816"/>
      <c r="V24" s="1816"/>
      <c r="W24" s="1816"/>
      <c r="X24" s="1816"/>
      <c r="Y24" s="1816"/>
      <c r="Z24" s="1816"/>
      <c r="AA24" s="1816"/>
      <c r="AB24" s="1816"/>
      <c r="AC24" s="1816"/>
      <c r="AD24" s="1816"/>
      <c r="AE24" s="1817"/>
      <c r="AF24" s="1673"/>
      <c r="AG24" s="1673"/>
      <c r="AH24" s="1673"/>
      <c r="AI24" s="1673"/>
      <c r="AJ24" s="1673"/>
      <c r="AK24" s="1673"/>
      <c r="AL24" s="1673"/>
      <c r="AM24" s="1673"/>
      <c r="AN24" s="1673"/>
      <c r="AO24" s="1673"/>
      <c r="AP24" s="1673"/>
      <c r="AQ24" s="355"/>
      <c r="AR24" s="563"/>
    </row>
    <row r="25" spans="1:44" ht="21">
      <c r="A25" s="563"/>
      <c r="B25" s="542"/>
      <c r="C25" s="325"/>
      <c r="D25" s="325"/>
      <c r="E25" s="325"/>
      <c r="F25" s="325"/>
      <c r="G25" s="325"/>
      <c r="H25" s="325"/>
      <c r="I25" s="325"/>
      <c r="J25" s="1825"/>
      <c r="K25" s="1825"/>
      <c r="L25" s="1825"/>
      <c r="M25" s="1825"/>
      <c r="N25" s="1825"/>
      <c r="O25" s="1825"/>
      <c r="P25" s="1825"/>
      <c r="Q25" s="1825"/>
      <c r="R25" s="1825"/>
      <c r="S25" s="1825"/>
      <c r="T25" s="1825"/>
      <c r="U25" s="1825"/>
      <c r="V25" s="1825"/>
      <c r="W25" s="1825"/>
      <c r="X25" s="1825"/>
      <c r="Y25" s="1825"/>
      <c r="Z25" s="1825"/>
      <c r="AA25" s="1825"/>
      <c r="AB25" s="1825"/>
      <c r="AC25" s="1825"/>
      <c r="AD25" s="1825"/>
      <c r="AE25" s="1825"/>
      <c r="AF25" s="253"/>
      <c r="AG25" s="253"/>
      <c r="AH25" s="253"/>
      <c r="AI25" s="253"/>
      <c r="AJ25" s="253"/>
      <c r="AK25" s="253"/>
      <c r="AL25" s="253"/>
      <c r="AM25" s="253"/>
      <c r="AN25" s="253"/>
      <c r="AO25" s="253"/>
      <c r="AP25" s="253"/>
      <c r="AQ25" s="355"/>
      <c r="AR25" s="563"/>
    </row>
    <row r="26" spans="1:44" ht="21">
      <c r="A26" s="563"/>
      <c r="B26" s="542"/>
      <c r="C26" s="325"/>
      <c r="D26" s="325"/>
      <c r="E26" s="325"/>
      <c r="F26" s="325"/>
      <c r="G26" s="325"/>
      <c r="H26" s="325"/>
      <c r="I26" s="325"/>
      <c r="J26" s="325"/>
      <c r="K26" s="325"/>
      <c r="L26" s="325"/>
      <c r="M26" s="325"/>
      <c r="N26" s="325"/>
      <c r="O26" s="325"/>
      <c r="P26" s="325"/>
      <c r="Q26" s="325"/>
      <c r="R26" s="325"/>
      <c r="S26" s="325"/>
      <c r="T26" s="325"/>
      <c r="U26" s="325"/>
      <c r="V26" s="325"/>
      <c r="W26" s="325"/>
      <c r="X26" s="325"/>
      <c r="Y26" s="325"/>
      <c r="Z26" s="325"/>
      <c r="AA26" s="325"/>
      <c r="AB26" s="325"/>
      <c r="AC26" s="325"/>
      <c r="AD26" s="325"/>
      <c r="AE26" s="325"/>
      <c r="AF26" s="325"/>
      <c r="AG26" s="325"/>
      <c r="AH26" s="325"/>
      <c r="AI26" s="325"/>
      <c r="AJ26" s="325"/>
      <c r="AK26" s="325"/>
      <c r="AL26" s="325"/>
      <c r="AM26" s="325"/>
      <c r="AN26" s="325"/>
      <c r="AO26" s="325"/>
      <c r="AP26" s="325"/>
      <c r="AQ26" s="355"/>
      <c r="AR26" s="563"/>
    </row>
    <row r="27" spans="1:44" ht="25.8">
      <c r="A27" s="563"/>
      <c r="B27" s="542"/>
      <c r="C27" s="596" t="s">
        <v>508</v>
      </c>
      <c r="D27" s="325"/>
      <c r="E27" s="325"/>
      <c r="F27" s="325"/>
      <c r="G27" s="325"/>
      <c r="H27" s="325"/>
      <c r="I27" s="325"/>
      <c r="J27" s="325"/>
      <c r="K27" s="325"/>
      <c r="L27" s="325"/>
      <c r="M27" s="325"/>
      <c r="N27" s="325"/>
      <c r="O27" s="325"/>
      <c r="P27" s="325"/>
      <c r="Q27" s="325"/>
      <c r="R27" s="325"/>
      <c r="S27" s="325"/>
      <c r="T27" s="325"/>
      <c r="U27" s="325"/>
      <c r="V27" s="325"/>
      <c r="W27" s="325"/>
      <c r="X27" s="325"/>
      <c r="Y27" s="325"/>
      <c r="Z27" s="325"/>
      <c r="AA27" s="325"/>
      <c r="AB27" s="325"/>
      <c r="AC27" s="325"/>
      <c r="AD27" s="325"/>
      <c r="AE27" s="325"/>
      <c r="AF27" s="325"/>
      <c r="AG27" s="325"/>
      <c r="AH27" s="325"/>
      <c r="AI27" s="325"/>
      <c r="AJ27" s="325"/>
      <c r="AK27" s="325"/>
      <c r="AL27" s="325"/>
      <c r="AM27" s="325"/>
      <c r="AN27" s="325"/>
      <c r="AO27" s="325"/>
      <c r="AP27" s="325"/>
      <c r="AQ27" s="355"/>
      <c r="AR27" s="563"/>
    </row>
    <row r="28" spans="1:44" ht="28.95" customHeight="1">
      <c r="A28" s="563"/>
      <c r="B28" s="542"/>
      <c r="E28" s="325"/>
      <c r="F28" s="325"/>
      <c r="G28" s="325"/>
      <c r="H28" s="543"/>
      <c r="I28" s="325"/>
      <c r="J28" s="325"/>
      <c r="K28" s="325"/>
      <c r="L28" s="325"/>
      <c r="M28" s="325"/>
      <c r="N28" s="325"/>
      <c r="O28" s="325"/>
      <c r="P28" s="325"/>
      <c r="Q28" s="325"/>
      <c r="R28" s="543"/>
      <c r="S28" s="325"/>
      <c r="T28" s="325"/>
      <c r="U28" s="325"/>
      <c r="V28" s="325"/>
      <c r="W28" s="325"/>
      <c r="Y28" s="325"/>
      <c r="Z28" s="325"/>
      <c r="AA28" s="325"/>
      <c r="AB28" s="325"/>
      <c r="AC28" s="325"/>
      <c r="AD28" s="325"/>
      <c r="AE28" s="325"/>
      <c r="AF28" s="325"/>
      <c r="AG28" s="325"/>
      <c r="AH28" s="325"/>
      <c r="AI28" s="325"/>
      <c r="AJ28" s="325"/>
      <c r="AK28" s="325"/>
      <c r="AL28" s="325"/>
      <c r="AM28" s="325"/>
      <c r="AN28" s="325"/>
      <c r="AO28" s="325"/>
      <c r="AP28" s="325"/>
      <c r="AQ28" s="355"/>
      <c r="AR28" s="563"/>
    </row>
    <row r="29" spans="1:44" ht="28.05" customHeight="1">
      <c r="A29" s="563"/>
      <c r="B29" s="354"/>
      <c r="C29" s="325"/>
      <c r="D29" s="765" t="s">
        <v>493</v>
      </c>
      <c r="E29" s="812" t="s">
        <v>509</v>
      </c>
      <c r="F29" s="813"/>
      <c r="G29" s="617"/>
      <c r="H29" s="1692" t="s">
        <v>510</v>
      </c>
      <c r="I29" s="1693"/>
      <c r="J29" s="1693"/>
      <c r="K29" s="1693"/>
      <c r="L29" s="1693"/>
      <c r="M29" s="1693"/>
      <c r="N29" s="1693"/>
      <c r="O29" s="1694"/>
      <c r="P29" s="278"/>
      <c r="Q29" s="278"/>
      <c r="R29" s="1717" t="s">
        <v>511</v>
      </c>
      <c r="S29" s="1718"/>
      <c r="T29" s="1718"/>
      <c r="U29" s="1718"/>
      <c r="V29" s="1719"/>
      <c r="W29" s="278"/>
      <c r="X29" s="1692" t="s">
        <v>1439</v>
      </c>
      <c r="Y29" s="1693"/>
      <c r="Z29" s="1693"/>
      <c r="AA29" s="1693"/>
      <c r="AB29" s="1693"/>
      <c r="AC29" s="1693"/>
      <c r="AD29" s="1693"/>
      <c r="AE29" s="1694"/>
      <c r="AF29" s="1217"/>
      <c r="AG29" s="1217"/>
      <c r="AH29" s="1217"/>
      <c r="AI29" s="1217"/>
      <c r="AJ29" s="1217"/>
      <c r="AK29" s="1217"/>
      <c r="AL29" s="1217"/>
      <c r="AM29" s="1217"/>
      <c r="AN29" s="1217"/>
      <c r="AO29" s="1217"/>
      <c r="AP29" s="1217"/>
      <c r="AQ29" s="355"/>
      <c r="AR29" s="563"/>
    </row>
    <row r="30" spans="1:44" ht="21">
      <c r="A30" s="563"/>
      <c r="B30" s="354"/>
      <c r="C30" s="325"/>
      <c r="D30" s="543"/>
      <c r="E30" s="286"/>
      <c r="F30" s="286"/>
      <c r="G30" s="617"/>
      <c r="H30" s="1695"/>
      <c r="I30" s="1696"/>
      <c r="J30" s="1696"/>
      <c r="K30" s="1696"/>
      <c r="L30" s="1696"/>
      <c r="M30" s="1696"/>
      <c r="N30" s="1696"/>
      <c r="O30" s="1697"/>
      <c r="P30" s="278"/>
      <c r="Q30" s="278"/>
      <c r="R30" s="1720"/>
      <c r="S30" s="1721"/>
      <c r="T30" s="1721"/>
      <c r="U30" s="1721"/>
      <c r="V30" s="1722"/>
      <c r="X30" s="1695"/>
      <c r="Y30" s="1696"/>
      <c r="Z30" s="1696"/>
      <c r="AA30" s="1696"/>
      <c r="AB30" s="1696"/>
      <c r="AC30" s="1696"/>
      <c r="AD30" s="1696"/>
      <c r="AE30" s="1697"/>
      <c r="AF30" s="1217"/>
      <c r="AG30" s="1217"/>
      <c r="AH30" s="1217"/>
      <c r="AI30" s="1217"/>
      <c r="AJ30" s="1217"/>
      <c r="AK30" s="1217"/>
      <c r="AL30" s="1217"/>
      <c r="AM30" s="1217"/>
      <c r="AN30" s="1217"/>
      <c r="AO30" s="1217"/>
      <c r="AP30" s="1217"/>
      <c r="AQ30" s="355"/>
      <c r="AR30" s="563"/>
    </row>
    <row r="31" spans="1:44" ht="21">
      <c r="A31" s="563"/>
      <c r="B31" s="354"/>
      <c r="C31" s="325"/>
      <c r="D31" s="325"/>
      <c r="E31" s="286"/>
      <c r="F31" s="286"/>
      <c r="G31" s="617"/>
      <c r="H31" s="1695"/>
      <c r="I31" s="1696"/>
      <c r="J31" s="1696"/>
      <c r="K31" s="1696"/>
      <c r="L31" s="1696"/>
      <c r="M31" s="1696"/>
      <c r="N31" s="1696"/>
      <c r="O31" s="1697"/>
      <c r="P31" s="278"/>
      <c r="Q31" s="278"/>
      <c r="R31" s="1720"/>
      <c r="S31" s="1721"/>
      <c r="T31" s="1721"/>
      <c r="U31" s="1721"/>
      <c r="V31" s="1722"/>
      <c r="W31" s="278"/>
      <c r="X31" s="1695"/>
      <c r="Y31" s="1696"/>
      <c r="Z31" s="1696"/>
      <c r="AA31" s="1696"/>
      <c r="AB31" s="1696"/>
      <c r="AC31" s="1696"/>
      <c r="AD31" s="1696"/>
      <c r="AE31" s="1697"/>
      <c r="AF31" s="1217"/>
      <c r="AG31" s="1217"/>
      <c r="AH31" s="1217"/>
      <c r="AI31" s="1217"/>
      <c r="AJ31" s="1217"/>
      <c r="AK31" s="1217"/>
      <c r="AL31" s="1217"/>
      <c r="AM31" s="1217"/>
      <c r="AN31" s="1217"/>
      <c r="AO31" s="1217"/>
      <c r="AP31" s="1217"/>
      <c r="AQ31" s="355"/>
      <c r="AR31" s="563"/>
    </row>
    <row r="32" spans="1:44" ht="21">
      <c r="A32" s="563"/>
      <c r="B32" s="354"/>
      <c r="C32" s="325"/>
      <c r="D32" s="567"/>
      <c r="E32" s="286"/>
      <c r="F32" s="286"/>
      <c r="G32" s="286"/>
      <c r="H32" s="1698"/>
      <c r="I32" s="1699"/>
      <c r="J32" s="1699"/>
      <c r="K32" s="1699"/>
      <c r="L32" s="1699"/>
      <c r="M32" s="1699"/>
      <c r="N32" s="1699"/>
      <c r="O32" s="1700"/>
      <c r="P32" s="278"/>
      <c r="Q32" s="278"/>
      <c r="R32" s="1723"/>
      <c r="S32" s="1724"/>
      <c r="T32" s="1724"/>
      <c r="U32" s="1724"/>
      <c r="V32" s="1725"/>
      <c r="W32" s="278"/>
      <c r="X32" s="1698"/>
      <c r="Y32" s="1699"/>
      <c r="Z32" s="1699"/>
      <c r="AA32" s="1699"/>
      <c r="AB32" s="1699"/>
      <c r="AC32" s="1699"/>
      <c r="AD32" s="1699"/>
      <c r="AE32" s="1700"/>
      <c r="AF32" s="1217"/>
      <c r="AG32" s="1217"/>
      <c r="AH32" s="1217"/>
      <c r="AI32" s="1217"/>
      <c r="AJ32" s="1217"/>
      <c r="AK32" s="1217"/>
      <c r="AL32" s="1217"/>
      <c r="AM32" s="1217"/>
      <c r="AN32" s="1217"/>
      <c r="AO32" s="1217"/>
      <c r="AP32" s="1217"/>
      <c r="AQ32" s="355"/>
      <c r="AR32" s="563"/>
    </row>
    <row r="33" spans="1:44" ht="37.950000000000003" customHeight="1">
      <c r="A33" s="563"/>
      <c r="B33" s="354"/>
      <c r="C33" s="325"/>
      <c r="D33" s="325"/>
      <c r="E33" s="290"/>
      <c r="F33" s="290"/>
      <c r="G33" s="286"/>
      <c r="H33" s="286"/>
      <c r="I33" s="286"/>
      <c r="J33" s="286"/>
      <c r="K33" s="286"/>
      <c r="L33" s="286"/>
      <c r="M33" s="286"/>
      <c r="N33" s="286"/>
      <c r="O33" s="286"/>
      <c r="P33" s="286"/>
      <c r="Q33" s="286"/>
      <c r="R33" s="286"/>
      <c r="S33" s="286"/>
      <c r="T33" s="286"/>
      <c r="U33" s="286"/>
      <c r="V33" s="286"/>
      <c r="W33" s="286"/>
      <c r="X33" s="286"/>
      <c r="Y33" s="286"/>
      <c r="Z33" s="286"/>
      <c r="AA33" s="286"/>
      <c r="AB33" s="286"/>
      <c r="AC33" s="286"/>
      <c r="AD33" s="286"/>
      <c r="AE33" s="286"/>
      <c r="AF33" s="286"/>
      <c r="AG33" s="286"/>
      <c r="AH33" s="286"/>
      <c r="AI33" s="286"/>
      <c r="AJ33" s="286"/>
      <c r="AK33" s="286"/>
      <c r="AL33" s="286"/>
      <c r="AM33" s="286"/>
      <c r="AN33" s="286"/>
      <c r="AO33" s="286"/>
      <c r="AP33" s="286"/>
      <c r="AQ33" s="355"/>
      <c r="AR33" s="563"/>
    </row>
    <row r="34" spans="1:44" ht="24" customHeight="1">
      <c r="A34" s="563"/>
      <c r="B34" s="354"/>
      <c r="C34" s="325"/>
      <c r="D34" s="371" t="s">
        <v>496</v>
      </c>
      <c r="E34" s="812" t="s">
        <v>509</v>
      </c>
      <c r="F34" s="813"/>
      <c r="G34" s="286"/>
      <c r="H34" s="1692" t="s">
        <v>510</v>
      </c>
      <c r="I34" s="1693"/>
      <c r="J34" s="1693"/>
      <c r="K34" s="1693"/>
      <c r="L34" s="1693"/>
      <c r="M34" s="1693"/>
      <c r="N34" s="1693"/>
      <c r="O34" s="1694"/>
      <c r="P34" s="286"/>
      <c r="Q34" s="286"/>
      <c r="R34" s="1717" t="s">
        <v>511</v>
      </c>
      <c r="S34" s="1718"/>
      <c r="T34" s="1718"/>
      <c r="U34" s="1718"/>
      <c r="V34" s="1719"/>
      <c r="W34" s="286"/>
      <c r="X34" s="1692" t="s">
        <v>1439</v>
      </c>
      <c r="Y34" s="1693"/>
      <c r="Z34" s="1693"/>
      <c r="AA34" s="1693"/>
      <c r="AB34" s="1693"/>
      <c r="AC34" s="1693"/>
      <c r="AD34" s="1693"/>
      <c r="AE34" s="1694"/>
      <c r="AF34" s="1217"/>
      <c r="AG34" s="1217"/>
      <c r="AH34" s="1217"/>
      <c r="AI34" s="1217"/>
      <c r="AJ34" s="1217"/>
      <c r="AK34" s="1217"/>
      <c r="AL34" s="1217"/>
      <c r="AM34" s="1217"/>
      <c r="AN34" s="1217"/>
      <c r="AO34" s="1217"/>
      <c r="AP34" s="1217"/>
      <c r="AQ34" s="355"/>
      <c r="AR34" s="563"/>
    </row>
    <row r="35" spans="1:44" ht="24" customHeight="1">
      <c r="A35" s="563"/>
      <c r="B35" s="354"/>
      <c r="C35" s="325"/>
      <c r="D35" s="544"/>
      <c r="E35" s="286"/>
      <c r="F35" s="286"/>
      <c r="G35" s="286"/>
      <c r="H35" s="1695"/>
      <c r="I35" s="1701"/>
      <c r="J35" s="1701"/>
      <c r="K35" s="1701"/>
      <c r="L35" s="1701"/>
      <c r="M35" s="1701"/>
      <c r="N35" s="1701"/>
      <c r="O35" s="1697"/>
      <c r="P35" s="286"/>
      <c r="Q35" s="286"/>
      <c r="R35" s="1720"/>
      <c r="S35" s="1726"/>
      <c r="T35" s="1726"/>
      <c r="U35" s="1726"/>
      <c r="V35" s="1722"/>
      <c r="W35" s="286"/>
      <c r="X35" s="1695"/>
      <c r="Y35" s="1701"/>
      <c r="Z35" s="1701"/>
      <c r="AA35" s="1701"/>
      <c r="AB35" s="1701"/>
      <c r="AC35" s="1701"/>
      <c r="AD35" s="1701"/>
      <c r="AE35" s="1697"/>
      <c r="AF35" s="1217"/>
      <c r="AG35" s="1217"/>
      <c r="AH35" s="1217"/>
      <c r="AI35" s="1217"/>
      <c r="AJ35" s="1217"/>
      <c r="AK35" s="1217"/>
      <c r="AL35" s="1217"/>
      <c r="AM35" s="1217"/>
      <c r="AN35" s="1217"/>
      <c r="AO35" s="1217"/>
      <c r="AP35" s="1217"/>
      <c r="AQ35" s="355"/>
      <c r="AR35" s="563"/>
    </row>
    <row r="36" spans="1:44" ht="24" customHeight="1">
      <c r="A36" s="563"/>
      <c r="B36" s="354"/>
      <c r="C36" s="325"/>
      <c r="D36" s="567"/>
      <c r="E36" s="286"/>
      <c r="F36" s="286"/>
      <c r="G36" s="286"/>
      <c r="H36" s="1695"/>
      <c r="I36" s="1701"/>
      <c r="J36" s="1701"/>
      <c r="K36" s="1701"/>
      <c r="L36" s="1701"/>
      <c r="M36" s="1701"/>
      <c r="N36" s="1701"/>
      <c r="O36" s="1697"/>
      <c r="P36" s="286"/>
      <c r="Q36" s="286"/>
      <c r="R36" s="1720"/>
      <c r="S36" s="1726"/>
      <c r="T36" s="1726"/>
      <c r="U36" s="1726"/>
      <c r="V36" s="1722"/>
      <c r="W36" s="286"/>
      <c r="X36" s="1695"/>
      <c r="Y36" s="1701"/>
      <c r="Z36" s="1701"/>
      <c r="AA36" s="1701"/>
      <c r="AB36" s="1701"/>
      <c r="AC36" s="1701"/>
      <c r="AD36" s="1701"/>
      <c r="AE36" s="1697"/>
      <c r="AF36" s="1217"/>
      <c r="AG36" s="1217"/>
      <c r="AH36" s="1217"/>
      <c r="AI36" s="1217"/>
      <c r="AJ36" s="1217"/>
      <c r="AK36" s="1217"/>
      <c r="AL36" s="1217"/>
      <c r="AM36" s="1217"/>
      <c r="AN36" s="1217"/>
      <c r="AO36" s="1217"/>
      <c r="AP36" s="1217"/>
      <c r="AQ36" s="355"/>
      <c r="AR36" s="563"/>
    </row>
    <row r="37" spans="1:44" ht="25.05" customHeight="1">
      <c r="A37" s="563"/>
      <c r="B37" s="354"/>
      <c r="C37" s="325"/>
      <c r="D37" s="325"/>
      <c r="E37" s="286"/>
      <c r="F37" s="286"/>
      <c r="G37" s="286"/>
      <c r="H37" s="1698"/>
      <c r="I37" s="1699"/>
      <c r="J37" s="1699"/>
      <c r="K37" s="1699"/>
      <c r="L37" s="1699"/>
      <c r="M37" s="1699"/>
      <c r="N37" s="1699"/>
      <c r="O37" s="1700"/>
      <c r="P37" s="286"/>
      <c r="Q37" s="286"/>
      <c r="R37" s="1723"/>
      <c r="S37" s="1724"/>
      <c r="T37" s="1724"/>
      <c r="U37" s="1724"/>
      <c r="V37" s="1725"/>
      <c r="W37" s="286"/>
      <c r="X37" s="1698"/>
      <c r="Y37" s="1699"/>
      <c r="Z37" s="1699"/>
      <c r="AA37" s="1699"/>
      <c r="AB37" s="1699"/>
      <c r="AC37" s="1699"/>
      <c r="AD37" s="1699"/>
      <c r="AE37" s="1700"/>
      <c r="AF37" s="1217"/>
      <c r="AG37" s="1217"/>
      <c r="AH37" s="1217"/>
      <c r="AI37" s="1217"/>
      <c r="AJ37" s="1217"/>
      <c r="AK37" s="1217"/>
      <c r="AL37" s="1217"/>
      <c r="AM37" s="1217"/>
      <c r="AN37" s="1217"/>
      <c r="AO37" s="1217"/>
      <c r="AP37" s="1217"/>
      <c r="AQ37" s="355"/>
      <c r="AR37" s="563"/>
    </row>
    <row r="38" spans="1:44" ht="31.95" customHeight="1">
      <c r="A38" s="563"/>
      <c r="B38" s="354"/>
      <c r="C38" s="325"/>
      <c r="D38" s="567"/>
      <c r="E38" s="286"/>
      <c r="F38" s="286"/>
      <c r="G38" s="286"/>
      <c r="H38" s="286"/>
      <c r="I38" s="286"/>
      <c r="J38" s="286"/>
      <c r="K38" s="286"/>
      <c r="L38" s="286"/>
      <c r="M38" s="286"/>
      <c r="N38" s="286"/>
      <c r="O38" s="286"/>
      <c r="P38" s="286"/>
      <c r="Q38" s="286"/>
      <c r="R38" s="286"/>
      <c r="S38" s="286"/>
      <c r="T38" s="286"/>
      <c r="U38" s="286"/>
      <c r="V38" s="286"/>
      <c r="W38" s="286"/>
      <c r="X38" s="286"/>
      <c r="Y38" s="286"/>
      <c r="Z38" s="286"/>
      <c r="AA38" s="286"/>
      <c r="AB38" s="286"/>
      <c r="AC38" s="286"/>
      <c r="AD38" s="286"/>
      <c r="AE38" s="286"/>
      <c r="AF38" s="286"/>
      <c r="AG38" s="286"/>
      <c r="AH38" s="286"/>
      <c r="AI38" s="286"/>
      <c r="AJ38" s="286"/>
      <c r="AK38" s="286"/>
      <c r="AL38" s="286"/>
      <c r="AM38" s="286"/>
      <c r="AN38" s="286"/>
      <c r="AO38" s="286"/>
      <c r="AP38" s="286"/>
      <c r="AQ38" s="355"/>
      <c r="AR38" s="563"/>
    </row>
    <row r="39" spans="1:44" ht="24" customHeight="1">
      <c r="A39" s="563"/>
      <c r="B39" s="354"/>
      <c r="C39" s="325"/>
      <c r="D39" s="308" t="s">
        <v>499</v>
      </c>
      <c r="E39" s="812" t="s">
        <v>509</v>
      </c>
      <c r="F39" s="813"/>
      <c r="G39" s="286"/>
      <c r="H39" s="1692" t="s">
        <v>510</v>
      </c>
      <c r="I39" s="1693"/>
      <c r="J39" s="1693"/>
      <c r="K39" s="1693"/>
      <c r="L39" s="1693"/>
      <c r="M39" s="1693"/>
      <c r="N39" s="1693"/>
      <c r="O39" s="1694"/>
      <c r="P39" s="286"/>
      <c r="Q39" s="286"/>
      <c r="R39" s="1717" t="s">
        <v>511</v>
      </c>
      <c r="S39" s="1718"/>
      <c r="T39" s="1718"/>
      <c r="U39" s="1718"/>
      <c r="V39" s="1719"/>
      <c r="W39" s="286"/>
      <c r="X39" s="1692" t="s">
        <v>1439</v>
      </c>
      <c r="Y39" s="1693"/>
      <c r="Z39" s="1693"/>
      <c r="AA39" s="1693"/>
      <c r="AB39" s="1693"/>
      <c r="AC39" s="1693"/>
      <c r="AD39" s="1693"/>
      <c r="AE39" s="1694"/>
      <c r="AF39" s="1217"/>
      <c r="AG39" s="1217"/>
      <c r="AH39" s="1217"/>
      <c r="AI39" s="1217"/>
      <c r="AJ39" s="1217"/>
      <c r="AK39" s="1217"/>
      <c r="AL39" s="1217"/>
      <c r="AM39" s="1217"/>
      <c r="AN39" s="1217"/>
      <c r="AO39" s="1217"/>
      <c r="AP39" s="1217"/>
      <c r="AQ39" s="355"/>
      <c r="AR39" s="563"/>
    </row>
    <row r="40" spans="1:44" ht="24" customHeight="1">
      <c r="A40" s="563"/>
      <c r="B40" s="354"/>
      <c r="C40" s="325"/>
      <c r="D40" s="567"/>
      <c r="E40" s="286"/>
      <c r="F40" s="286"/>
      <c r="G40" s="286"/>
      <c r="H40" s="1695"/>
      <c r="I40" s="1701"/>
      <c r="J40" s="1701"/>
      <c r="K40" s="1701"/>
      <c r="L40" s="1701"/>
      <c r="M40" s="1701"/>
      <c r="N40" s="1701"/>
      <c r="O40" s="1697"/>
      <c r="P40" s="286"/>
      <c r="Q40" s="286"/>
      <c r="R40" s="1720"/>
      <c r="S40" s="1726"/>
      <c r="T40" s="1726"/>
      <c r="U40" s="1726"/>
      <c r="V40" s="1722"/>
      <c r="W40" s="286"/>
      <c r="X40" s="1695"/>
      <c r="Y40" s="1701"/>
      <c r="Z40" s="1701"/>
      <c r="AA40" s="1701"/>
      <c r="AB40" s="1701"/>
      <c r="AC40" s="1701"/>
      <c r="AD40" s="1701"/>
      <c r="AE40" s="1697"/>
      <c r="AF40" s="1217"/>
      <c r="AG40" s="1217"/>
      <c r="AH40" s="1217"/>
      <c r="AI40" s="1217"/>
      <c r="AJ40" s="1217"/>
      <c r="AK40" s="1217"/>
      <c r="AL40" s="1217"/>
      <c r="AM40" s="1217"/>
      <c r="AN40" s="1217"/>
      <c r="AO40" s="1217"/>
      <c r="AP40" s="1217"/>
      <c r="AQ40" s="355"/>
      <c r="AR40" s="563"/>
    </row>
    <row r="41" spans="1:44" ht="24" customHeight="1">
      <c r="A41" s="563"/>
      <c r="B41" s="354"/>
      <c r="C41" s="325"/>
      <c r="D41" s="325"/>
      <c r="E41" s="286"/>
      <c r="F41" s="286"/>
      <c r="G41" s="286"/>
      <c r="H41" s="1695"/>
      <c r="I41" s="1701"/>
      <c r="J41" s="1701"/>
      <c r="K41" s="1701"/>
      <c r="L41" s="1701"/>
      <c r="M41" s="1701"/>
      <c r="N41" s="1701"/>
      <c r="O41" s="1697"/>
      <c r="P41" s="286"/>
      <c r="Q41" s="286"/>
      <c r="R41" s="1720"/>
      <c r="S41" s="1726"/>
      <c r="T41" s="1726"/>
      <c r="U41" s="1726"/>
      <c r="V41" s="1722"/>
      <c r="W41" s="286"/>
      <c r="X41" s="1695"/>
      <c r="Y41" s="1701"/>
      <c r="Z41" s="1701"/>
      <c r="AA41" s="1701"/>
      <c r="AB41" s="1701"/>
      <c r="AC41" s="1701"/>
      <c r="AD41" s="1701"/>
      <c r="AE41" s="1697"/>
      <c r="AF41" s="1217"/>
      <c r="AG41" s="1217"/>
      <c r="AH41" s="1217"/>
      <c r="AI41" s="1217"/>
      <c r="AJ41" s="1217"/>
      <c r="AK41" s="1217"/>
      <c r="AL41" s="1217"/>
      <c r="AM41" s="1217"/>
      <c r="AN41" s="1217"/>
      <c r="AO41" s="1217"/>
      <c r="AP41" s="1217"/>
      <c r="AQ41" s="355"/>
      <c r="AR41" s="563"/>
    </row>
    <row r="42" spans="1:44" ht="25.05" customHeight="1">
      <c r="A42" s="563"/>
      <c r="B42" s="354"/>
      <c r="C42" s="325"/>
      <c r="D42" s="567"/>
      <c r="E42" s="286"/>
      <c r="F42" s="286"/>
      <c r="G42" s="286"/>
      <c r="H42" s="1698"/>
      <c r="I42" s="1699"/>
      <c r="J42" s="1699"/>
      <c r="K42" s="1699"/>
      <c r="L42" s="1699"/>
      <c r="M42" s="1699"/>
      <c r="N42" s="1699"/>
      <c r="O42" s="1700"/>
      <c r="P42" s="286"/>
      <c r="Q42" s="286"/>
      <c r="R42" s="1723"/>
      <c r="S42" s="1724"/>
      <c r="T42" s="1724"/>
      <c r="U42" s="1724"/>
      <c r="V42" s="1725"/>
      <c r="W42" s="286"/>
      <c r="X42" s="1698"/>
      <c r="Y42" s="1699"/>
      <c r="Z42" s="1699"/>
      <c r="AA42" s="1699"/>
      <c r="AB42" s="1699"/>
      <c r="AC42" s="1699"/>
      <c r="AD42" s="1699"/>
      <c r="AE42" s="1700"/>
      <c r="AF42" s="1217"/>
      <c r="AG42" s="1217"/>
      <c r="AH42" s="1217"/>
      <c r="AI42" s="1217"/>
      <c r="AJ42" s="1217"/>
      <c r="AK42" s="1217"/>
      <c r="AL42" s="1217"/>
      <c r="AM42" s="1217"/>
      <c r="AN42" s="1217"/>
      <c r="AO42" s="1217"/>
      <c r="AP42" s="1217"/>
      <c r="AQ42" s="355"/>
      <c r="AR42" s="563"/>
    </row>
    <row r="43" spans="1:44" ht="30" customHeight="1">
      <c r="A43" s="563"/>
      <c r="B43" s="354"/>
      <c r="C43" s="325"/>
      <c r="D43" s="325"/>
      <c r="E43" s="286"/>
      <c r="F43" s="286"/>
      <c r="G43" s="286"/>
      <c r="H43" s="286"/>
      <c r="I43" s="286"/>
      <c r="J43" s="286"/>
      <c r="K43" s="286"/>
      <c r="L43" s="286"/>
      <c r="M43" s="286"/>
      <c r="N43" s="286"/>
      <c r="O43" s="286"/>
      <c r="P43" s="286"/>
      <c r="Q43" s="286"/>
      <c r="R43" s="286"/>
      <c r="S43" s="286"/>
      <c r="T43" s="286"/>
      <c r="U43" s="286"/>
      <c r="V43" s="286"/>
      <c r="W43" s="286"/>
      <c r="X43" s="286"/>
      <c r="Y43" s="286"/>
      <c r="Z43" s="286"/>
      <c r="AA43" s="286"/>
      <c r="AB43" s="286"/>
      <c r="AC43" s="286"/>
      <c r="AD43" s="286"/>
      <c r="AE43" s="286"/>
      <c r="AF43" s="286"/>
      <c r="AG43" s="286"/>
      <c r="AH43" s="286"/>
      <c r="AI43" s="286"/>
      <c r="AJ43" s="286"/>
      <c r="AK43" s="286"/>
      <c r="AL43" s="286"/>
      <c r="AM43" s="286"/>
      <c r="AN43" s="286"/>
      <c r="AO43" s="286"/>
      <c r="AP43" s="286"/>
      <c r="AQ43" s="355"/>
      <c r="AR43" s="563"/>
    </row>
    <row r="44" spans="1:44" ht="24" customHeight="1">
      <c r="A44" s="563"/>
      <c r="B44" s="354"/>
      <c r="C44" s="325"/>
      <c r="D44" s="308" t="s">
        <v>502</v>
      </c>
      <c r="E44" s="812" t="s">
        <v>509</v>
      </c>
      <c r="F44" s="813"/>
      <c r="G44" s="286"/>
      <c r="H44" s="1692" t="s">
        <v>510</v>
      </c>
      <c r="I44" s="1693"/>
      <c r="J44" s="1693"/>
      <c r="K44" s="1693"/>
      <c r="L44" s="1693"/>
      <c r="M44" s="1693"/>
      <c r="N44" s="1693"/>
      <c r="O44" s="1694"/>
      <c r="P44" s="286"/>
      <c r="Q44" s="286"/>
      <c r="R44" s="1717" t="s">
        <v>511</v>
      </c>
      <c r="S44" s="1718"/>
      <c r="T44" s="1718"/>
      <c r="U44" s="1718"/>
      <c r="V44" s="1719"/>
      <c r="W44" s="286"/>
      <c r="X44" s="1692" t="s">
        <v>1439</v>
      </c>
      <c r="Y44" s="1693"/>
      <c r="Z44" s="1693"/>
      <c r="AA44" s="1693"/>
      <c r="AB44" s="1693"/>
      <c r="AC44" s="1693"/>
      <c r="AD44" s="1693"/>
      <c r="AE44" s="1694"/>
      <c r="AF44" s="1217"/>
      <c r="AG44" s="1217"/>
      <c r="AH44" s="1217"/>
      <c r="AI44" s="1217"/>
      <c r="AJ44" s="1217"/>
      <c r="AK44" s="1217"/>
      <c r="AL44" s="1217"/>
      <c r="AM44" s="1217"/>
      <c r="AN44" s="1217"/>
      <c r="AO44" s="1217"/>
      <c r="AP44" s="1217"/>
      <c r="AQ44" s="355"/>
      <c r="AR44" s="563"/>
    </row>
    <row r="45" spans="1:44" ht="24" customHeight="1">
      <c r="A45" s="563"/>
      <c r="B45" s="354"/>
      <c r="C45" s="325"/>
      <c r="D45" s="325"/>
      <c r="E45" s="286"/>
      <c r="F45" s="286"/>
      <c r="G45" s="286"/>
      <c r="H45" s="1695"/>
      <c r="I45" s="1701"/>
      <c r="J45" s="1701"/>
      <c r="K45" s="1701"/>
      <c r="L45" s="1701"/>
      <c r="M45" s="1701"/>
      <c r="N45" s="1701"/>
      <c r="O45" s="1697"/>
      <c r="P45" s="286"/>
      <c r="Q45" s="286"/>
      <c r="R45" s="1720"/>
      <c r="S45" s="1726"/>
      <c r="T45" s="1726"/>
      <c r="U45" s="1726"/>
      <c r="V45" s="1722"/>
      <c r="W45" s="286"/>
      <c r="X45" s="1695"/>
      <c r="Y45" s="1701"/>
      <c r="Z45" s="1701"/>
      <c r="AA45" s="1701"/>
      <c r="AB45" s="1701"/>
      <c r="AC45" s="1701"/>
      <c r="AD45" s="1701"/>
      <c r="AE45" s="1697"/>
      <c r="AF45" s="1217"/>
      <c r="AG45" s="1217"/>
      <c r="AH45" s="1217"/>
      <c r="AI45" s="1217"/>
      <c r="AJ45" s="1217"/>
      <c r="AK45" s="1217"/>
      <c r="AL45" s="1217"/>
      <c r="AM45" s="1217"/>
      <c r="AN45" s="1217"/>
      <c r="AO45" s="1217"/>
      <c r="AP45" s="1217"/>
      <c r="AQ45" s="355"/>
      <c r="AR45" s="563"/>
    </row>
    <row r="46" spans="1:44" ht="24" customHeight="1">
      <c r="A46" s="563"/>
      <c r="B46" s="354"/>
      <c r="C46" s="325"/>
      <c r="D46" s="325"/>
      <c r="E46" s="286"/>
      <c r="F46" s="286"/>
      <c r="G46" s="286"/>
      <c r="H46" s="1695"/>
      <c r="I46" s="1701"/>
      <c r="J46" s="1701"/>
      <c r="K46" s="1701"/>
      <c r="L46" s="1701"/>
      <c r="M46" s="1701"/>
      <c r="N46" s="1701"/>
      <c r="O46" s="1697"/>
      <c r="P46" s="286"/>
      <c r="Q46" s="286"/>
      <c r="R46" s="1720"/>
      <c r="S46" s="1726"/>
      <c r="T46" s="1726"/>
      <c r="U46" s="1726"/>
      <c r="V46" s="1722"/>
      <c r="W46" s="286"/>
      <c r="X46" s="1695"/>
      <c r="Y46" s="1701"/>
      <c r="Z46" s="1701"/>
      <c r="AA46" s="1701"/>
      <c r="AB46" s="1701"/>
      <c r="AC46" s="1701"/>
      <c r="AD46" s="1701"/>
      <c r="AE46" s="1697"/>
      <c r="AF46" s="1217"/>
      <c r="AG46" s="1217"/>
      <c r="AH46" s="1217"/>
      <c r="AI46" s="1217"/>
      <c r="AJ46" s="1217"/>
      <c r="AK46" s="1217"/>
      <c r="AL46" s="1217"/>
      <c r="AM46" s="1217"/>
      <c r="AN46" s="1217"/>
      <c r="AO46" s="1217"/>
      <c r="AP46" s="1217"/>
      <c r="AQ46" s="355"/>
      <c r="AR46" s="563"/>
    </row>
    <row r="47" spans="1:44" ht="25.05" customHeight="1">
      <c r="A47" s="563"/>
      <c r="B47" s="354"/>
      <c r="C47" s="325"/>
      <c r="D47" s="325"/>
      <c r="E47" s="286"/>
      <c r="F47" s="286"/>
      <c r="G47" s="286"/>
      <c r="H47" s="1698"/>
      <c r="I47" s="1699"/>
      <c r="J47" s="1699"/>
      <c r="K47" s="1699"/>
      <c r="L47" s="1699"/>
      <c r="M47" s="1699"/>
      <c r="N47" s="1699"/>
      <c r="O47" s="1700"/>
      <c r="P47" s="286"/>
      <c r="Q47" s="286"/>
      <c r="R47" s="1723"/>
      <c r="S47" s="1724"/>
      <c r="T47" s="1724"/>
      <c r="U47" s="1724"/>
      <c r="V47" s="1725"/>
      <c r="W47" s="286"/>
      <c r="X47" s="1698"/>
      <c r="Y47" s="1699"/>
      <c r="Z47" s="1699"/>
      <c r="AA47" s="1699"/>
      <c r="AB47" s="1699"/>
      <c r="AC47" s="1699"/>
      <c r="AD47" s="1699"/>
      <c r="AE47" s="1700"/>
      <c r="AF47" s="1217"/>
      <c r="AG47" s="1217"/>
      <c r="AH47" s="1217"/>
      <c r="AI47" s="1217"/>
      <c r="AJ47" s="1217"/>
      <c r="AK47" s="1217"/>
      <c r="AL47" s="1217"/>
      <c r="AM47" s="1217"/>
      <c r="AN47" s="1217"/>
      <c r="AO47" s="1217"/>
      <c r="AP47" s="1217"/>
      <c r="AQ47" s="355"/>
      <c r="AR47" s="563"/>
    </row>
    <row r="48" spans="1:44" ht="34.049999999999997" customHeight="1">
      <c r="A48" s="563"/>
      <c r="B48" s="354"/>
      <c r="C48" s="325"/>
      <c r="D48" s="325"/>
      <c r="E48" s="286"/>
      <c r="F48" s="286"/>
      <c r="G48" s="286"/>
      <c r="H48" s="286"/>
      <c r="I48" s="286"/>
      <c r="J48" s="286"/>
      <c r="K48" s="286"/>
      <c r="L48" s="286"/>
      <c r="M48" s="286"/>
      <c r="N48" s="286"/>
      <c r="O48" s="286"/>
      <c r="P48" s="286"/>
      <c r="Q48" s="286"/>
      <c r="R48" s="286"/>
      <c r="S48" s="286"/>
      <c r="T48" s="286"/>
      <c r="U48" s="286"/>
      <c r="V48" s="286"/>
      <c r="W48" s="286"/>
      <c r="X48" s="286"/>
      <c r="Y48" s="286"/>
      <c r="Z48" s="286"/>
      <c r="AA48" s="286"/>
      <c r="AB48" s="286"/>
      <c r="AC48" s="286"/>
      <c r="AD48" s="286"/>
      <c r="AE48" s="286"/>
      <c r="AF48" s="286"/>
      <c r="AG48" s="286"/>
      <c r="AH48" s="286"/>
      <c r="AI48" s="286"/>
      <c r="AJ48" s="286"/>
      <c r="AK48" s="286"/>
      <c r="AL48" s="286"/>
      <c r="AM48" s="286"/>
      <c r="AN48" s="286"/>
      <c r="AO48" s="286"/>
      <c r="AP48" s="286"/>
      <c r="AQ48" s="355"/>
      <c r="AR48" s="563"/>
    </row>
    <row r="49" spans="1:44" ht="24" customHeight="1">
      <c r="A49" s="563"/>
      <c r="B49" s="354"/>
      <c r="C49" s="325"/>
      <c r="D49" s="308" t="s">
        <v>505</v>
      </c>
      <c r="E49" s="812" t="s">
        <v>509</v>
      </c>
      <c r="F49" s="813"/>
      <c r="G49" s="286"/>
      <c r="H49" s="1692" t="s">
        <v>510</v>
      </c>
      <c r="I49" s="1693"/>
      <c r="J49" s="1693"/>
      <c r="K49" s="1693"/>
      <c r="L49" s="1693"/>
      <c r="M49" s="1693"/>
      <c r="N49" s="1693"/>
      <c r="O49" s="1694"/>
      <c r="P49" s="286"/>
      <c r="Q49" s="286"/>
      <c r="R49" s="1717" t="s">
        <v>511</v>
      </c>
      <c r="S49" s="1718"/>
      <c r="T49" s="1718"/>
      <c r="U49" s="1718"/>
      <c r="V49" s="1719"/>
      <c r="W49" s="286"/>
      <c r="X49" s="1692" t="s">
        <v>1439</v>
      </c>
      <c r="Y49" s="1693"/>
      <c r="Z49" s="1693"/>
      <c r="AA49" s="1693"/>
      <c r="AB49" s="1693"/>
      <c r="AC49" s="1693"/>
      <c r="AD49" s="1693"/>
      <c r="AE49" s="1694"/>
      <c r="AF49" s="1217"/>
      <c r="AG49" s="1217"/>
      <c r="AH49" s="1217"/>
      <c r="AI49" s="1217"/>
      <c r="AJ49" s="1217"/>
      <c r="AK49" s="1217"/>
      <c r="AL49" s="1217"/>
      <c r="AM49" s="1217"/>
      <c r="AN49" s="1217"/>
      <c r="AO49" s="1217"/>
      <c r="AP49" s="1217"/>
      <c r="AQ49" s="355"/>
      <c r="AR49" s="563"/>
    </row>
    <row r="50" spans="1:44" ht="24" customHeight="1">
      <c r="A50" s="563"/>
      <c r="B50" s="354"/>
      <c r="C50" s="325"/>
      <c r="D50" s="325"/>
      <c r="E50" s="286"/>
      <c r="F50" s="286"/>
      <c r="G50" s="286"/>
      <c r="H50" s="1695"/>
      <c r="I50" s="1701"/>
      <c r="J50" s="1701"/>
      <c r="K50" s="1701"/>
      <c r="L50" s="1701"/>
      <c r="M50" s="1701"/>
      <c r="N50" s="1701"/>
      <c r="O50" s="1697"/>
      <c r="P50" s="286"/>
      <c r="Q50" s="286"/>
      <c r="R50" s="1720"/>
      <c r="S50" s="1726"/>
      <c r="T50" s="1726"/>
      <c r="U50" s="1726"/>
      <c r="V50" s="1722"/>
      <c r="W50" s="286"/>
      <c r="X50" s="1695"/>
      <c r="Y50" s="1701"/>
      <c r="Z50" s="1701"/>
      <c r="AA50" s="1701"/>
      <c r="AB50" s="1701"/>
      <c r="AC50" s="1701"/>
      <c r="AD50" s="1701"/>
      <c r="AE50" s="1697"/>
      <c r="AF50" s="1217"/>
      <c r="AG50" s="1217"/>
      <c r="AH50" s="1217"/>
      <c r="AI50" s="1217"/>
      <c r="AJ50" s="1217"/>
      <c r="AK50" s="1217"/>
      <c r="AL50" s="1217"/>
      <c r="AM50" s="1217"/>
      <c r="AN50" s="1217"/>
      <c r="AO50" s="1217"/>
      <c r="AP50" s="1217"/>
      <c r="AQ50" s="355"/>
      <c r="AR50" s="563"/>
    </row>
    <row r="51" spans="1:44" ht="24" customHeight="1">
      <c r="A51" s="563"/>
      <c r="B51" s="354"/>
      <c r="C51" s="325"/>
      <c r="D51" s="325"/>
      <c r="E51" s="286"/>
      <c r="F51" s="286"/>
      <c r="G51" s="286"/>
      <c r="H51" s="1695"/>
      <c r="I51" s="1701"/>
      <c r="J51" s="1701"/>
      <c r="K51" s="1701"/>
      <c r="L51" s="1701"/>
      <c r="M51" s="1701"/>
      <c r="N51" s="1701"/>
      <c r="O51" s="1697"/>
      <c r="P51" s="286"/>
      <c r="Q51" s="286"/>
      <c r="R51" s="1720"/>
      <c r="S51" s="1726"/>
      <c r="T51" s="1726"/>
      <c r="U51" s="1726"/>
      <c r="V51" s="1722"/>
      <c r="W51" s="286"/>
      <c r="X51" s="1695"/>
      <c r="Y51" s="1701"/>
      <c r="Z51" s="1701"/>
      <c r="AA51" s="1701"/>
      <c r="AB51" s="1701"/>
      <c r="AC51" s="1701"/>
      <c r="AD51" s="1701"/>
      <c r="AE51" s="1697"/>
      <c r="AF51" s="1217"/>
      <c r="AG51" s="1217"/>
      <c r="AH51" s="1217"/>
      <c r="AI51" s="1217"/>
      <c r="AJ51" s="1217"/>
      <c r="AK51" s="1217"/>
      <c r="AL51" s="1217"/>
      <c r="AM51" s="1217"/>
      <c r="AN51" s="1217"/>
      <c r="AO51" s="1217"/>
      <c r="AP51" s="1217"/>
      <c r="AQ51" s="355"/>
      <c r="AR51" s="563"/>
    </row>
    <row r="52" spans="1:44" ht="25.05" customHeight="1">
      <c r="A52" s="563"/>
      <c r="B52" s="354"/>
      <c r="C52" s="325"/>
      <c r="D52" s="325"/>
      <c r="E52" s="286"/>
      <c r="F52" s="286"/>
      <c r="G52" s="286"/>
      <c r="H52" s="1698"/>
      <c r="I52" s="1699"/>
      <c r="J52" s="1699"/>
      <c r="K52" s="1699"/>
      <c r="L52" s="1699"/>
      <c r="M52" s="1699"/>
      <c r="N52" s="1699"/>
      <c r="O52" s="1700"/>
      <c r="P52" s="286"/>
      <c r="Q52" s="286"/>
      <c r="R52" s="1723"/>
      <c r="S52" s="1724"/>
      <c r="T52" s="1724"/>
      <c r="U52" s="1724"/>
      <c r="V52" s="1725"/>
      <c r="W52" s="286"/>
      <c r="X52" s="1698"/>
      <c r="Y52" s="1699"/>
      <c r="Z52" s="1699"/>
      <c r="AA52" s="1699"/>
      <c r="AB52" s="1699"/>
      <c r="AC52" s="1699"/>
      <c r="AD52" s="1699"/>
      <c r="AE52" s="1700"/>
      <c r="AF52" s="1217"/>
      <c r="AG52" s="1217"/>
      <c r="AH52" s="1217"/>
      <c r="AI52" s="1217"/>
      <c r="AJ52" s="1217"/>
      <c r="AK52" s="1217"/>
      <c r="AL52" s="1217"/>
      <c r="AM52" s="1217"/>
      <c r="AN52" s="1217"/>
      <c r="AO52" s="1217"/>
      <c r="AP52" s="1217"/>
      <c r="AQ52" s="355"/>
      <c r="AR52" s="563"/>
    </row>
    <row r="53" spans="1:44" ht="37.049999999999997" customHeight="1">
      <c r="A53" s="563"/>
      <c r="B53" s="354"/>
      <c r="C53" s="325"/>
      <c r="D53" s="325"/>
      <c r="E53" s="286"/>
      <c r="F53" s="286"/>
      <c r="G53" s="286"/>
      <c r="H53" s="1217"/>
      <c r="I53" s="1217"/>
      <c r="J53" s="1217"/>
      <c r="K53" s="1217"/>
      <c r="L53" s="1217"/>
      <c r="M53" s="1217"/>
      <c r="N53" s="1217"/>
      <c r="O53" s="1217"/>
      <c r="P53" s="286"/>
      <c r="Q53" s="286"/>
      <c r="R53" s="286"/>
      <c r="S53" s="286"/>
      <c r="T53" s="286"/>
      <c r="U53" s="286"/>
      <c r="V53" s="286"/>
      <c r="W53" s="286"/>
      <c r="X53" s="1217"/>
      <c r="Y53" s="1217"/>
      <c r="Z53" s="1217"/>
      <c r="AA53" s="1217"/>
      <c r="AB53" s="1217"/>
      <c r="AC53" s="1217"/>
      <c r="AD53" s="1217"/>
      <c r="AE53" s="1217"/>
      <c r="AF53" s="1217"/>
      <c r="AG53" s="1217"/>
      <c r="AH53" s="1217"/>
      <c r="AI53" s="1217"/>
      <c r="AJ53" s="1217"/>
      <c r="AK53" s="1217"/>
      <c r="AL53" s="1217"/>
      <c r="AM53" s="1217"/>
      <c r="AN53" s="1217"/>
      <c r="AO53" s="1217"/>
      <c r="AP53" s="1217"/>
      <c r="AQ53" s="355"/>
      <c r="AR53" s="563"/>
    </row>
    <row r="54" spans="1:44" ht="24" customHeight="1">
      <c r="A54" s="563"/>
      <c r="B54" s="354"/>
      <c r="C54" s="325"/>
      <c r="D54" s="308" t="s">
        <v>512</v>
      </c>
      <c r="E54" s="812" t="s">
        <v>509</v>
      </c>
      <c r="F54" s="813"/>
      <c r="G54" s="286"/>
      <c r="H54" s="1692" t="s">
        <v>510</v>
      </c>
      <c r="I54" s="1693"/>
      <c r="J54" s="1693"/>
      <c r="K54" s="1693"/>
      <c r="L54" s="1693"/>
      <c r="M54" s="1693"/>
      <c r="N54" s="1693"/>
      <c r="O54" s="1694"/>
      <c r="P54" s="286"/>
      <c r="Q54" s="286"/>
      <c r="R54" s="1717" t="s">
        <v>511</v>
      </c>
      <c r="S54" s="1718"/>
      <c r="T54" s="1718"/>
      <c r="U54" s="1718"/>
      <c r="V54" s="1719"/>
      <c r="W54" s="286"/>
      <c r="X54" s="1692" t="s">
        <v>1439</v>
      </c>
      <c r="Y54" s="1693"/>
      <c r="Z54" s="1693"/>
      <c r="AA54" s="1693"/>
      <c r="AB54" s="1693"/>
      <c r="AC54" s="1693"/>
      <c r="AD54" s="1693"/>
      <c r="AE54" s="1694"/>
      <c r="AF54" s="1217"/>
      <c r="AG54" s="1217"/>
      <c r="AH54" s="1217"/>
      <c r="AI54" s="1217"/>
      <c r="AJ54" s="1217"/>
      <c r="AK54" s="1217"/>
      <c r="AL54" s="1217"/>
      <c r="AM54" s="1217"/>
      <c r="AN54" s="1217"/>
      <c r="AO54" s="1217"/>
      <c r="AP54" s="1217"/>
      <c r="AQ54" s="355"/>
      <c r="AR54" s="563"/>
    </row>
    <row r="55" spans="1:44" ht="24" customHeight="1">
      <c r="A55" s="563"/>
      <c r="B55" s="354"/>
      <c r="C55" s="325"/>
      <c r="D55" s="325"/>
      <c r="E55" s="618"/>
      <c r="F55" s="618"/>
      <c r="G55" s="286"/>
      <c r="H55" s="1695"/>
      <c r="I55" s="1701"/>
      <c r="J55" s="1701"/>
      <c r="K55" s="1701"/>
      <c r="L55" s="1701"/>
      <c r="M55" s="1701"/>
      <c r="N55" s="1701"/>
      <c r="O55" s="1697"/>
      <c r="P55" s="286"/>
      <c r="Q55" s="286"/>
      <c r="R55" s="1720"/>
      <c r="S55" s="1726"/>
      <c r="T55" s="1726"/>
      <c r="U55" s="1726"/>
      <c r="V55" s="1722"/>
      <c r="W55" s="286"/>
      <c r="X55" s="1695"/>
      <c r="Y55" s="1701"/>
      <c r="Z55" s="1701"/>
      <c r="AA55" s="1701"/>
      <c r="AB55" s="1701"/>
      <c r="AC55" s="1701"/>
      <c r="AD55" s="1701"/>
      <c r="AE55" s="1697"/>
      <c r="AF55" s="1217"/>
      <c r="AG55" s="1217"/>
      <c r="AH55" s="1217"/>
      <c r="AI55" s="1217"/>
      <c r="AJ55" s="1217"/>
      <c r="AK55" s="1217"/>
      <c r="AL55" s="1217"/>
      <c r="AM55" s="1217"/>
      <c r="AN55" s="1217"/>
      <c r="AO55" s="1217"/>
      <c r="AP55" s="1217"/>
      <c r="AQ55" s="355"/>
      <c r="AR55" s="563"/>
    </row>
    <row r="56" spans="1:44" ht="24" customHeight="1">
      <c r="A56" s="563"/>
      <c r="B56" s="354"/>
      <c r="C56" s="325"/>
      <c r="D56" s="325"/>
      <c r="E56" s="618"/>
      <c r="F56" s="618"/>
      <c r="G56" s="286"/>
      <c r="H56" s="1695"/>
      <c r="I56" s="1701"/>
      <c r="J56" s="1701"/>
      <c r="K56" s="1701"/>
      <c r="L56" s="1701"/>
      <c r="M56" s="1701"/>
      <c r="N56" s="1701"/>
      <c r="O56" s="1697"/>
      <c r="P56" s="286"/>
      <c r="Q56" s="286"/>
      <c r="R56" s="1720"/>
      <c r="S56" s="1726"/>
      <c r="T56" s="1726"/>
      <c r="U56" s="1726"/>
      <c r="V56" s="1722"/>
      <c r="W56" s="286"/>
      <c r="X56" s="1695"/>
      <c r="Y56" s="1701"/>
      <c r="Z56" s="1701"/>
      <c r="AA56" s="1701"/>
      <c r="AB56" s="1701"/>
      <c r="AC56" s="1701"/>
      <c r="AD56" s="1701"/>
      <c r="AE56" s="1697"/>
      <c r="AF56" s="1217"/>
      <c r="AG56" s="1217"/>
      <c r="AH56" s="1217"/>
      <c r="AI56" s="1217"/>
      <c r="AJ56" s="1217"/>
      <c r="AK56" s="1217"/>
      <c r="AL56" s="1217"/>
      <c r="AM56" s="1217"/>
      <c r="AN56" s="1217"/>
      <c r="AO56" s="1217"/>
      <c r="AP56" s="1217"/>
      <c r="AQ56" s="355"/>
      <c r="AR56" s="563"/>
    </row>
    <row r="57" spans="1:44" ht="25.05" customHeight="1">
      <c r="A57" s="563"/>
      <c r="B57" s="354"/>
      <c r="C57" s="325"/>
      <c r="D57" s="325"/>
      <c r="E57" s="618"/>
      <c r="F57" s="618"/>
      <c r="G57" s="286"/>
      <c r="H57" s="1698"/>
      <c r="I57" s="1699"/>
      <c r="J57" s="1699"/>
      <c r="K57" s="1699"/>
      <c r="L57" s="1699"/>
      <c r="M57" s="1699"/>
      <c r="N57" s="1699"/>
      <c r="O57" s="1700"/>
      <c r="P57" s="286"/>
      <c r="Q57" s="286"/>
      <c r="R57" s="1723"/>
      <c r="S57" s="1724"/>
      <c r="T57" s="1724"/>
      <c r="U57" s="1724"/>
      <c r="V57" s="1725"/>
      <c r="W57" s="286"/>
      <c r="X57" s="1698"/>
      <c r="Y57" s="1699"/>
      <c r="Z57" s="1699"/>
      <c r="AA57" s="1699"/>
      <c r="AB57" s="1699"/>
      <c r="AC57" s="1699"/>
      <c r="AD57" s="1699"/>
      <c r="AE57" s="1700"/>
      <c r="AF57" s="1217"/>
      <c r="AG57" s="1217"/>
      <c r="AH57" s="1217"/>
      <c r="AI57" s="1217"/>
      <c r="AJ57" s="1217"/>
      <c r="AK57" s="1217"/>
      <c r="AL57" s="1217"/>
      <c r="AM57" s="1217"/>
      <c r="AN57" s="1217"/>
      <c r="AO57" s="1217"/>
      <c r="AP57" s="1217"/>
      <c r="AQ57" s="355"/>
      <c r="AR57" s="563"/>
    </row>
    <row r="58" spans="1:44" ht="25.05" customHeight="1">
      <c r="A58" s="563"/>
      <c r="B58" s="354"/>
      <c r="C58" s="325"/>
      <c r="D58" s="325"/>
      <c r="E58" s="618"/>
      <c r="F58" s="618"/>
      <c r="G58" s="286"/>
      <c r="H58" s="1217"/>
      <c r="I58" s="1217"/>
      <c r="J58" s="1217"/>
      <c r="K58" s="1217"/>
      <c r="L58" s="1217"/>
      <c r="M58" s="1217"/>
      <c r="N58" s="1217"/>
      <c r="O58" s="1217"/>
      <c r="P58" s="286"/>
      <c r="Q58" s="286"/>
      <c r="R58" s="1221"/>
      <c r="S58" s="1221"/>
      <c r="T58" s="1221"/>
      <c r="U58" s="1221"/>
      <c r="V58" s="1221"/>
      <c r="W58" s="286"/>
      <c r="X58" s="1217"/>
      <c r="Y58" s="1217"/>
      <c r="Z58" s="1217"/>
      <c r="AA58" s="1217"/>
      <c r="AB58" s="1217"/>
      <c r="AC58" s="1217"/>
      <c r="AD58" s="1217"/>
      <c r="AE58" s="1217"/>
      <c r="AF58" s="1217"/>
      <c r="AG58" s="1217"/>
      <c r="AH58" s="1217"/>
      <c r="AI58" s="1217"/>
      <c r="AJ58" s="1217"/>
      <c r="AK58" s="1217"/>
      <c r="AL58" s="1217"/>
      <c r="AM58" s="1217"/>
      <c r="AN58" s="1217"/>
      <c r="AO58" s="1217"/>
      <c r="AP58" s="1217"/>
      <c r="AQ58" s="355"/>
      <c r="AR58" s="563"/>
    </row>
    <row r="59" spans="1:44" ht="25.05" customHeight="1">
      <c r="A59" s="563"/>
      <c r="B59" s="354"/>
      <c r="C59" s="325"/>
      <c r="D59" s="325"/>
      <c r="E59" s="618"/>
      <c r="F59" s="618"/>
      <c r="G59" s="286"/>
      <c r="H59" s="1691" t="s">
        <v>1438</v>
      </c>
      <c r="I59" s="1691"/>
      <c r="J59" s="1691"/>
      <c r="K59" s="1691"/>
      <c r="L59" s="1691"/>
      <c r="M59" s="1217"/>
      <c r="N59" s="1217"/>
      <c r="O59" s="1217"/>
      <c r="P59" s="286"/>
      <c r="Q59" s="286"/>
      <c r="W59" s="286"/>
      <c r="X59" s="1217"/>
      <c r="Y59" s="1217"/>
      <c r="Z59" s="1217"/>
      <c r="AA59" s="1217"/>
      <c r="AB59" s="1217"/>
      <c r="AC59" s="1217"/>
      <c r="AD59" s="1217"/>
      <c r="AE59" s="1217"/>
      <c r="AF59" s="1217"/>
      <c r="AG59" s="1217"/>
      <c r="AH59" s="1217"/>
      <c r="AI59" s="1217"/>
      <c r="AJ59" s="1217"/>
      <c r="AK59" s="1217"/>
      <c r="AL59" s="1217"/>
      <c r="AM59" s="1217"/>
      <c r="AN59" s="1217"/>
      <c r="AO59" s="1217"/>
      <c r="AP59" s="1217"/>
      <c r="AQ59" s="355"/>
      <c r="AR59" s="563"/>
    </row>
    <row r="60" spans="1:44" ht="25.05" customHeight="1">
      <c r="A60" s="563"/>
      <c r="B60" s="354"/>
      <c r="C60" s="325"/>
      <c r="D60" s="325"/>
      <c r="E60" s="618"/>
      <c r="F60" s="618"/>
      <c r="G60" s="286"/>
      <c r="H60" s="661"/>
      <c r="I60" s="661"/>
      <c r="J60" s="662"/>
      <c r="K60" s="662"/>
      <c r="L60" s="662"/>
      <c r="M60" s="662"/>
      <c r="N60" s="617"/>
      <c r="O60" s="617"/>
      <c r="P60" s="617"/>
      <c r="Q60" s="617"/>
      <c r="R60" s="617"/>
      <c r="S60" s="617"/>
      <c r="T60" s="650"/>
      <c r="U60" s="650"/>
      <c r="V60" s="650"/>
      <c r="W60" s="650"/>
      <c r="X60" s="650"/>
      <c r="Y60" s="650"/>
      <c r="Z60" s="1217"/>
      <c r="AA60" s="1217"/>
      <c r="AB60" s="1217"/>
      <c r="AC60" s="1217"/>
      <c r="AD60" s="1217"/>
      <c r="AE60" s="1217"/>
      <c r="AF60" s="1217"/>
      <c r="AG60" s="1217"/>
      <c r="AH60" s="1217"/>
      <c r="AI60" s="1217"/>
      <c r="AJ60" s="1217"/>
      <c r="AK60" s="1217"/>
      <c r="AL60" s="1217"/>
      <c r="AM60" s="1217"/>
      <c r="AN60" s="1217"/>
      <c r="AO60" s="1217"/>
      <c r="AP60" s="1217"/>
      <c r="AQ60" s="355"/>
      <c r="AR60" s="563"/>
    </row>
    <row r="61" spans="1:44" ht="25.05" customHeight="1">
      <c r="A61" s="563"/>
      <c r="B61" s="354"/>
      <c r="C61" s="325"/>
      <c r="D61" s="325"/>
      <c r="E61" s="618"/>
      <c r="F61" s="618"/>
      <c r="G61" s="286"/>
      <c r="H61" s="631" t="s">
        <v>260</v>
      </c>
      <c r="I61" s="1826" t="s">
        <v>261</v>
      </c>
      <c r="J61" s="1827"/>
      <c r="K61" s="1828"/>
      <c r="L61" s="662"/>
      <c r="M61" s="662"/>
      <c r="N61" s="617"/>
      <c r="O61" s="617"/>
      <c r="P61" s="617"/>
      <c r="Q61" s="617"/>
      <c r="R61" s="617"/>
      <c r="S61" s="617"/>
      <c r="T61" s="650"/>
      <c r="U61" s="650"/>
      <c r="V61" s="650"/>
      <c r="W61" s="650"/>
      <c r="X61" s="650"/>
      <c r="Y61" s="650"/>
      <c r="Z61" s="1217"/>
      <c r="AA61" s="1217"/>
      <c r="AB61" s="1217"/>
      <c r="AC61" s="1217"/>
      <c r="AD61" s="1217"/>
      <c r="AE61" s="1217"/>
      <c r="AF61" s="1217"/>
      <c r="AG61" s="1217"/>
      <c r="AH61" s="1217"/>
      <c r="AI61" s="1217"/>
      <c r="AJ61" s="1217"/>
      <c r="AK61" s="1217"/>
      <c r="AL61" s="1217"/>
      <c r="AM61" s="1217"/>
      <c r="AN61" s="1217"/>
      <c r="AO61" s="1217"/>
      <c r="AP61" s="1217"/>
      <c r="AQ61" s="355"/>
      <c r="AR61" s="563"/>
    </row>
    <row r="62" spans="1:44" ht="25.05" customHeight="1">
      <c r="A62" s="563"/>
      <c r="B62" s="354"/>
      <c r="C62" s="325"/>
      <c r="D62" s="325"/>
      <c r="E62" s="618"/>
      <c r="F62" s="618"/>
      <c r="G62" s="286"/>
      <c r="H62" s="1818" t="s">
        <v>264</v>
      </c>
      <c r="I62" s="1774" t="s">
        <v>513</v>
      </c>
      <c r="J62" s="1775"/>
      <c r="K62" s="1776"/>
      <c r="L62" s="662"/>
      <c r="M62" s="662"/>
      <c r="N62" s="617"/>
      <c r="O62" s="617"/>
      <c r="P62" s="617"/>
      <c r="Q62" s="617"/>
      <c r="R62" s="617"/>
      <c r="S62" s="617"/>
      <c r="T62" s="650"/>
      <c r="U62" s="650"/>
      <c r="V62" s="650"/>
      <c r="W62" s="650"/>
      <c r="X62" s="650"/>
      <c r="Y62" s="650"/>
      <c r="Z62" s="1217"/>
      <c r="AA62" s="1217"/>
      <c r="AB62" s="1217"/>
      <c r="AC62" s="1217"/>
      <c r="AD62" s="1217"/>
      <c r="AE62" s="1217"/>
      <c r="AF62" s="1217"/>
      <c r="AG62" s="1217"/>
      <c r="AH62" s="1217"/>
      <c r="AI62" s="1217"/>
      <c r="AJ62" s="1217"/>
      <c r="AK62" s="1217"/>
      <c r="AL62" s="1217"/>
      <c r="AM62" s="1217"/>
      <c r="AN62" s="1217"/>
      <c r="AO62" s="1217"/>
      <c r="AP62" s="1217"/>
      <c r="AQ62" s="355"/>
      <c r="AR62" s="563"/>
    </row>
    <row r="63" spans="1:44" ht="25.05" customHeight="1">
      <c r="A63" s="563"/>
      <c r="B63" s="354"/>
      <c r="C63" s="325"/>
      <c r="D63" s="325"/>
      <c r="E63" s="618"/>
      <c r="F63" s="618"/>
      <c r="G63" s="286"/>
      <c r="H63" s="1819"/>
      <c r="I63" s="1777"/>
      <c r="J63" s="1778"/>
      <c r="K63" s="1779"/>
      <c r="L63" s="662"/>
      <c r="M63" s="662"/>
      <c r="N63" s="662"/>
      <c r="O63" s="662"/>
      <c r="P63" s="662"/>
      <c r="Q63" s="662"/>
      <c r="R63" s="662"/>
      <c r="S63" s="662"/>
      <c r="T63" s="663"/>
      <c r="U63" s="663"/>
      <c r="V63" s="663"/>
      <c r="W63" s="663"/>
      <c r="X63" s="663"/>
      <c r="Y63" s="663"/>
      <c r="Z63" s="1217"/>
      <c r="AA63" s="1217"/>
      <c r="AB63" s="1217"/>
      <c r="AC63" s="1217"/>
      <c r="AD63" s="1217"/>
      <c r="AE63" s="1217"/>
      <c r="AF63" s="1217"/>
      <c r="AG63" s="1217"/>
      <c r="AH63" s="1217"/>
      <c r="AI63" s="1217"/>
      <c r="AJ63" s="1217"/>
      <c r="AK63" s="1217"/>
      <c r="AL63" s="1217"/>
      <c r="AM63" s="1217"/>
      <c r="AN63" s="1217"/>
      <c r="AO63" s="1217"/>
      <c r="AP63" s="1217"/>
      <c r="AQ63" s="355"/>
      <c r="AR63" s="563"/>
    </row>
    <row r="64" spans="1:44" ht="25.05" customHeight="1">
      <c r="A64" s="563"/>
      <c r="B64" s="354"/>
      <c r="C64" s="325"/>
      <c r="D64" s="325"/>
      <c r="E64" s="618"/>
      <c r="F64" s="618"/>
      <c r="G64" s="286"/>
      <c r="H64" s="1820"/>
      <c r="I64" s="1780"/>
      <c r="J64" s="1781"/>
      <c r="K64" s="1782"/>
      <c r="L64" s="662"/>
      <c r="M64" s="662"/>
      <c r="N64" s="662"/>
      <c r="O64" s="662"/>
      <c r="P64" s="662"/>
      <c r="Q64" s="662"/>
      <c r="R64" s="662"/>
      <c r="S64" s="662"/>
      <c r="T64" s="663"/>
      <c r="U64" s="663"/>
      <c r="V64" s="663"/>
      <c r="W64" s="663"/>
      <c r="X64" s="663"/>
      <c r="Y64" s="663"/>
      <c r="Z64" s="1217"/>
      <c r="AA64" s="1217"/>
      <c r="AB64" s="1217"/>
      <c r="AC64" s="1217"/>
      <c r="AD64" s="1217"/>
      <c r="AE64" s="1217"/>
      <c r="AF64" s="1217"/>
      <c r="AG64" s="1217"/>
      <c r="AH64" s="1217"/>
      <c r="AI64" s="1217"/>
      <c r="AJ64" s="1217"/>
      <c r="AK64" s="1217"/>
      <c r="AL64" s="1217"/>
      <c r="AM64" s="1217"/>
      <c r="AN64" s="1217"/>
      <c r="AO64" s="1217"/>
      <c r="AP64" s="1217"/>
      <c r="AQ64" s="355"/>
      <c r="AR64" s="563"/>
    </row>
    <row r="65" spans="1:44" ht="25.05" customHeight="1">
      <c r="A65" s="563"/>
      <c r="B65" s="354"/>
      <c r="C65" s="325"/>
      <c r="D65" s="325"/>
      <c r="E65" s="618"/>
      <c r="F65" s="618"/>
      <c r="G65" s="286"/>
      <c r="H65" s="1783" t="s">
        <v>272</v>
      </c>
      <c r="I65" s="1774" t="s">
        <v>514</v>
      </c>
      <c r="J65" s="1775"/>
      <c r="K65" s="1776"/>
      <c r="L65" s="662"/>
      <c r="M65" s="662"/>
      <c r="N65" s="662"/>
      <c r="O65" s="662"/>
      <c r="P65" s="662"/>
      <c r="Q65" s="662"/>
      <c r="R65" s="662"/>
      <c r="S65" s="662"/>
      <c r="T65" s="663"/>
      <c r="U65" s="663"/>
      <c r="V65" s="663"/>
      <c r="W65" s="663"/>
      <c r="X65" s="663"/>
      <c r="Y65" s="663"/>
      <c r="Z65" s="1217"/>
      <c r="AA65" s="1217"/>
      <c r="AB65" s="1217"/>
      <c r="AC65" s="1217"/>
      <c r="AD65" s="1217"/>
      <c r="AE65" s="1217"/>
      <c r="AF65" s="1217"/>
      <c r="AG65" s="1217"/>
      <c r="AH65" s="1217"/>
      <c r="AI65" s="1217"/>
      <c r="AJ65" s="1217"/>
      <c r="AK65" s="1217"/>
      <c r="AL65" s="1217"/>
      <c r="AM65" s="1217"/>
      <c r="AN65" s="1217"/>
      <c r="AO65" s="1217"/>
      <c r="AP65" s="1217"/>
      <c r="AQ65" s="355"/>
      <c r="AR65" s="563"/>
    </row>
    <row r="66" spans="1:44" ht="25.05" customHeight="1">
      <c r="A66" s="563"/>
      <c r="B66" s="354"/>
      <c r="C66" s="325"/>
      <c r="D66" s="325"/>
      <c r="E66" s="618"/>
      <c r="F66" s="618"/>
      <c r="G66" s="286"/>
      <c r="H66" s="1784"/>
      <c r="I66" s="1777"/>
      <c r="J66" s="1778"/>
      <c r="K66" s="1779"/>
      <c r="L66" s="662"/>
      <c r="M66" s="662"/>
      <c r="N66" s="662"/>
      <c r="O66" s="662"/>
      <c r="P66" s="662"/>
      <c r="Q66" s="662"/>
      <c r="R66" s="662"/>
      <c r="S66" s="662"/>
      <c r="T66" s="663"/>
      <c r="U66" s="663"/>
      <c r="V66" s="663"/>
      <c r="W66" s="663"/>
      <c r="X66" s="663"/>
      <c r="Y66" s="663"/>
      <c r="Z66" s="1217"/>
      <c r="AA66" s="1217"/>
      <c r="AB66" s="1217"/>
      <c r="AC66" s="1217"/>
      <c r="AD66" s="1217"/>
      <c r="AE66" s="1217"/>
      <c r="AF66" s="1217"/>
      <c r="AG66" s="1217"/>
      <c r="AH66" s="1217"/>
      <c r="AI66" s="1217"/>
      <c r="AJ66" s="1217"/>
      <c r="AK66" s="1217"/>
      <c r="AL66" s="1217"/>
      <c r="AM66" s="1217"/>
      <c r="AN66" s="1217"/>
      <c r="AO66" s="1217"/>
      <c r="AP66" s="1217"/>
      <c r="AQ66" s="355"/>
      <c r="AR66" s="563"/>
    </row>
    <row r="67" spans="1:44" ht="25.05" customHeight="1">
      <c r="A67" s="563"/>
      <c r="B67" s="354"/>
      <c r="C67" s="325"/>
      <c r="D67" s="325"/>
      <c r="E67" s="618"/>
      <c r="F67" s="618"/>
      <c r="G67" s="286"/>
      <c r="H67" s="1785"/>
      <c r="I67" s="1780"/>
      <c r="J67" s="1781"/>
      <c r="K67" s="1782"/>
      <c r="L67" s="662"/>
      <c r="M67" s="662"/>
      <c r="N67" s="662"/>
      <c r="O67" s="662"/>
      <c r="P67" s="662"/>
      <c r="Q67" s="662"/>
      <c r="R67" s="662"/>
      <c r="S67" s="662"/>
      <c r="T67" s="663"/>
      <c r="U67" s="663"/>
      <c r="V67" s="663"/>
      <c r="W67" s="663"/>
      <c r="X67" s="663"/>
      <c r="Y67" s="663"/>
      <c r="Z67" s="1217"/>
      <c r="AA67" s="1217"/>
      <c r="AB67" s="1217"/>
      <c r="AC67" s="1217"/>
      <c r="AD67" s="1217"/>
      <c r="AE67" s="1217"/>
      <c r="AF67" s="1217"/>
      <c r="AG67" s="1217"/>
      <c r="AH67" s="1217"/>
      <c r="AI67" s="1217"/>
      <c r="AJ67" s="1217"/>
      <c r="AK67" s="1217"/>
      <c r="AL67" s="1217"/>
      <c r="AM67" s="1217"/>
      <c r="AN67" s="1217"/>
      <c r="AO67" s="1217"/>
      <c r="AP67" s="1217"/>
      <c r="AQ67" s="355"/>
      <c r="AR67" s="563"/>
    </row>
    <row r="68" spans="1:44" ht="25.05" customHeight="1">
      <c r="A68" s="563"/>
      <c r="B68" s="354"/>
      <c r="C68" s="325"/>
      <c r="D68" s="325"/>
      <c r="E68" s="618"/>
      <c r="F68" s="618"/>
      <c r="G68" s="286"/>
      <c r="H68" s="1821" t="s">
        <v>277</v>
      </c>
      <c r="I68" s="1774" t="s">
        <v>515</v>
      </c>
      <c r="J68" s="1775"/>
      <c r="K68" s="1776"/>
      <c r="L68" s="662"/>
      <c r="M68" s="662"/>
      <c r="N68" s="662"/>
      <c r="O68" s="662"/>
      <c r="P68" s="662"/>
      <c r="Q68" s="662"/>
      <c r="R68" s="662"/>
      <c r="S68" s="662"/>
      <c r="T68" s="663"/>
      <c r="U68" s="663"/>
      <c r="V68" s="663"/>
      <c r="W68" s="663"/>
      <c r="X68" s="663"/>
      <c r="Y68" s="663"/>
      <c r="Z68" s="1217"/>
      <c r="AA68" s="1217"/>
      <c r="AB68" s="1217"/>
      <c r="AC68" s="1217"/>
      <c r="AD68" s="1217"/>
      <c r="AE68" s="1217"/>
      <c r="AF68" s="1217"/>
      <c r="AG68" s="1217"/>
      <c r="AH68" s="1217"/>
      <c r="AI68" s="1217"/>
      <c r="AJ68" s="1217"/>
      <c r="AK68" s="1217"/>
      <c r="AL68" s="1217"/>
      <c r="AM68" s="1217"/>
      <c r="AN68" s="1217"/>
      <c r="AO68" s="1217"/>
      <c r="AP68" s="1217"/>
      <c r="AQ68" s="355"/>
      <c r="AR68" s="563"/>
    </row>
    <row r="69" spans="1:44" ht="25.05" customHeight="1">
      <c r="A69" s="563"/>
      <c r="B69" s="354"/>
      <c r="C69" s="325"/>
      <c r="D69" s="325"/>
      <c r="E69" s="618"/>
      <c r="F69" s="618"/>
      <c r="G69" s="286"/>
      <c r="H69" s="1822"/>
      <c r="I69" s="1777"/>
      <c r="J69" s="1778"/>
      <c r="K69" s="1779"/>
      <c r="L69" s="662"/>
      <c r="M69" s="662"/>
      <c r="N69" s="662"/>
      <c r="O69" s="662"/>
      <c r="P69" s="662"/>
      <c r="Q69" s="662"/>
      <c r="R69" s="662"/>
      <c r="S69" s="662"/>
      <c r="T69" s="663"/>
      <c r="U69" s="663"/>
      <c r="V69" s="663"/>
      <c r="W69" s="663"/>
      <c r="X69" s="663"/>
      <c r="Y69" s="663"/>
      <c r="Z69" s="650"/>
      <c r="AA69" s="650"/>
      <c r="AB69" s="650"/>
      <c r="AC69" s="650"/>
      <c r="AD69" s="650"/>
      <c r="AE69" s="650"/>
      <c r="AF69" s="648"/>
      <c r="AG69" s="648"/>
      <c r="AH69" s="648"/>
      <c r="AI69" s="648"/>
      <c r="AJ69" s="648"/>
      <c r="AK69" s="648"/>
      <c r="AL69" s="648"/>
      <c r="AM69" s="648"/>
      <c r="AN69" s="648"/>
      <c r="AO69" s="648"/>
      <c r="AP69" s="648"/>
      <c r="AQ69" s="355"/>
      <c r="AR69" s="563"/>
    </row>
    <row r="70" spans="1:44" ht="25.05" customHeight="1">
      <c r="A70" s="563"/>
      <c r="B70" s="354"/>
      <c r="C70" s="325"/>
      <c r="D70" s="325"/>
      <c r="E70" s="618"/>
      <c r="F70" s="618"/>
      <c r="G70" s="286"/>
      <c r="H70" s="1823"/>
      <c r="I70" s="1780"/>
      <c r="J70" s="1781"/>
      <c r="K70" s="1782"/>
      <c r="L70" s="662"/>
      <c r="M70" s="662"/>
      <c r="N70" s="662"/>
      <c r="O70" s="662"/>
      <c r="P70" s="662"/>
      <c r="Q70" s="662"/>
      <c r="R70" s="662"/>
      <c r="S70" s="662"/>
      <c r="T70" s="663"/>
      <c r="U70" s="663"/>
      <c r="V70" s="663"/>
      <c r="W70" s="663"/>
      <c r="X70" s="663"/>
      <c r="Y70" s="663"/>
      <c r="Z70" s="648"/>
      <c r="AA70" s="648"/>
      <c r="AB70" s="648"/>
      <c r="AC70" s="648"/>
      <c r="AD70" s="648"/>
      <c r="AE70" s="648"/>
      <c r="AF70" s="648"/>
      <c r="AG70" s="648"/>
      <c r="AH70" s="648"/>
      <c r="AI70" s="648"/>
      <c r="AJ70" s="648"/>
      <c r="AK70" s="648"/>
      <c r="AL70" s="648"/>
      <c r="AM70" s="648"/>
      <c r="AN70" s="648"/>
      <c r="AO70" s="648"/>
      <c r="AP70" s="648"/>
      <c r="AQ70" s="355"/>
      <c r="AR70" s="563"/>
    </row>
    <row r="71" spans="1:44" ht="25.05" customHeight="1">
      <c r="A71" s="563"/>
      <c r="B71" s="354"/>
      <c r="C71" s="325"/>
      <c r="D71" s="325"/>
      <c r="E71" s="618"/>
      <c r="F71" s="618"/>
      <c r="G71" s="286"/>
      <c r="H71" s="1824" t="s">
        <v>285</v>
      </c>
      <c r="I71" s="1774" t="s">
        <v>516</v>
      </c>
      <c r="J71" s="1775"/>
      <c r="K71" s="1776"/>
      <c r="L71" s="662"/>
      <c r="M71" s="662"/>
      <c r="N71" s="662"/>
      <c r="O71" s="662"/>
      <c r="P71" s="662"/>
      <c r="Q71" s="662"/>
      <c r="R71" s="662"/>
      <c r="S71" s="662"/>
      <c r="T71" s="663"/>
      <c r="U71" s="663"/>
      <c r="V71" s="663"/>
      <c r="W71" s="663"/>
      <c r="X71" s="663"/>
      <c r="Y71" s="663"/>
      <c r="Z71" s="648"/>
      <c r="AA71" s="648"/>
      <c r="AB71" s="648"/>
      <c r="AC71" s="648"/>
      <c r="AD71" s="648"/>
      <c r="AE71" s="648"/>
      <c r="AF71" s="648"/>
      <c r="AG71" s="648"/>
      <c r="AH71" s="648"/>
      <c r="AI71" s="648"/>
      <c r="AJ71" s="648"/>
      <c r="AK71" s="648"/>
      <c r="AL71" s="648"/>
      <c r="AM71" s="648"/>
      <c r="AN71" s="648"/>
      <c r="AO71" s="648"/>
      <c r="AP71" s="648"/>
      <c r="AQ71" s="355"/>
      <c r="AR71" s="563"/>
    </row>
    <row r="72" spans="1:44" ht="25.05" customHeight="1">
      <c r="A72" s="563"/>
      <c r="B72" s="354"/>
      <c r="C72" s="325"/>
      <c r="D72" s="325"/>
      <c r="E72" s="618"/>
      <c r="F72" s="618"/>
      <c r="G72" s="286"/>
      <c r="H72" s="1824"/>
      <c r="I72" s="1780"/>
      <c r="J72" s="1781"/>
      <c r="K72" s="1782"/>
      <c r="L72" s="662"/>
      <c r="M72" s="662"/>
      <c r="N72" s="662"/>
      <c r="O72" s="662"/>
      <c r="P72" s="662"/>
      <c r="Q72" s="662"/>
      <c r="R72" s="662"/>
      <c r="S72" s="662"/>
      <c r="T72" s="663"/>
      <c r="U72" s="663"/>
      <c r="V72" s="663"/>
      <c r="W72" s="663"/>
      <c r="X72" s="663"/>
      <c r="Y72" s="663"/>
      <c r="Z72" s="648"/>
      <c r="AA72" s="648"/>
      <c r="AB72" s="648"/>
      <c r="AC72" s="648"/>
      <c r="AD72" s="648"/>
      <c r="AE72" s="648"/>
      <c r="AF72" s="648"/>
      <c r="AG72" s="648"/>
      <c r="AH72" s="648"/>
      <c r="AI72" s="648"/>
      <c r="AJ72" s="648"/>
      <c r="AK72" s="648"/>
      <c r="AL72" s="648"/>
      <c r="AM72" s="648"/>
      <c r="AN72" s="648"/>
      <c r="AO72" s="648"/>
      <c r="AP72" s="648"/>
      <c r="AQ72" s="355"/>
      <c r="AR72" s="563"/>
    </row>
    <row r="73" spans="1:44" ht="19.05" customHeight="1">
      <c r="A73" s="563"/>
      <c r="B73" s="354"/>
      <c r="C73" s="325"/>
      <c r="D73" s="325"/>
      <c r="E73" s="618"/>
      <c r="F73" s="618"/>
      <c r="G73" s="286"/>
      <c r="H73" s="661"/>
      <c r="I73" s="661"/>
      <c r="J73" s="662"/>
      <c r="K73" s="662"/>
      <c r="L73" s="662"/>
      <c r="M73" s="662"/>
      <c r="N73" s="662"/>
      <c r="O73" s="662"/>
      <c r="P73" s="662"/>
      <c r="Q73" s="662"/>
      <c r="R73" s="662"/>
      <c r="S73" s="662"/>
      <c r="T73" s="663"/>
      <c r="U73" s="663"/>
      <c r="V73" s="663"/>
      <c r="W73" s="663"/>
      <c r="X73" s="663"/>
      <c r="Y73" s="663"/>
      <c r="Z73" s="1217"/>
      <c r="AA73" s="1217"/>
      <c r="AB73" s="1217"/>
      <c r="AC73" s="1217"/>
      <c r="AD73" s="1217"/>
      <c r="AE73" s="1217"/>
      <c r="AF73" s="1217"/>
      <c r="AG73" s="1217"/>
      <c r="AH73" s="1217"/>
      <c r="AI73" s="1217"/>
      <c r="AJ73" s="1217"/>
      <c r="AK73" s="1217"/>
      <c r="AL73" s="1217"/>
      <c r="AM73" s="1217"/>
      <c r="AN73" s="1217"/>
      <c r="AO73" s="1217"/>
      <c r="AP73" s="1217"/>
      <c r="AQ73" s="355"/>
      <c r="AR73" s="563"/>
    </row>
    <row r="74" spans="1:44" ht="30" customHeight="1">
      <c r="A74" s="563"/>
      <c r="B74" s="354"/>
      <c r="C74" s="325"/>
      <c r="D74" s="793" t="s">
        <v>517</v>
      </c>
      <c r="E74" s="794" t="s">
        <v>44</v>
      </c>
      <c r="F74" s="740"/>
      <c r="G74" s="286"/>
      <c r="H74" s="1217"/>
      <c r="I74" s="1217"/>
      <c r="J74" s="1217"/>
      <c r="K74" s="1217"/>
      <c r="L74" s="1217"/>
      <c r="M74" s="1217"/>
      <c r="N74" s="1217"/>
      <c r="O74" s="1217"/>
      <c r="P74" s="286"/>
      <c r="Q74" s="286"/>
      <c r="R74" s="1221"/>
      <c r="S74" s="1221"/>
      <c r="T74" s="1221"/>
      <c r="U74" s="1221"/>
      <c r="V74" s="1221"/>
      <c r="W74" s="286"/>
      <c r="X74" s="1217"/>
      <c r="Y74" s="1217"/>
      <c r="Z74" s="1217"/>
      <c r="AA74" s="1217"/>
      <c r="AB74" s="1217"/>
      <c r="AC74" s="1217"/>
      <c r="AD74" s="1217"/>
      <c r="AE74" s="1217"/>
      <c r="AF74" s="1217"/>
      <c r="AG74" s="1217"/>
      <c r="AH74" s="1217"/>
      <c r="AI74" s="1217"/>
      <c r="AJ74" s="1217"/>
      <c r="AK74" s="1217"/>
      <c r="AL74" s="1217"/>
      <c r="AM74" s="1217"/>
      <c r="AN74" s="1217"/>
      <c r="AO74" s="1217"/>
      <c r="AP74" s="1217"/>
      <c r="AQ74" s="355"/>
      <c r="AR74" s="563"/>
    </row>
    <row r="75" spans="1:44" ht="25.05" customHeight="1">
      <c r="A75" s="563"/>
      <c r="B75" s="354"/>
      <c r="C75" s="325"/>
      <c r="D75" s="325"/>
      <c r="E75" s="618"/>
      <c r="F75" s="618"/>
      <c r="G75" s="286"/>
      <c r="H75" s="1217"/>
      <c r="I75" s="1217"/>
      <c r="J75" s="1217"/>
      <c r="K75" s="1217"/>
      <c r="L75" s="1217"/>
      <c r="M75" s="1217"/>
      <c r="N75" s="1217"/>
      <c r="O75" s="1217"/>
      <c r="P75" s="286"/>
      <c r="Q75" s="286"/>
      <c r="R75" s="1221"/>
      <c r="S75" s="1221"/>
      <c r="T75" s="1221"/>
      <c r="U75" s="1221"/>
      <c r="V75" s="1221"/>
      <c r="W75" s="286"/>
      <c r="X75" s="1217"/>
      <c r="Y75" s="1217"/>
      <c r="Z75" s="1217"/>
      <c r="AA75" s="1217"/>
      <c r="AB75" s="1217"/>
      <c r="AC75" s="1217"/>
      <c r="AD75" s="1217"/>
      <c r="AE75" s="1217"/>
      <c r="AF75" s="1217"/>
      <c r="AG75" s="1217"/>
      <c r="AH75" s="1217"/>
      <c r="AI75" s="1217"/>
      <c r="AJ75" s="1217"/>
      <c r="AK75" s="1217"/>
      <c r="AL75" s="1217"/>
      <c r="AM75" s="1217"/>
      <c r="AN75" s="1217"/>
      <c r="AO75" s="1217"/>
      <c r="AP75" s="1217"/>
      <c r="AQ75" s="355"/>
      <c r="AR75" s="563"/>
    </row>
    <row r="76" spans="1:44" ht="25.05" customHeight="1">
      <c r="A76" s="563"/>
      <c r="B76" s="354"/>
      <c r="C76" s="325"/>
      <c r="D76" s="325"/>
      <c r="E76" s="819" t="s">
        <v>518</v>
      </c>
      <c r="F76" s="1223"/>
      <c r="G76" s="286"/>
      <c r="H76" s="1786" t="s">
        <v>519</v>
      </c>
      <c r="I76" s="1787"/>
      <c r="J76" s="1787"/>
      <c r="K76" s="1788"/>
      <c r="L76" s="1217"/>
      <c r="M76" s="1217"/>
      <c r="N76" s="1217"/>
      <c r="O76" s="1217"/>
      <c r="P76" s="286"/>
      <c r="Q76" s="286"/>
      <c r="R76" s="1221"/>
      <c r="S76" s="1221"/>
      <c r="T76" s="1221"/>
      <c r="U76" s="1221"/>
      <c r="V76" s="1221"/>
      <c r="W76" s="286"/>
      <c r="X76" s="1217"/>
      <c r="Y76" s="1217"/>
      <c r="Z76" s="1217"/>
      <c r="AA76" s="1217"/>
      <c r="AB76" s="1217"/>
      <c r="AC76" s="1217"/>
      <c r="AD76" s="1217"/>
      <c r="AE76" s="1217"/>
      <c r="AF76" s="1217"/>
      <c r="AG76" s="1217"/>
      <c r="AH76" s="1217"/>
      <c r="AI76" s="1217"/>
      <c r="AJ76" s="1217"/>
      <c r="AK76" s="1217"/>
      <c r="AL76" s="1217"/>
      <c r="AM76" s="1217"/>
      <c r="AN76" s="1217"/>
      <c r="AO76" s="1217"/>
      <c r="AP76" s="1217"/>
      <c r="AQ76" s="355"/>
      <c r="AR76" s="563"/>
    </row>
    <row r="77" spans="1:44" ht="25.05" customHeight="1">
      <c r="A77" s="563"/>
      <c r="B77" s="354"/>
      <c r="C77" s="325"/>
      <c r="D77" s="325"/>
      <c r="E77" s="618"/>
      <c r="F77" s="618"/>
      <c r="G77" s="286"/>
      <c r="H77" s="1217"/>
      <c r="I77" s="1217"/>
      <c r="J77" s="1217"/>
      <c r="K77" s="1217"/>
      <c r="L77" s="1217"/>
      <c r="M77" s="1217"/>
      <c r="N77" s="1217"/>
      <c r="O77" s="1217"/>
      <c r="P77" s="286"/>
      <c r="Q77" s="286"/>
      <c r="R77" s="1221"/>
      <c r="S77" s="1221"/>
      <c r="T77" s="1221"/>
      <c r="U77" s="1221"/>
      <c r="V77" s="1221"/>
      <c r="W77" s="286"/>
      <c r="X77" s="1217"/>
      <c r="Y77" s="1217"/>
      <c r="Z77" s="1217"/>
      <c r="AA77" s="1217"/>
      <c r="AB77" s="1217"/>
      <c r="AC77" s="1217"/>
      <c r="AD77" s="1217"/>
      <c r="AE77" s="1217"/>
      <c r="AF77" s="1217"/>
      <c r="AG77" s="1217"/>
      <c r="AH77" s="1217"/>
      <c r="AI77" s="1217"/>
      <c r="AJ77" s="1217"/>
      <c r="AK77" s="1217"/>
      <c r="AL77" s="1217"/>
      <c r="AM77" s="1217"/>
      <c r="AN77" s="1217"/>
      <c r="AO77" s="1217"/>
      <c r="AP77" s="1217"/>
      <c r="AQ77" s="355"/>
      <c r="AR77" s="563"/>
    </row>
    <row r="78" spans="1:44" ht="21">
      <c r="A78" s="563"/>
      <c r="B78" s="354"/>
      <c r="C78" s="325"/>
      <c r="D78" s="325"/>
      <c r="E78" s="325"/>
      <c r="F78" s="325"/>
      <c r="G78" s="325"/>
      <c r="J78" s="325"/>
      <c r="K78" s="325"/>
      <c r="L78" s="325"/>
      <c r="M78" s="325"/>
      <c r="N78" s="325"/>
      <c r="O78" s="325"/>
      <c r="P78" s="325"/>
      <c r="Q78" s="325"/>
      <c r="R78" s="325"/>
      <c r="S78" s="325"/>
      <c r="T78" s="325"/>
      <c r="U78" s="325"/>
      <c r="V78" s="325"/>
      <c r="W78" s="325"/>
      <c r="X78" s="325"/>
      <c r="Y78" s="325"/>
      <c r="Z78" s="325"/>
      <c r="AA78" s="325"/>
      <c r="AB78" s="325"/>
      <c r="AC78" s="325"/>
      <c r="AD78" s="325"/>
      <c r="AE78" s="325"/>
      <c r="AF78" s="325"/>
      <c r="AG78" s="325"/>
      <c r="AH78" s="325"/>
      <c r="AI78" s="325"/>
      <c r="AJ78" s="325"/>
      <c r="AK78" s="325"/>
      <c r="AL78" s="325"/>
      <c r="AM78" s="325"/>
      <c r="AN78" s="325"/>
      <c r="AO78" s="325"/>
      <c r="AP78" s="325"/>
      <c r="AQ78" s="355"/>
      <c r="AR78" s="563"/>
    </row>
    <row r="79" spans="1:44" ht="21">
      <c r="A79" s="563"/>
      <c r="B79" s="354"/>
      <c r="C79" s="325"/>
      <c r="D79" s="325"/>
      <c r="E79" s="325"/>
      <c r="F79" s="325"/>
      <c r="G79" s="325"/>
      <c r="H79" s="325"/>
      <c r="I79" s="325"/>
      <c r="J79" s="325"/>
      <c r="K79" s="325"/>
      <c r="L79" s="325"/>
      <c r="M79" s="325"/>
      <c r="N79" s="325"/>
      <c r="O79" s="325"/>
      <c r="P79" s="325"/>
      <c r="Q79" s="325"/>
      <c r="R79" s="325"/>
      <c r="S79" s="325"/>
      <c r="T79" s="325"/>
      <c r="U79" s="325"/>
      <c r="V79" s="325"/>
      <c r="W79" s="325"/>
      <c r="X79" s="325"/>
      <c r="Y79" s="325"/>
      <c r="Z79" s="325"/>
      <c r="AA79" s="325"/>
      <c r="AB79" s="325"/>
      <c r="AC79" s="325"/>
      <c r="AD79" s="325"/>
      <c r="AE79" s="325"/>
      <c r="AF79" s="325"/>
      <c r="AG79" s="325"/>
      <c r="AH79" s="325"/>
      <c r="AI79" s="325"/>
      <c r="AJ79" s="325"/>
      <c r="AK79" s="325"/>
      <c r="AL79" s="325"/>
      <c r="AM79" s="325"/>
      <c r="AN79" s="325"/>
      <c r="AO79" s="325"/>
      <c r="AP79" s="325"/>
      <c r="AQ79" s="355"/>
      <c r="AR79" s="563"/>
    </row>
    <row r="80" spans="1:44" s="573" customFormat="1" ht="21" hidden="1">
      <c r="A80" s="568"/>
      <c r="B80" s="569"/>
      <c r="C80" s="546" t="s">
        <v>520</v>
      </c>
      <c r="D80" s="570"/>
      <c r="E80" s="570"/>
      <c r="F80" s="570"/>
      <c r="G80" s="571"/>
      <c r="H80" s="571"/>
      <c r="I80" s="571"/>
      <c r="J80" s="571"/>
      <c r="K80" s="571"/>
      <c r="L80" s="571"/>
      <c r="M80" s="571"/>
      <c r="N80" s="571"/>
      <c r="O80" s="571"/>
      <c r="P80" s="571"/>
      <c r="Q80" s="571"/>
      <c r="R80" s="571"/>
      <c r="S80" s="571"/>
      <c r="T80" s="571"/>
      <c r="U80" s="571"/>
      <c r="V80" s="571"/>
      <c r="W80" s="571"/>
      <c r="X80" s="571"/>
      <c r="Y80" s="571"/>
      <c r="Z80" s="571"/>
      <c r="AA80" s="571"/>
      <c r="AB80" s="571"/>
      <c r="AC80" s="571"/>
      <c r="AD80" s="571"/>
      <c r="AE80" s="571"/>
      <c r="AF80" s="571"/>
      <c r="AG80" s="571"/>
      <c r="AH80" s="571"/>
      <c r="AI80" s="571"/>
      <c r="AJ80" s="571"/>
      <c r="AK80" s="571"/>
      <c r="AL80" s="571"/>
      <c r="AM80" s="571"/>
      <c r="AN80" s="571"/>
      <c r="AO80" s="571"/>
      <c r="AP80" s="571"/>
      <c r="AQ80" s="572"/>
      <c r="AR80" s="568"/>
    </row>
    <row r="81" spans="1:44" ht="19.05" hidden="1" customHeight="1" thickBot="1">
      <c r="A81" s="563"/>
      <c r="B81" s="354"/>
      <c r="C81" s="316"/>
      <c r="D81" s="325"/>
      <c r="E81" s="325"/>
      <c r="F81" s="325"/>
      <c r="G81" s="253"/>
      <c r="H81" s="253"/>
      <c r="I81" s="253"/>
      <c r="J81" s="253"/>
      <c r="K81" s="253"/>
      <c r="L81" s="253"/>
      <c r="M81" s="253"/>
      <c r="N81" s="253"/>
      <c r="O81" s="253"/>
      <c r="P81" s="253"/>
      <c r="Q81" s="253"/>
      <c r="R81" s="253"/>
      <c r="S81" s="253"/>
      <c r="T81" s="253"/>
      <c r="U81" s="253"/>
      <c r="V81" s="253"/>
      <c r="W81" s="253"/>
      <c r="X81" s="253"/>
      <c r="Y81" s="253"/>
      <c r="Z81" s="253"/>
      <c r="AA81" s="253"/>
      <c r="AB81" s="253"/>
      <c r="AC81" s="253"/>
      <c r="AD81" s="253"/>
      <c r="AE81" s="253"/>
      <c r="AF81" s="253"/>
      <c r="AG81" s="253"/>
      <c r="AH81" s="253"/>
      <c r="AI81" s="253"/>
      <c r="AJ81" s="253"/>
      <c r="AK81" s="253"/>
      <c r="AL81" s="253"/>
      <c r="AM81" s="253"/>
      <c r="AN81" s="253"/>
      <c r="AO81" s="253"/>
      <c r="AP81" s="253"/>
      <c r="AQ81" s="355"/>
      <c r="AR81" s="563"/>
    </row>
    <row r="82" spans="1:44" ht="21.6" hidden="1" thickBot="1">
      <c r="A82" s="563"/>
      <c r="B82" s="354"/>
      <c r="C82" s="316"/>
      <c r="D82" s="322" t="s">
        <v>490</v>
      </c>
      <c r="E82" s="320" t="s">
        <v>312</v>
      </c>
      <c r="F82" s="320"/>
      <c r="G82" s="1759" t="s">
        <v>521</v>
      </c>
      <c r="H82" s="1760"/>
      <c r="I82" s="321" t="s">
        <v>522</v>
      </c>
      <c r="J82" s="253"/>
      <c r="K82" s="253"/>
      <c r="L82" s="253"/>
      <c r="M82" s="253"/>
      <c r="N82" s="253"/>
      <c r="O82" s="253"/>
      <c r="P82" s="253"/>
      <c r="Q82" s="253"/>
      <c r="R82" s="253"/>
      <c r="S82" s="253"/>
      <c r="T82" s="253"/>
      <c r="U82" s="253"/>
      <c r="V82" s="253"/>
      <c r="W82" s="253"/>
      <c r="X82" s="253"/>
      <c r="Y82" s="253"/>
      <c r="Z82" s="253"/>
      <c r="AA82" s="253"/>
      <c r="AB82" s="253"/>
      <c r="AC82" s="253"/>
      <c r="AD82" s="253"/>
      <c r="AE82" s="253"/>
      <c r="AF82" s="253"/>
      <c r="AG82" s="253"/>
      <c r="AH82" s="253"/>
      <c r="AI82" s="253"/>
      <c r="AJ82" s="253"/>
      <c r="AK82" s="253"/>
      <c r="AL82" s="253"/>
      <c r="AM82" s="253"/>
      <c r="AN82" s="253"/>
      <c r="AO82" s="253"/>
      <c r="AP82" s="253"/>
      <c r="AQ82" s="355"/>
      <c r="AR82" s="563"/>
    </row>
    <row r="83" spans="1:44" ht="21.6" hidden="1" thickBot="1">
      <c r="A83" s="563"/>
      <c r="B83" s="354"/>
      <c r="C83" s="316"/>
      <c r="D83" s="315" t="s">
        <v>523</v>
      </c>
      <c r="E83" s="574"/>
      <c r="F83" s="574"/>
      <c r="G83" s="1761"/>
      <c r="H83" s="1761"/>
      <c r="I83" s="575"/>
      <c r="J83" s="253"/>
      <c r="K83" s="253"/>
      <c r="L83" s="253"/>
      <c r="M83" s="253"/>
      <c r="N83" s="253"/>
      <c r="O83" s="253"/>
      <c r="P83" s="253"/>
      <c r="Q83" s="253"/>
      <c r="R83" s="253"/>
      <c r="S83" s="253"/>
      <c r="T83" s="253"/>
      <c r="U83" s="253"/>
      <c r="V83" s="253"/>
      <c r="W83" s="253"/>
      <c r="X83" s="253"/>
      <c r="Y83" s="253"/>
      <c r="Z83" s="253"/>
      <c r="AA83" s="253"/>
      <c r="AB83" s="253"/>
      <c r="AC83" s="253"/>
      <c r="AD83" s="253"/>
      <c r="AE83" s="253"/>
      <c r="AF83" s="253"/>
      <c r="AG83" s="253"/>
      <c r="AH83" s="253"/>
      <c r="AI83" s="253"/>
      <c r="AJ83" s="253"/>
      <c r="AK83" s="253"/>
      <c r="AL83" s="253"/>
      <c r="AM83" s="253"/>
      <c r="AN83" s="253"/>
      <c r="AO83" s="253"/>
      <c r="AP83" s="253"/>
      <c r="AQ83" s="355"/>
      <c r="AR83" s="563"/>
    </row>
    <row r="84" spans="1:44" ht="21.6" hidden="1" thickBot="1">
      <c r="A84" s="563"/>
      <c r="B84" s="354"/>
      <c r="C84" s="325"/>
      <c r="D84" s="315" t="s">
        <v>524</v>
      </c>
      <c r="E84" s="576"/>
      <c r="F84" s="576"/>
      <c r="G84" s="1762"/>
      <c r="H84" s="1762"/>
      <c r="I84" s="577"/>
      <c r="J84" s="253"/>
      <c r="K84" s="253"/>
      <c r="L84" s="253"/>
      <c r="M84" s="253"/>
      <c r="N84" s="253"/>
      <c r="O84" s="253"/>
      <c r="P84" s="253"/>
      <c r="Q84" s="253"/>
      <c r="R84" s="253"/>
      <c r="S84" s="253"/>
      <c r="T84" s="253"/>
      <c r="U84" s="253"/>
      <c r="V84" s="253"/>
      <c r="W84" s="253"/>
      <c r="X84" s="253"/>
      <c r="Y84" s="253"/>
      <c r="Z84" s="253"/>
      <c r="AA84" s="253"/>
      <c r="AB84" s="253"/>
      <c r="AC84" s="253"/>
      <c r="AD84" s="253"/>
      <c r="AE84" s="253"/>
      <c r="AF84" s="253"/>
      <c r="AG84" s="253"/>
      <c r="AH84" s="253"/>
      <c r="AI84" s="253"/>
      <c r="AJ84" s="253"/>
      <c r="AK84" s="253"/>
      <c r="AL84" s="253"/>
      <c r="AM84" s="253"/>
      <c r="AN84" s="253"/>
      <c r="AO84" s="253"/>
      <c r="AP84" s="253"/>
      <c r="AQ84" s="355"/>
      <c r="AR84" s="563"/>
    </row>
    <row r="85" spans="1:44" ht="21.6" hidden="1" thickBot="1">
      <c r="A85" s="563"/>
      <c r="B85" s="354"/>
      <c r="C85" s="325"/>
      <c r="D85" s="315" t="s">
        <v>525</v>
      </c>
      <c r="E85" s="576"/>
      <c r="F85" s="576"/>
      <c r="G85" s="1762"/>
      <c r="H85" s="1762"/>
      <c r="I85" s="577"/>
      <c r="J85" s="253"/>
      <c r="K85" s="253"/>
      <c r="L85" s="253"/>
      <c r="M85" s="253"/>
      <c r="N85" s="253"/>
      <c r="O85" s="253"/>
      <c r="P85" s="253"/>
      <c r="Q85" s="253"/>
      <c r="R85" s="253"/>
      <c r="S85" s="253"/>
      <c r="T85" s="253"/>
      <c r="U85" s="253"/>
      <c r="V85" s="253"/>
      <c r="W85" s="253"/>
      <c r="X85" s="253"/>
      <c r="Y85" s="253"/>
      <c r="Z85" s="253"/>
      <c r="AA85" s="253"/>
      <c r="AB85" s="253"/>
      <c r="AC85" s="253"/>
      <c r="AD85" s="253"/>
      <c r="AE85" s="253"/>
      <c r="AF85" s="253"/>
      <c r="AG85" s="253"/>
      <c r="AH85" s="253"/>
      <c r="AI85" s="253"/>
      <c r="AJ85" s="253"/>
      <c r="AK85" s="253"/>
      <c r="AL85" s="253"/>
      <c r="AM85" s="253"/>
      <c r="AN85" s="253"/>
      <c r="AO85" s="253"/>
      <c r="AP85" s="253"/>
      <c r="AQ85" s="355"/>
      <c r="AR85" s="563"/>
    </row>
    <row r="86" spans="1:44" ht="21.6" hidden="1" thickBot="1">
      <c r="A86" s="563"/>
      <c r="B86" s="354"/>
      <c r="C86" s="325"/>
      <c r="D86" s="315" t="s">
        <v>526</v>
      </c>
      <c r="E86" s="576"/>
      <c r="F86" s="576"/>
      <c r="G86" s="1762"/>
      <c r="H86" s="1762"/>
      <c r="I86" s="577"/>
      <c r="J86" s="253"/>
      <c r="K86" s="253"/>
      <c r="L86" s="253"/>
      <c r="M86" s="253"/>
      <c r="N86" s="253"/>
      <c r="O86" s="253"/>
      <c r="P86" s="253"/>
      <c r="Q86" s="253"/>
      <c r="R86" s="253"/>
      <c r="S86" s="253"/>
      <c r="T86" s="253"/>
      <c r="U86" s="253"/>
      <c r="V86" s="253"/>
      <c r="W86" s="253"/>
      <c r="X86" s="253"/>
      <c r="Y86" s="253"/>
      <c r="Z86" s="253"/>
      <c r="AA86" s="253"/>
      <c r="AB86" s="253"/>
      <c r="AC86" s="253"/>
      <c r="AD86" s="253"/>
      <c r="AE86" s="253"/>
      <c r="AF86" s="253"/>
      <c r="AG86" s="253"/>
      <c r="AH86" s="253"/>
      <c r="AI86" s="253"/>
      <c r="AJ86" s="253"/>
      <c r="AK86" s="253"/>
      <c r="AL86" s="253"/>
      <c r="AM86" s="253"/>
      <c r="AN86" s="253"/>
      <c r="AO86" s="253"/>
      <c r="AP86" s="253"/>
      <c r="AQ86" s="355"/>
      <c r="AR86" s="563"/>
    </row>
    <row r="87" spans="1:44" ht="21" hidden="1">
      <c r="A87" s="563"/>
      <c r="B87" s="354"/>
      <c r="C87" s="325"/>
      <c r="D87" s="323" t="s">
        <v>527</v>
      </c>
      <c r="E87" s="576"/>
      <c r="F87" s="576"/>
      <c r="G87" s="1762"/>
      <c r="H87" s="1762"/>
      <c r="I87" s="577"/>
      <c r="J87" s="253"/>
      <c r="K87" s="253"/>
      <c r="L87" s="253"/>
      <c r="M87" s="253"/>
      <c r="N87" s="253"/>
      <c r="O87" s="253"/>
      <c r="P87" s="253"/>
      <c r="Q87" s="253"/>
      <c r="R87" s="253"/>
      <c r="S87" s="253"/>
      <c r="T87" s="253"/>
      <c r="U87" s="253"/>
      <c r="V87" s="253"/>
      <c r="W87" s="253"/>
      <c r="X87" s="253"/>
      <c r="Y87" s="253"/>
      <c r="Z87" s="253"/>
      <c r="AA87" s="253"/>
      <c r="AB87" s="253"/>
      <c r="AC87" s="253"/>
      <c r="AD87" s="253"/>
      <c r="AE87" s="253"/>
      <c r="AF87" s="253"/>
      <c r="AG87" s="253"/>
      <c r="AH87" s="253"/>
      <c r="AI87" s="253"/>
      <c r="AJ87" s="253"/>
      <c r="AK87" s="253"/>
      <c r="AL87" s="253"/>
      <c r="AM87" s="253"/>
      <c r="AN87" s="253"/>
      <c r="AO87" s="253"/>
      <c r="AP87" s="253"/>
      <c r="AQ87" s="355"/>
      <c r="AR87" s="563"/>
    </row>
    <row r="88" spans="1:44" ht="21.6" hidden="1" thickBot="1">
      <c r="A88" s="563"/>
      <c r="B88" s="354"/>
      <c r="C88" s="325"/>
      <c r="D88" s="315" t="s">
        <v>414</v>
      </c>
      <c r="E88" s="578"/>
      <c r="F88" s="814"/>
      <c r="G88" s="1763"/>
      <c r="H88" s="1764"/>
      <c r="I88" s="579"/>
      <c r="J88" s="253"/>
      <c r="K88" s="253"/>
      <c r="L88" s="253"/>
      <c r="M88" s="253"/>
      <c r="N88" s="253"/>
      <c r="O88" s="253"/>
      <c r="P88" s="253"/>
      <c r="Q88" s="253"/>
      <c r="R88" s="253"/>
      <c r="S88" s="253"/>
      <c r="T88" s="253"/>
      <c r="U88" s="253"/>
      <c r="V88" s="253"/>
      <c r="W88" s="253"/>
      <c r="X88" s="253"/>
      <c r="Y88" s="253"/>
      <c r="Z88" s="253"/>
      <c r="AA88" s="253"/>
      <c r="AB88" s="253"/>
      <c r="AC88" s="253"/>
      <c r="AD88" s="253"/>
      <c r="AE88" s="253"/>
      <c r="AF88" s="253"/>
      <c r="AG88" s="253"/>
      <c r="AH88" s="253"/>
      <c r="AI88" s="253"/>
      <c r="AJ88" s="253"/>
      <c r="AK88" s="253"/>
      <c r="AL88" s="253"/>
      <c r="AM88" s="253"/>
      <c r="AN88" s="253"/>
      <c r="AO88" s="253"/>
      <c r="AP88" s="253"/>
      <c r="AQ88" s="355"/>
      <c r="AR88" s="563"/>
    </row>
    <row r="89" spans="1:44" ht="21">
      <c r="A89" s="563"/>
      <c r="B89" s="354"/>
      <c r="C89" s="325"/>
      <c r="D89" s="253"/>
      <c r="E89" s="325"/>
      <c r="F89" s="325"/>
      <c r="G89" s="253"/>
      <c r="H89" s="253"/>
      <c r="I89" s="253"/>
      <c r="J89" s="253"/>
      <c r="K89" s="253"/>
      <c r="L89" s="253"/>
      <c r="M89" s="253"/>
      <c r="N89" s="253"/>
      <c r="O89" s="253"/>
      <c r="P89" s="253"/>
      <c r="Q89" s="253"/>
      <c r="R89" s="253"/>
      <c r="S89" s="253"/>
      <c r="T89" s="253"/>
      <c r="U89" s="253"/>
      <c r="V89" s="253"/>
      <c r="W89" s="253"/>
      <c r="X89" s="253"/>
      <c r="Y89" s="253"/>
      <c r="Z89" s="253"/>
      <c r="AA89" s="253"/>
      <c r="AB89" s="253"/>
      <c r="AC89" s="253"/>
      <c r="AD89" s="253"/>
      <c r="AE89" s="253"/>
      <c r="AF89" s="253"/>
      <c r="AG89" s="253"/>
      <c r="AH89" s="253"/>
      <c r="AI89" s="253"/>
      <c r="AJ89" s="253"/>
      <c r="AK89" s="253"/>
      <c r="AL89" s="253"/>
      <c r="AM89" s="253"/>
      <c r="AN89" s="253"/>
      <c r="AO89" s="253"/>
      <c r="AP89" s="253"/>
      <c r="AQ89" s="355"/>
      <c r="AR89" s="563"/>
    </row>
    <row r="90" spans="1:44" s="573" customFormat="1" ht="19.8" hidden="1">
      <c r="A90" s="568"/>
      <c r="B90" s="569"/>
      <c r="C90" s="546" t="s">
        <v>528</v>
      </c>
      <c r="D90" s="571"/>
      <c r="E90" s="571"/>
      <c r="F90" s="571"/>
      <c r="G90" s="571"/>
      <c r="H90" s="571"/>
      <c r="I90" s="571"/>
      <c r="J90" s="571"/>
      <c r="K90" s="571"/>
      <c r="L90" s="571"/>
      <c r="M90" s="571"/>
      <c r="N90" s="571"/>
      <c r="O90" s="571"/>
      <c r="P90" s="571"/>
      <c r="Q90" s="571"/>
      <c r="R90" s="571"/>
      <c r="S90" s="571"/>
      <c r="T90" s="571"/>
      <c r="U90" s="571"/>
      <c r="V90" s="571"/>
      <c r="W90" s="571"/>
      <c r="X90" s="571"/>
      <c r="Y90" s="571"/>
      <c r="Z90" s="571"/>
      <c r="AA90" s="571"/>
      <c r="AB90" s="571"/>
      <c r="AC90" s="571"/>
      <c r="AD90" s="571"/>
      <c r="AE90" s="571"/>
      <c r="AF90" s="571"/>
      <c r="AG90" s="571"/>
      <c r="AH90" s="571"/>
      <c r="AI90" s="571"/>
      <c r="AJ90" s="571"/>
      <c r="AK90" s="571"/>
      <c r="AL90" s="571"/>
      <c r="AM90" s="571"/>
      <c r="AN90" s="571"/>
      <c r="AO90" s="571"/>
      <c r="AP90" s="571"/>
      <c r="AQ90" s="572"/>
      <c r="AR90" s="568"/>
    </row>
    <row r="91" spans="1:44" hidden="1">
      <c r="A91" s="563"/>
      <c r="B91" s="354"/>
      <c r="C91" s="253"/>
      <c r="D91" s="253"/>
      <c r="E91" s="253"/>
      <c r="F91" s="253"/>
      <c r="G91" s="253"/>
      <c r="H91" s="253"/>
      <c r="I91" s="253"/>
      <c r="J91" s="253"/>
      <c r="K91" s="253"/>
      <c r="L91" s="253"/>
      <c r="M91" s="253"/>
      <c r="N91" s="253"/>
      <c r="O91" s="253"/>
      <c r="P91" s="253"/>
      <c r="Q91" s="253"/>
      <c r="R91" s="253"/>
      <c r="S91" s="253"/>
      <c r="T91" s="253"/>
      <c r="U91" s="253"/>
      <c r="V91" s="253"/>
      <c r="W91" s="253"/>
      <c r="X91" s="253"/>
      <c r="Y91" s="253"/>
      <c r="Z91" s="253"/>
      <c r="AA91" s="253"/>
      <c r="AB91" s="253"/>
      <c r="AC91" s="253"/>
      <c r="AD91" s="253"/>
      <c r="AE91" s="253"/>
      <c r="AF91" s="253"/>
      <c r="AG91" s="253"/>
      <c r="AH91" s="253"/>
      <c r="AI91" s="253"/>
      <c r="AJ91" s="253"/>
      <c r="AK91" s="253"/>
      <c r="AL91" s="253"/>
      <c r="AM91" s="253"/>
      <c r="AN91" s="253"/>
      <c r="AO91" s="253"/>
      <c r="AP91" s="253"/>
      <c r="AQ91" s="355"/>
      <c r="AR91" s="563"/>
    </row>
    <row r="92" spans="1:44" ht="25.05" hidden="1" customHeight="1" thickBot="1">
      <c r="A92" s="563"/>
      <c r="B92" s="354"/>
      <c r="C92" s="253"/>
      <c r="D92" s="1765" t="s">
        <v>529</v>
      </c>
      <c r="E92" s="1766"/>
      <c r="F92" s="1766"/>
      <c r="G92" s="1766"/>
      <c r="H92" s="1767"/>
      <c r="I92" s="1768" t="s">
        <v>530</v>
      </c>
      <c r="J92" s="1769"/>
      <c r="K92" s="1741" t="s">
        <v>488</v>
      </c>
      <c r="L92" s="1742"/>
      <c r="M92" s="253"/>
      <c r="N92" s="253"/>
      <c r="O92" s="253"/>
      <c r="P92" s="253"/>
      <c r="Q92" s="253"/>
      <c r="R92" s="253"/>
      <c r="S92" s="253"/>
      <c r="T92" s="253"/>
      <c r="U92" s="253"/>
      <c r="V92" s="253"/>
      <c r="W92" s="253"/>
      <c r="X92" s="253"/>
      <c r="Y92" s="253"/>
      <c r="Z92" s="253"/>
      <c r="AA92" s="253"/>
      <c r="AB92" s="253"/>
      <c r="AC92" s="253"/>
      <c r="AD92" s="253"/>
      <c r="AE92" s="253"/>
      <c r="AF92" s="253"/>
      <c r="AG92" s="253"/>
      <c r="AH92" s="253"/>
      <c r="AI92" s="253"/>
      <c r="AJ92" s="253"/>
      <c r="AK92" s="253"/>
      <c r="AL92" s="253"/>
      <c r="AM92" s="253"/>
      <c r="AN92" s="253"/>
      <c r="AO92" s="253"/>
      <c r="AP92" s="253"/>
      <c r="AQ92" s="355"/>
      <c r="AR92" s="563"/>
    </row>
    <row r="93" spans="1:44" ht="21.6" hidden="1" thickBot="1">
      <c r="A93" s="563"/>
      <c r="B93" s="354"/>
      <c r="C93" s="253"/>
      <c r="D93" s="140" t="s">
        <v>531</v>
      </c>
      <c r="E93" s="1735" t="s">
        <v>532</v>
      </c>
      <c r="F93" s="1736"/>
      <c r="G93" s="1736"/>
      <c r="H93" s="1737"/>
      <c r="I93" s="253"/>
      <c r="J93" s="253"/>
      <c r="K93" s="324"/>
      <c r="L93" s="324"/>
      <c r="M93" s="253"/>
      <c r="N93" s="253"/>
      <c r="O93" s="253"/>
      <c r="P93" s="253"/>
      <c r="Q93" s="253"/>
      <c r="R93" s="253"/>
      <c r="S93" s="253"/>
      <c r="T93" s="253"/>
      <c r="U93" s="253"/>
      <c r="V93" s="253"/>
      <c r="W93" s="253"/>
      <c r="X93" s="253"/>
      <c r="Y93" s="253"/>
      <c r="Z93" s="253"/>
      <c r="AA93" s="253"/>
      <c r="AB93" s="253"/>
      <c r="AC93" s="253"/>
      <c r="AD93" s="253"/>
      <c r="AE93" s="253"/>
      <c r="AF93" s="253"/>
      <c r="AG93" s="253"/>
      <c r="AH93" s="253"/>
      <c r="AI93" s="253"/>
      <c r="AJ93" s="253"/>
      <c r="AK93" s="253"/>
      <c r="AL93" s="253"/>
      <c r="AM93" s="253"/>
      <c r="AN93" s="253"/>
      <c r="AO93" s="253"/>
      <c r="AP93" s="253"/>
      <c r="AQ93" s="355"/>
      <c r="AR93" s="563"/>
    </row>
    <row r="94" spans="1:44" ht="25.95" hidden="1" customHeight="1" thickBot="1">
      <c r="A94" s="563"/>
      <c r="B94" s="354"/>
      <c r="C94" s="253"/>
      <c r="D94" s="315" t="s">
        <v>523</v>
      </c>
      <c r="E94" s="1738"/>
      <c r="F94" s="1739"/>
      <c r="G94" s="1739"/>
      <c r="H94" s="1740"/>
      <c r="I94" s="253"/>
      <c r="J94" s="1743" t="s">
        <v>488</v>
      </c>
      <c r="K94" s="1744"/>
      <c r="L94" s="1744"/>
      <c r="M94" s="1744"/>
      <c r="N94" s="1744"/>
      <c r="O94" s="1744"/>
      <c r="P94" s="1744"/>
      <c r="Q94" s="1745"/>
      <c r="R94" s="253"/>
      <c r="S94" s="253"/>
      <c r="T94" s="253"/>
      <c r="U94" s="253"/>
      <c r="V94" s="253"/>
      <c r="W94" s="253"/>
      <c r="X94" s="253"/>
      <c r="Y94" s="253"/>
      <c r="Z94" s="253"/>
      <c r="AA94" s="253"/>
      <c r="AB94" s="253"/>
      <c r="AC94" s="253"/>
      <c r="AD94" s="253"/>
      <c r="AE94" s="253"/>
      <c r="AF94" s="253"/>
      <c r="AG94" s="253"/>
      <c r="AH94" s="253"/>
      <c r="AI94" s="253"/>
      <c r="AJ94" s="253"/>
      <c r="AK94" s="253"/>
      <c r="AL94" s="253"/>
      <c r="AM94" s="253"/>
      <c r="AN94" s="253"/>
      <c r="AO94" s="253"/>
      <c r="AP94" s="253"/>
      <c r="AQ94" s="355"/>
      <c r="AR94" s="563"/>
    </row>
    <row r="95" spans="1:44" ht="21.6" hidden="1" thickBot="1">
      <c r="A95" s="563"/>
      <c r="B95" s="354"/>
      <c r="C95" s="253"/>
      <c r="D95" s="315" t="s">
        <v>524</v>
      </c>
      <c r="E95" s="1738"/>
      <c r="F95" s="1739"/>
      <c r="G95" s="1739"/>
      <c r="H95" s="1740"/>
      <c r="I95" s="253"/>
      <c r="J95" s="1746"/>
      <c r="K95" s="1747"/>
      <c r="L95" s="1747"/>
      <c r="M95" s="1747"/>
      <c r="N95" s="1747"/>
      <c r="O95" s="1747"/>
      <c r="P95" s="1747"/>
      <c r="Q95" s="1748"/>
      <c r="R95" s="253"/>
      <c r="S95" s="253"/>
      <c r="T95" s="253"/>
      <c r="U95" s="253"/>
      <c r="V95" s="253"/>
      <c r="W95" s="253"/>
      <c r="X95" s="253"/>
      <c r="Y95" s="253"/>
      <c r="Z95" s="253"/>
      <c r="AA95" s="253"/>
      <c r="AB95" s="253"/>
      <c r="AC95" s="253"/>
      <c r="AD95" s="253"/>
      <c r="AE95" s="253"/>
      <c r="AF95" s="253"/>
      <c r="AG95" s="253"/>
      <c r="AH95" s="253"/>
      <c r="AI95" s="253"/>
      <c r="AJ95" s="253"/>
      <c r="AK95" s="253"/>
      <c r="AL95" s="253"/>
      <c r="AM95" s="253"/>
      <c r="AN95" s="253"/>
      <c r="AO95" s="253"/>
      <c r="AP95" s="253"/>
      <c r="AQ95" s="355"/>
      <c r="AR95" s="563"/>
    </row>
    <row r="96" spans="1:44" ht="21.6" hidden="1" thickBot="1">
      <c r="A96" s="563"/>
      <c r="B96" s="354"/>
      <c r="C96" s="253"/>
      <c r="D96" s="315" t="s">
        <v>525</v>
      </c>
      <c r="E96" s="1738"/>
      <c r="F96" s="1739"/>
      <c r="G96" s="1739"/>
      <c r="H96" s="1740"/>
      <c r="I96" s="325"/>
      <c r="J96" s="1746"/>
      <c r="K96" s="1747"/>
      <c r="L96" s="1747"/>
      <c r="M96" s="1747"/>
      <c r="N96" s="1747"/>
      <c r="O96" s="1747"/>
      <c r="P96" s="1747"/>
      <c r="Q96" s="1748"/>
      <c r="R96" s="253"/>
      <c r="S96" s="253"/>
      <c r="T96" s="253"/>
      <c r="U96" s="253"/>
      <c r="V96" s="253"/>
      <c r="W96" s="253"/>
      <c r="X96" s="253"/>
      <c r="Y96" s="253"/>
      <c r="Z96" s="253"/>
      <c r="AA96" s="253"/>
      <c r="AB96" s="253"/>
      <c r="AC96" s="253"/>
      <c r="AD96" s="253"/>
      <c r="AE96" s="253"/>
      <c r="AF96" s="253"/>
      <c r="AG96" s="253"/>
      <c r="AH96" s="253"/>
      <c r="AI96" s="253"/>
      <c r="AJ96" s="253"/>
      <c r="AK96" s="253"/>
      <c r="AL96" s="253"/>
      <c r="AM96" s="253"/>
      <c r="AN96" s="253"/>
      <c r="AO96" s="253"/>
      <c r="AP96" s="253"/>
      <c r="AQ96" s="355"/>
      <c r="AR96" s="563"/>
    </row>
    <row r="97" spans="1:44" ht="21.6" hidden="1" thickBot="1">
      <c r="A97" s="563"/>
      <c r="B97" s="354"/>
      <c r="C97" s="253"/>
      <c r="D97" s="315" t="s">
        <v>526</v>
      </c>
      <c r="E97" s="1738"/>
      <c r="F97" s="1739"/>
      <c r="G97" s="1739"/>
      <c r="H97" s="1740"/>
      <c r="I97" s="253"/>
      <c r="J97" s="1746"/>
      <c r="K97" s="1747"/>
      <c r="L97" s="1747"/>
      <c r="M97" s="1747"/>
      <c r="N97" s="1747"/>
      <c r="O97" s="1747"/>
      <c r="P97" s="1747"/>
      <c r="Q97" s="1748"/>
      <c r="R97" s="253"/>
      <c r="S97" s="253"/>
      <c r="T97" s="253"/>
      <c r="U97" s="253"/>
      <c r="V97" s="253"/>
      <c r="W97" s="253"/>
      <c r="X97" s="253"/>
      <c r="Y97" s="253"/>
      <c r="Z97" s="253"/>
      <c r="AA97" s="253"/>
      <c r="AB97" s="253"/>
      <c r="AC97" s="253"/>
      <c r="AD97" s="253"/>
      <c r="AE97" s="253"/>
      <c r="AF97" s="253"/>
      <c r="AG97" s="253"/>
      <c r="AH97" s="253"/>
      <c r="AI97" s="253"/>
      <c r="AJ97" s="253"/>
      <c r="AK97" s="253"/>
      <c r="AL97" s="253"/>
      <c r="AM97" s="253"/>
      <c r="AN97" s="253"/>
      <c r="AO97" s="253"/>
      <c r="AP97" s="253"/>
      <c r="AQ97" s="355"/>
      <c r="AR97" s="563"/>
    </row>
    <row r="98" spans="1:44" ht="21.6" hidden="1" thickBot="1">
      <c r="A98" s="563"/>
      <c r="B98" s="354"/>
      <c r="C98" s="253"/>
      <c r="D98" s="315" t="s">
        <v>527</v>
      </c>
      <c r="E98" s="1738"/>
      <c r="F98" s="1739"/>
      <c r="G98" s="1739"/>
      <c r="H98" s="1740"/>
      <c r="I98" s="253"/>
      <c r="J98" s="1746"/>
      <c r="K98" s="1747"/>
      <c r="L98" s="1747"/>
      <c r="M98" s="1747"/>
      <c r="N98" s="1747"/>
      <c r="O98" s="1747"/>
      <c r="P98" s="1747"/>
      <c r="Q98" s="1748"/>
      <c r="R98" s="253"/>
      <c r="S98" s="253"/>
      <c r="T98" s="253"/>
      <c r="U98" s="253"/>
      <c r="V98" s="253"/>
      <c r="W98" s="253"/>
      <c r="X98" s="253"/>
      <c r="Y98" s="253"/>
      <c r="Z98" s="253"/>
      <c r="AA98" s="253"/>
      <c r="AB98" s="253"/>
      <c r="AC98" s="253"/>
      <c r="AD98" s="253"/>
      <c r="AE98" s="253"/>
      <c r="AF98" s="253"/>
      <c r="AG98" s="253"/>
      <c r="AH98" s="253"/>
      <c r="AI98" s="253"/>
      <c r="AJ98" s="253"/>
      <c r="AK98" s="253"/>
      <c r="AL98" s="253"/>
      <c r="AM98" s="253"/>
      <c r="AN98" s="253"/>
      <c r="AO98" s="253"/>
      <c r="AP98" s="253"/>
      <c r="AQ98" s="355"/>
      <c r="AR98" s="563"/>
    </row>
    <row r="99" spans="1:44" ht="21.6" hidden="1" thickBot="1">
      <c r="A99" s="563"/>
      <c r="B99" s="354"/>
      <c r="C99" s="253"/>
      <c r="D99" s="317" t="s">
        <v>414</v>
      </c>
      <c r="E99" s="1752"/>
      <c r="F99" s="1753"/>
      <c r="G99" s="1753"/>
      <c r="H99" s="1754"/>
      <c r="I99" s="253"/>
      <c r="J99" s="1749"/>
      <c r="K99" s="1750"/>
      <c r="L99" s="1750"/>
      <c r="M99" s="1750"/>
      <c r="N99" s="1750"/>
      <c r="O99" s="1750"/>
      <c r="P99" s="1750"/>
      <c r="Q99" s="1751"/>
      <c r="R99" s="253"/>
      <c r="S99" s="253"/>
      <c r="T99" s="253"/>
      <c r="U99" s="253"/>
      <c r="V99" s="253"/>
      <c r="W99" s="253"/>
      <c r="X99" s="253"/>
      <c r="Y99" s="253"/>
      <c r="Z99" s="253"/>
      <c r="AA99" s="253"/>
      <c r="AB99" s="253"/>
      <c r="AC99" s="253"/>
      <c r="AD99" s="253"/>
      <c r="AE99" s="253"/>
      <c r="AF99" s="253"/>
      <c r="AG99" s="253"/>
      <c r="AH99" s="253"/>
      <c r="AI99" s="253"/>
      <c r="AJ99" s="253"/>
      <c r="AK99" s="253"/>
      <c r="AL99" s="253"/>
      <c r="AM99" s="253"/>
      <c r="AN99" s="253"/>
      <c r="AO99" s="253"/>
      <c r="AP99" s="253"/>
      <c r="AQ99" s="355"/>
      <c r="AR99" s="563"/>
    </row>
    <row r="100" spans="1:44" hidden="1">
      <c r="A100" s="563"/>
      <c r="B100" s="354"/>
      <c r="C100" s="253"/>
      <c r="D100" s="253"/>
      <c r="E100" s="253"/>
      <c r="F100" s="253"/>
      <c r="G100" s="253"/>
      <c r="H100" s="253"/>
      <c r="I100" s="253"/>
      <c r="J100" s="253"/>
      <c r="K100" s="253"/>
      <c r="L100" s="253"/>
      <c r="M100" s="253"/>
      <c r="N100" s="253"/>
      <c r="O100" s="253"/>
      <c r="P100" s="253"/>
      <c r="Q100" s="253"/>
      <c r="R100" s="253"/>
      <c r="S100" s="253"/>
      <c r="T100" s="253"/>
      <c r="U100" s="253"/>
      <c r="V100" s="253"/>
      <c r="W100" s="253"/>
      <c r="X100" s="253"/>
      <c r="Y100" s="253"/>
      <c r="Z100" s="253"/>
      <c r="AA100" s="253"/>
      <c r="AB100" s="253"/>
      <c r="AC100" s="253"/>
      <c r="AD100" s="253"/>
      <c r="AE100" s="253"/>
      <c r="AF100" s="253"/>
      <c r="AG100" s="253"/>
      <c r="AH100" s="253"/>
      <c r="AI100" s="253"/>
      <c r="AJ100" s="253"/>
      <c r="AK100" s="253"/>
      <c r="AL100" s="253"/>
      <c r="AM100" s="253"/>
      <c r="AN100" s="253"/>
      <c r="AO100" s="253"/>
      <c r="AP100" s="253"/>
      <c r="AQ100" s="355"/>
      <c r="AR100" s="563"/>
    </row>
    <row r="101" spans="1:44" s="573" customFormat="1" ht="19.8" hidden="1">
      <c r="A101" s="568"/>
      <c r="B101" s="547" t="s">
        <v>533</v>
      </c>
      <c r="C101" s="571"/>
      <c r="D101" s="571"/>
      <c r="E101" s="571"/>
      <c r="F101" s="571"/>
      <c r="G101" s="571"/>
      <c r="H101" s="571"/>
      <c r="I101" s="571"/>
      <c r="J101" s="571"/>
      <c r="K101" s="571"/>
      <c r="L101" s="571"/>
      <c r="M101" s="571"/>
      <c r="N101" s="571"/>
      <c r="O101" s="571"/>
      <c r="P101" s="571"/>
      <c r="Q101" s="571"/>
      <c r="R101" s="571"/>
      <c r="S101" s="571"/>
      <c r="T101" s="571"/>
      <c r="U101" s="571"/>
      <c r="V101" s="571"/>
      <c r="W101" s="571"/>
      <c r="X101" s="571"/>
      <c r="Y101" s="571"/>
      <c r="Z101" s="571"/>
      <c r="AA101" s="571"/>
      <c r="AB101" s="571"/>
      <c r="AC101" s="571"/>
      <c r="AD101" s="571"/>
      <c r="AE101" s="571"/>
      <c r="AF101" s="571"/>
      <c r="AG101" s="571"/>
      <c r="AH101" s="571"/>
      <c r="AI101" s="571"/>
      <c r="AJ101" s="571"/>
      <c r="AK101" s="571"/>
      <c r="AL101" s="571"/>
      <c r="AM101" s="571"/>
      <c r="AN101" s="571"/>
      <c r="AO101" s="571"/>
      <c r="AP101" s="571"/>
      <c r="AQ101" s="572"/>
      <c r="AR101" s="568"/>
    </row>
    <row r="102" spans="1:44" hidden="1">
      <c r="A102" s="563"/>
      <c r="B102" s="354"/>
      <c r="C102" s="253"/>
      <c r="D102" s="253"/>
      <c r="E102" s="253"/>
      <c r="F102" s="253"/>
      <c r="G102" s="253"/>
      <c r="H102" s="253"/>
      <c r="I102" s="253"/>
      <c r="J102" s="253"/>
      <c r="K102" s="253"/>
      <c r="L102" s="253"/>
      <c r="M102" s="253"/>
      <c r="N102" s="253"/>
      <c r="O102" s="253"/>
      <c r="P102" s="253"/>
      <c r="Q102" s="253"/>
      <c r="R102" s="253"/>
      <c r="S102" s="253"/>
      <c r="T102" s="253"/>
      <c r="U102" s="253"/>
      <c r="V102" s="253"/>
      <c r="W102" s="253"/>
      <c r="X102" s="253"/>
      <c r="Y102" s="253"/>
      <c r="Z102" s="253"/>
      <c r="AA102" s="253"/>
      <c r="AB102" s="253"/>
      <c r="AC102" s="253"/>
      <c r="AD102" s="253"/>
      <c r="AE102" s="253"/>
      <c r="AF102" s="253"/>
      <c r="AG102" s="253"/>
      <c r="AH102" s="253"/>
      <c r="AI102" s="253"/>
      <c r="AJ102" s="253"/>
      <c r="AK102" s="253"/>
      <c r="AL102" s="253"/>
      <c r="AM102" s="253"/>
      <c r="AN102" s="253"/>
      <c r="AO102" s="253"/>
      <c r="AP102" s="253"/>
      <c r="AQ102" s="355"/>
      <c r="AR102" s="563"/>
    </row>
    <row r="103" spans="1:44" ht="21.6" hidden="1" thickBot="1">
      <c r="A103" s="563"/>
      <c r="B103" s="354"/>
      <c r="C103" s="253"/>
      <c r="D103" s="322" t="s">
        <v>490</v>
      </c>
      <c r="E103" s="1770" t="s">
        <v>534</v>
      </c>
      <c r="F103" s="1771"/>
      <c r="G103" s="1772"/>
      <c r="H103" s="1773"/>
      <c r="I103" s="253"/>
      <c r="J103" s="253"/>
      <c r="K103" s="253"/>
      <c r="L103" s="253"/>
      <c r="M103" s="253"/>
      <c r="N103" s="253"/>
      <c r="O103" s="253"/>
      <c r="P103" s="253"/>
      <c r="Q103" s="253"/>
      <c r="R103" s="253"/>
      <c r="S103" s="253"/>
      <c r="T103" s="253"/>
      <c r="U103" s="253"/>
      <c r="V103" s="253"/>
      <c r="W103" s="253"/>
      <c r="X103" s="253"/>
      <c r="Y103" s="253"/>
      <c r="Z103" s="253"/>
      <c r="AA103" s="253"/>
      <c r="AB103" s="253"/>
      <c r="AC103" s="253"/>
      <c r="AD103" s="253"/>
      <c r="AE103" s="253"/>
      <c r="AF103" s="253"/>
      <c r="AG103" s="253"/>
      <c r="AH103" s="253"/>
      <c r="AI103" s="253"/>
      <c r="AJ103" s="253"/>
      <c r="AK103" s="253"/>
      <c r="AL103" s="253"/>
      <c r="AM103" s="253"/>
      <c r="AN103" s="253"/>
      <c r="AO103" s="253"/>
      <c r="AP103" s="253"/>
      <c r="AQ103" s="355"/>
      <c r="AR103" s="563"/>
    </row>
    <row r="104" spans="1:44" ht="21" hidden="1">
      <c r="A104" s="563"/>
      <c r="B104" s="354"/>
      <c r="C104" s="253"/>
      <c r="D104" s="323" t="s">
        <v>523</v>
      </c>
      <c r="E104" s="1731"/>
      <c r="F104" s="1731"/>
      <c r="G104" s="1732"/>
      <c r="H104" s="1732"/>
      <c r="I104" s="253"/>
      <c r="J104" s="253"/>
      <c r="K104" s="253"/>
      <c r="L104" s="253"/>
      <c r="M104" s="253"/>
      <c r="N104" s="253"/>
      <c r="O104" s="253"/>
      <c r="P104" s="253"/>
      <c r="Q104" s="253"/>
      <c r="R104" s="253"/>
      <c r="S104" s="253"/>
      <c r="T104" s="253"/>
      <c r="U104" s="253"/>
      <c r="V104" s="253"/>
      <c r="W104" s="253"/>
      <c r="X104" s="253"/>
      <c r="Y104" s="253"/>
      <c r="Z104" s="253"/>
      <c r="AA104" s="253"/>
      <c r="AB104" s="253"/>
      <c r="AC104" s="253"/>
      <c r="AD104" s="253"/>
      <c r="AE104" s="253"/>
      <c r="AF104" s="253"/>
      <c r="AG104" s="253"/>
      <c r="AH104" s="253"/>
      <c r="AI104" s="253"/>
      <c r="AJ104" s="253"/>
      <c r="AK104" s="253"/>
      <c r="AL104" s="253"/>
      <c r="AM104" s="253"/>
      <c r="AN104" s="253"/>
      <c r="AO104" s="253"/>
      <c r="AP104" s="253"/>
      <c r="AQ104" s="355"/>
      <c r="AR104" s="563"/>
    </row>
    <row r="105" spans="1:44" ht="21" hidden="1">
      <c r="A105" s="563"/>
      <c r="B105" s="354"/>
      <c r="C105" s="253"/>
      <c r="D105" s="323" t="s">
        <v>524</v>
      </c>
      <c r="E105" s="1733"/>
      <c r="F105" s="1733"/>
      <c r="G105" s="1734"/>
      <c r="H105" s="1734"/>
      <c r="I105" s="253"/>
      <c r="J105" s="253"/>
      <c r="K105" s="253"/>
      <c r="L105" s="253"/>
      <c r="M105" s="253"/>
      <c r="N105" s="253"/>
      <c r="O105" s="253"/>
      <c r="P105" s="253"/>
      <c r="Q105" s="253"/>
      <c r="R105" s="253"/>
      <c r="S105" s="253"/>
      <c r="T105" s="253"/>
      <c r="U105" s="253"/>
      <c r="V105" s="253"/>
      <c r="W105" s="253"/>
      <c r="X105" s="253"/>
      <c r="Y105" s="253"/>
      <c r="Z105" s="253"/>
      <c r="AA105" s="253"/>
      <c r="AB105" s="253"/>
      <c r="AC105" s="253"/>
      <c r="AD105" s="253"/>
      <c r="AE105" s="253"/>
      <c r="AF105" s="253"/>
      <c r="AG105" s="253"/>
      <c r="AH105" s="253"/>
      <c r="AI105" s="253"/>
      <c r="AJ105" s="253"/>
      <c r="AK105" s="253"/>
      <c r="AL105" s="253"/>
      <c r="AM105" s="253"/>
      <c r="AN105" s="253"/>
      <c r="AO105" s="253"/>
      <c r="AP105" s="253"/>
      <c r="AQ105" s="355"/>
      <c r="AR105" s="563"/>
    </row>
    <row r="106" spans="1:44" ht="21" hidden="1">
      <c r="A106" s="563"/>
      <c r="B106" s="354"/>
      <c r="C106" s="253"/>
      <c r="D106" s="323" t="s">
        <v>525</v>
      </c>
      <c r="E106" s="1733"/>
      <c r="F106" s="1733"/>
      <c r="G106" s="1734"/>
      <c r="H106" s="1734"/>
      <c r="I106" s="253"/>
      <c r="J106" s="253"/>
      <c r="K106" s="253"/>
      <c r="L106" s="253"/>
      <c r="M106" s="253"/>
      <c r="N106" s="253"/>
      <c r="O106" s="253"/>
      <c r="P106" s="253"/>
      <c r="Q106" s="253"/>
      <c r="R106" s="253"/>
      <c r="S106" s="253"/>
      <c r="T106" s="253"/>
      <c r="U106" s="253"/>
      <c r="V106" s="253"/>
      <c r="W106" s="253"/>
      <c r="X106" s="253"/>
      <c r="Y106" s="253"/>
      <c r="Z106" s="253"/>
      <c r="AA106" s="253"/>
      <c r="AB106" s="253"/>
      <c r="AC106" s="253"/>
      <c r="AD106" s="253"/>
      <c r="AE106" s="253"/>
      <c r="AF106" s="253"/>
      <c r="AG106" s="253"/>
      <c r="AH106" s="253"/>
      <c r="AI106" s="253"/>
      <c r="AJ106" s="253"/>
      <c r="AK106" s="253"/>
      <c r="AL106" s="253"/>
      <c r="AM106" s="253"/>
      <c r="AN106" s="253"/>
      <c r="AO106" s="253"/>
      <c r="AP106" s="253"/>
      <c r="AQ106" s="355"/>
      <c r="AR106" s="563"/>
    </row>
    <row r="107" spans="1:44" ht="21" hidden="1">
      <c r="A107" s="563"/>
      <c r="B107" s="354"/>
      <c r="C107" s="253"/>
      <c r="D107" s="323" t="s">
        <v>526</v>
      </c>
      <c r="E107" s="1733"/>
      <c r="F107" s="1733"/>
      <c r="G107" s="1734"/>
      <c r="H107" s="1734"/>
      <c r="I107" s="253"/>
      <c r="J107" s="253"/>
      <c r="K107" s="253"/>
      <c r="L107" s="253"/>
      <c r="M107" s="253"/>
      <c r="N107" s="253"/>
      <c r="O107" s="253"/>
      <c r="P107" s="253"/>
      <c r="Q107" s="253"/>
      <c r="R107" s="253"/>
      <c r="S107" s="253"/>
      <c r="T107" s="253"/>
      <c r="U107" s="253"/>
      <c r="V107" s="253"/>
      <c r="W107" s="253"/>
      <c r="X107" s="253"/>
      <c r="Y107" s="253"/>
      <c r="Z107" s="253"/>
      <c r="AA107" s="253"/>
      <c r="AB107" s="253"/>
      <c r="AC107" s="253"/>
      <c r="AD107" s="253"/>
      <c r="AE107" s="253"/>
      <c r="AF107" s="253"/>
      <c r="AG107" s="253"/>
      <c r="AH107" s="253"/>
      <c r="AI107" s="253"/>
      <c r="AJ107" s="253"/>
      <c r="AK107" s="253"/>
      <c r="AL107" s="253"/>
      <c r="AM107" s="253"/>
      <c r="AN107" s="253"/>
      <c r="AO107" s="253"/>
      <c r="AP107" s="253"/>
      <c r="AQ107" s="355"/>
      <c r="AR107" s="563"/>
    </row>
    <row r="108" spans="1:44" ht="21.6" hidden="1" thickBot="1">
      <c r="A108" s="563"/>
      <c r="B108" s="354"/>
      <c r="C108" s="253"/>
      <c r="D108" s="315" t="s">
        <v>527</v>
      </c>
      <c r="E108" s="1733"/>
      <c r="F108" s="1733"/>
      <c r="G108" s="1734"/>
      <c r="H108" s="1734"/>
      <c r="I108" s="253"/>
      <c r="J108" s="253"/>
      <c r="K108" s="253"/>
      <c r="L108" s="253"/>
      <c r="M108" s="253"/>
      <c r="N108" s="253"/>
      <c r="O108" s="253"/>
      <c r="P108" s="253"/>
      <c r="Q108" s="253"/>
      <c r="R108" s="253"/>
      <c r="S108" s="253"/>
      <c r="T108" s="253"/>
      <c r="U108" s="253"/>
      <c r="V108" s="253"/>
      <c r="W108" s="253"/>
      <c r="X108" s="253"/>
      <c r="Y108" s="253"/>
      <c r="Z108" s="253"/>
      <c r="AA108" s="253"/>
      <c r="AB108" s="253"/>
      <c r="AC108" s="253"/>
      <c r="AD108" s="253"/>
      <c r="AE108" s="253"/>
      <c r="AF108" s="253"/>
      <c r="AG108" s="253"/>
      <c r="AH108" s="253"/>
      <c r="AI108" s="253"/>
      <c r="AJ108" s="253"/>
      <c r="AK108" s="253"/>
      <c r="AL108" s="253"/>
      <c r="AM108" s="253"/>
      <c r="AN108" s="253"/>
      <c r="AO108" s="253"/>
      <c r="AP108" s="253"/>
      <c r="AQ108" s="355"/>
      <c r="AR108" s="563"/>
    </row>
    <row r="109" spans="1:44" ht="27" hidden="1" customHeight="1" thickBot="1">
      <c r="A109" s="563"/>
      <c r="B109" s="354"/>
      <c r="C109" s="253"/>
      <c r="D109" s="315" t="s">
        <v>414</v>
      </c>
      <c r="E109" s="1734"/>
      <c r="F109" s="1734"/>
      <c r="G109" s="1734"/>
      <c r="H109" s="1734"/>
      <c r="I109" s="253"/>
      <c r="J109" s="253"/>
      <c r="K109" s="253"/>
      <c r="L109" s="253"/>
      <c r="M109" s="253"/>
      <c r="N109" s="253"/>
      <c r="O109" s="253"/>
      <c r="P109" s="253"/>
      <c r="Q109" s="253"/>
      <c r="R109" s="253"/>
      <c r="S109" s="253"/>
      <c r="T109" s="253"/>
      <c r="U109" s="253"/>
      <c r="V109" s="253"/>
      <c r="W109" s="253"/>
      <c r="X109" s="253"/>
      <c r="Y109" s="253"/>
      <c r="Z109" s="253"/>
      <c r="AA109" s="253"/>
      <c r="AB109" s="253"/>
      <c r="AC109" s="253"/>
      <c r="AD109" s="253"/>
      <c r="AE109" s="253"/>
      <c r="AF109" s="253"/>
      <c r="AG109" s="253"/>
      <c r="AH109" s="253"/>
      <c r="AI109" s="253"/>
      <c r="AJ109" s="253"/>
      <c r="AK109" s="253"/>
      <c r="AL109" s="253"/>
      <c r="AM109" s="253"/>
      <c r="AN109" s="253"/>
      <c r="AO109" s="253"/>
      <c r="AP109" s="253"/>
      <c r="AQ109" s="355"/>
      <c r="AR109" s="563"/>
    </row>
    <row r="110" spans="1:44" ht="16.05" hidden="1" customHeight="1">
      <c r="A110" s="563"/>
      <c r="B110" s="354"/>
      <c r="C110" s="253"/>
      <c r="D110" s="316"/>
      <c r="E110" s="325"/>
      <c r="F110" s="325"/>
      <c r="G110" s="253"/>
      <c r="H110" s="253"/>
      <c r="I110" s="253"/>
      <c r="J110" s="253"/>
      <c r="K110" s="253"/>
      <c r="L110" s="253"/>
      <c r="M110" s="253"/>
      <c r="N110" s="253"/>
      <c r="O110" s="253"/>
      <c r="P110" s="253"/>
      <c r="Q110" s="253"/>
      <c r="R110" s="253"/>
      <c r="S110" s="253"/>
      <c r="T110" s="253"/>
      <c r="U110" s="253"/>
      <c r="V110" s="253"/>
      <c r="W110" s="253"/>
      <c r="X110" s="253"/>
      <c r="Y110" s="253"/>
      <c r="Z110" s="253"/>
      <c r="AA110" s="253"/>
      <c r="AB110" s="253"/>
      <c r="AC110" s="253"/>
      <c r="AD110" s="253"/>
      <c r="AE110" s="253"/>
      <c r="AF110" s="253"/>
      <c r="AG110" s="253"/>
      <c r="AH110" s="253"/>
      <c r="AI110" s="253"/>
      <c r="AJ110" s="253"/>
      <c r="AK110" s="253"/>
      <c r="AL110" s="253"/>
      <c r="AM110" s="253"/>
      <c r="AN110" s="253"/>
      <c r="AO110" s="253"/>
      <c r="AP110" s="253"/>
      <c r="AQ110" s="355"/>
      <c r="AR110" s="563"/>
    </row>
    <row r="111" spans="1:44" s="573" customFormat="1" ht="19.8" hidden="1">
      <c r="A111" s="568"/>
      <c r="B111" s="547" t="s">
        <v>535</v>
      </c>
      <c r="C111" s="571"/>
      <c r="D111" s="571"/>
      <c r="E111" s="571"/>
      <c r="F111" s="571"/>
      <c r="G111" s="571"/>
      <c r="H111" s="571"/>
      <c r="I111" s="571"/>
      <c r="J111" s="571"/>
      <c r="K111" s="571"/>
      <c r="L111" s="571"/>
      <c r="M111" s="571"/>
      <c r="N111" s="571"/>
      <c r="O111" s="571"/>
      <c r="P111" s="571"/>
      <c r="Q111" s="571"/>
      <c r="R111" s="571"/>
      <c r="S111" s="571"/>
      <c r="T111" s="571"/>
      <c r="U111" s="571"/>
      <c r="V111" s="571"/>
      <c r="W111" s="571"/>
      <c r="X111" s="571"/>
      <c r="Y111" s="571"/>
      <c r="Z111" s="571"/>
      <c r="AA111" s="571"/>
      <c r="AB111" s="571"/>
      <c r="AC111" s="571"/>
      <c r="AD111" s="571"/>
      <c r="AE111" s="571"/>
      <c r="AF111" s="571"/>
      <c r="AG111" s="571"/>
      <c r="AH111" s="571"/>
      <c r="AI111" s="571"/>
      <c r="AJ111" s="571"/>
      <c r="AK111" s="571"/>
      <c r="AL111" s="571"/>
      <c r="AM111" s="571"/>
      <c r="AN111" s="571"/>
      <c r="AO111" s="571"/>
      <c r="AP111" s="571"/>
      <c r="AQ111" s="572"/>
      <c r="AR111" s="568"/>
    </row>
    <row r="112" spans="1:44" hidden="1">
      <c r="A112" s="563"/>
      <c r="B112" s="354"/>
      <c r="C112" s="253"/>
      <c r="D112" s="253"/>
      <c r="E112" s="253"/>
      <c r="F112" s="253"/>
      <c r="G112" s="253"/>
      <c r="H112" s="253"/>
      <c r="I112" s="253"/>
      <c r="J112" s="253"/>
      <c r="K112" s="253"/>
      <c r="L112" s="253"/>
      <c r="M112" s="253"/>
      <c r="N112" s="253"/>
      <c r="O112" s="253"/>
      <c r="P112" s="253"/>
      <c r="Q112" s="253"/>
      <c r="R112" s="253"/>
      <c r="S112" s="253"/>
      <c r="T112" s="253"/>
      <c r="U112" s="253"/>
      <c r="V112" s="253"/>
      <c r="W112" s="253"/>
      <c r="X112" s="253"/>
      <c r="Y112" s="253"/>
      <c r="Z112" s="253"/>
      <c r="AA112" s="253"/>
      <c r="AB112" s="253"/>
      <c r="AC112" s="253"/>
      <c r="AD112" s="253"/>
      <c r="AE112" s="253"/>
      <c r="AF112" s="253"/>
      <c r="AG112" s="253"/>
      <c r="AH112" s="253"/>
      <c r="AI112" s="253"/>
      <c r="AJ112" s="253"/>
      <c r="AK112" s="253"/>
      <c r="AL112" s="253"/>
      <c r="AM112" s="253"/>
      <c r="AN112" s="253"/>
      <c r="AO112" s="253"/>
      <c r="AP112" s="253"/>
      <c r="AQ112" s="355"/>
      <c r="AR112" s="563"/>
    </row>
    <row r="113" spans="1:44" ht="21.6" hidden="1" thickBot="1">
      <c r="A113" s="563"/>
      <c r="B113" s="354"/>
      <c r="C113" s="253"/>
      <c r="D113" s="317" t="s">
        <v>490</v>
      </c>
      <c r="E113" s="1727" t="s">
        <v>536</v>
      </c>
      <c r="F113" s="1727"/>
      <c r="G113" s="1727"/>
      <c r="H113" s="1727"/>
      <c r="I113" s="253"/>
      <c r="J113" s="253"/>
      <c r="K113" s="253"/>
      <c r="L113" s="253"/>
      <c r="M113" s="253"/>
      <c r="N113" s="253"/>
      <c r="O113" s="253"/>
      <c r="P113" s="253"/>
      <c r="Q113" s="253"/>
      <c r="R113" s="253"/>
      <c r="S113" s="253"/>
      <c r="T113" s="253"/>
      <c r="U113" s="253"/>
      <c r="V113" s="253"/>
      <c r="W113" s="253"/>
      <c r="X113" s="253"/>
      <c r="Y113" s="253"/>
      <c r="Z113" s="253"/>
      <c r="AA113" s="253"/>
      <c r="AB113" s="253"/>
      <c r="AC113" s="253"/>
      <c r="AD113" s="253"/>
      <c r="AE113" s="253"/>
      <c r="AF113" s="253"/>
      <c r="AG113" s="253"/>
      <c r="AH113" s="253"/>
      <c r="AI113" s="253"/>
      <c r="AJ113" s="253"/>
      <c r="AK113" s="253"/>
      <c r="AL113" s="253"/>
      <c r="AM113" s="253"/>
      <c r="AN113" s="253"/>
      <c r="AO113" s="253"/>
      <c r="AP113" s="253"/>
      <c r="AQ113" s="355"/>
      <c r="AR113" s="563"/>
    </row>
    <row r="114" spans="1:44" ht="21.6" hidden="1" thickBot="1">
      <c r="A114" s="563"/>
      <c r="B114" s="354"/>
      <c r="C114" s="253"/>
      <c r="D114" s="318" t="s">
        <v>523</v>
      </c>
      <c r="E114" s="1728"/>
      <c r="F114" s="1729"/>
      <c r="G114" s="1729"/>
      <c r="H114" s="1730"/>
      <c r="I114" s="253"/>
      <c r="J114" s="253"/>
      <c r="K114" s="253"/>
      <c r="L114" s="253"/>
      <c r="M114" s="253"/>
      <c r="N114" s="253"/>
      <c r="O114" s="253"/>
      <c r="P114" s="253"/>
      <c r="Q114" s="253"/>
      <c r="R114" s="253"/>
      <c r="S114" s="253"/>
      <c r="T114" s="253"/>
      <c r="U114" s="253"/>
      <c r="V114" s="253"/>
      <c r="W114" s="253"/>
      <c r="X114" s="253"/>
      <c r="Y114" s="253"/>
      <c r="Z114" s="253"/>
      <c r="AA114" s="253"/>
      <c r="AB114" s="253"/>
      <c r="AC114" s="253"/>
      <c r="AD114" s="253"/>
      <c r="AE114" s="253"/>
      <c r="AF114" s="253"/>
      <c r="AG114" s="253"/>
      <c r="AH114" s="253"/>
      <c r="AI114" s="253"/>
      <c r="AJ114" s="253"/>
      <c r="AK114" s="253"/>
      <c r="AL114" s="253"/>
      <c r="AM114" s="253"/>
      <c r="AN114" s="253"/>
      <c r="AO114" s="253"/>
      <c r="AP114" s="253"/>
      <c r="AQ114" s="355"/>
      <c r="AR114" s="563"/>
    </row>
    <row r="115" spans="1:44" ht="21.6" hidden="1" thickBot="1">
      <c r="A115" s="563"/>
      <c r="B115" s="354"/>
      <c r="C115" s="253"/>
      <c r="D115" s="317" t="s">
        <v>524</v>
      </c>
      <c r="E115" s="1592"/>
      <c r="F115" s="1592"/>
      <c r="G115" s="1592"/>
      <c r="H115" s="1592"/>
      <c r="I115" s="253"/>
      <c r="J115" s="253"/>
      <c r="K115" s="253"/>
      <c r="L115" s="253"/>
      <c r="M115" s="253"/>
      <c r="N115" s="253"/>
      <c r="O115" s="253"/>
      <c r="P115" s="253"/>
      <c r="Q115" s="253"/>
      <c r="R115" s="253"/>
      <c r="S115" s="253"/>
      <c r="T115" s="253"/>
      <c r="U115" s="253"/>
      <c r="V115" s="253"/>
      <c r="W115" s="253"/>
      <c r="X115" s="253"/>
      <c r="Y115" s="253"/>
      <c r="Z115" s="253"/>
      <c r="AA115" s="253"/>
      <c r="AB115" s="253"/>
      <c r="AC115" s="253"/>
      <c r="AD115" s="253"/>
      <c r="AE115" s="253"/>
      <c r="AF115" s="253"/>
      <c r="AG115" s="253"/>
      <c r="AH115" s="253"/>
      <c r="AI115" s="253"/>
      <c r="AJ115" s="253"/>
      <c r="AK115" s="253"/>
      <c r="AL115" s="253"/>
      <c r="AM115" s="253"/>
      <c r="AN115" s="253"/>
      <c r="AO115" s="253"/>
      <c r="AP115" s="253"/>
      <c r="AQ115" s="355"/>
      <c r="AR115" s="563"/>
    </row>
    <row r="116" spans="1:44" ht="21.6" hidden="1" thickBot="1">
      <c r="A116" s="563"/>
      <c r="B116" s="354"/>
      <c r="C116" s="253"/>
      <c r="D116" s="317" t="s">
        <v>525</v>
      </c>
      <c r="E116" s="1592"/>
      <c r="F116" s="1592"/>
      <c r="G116" s="1592"/>
      <c r="H116" s="1592"/>
      <c r="I116" s="253"/>
      <c r="J116" s="253"/>
      <c r="K116" s="253"/>
      <c r="L116" s="253"/>
      <c r="M116" s="253"/>
      <c r="N116" s="253"/>
      <c r="O116" s="253"/>
      <c r="P116" s="253"/>
      <c r="Q116" s="253"/>
      <c r="R116" s="253"/>
      <c r="S116" s="253"/>
      <c r="T116" s="253"/>
      <c r="U116" s="253"/>
      <c r="V116" s="253"/>
      <c r="W116" s="253"/>
      <c r="X116" s="253"/>
      <c r="Y116" s="253"/>
      <c r="Z116" s="253"/>
      <c r="AA116" s="253"/>
      <c r="AB116" s="253"/>
      <c r="AC116" s="253"/>
      <c r="AD116" s="253"/>
      <c r="AE116" s="253"/>
      <c r="AF116" s="253"/>
      <c r="AG116" s="253"/>
      <c r="AH116" s="253"/>
      <c r="AI116" s="253"/>
      <c r="AJ116" s="253"/>
      <c r="AK116" s="253"/>
      <c r="AL116" s="253"/>
      <c r="AM116" s="253"/>
      <c r="AN116" s="253"/>
      <c r="AO116" s="253"/>
      <c r="AP116" s="253"/>
      <c r="AQ116" s="355"/>
      <c r="AR116" s="563"/>
    </row>
    <row r="117" spans="1:44" ht="21.6" hidden="1" thickBot="1">
      <c r="A117" s="563"/>
      <c r="B117" s="354"/>
      <c r="C117" s="253"/>
      <c r="D117" s="317" t="s">
        <v>526</v>
      </c>
      <c r="E117" s="1592"/>
      <c r="F117" s="1592"/>
      <c r="G117" s="1592"/>
      <c r="H117" s="1592"/>
      <c r="I117" s="253"/>
      <c r="J117" s="253"/>
      <c r="K117" s="253"/>
      <c r="L117" s="253"/>
      <c r="M117" s="253"/>
      <c r="N117" s="253"/>
      <c r="O117" s="253"/>
      <c r="P117" s="253"/>
      <c r="Q117" s="253"/>
      <c r="R117" s="253"/>
      <c r="S117" s="253"/>
      <c r="T117" s="253"/>
      <c r="U117" s="253"/>
      <c r="V117" s="253"/>
      <c r="W117" s="253"/>
      <c r="X117" s="253"/>
      <c r="Y117" s="253"/>
      <c r="Z117" s="253"/>
      <c r="AA117" s="253"/>
      <c r="AB117" s="253"/>
      <c r="AC117" s="253"/>
      <c r="AD117" s="253"/>
      <c r="AE117" s="253"/>
      <c r="AF117" s="253"/>
      <c r="AG117" s="253"/>
      <c r="AH117" s="253"/>
      <c r="AI117" s="253"/>
      <c r="AJ117" s="253"/>
      <c r="AK117" s="253"/>
      <c r="AL117" s="253"/>
      <c r="AM117" s="253"/>
      <c r="AN117" s="253"/>
      <c r="AO117" s="253"/>
      <c r="AP117" s="253"/>
      <c r="AQ117" s="355"/>
      <c r="AR117" s="563"/>
    </row>
    <row r="118" spans="1:44" ht="21.6" hidden="1" thickBot="1">
      <c r="A118" s="563"/>
      <c r="B118" s="354"/>
      <c r="C118" s="253"/>
      <c r="D118" s="317" t="s">
        <v>527</v>
      </c>
      <c r="E118" s="1592"/>
      <c r="F118" s="1592"/>
      <c r="G118" s="1592"/>
      <c r="H118" s="1592"/>
      <c r="I118" s="253"/>
      <c r="J118" s="253"/>
      <c r="K118" s="253"/>
      <c r="L118" s="253"/>
      <c r="M118" s="253"/>
      <c r="N118" s="253"/>
      <c r="O118" s="253"/>
      <c r="P118" s="253"/>
      <c r="Q118" s="253"/>
      <c r="R118" s="253"/>
      <c r="S118" s="253"/>
      <c r="T118" s="253"/>
      <c r="U118" s="253"/>
      <c r="V118" s="253"/>
      <c r="W118" s="253"/>
      <c r="X118" s="253"/>
      <c r="Y118" s="253"/>
      <c r="Z118" s="253"/>
      <c r="AA118" s="253"/>
      <c r="AB118" s="253"/>
      <c r="AC118" s="253"/>
      <c r="AD118" s="253"/>
      <c r="AE118" s="253"/>
      <c r="AF118" s="253"/>
      <c r="AG118" s="253"/>
      <c r="AH118" s="253"/>
      <c r="AI118" s="253"/>
      <c r="AJ118" s="253"/>
      <c r="AK118" s="253"/>
      <c r="AL118" s="253"/>
      <c r="AM118" s="253"/>
      <c r="AN118" s="253"/>
      <c r="AO118" s="253"/>
      <c r="AP118" s="253"/>
      <c r="AQ118" s="355"/>
      <c r="AR118" s="563"/>
    </row>
    <row r="119" spans="1:44" ht="21.6" hidden="1" thickBot="1">
      <c r="A119" s="563"/>
      <c r="B119" s="354"/>
      <c r="C119" s="253"/>
      <c r="D119" s="315" t="s">
        <v>414</v>
      </c>
      <c r="E119" s="1592"/>
      <c r="F119" s="1592"/>
      <c r="G119" s="1592"/>
      <c r="H119" s="1592"/>
      <c r="I119" s="253"/>
      <c r="J119" s="253"/>
      <c r="K119" s="253"/>
      <c r="L119" s="253"/>
      <c r="M119" s="253"/>
      <c r="N119" s="253"/>
      <c r="O119" s="253"/>
      <c r="P119" s="253"/>
      <c r="Q119" s="253"/>
      <c r="R119" s="253"/>
      <c r="S119" s="253"/>
      <c r="T119" s="253"/>
      <c r="U119" s="253"/>
      <c r="V119" s="253"/>
      <c r="W119" s="253"/>
      <c r="X119" s="253"/>
      <c r="Y119" s="253"/>
      <c r="Z119" s="253"/>
      <c r="AA119" s="253"/>
      <c r="AB119" s="253"/>
      <c r="AC119" s="253"/>
      <c r="AD119" s="253"/>
      <c r="AE119" s="253"/>
      <c r="AF119" s="253"/>
      <c r="AG119" s="253"/>
      <c r="AH119" s="253"/>
      <c r="AI119" s="253"/>
      <c r="AJ119" s="253"/>
      <c r="AK119" s="253"/>
      <c r="AL119" s="253"/>
      <c r="AM119" s="253"/>
      <c r="AN119" s="253"/>
      <c r="AO119" s="253"/>
      <c r="AP119" s="253"/>
      <c r="AQ119" s="355"/>
      <c r="AR119" s="563"/>
    </row>
    <row r="120" spans="1:44" hidden="1">
      <c r="A120" s="563"/>
      <c r="B120" s="354"/>
      <c r="C120" s="253"/>
      <c r="D120" s="253"/>
      <c r="E120" s="253"/>
      <c r="F120" s="253"/>
      <c r="G120" s="253"/>
      <c r="H120" s="253"/>
      <c r="I120" s="253"/>
      <c r="J120" s="253"/>
      <c r="K120" s="253"/>
      <c r="L120" s="253"/>
      <c r="M120" s="253"/>
      <c r="N120" s="253"/>
      <c r="O120" s="253"/>
      <c r="P120" s="253"/>
      <c r="Q120" s="253"/>
      <c r="R120" s="253"/>
      <c r="S120" s="253"/>
      <c r="T120" s="253"/>
      <c r="U120" s="253"/>
      <c r="V120" s="253"/>
      <c r="W120" s="253"/>
      <c r="X120" s="253"/>
      <c r="Y120" s="253"/>
      <c r="Z120" s="253"/>
      <c r="AA120" s="253"/>
      <c r="AB120" s="253"/>
      <c r="AC120" s="253"/>
      <c r="AD120" s="253"/>
      <c r="AE120" s="253"/>
      <c r="AF120" s="253"/>
      <c r="AG120" s="253"/>
      <c r="AH120" s="253"/>
      <c r="AI120" s="253"/>
      <c r="AJ120" s="253"/>
      <c r="AK120" s="253"/>
      <c r="AL120" s="253"/>
      <c r="AM120" s="253"/>
      <c r="AN120" s="253"/>
      <c r="AO120" s="253"/>
      <c r="AP120" s="253"/>
      <c r="AQ120" s="355"/>
      <c r="AR120" s="563"/>
    </row>
    <row r="121" spans="1:44" s="573" customFormat="1" ht="19.8" hidden="1">
      <c r="A121" s="568"/>
      <c r="B121" s="547" t="s">
        <v>537</v>
      </c>
      <c r="C121" s="571"/>
      <c r="D121" s="571"/>
      <c r="E121" s="571"/>
      <c r="F121" s="571"/>
      <c r="G121" s="571"/>
      <c r="H121" s="571"/>
      <c r="I121" s="571"/>
      <c r="J121" s="571"/>
      <c r="K121" s="571"/>
      <c r="L121" s="571"/>
      <c r="M121" s="571"/>
      <c r="N121" s="571"/>
      <c r="O121" s="571"/>
      <c r="P121" s="571"/>
      <c r="Q121" s="571"/>
      <c r="R121" s="571"/>
      <c r="S121" s="571"/>
      <c r="T121" s="571"/>
      <c r="U121" s="571"/>
      <c r="V121" s="571"/>
      <c r="W121" s="571"/>
      <c r="X121" s="571"/>
      <c r="Y121" s="571"/>
      <c r="Z121" s="571"/>
      <c r="AA121" s="571"/>
      <c r="AB121" s="571"/>
      <c r="AC121" s="571"/>
      <c r="AD121" s="571"/>
      <c r="AE121" s="571"/>
      <c r="AF121" s="571"/>
      <c r="AG121" s="571"/>
      <c r="AH121" s="571"/>
      <c r="AI121" s="571"/>
      <c r="AJ121" s="571"/>
      <c r="AK121" s="571"/>
      <c r="AL121" s="571"/>
      <c r="AM121" s="571"/>
      <c r="AN121" s="571"/>
      <c r="AO121" s="571"/>
      <c r="AP121" s="571"/>
      <c r="AQ121" s="572"/>
      <c r="AR121" s="568"/>
    </row>
    <row r="122" spans="1:44" hidden="1">
      <c r="A122" s="563"/>
      <c r="B122" s="354"/>
      <c r="C122" s="253"/>
      <c r="D122" s="253"/>
      <c r="E122" s="253"/>
      <c r="F122" s="253"/>
      <c r="G122" s="253"/>
      <c r="H122" s="253"/>
      <c r="I122" s="253"/>
      <c r="J122" s="253"/>
      <c r="K122" s="253"/>
      <c r="L122" s="253"/>
      <c r="M122" s="253"/>
      <c r="N122" s="253"/>
      <c r="O122" s="253"/>
      <c r="P122" s="253"/>
      <c r="Q122" s="253"/>
      <c r="R122" s="253"/>
      <c r="S122" s="253"/>
      <c r="T122" s="253"/>
      <c r="U122" s="253"/>
      <c r="V122" s="253"/>
      <c r="W122" s="253"/>
      <c r="X122" s="253"/>
      <c r="Y122" s="253"/>
      <c r="Z122" s="253"/>
      <c r="AA122" s="253"/>
      <c r="AB122" s="253"/>
      <c r="AC122" s="253"/>
      <c r="AD122" s="253"/>
      <c r="AE122" s="253"/>
      <c r="AF122" s="253"/>
      <c r="AG122" s="253"/>
      <c r="AH122" s="253"/>
      <c r="AI122" s="253"/>
      <c r="AJ122" s="253"/>
      <c r="AK122" s="253"/>
      <c r="AL122" s="253"/>
      <c r="AM122" s="253"/>
      <c r="AN122" s="253"/>
      <c r="AO122" s="253"/>
      <c r="AP122" s="253"/>
      <c r="AQ122" s="355"/>
      <c r="AR122" s="563"/>
    </row>
    <row r="123" spans="1:44" hidden="1">
      <c r="A123" s="563"/>
      <c r="B123" s="354"/>
      <c r="C123" s="253"/>
      <c r="D123" s="253"/>
      <c r="E123" s="253"/>
      <c r="F123" s="253"/>
      <c r="G123" s="253"/>
      <c r="H123" s="253"/>
      <c r="I123" s="253"/>
      <c r="J123" s="253"/>
      <c r="K123" s="253"/>
      <c r="L123" s="253"/>
      <c r="M123" s="253"/>
      <c r="N123" s="253"/>
      <c r="O123" s="253"/>
      <c r="P123" s="253"/>
      <c r="Q123" s="253"/>
      <c r="R123" s="253"/>
      <c r="S123" s="253"/>
      <c r="T123" s="253"/>
      <c r="U123" s="253"/>
      <c r="V123" s="253"/>
      <c r="W123" s="253"/>
      <c r="X123" s="253"/>
      <c r="Y123" s="253"/>
      <c r="Z123" s="253"/>
      <c r="AA123" s="253"/>
      <c r="AB123" s="253"/>
      <c r="AC123" s="253"/>
      <c r="AD123" s="253"/>
      <c r="AE123" s="253"/>
      <c r="AF123" s="253"/>
      <c r="AG123" s="253"/>
      <c r="AH123" s="253"/>
      <c r="AI123" s="253"/>
      <c r="AJ123" s="253"/>
      <c r="AK123" s="253"/>
      <c r="AL123" s="253"/>
      <c r="AM123" s="253"/>
      <c r="AN123" s="253"/>
      <c r="AO123" s="253"/>
      <c r="AP123" s="253"/>
      <c r="AQ123" s="355"/>
      <c r="AR123" s="563"/>
    </row>
    <row r="124" spans="1:44" ht="23.4" hidden="1">
      <c r="A124" s="563"/>
      <c r="B124" s="354"/>
      <c r="C124" s="253"/>
      <c r="D124" s="295" t="s">
        <v>538</v>
      </c>
      <c r="E124" s="529" t="s">
        <v>509</v>
      </c>
      <c r="F124" s="815"/>
      <c r="G124" s="253"/>
      <c r="H124" s="1755" t="s">
        <v>539</v>
      </c>
      <c r="I124" s="1756"/>
      <c r="J124" s="529" t="s">
        <v>540</v>
      </c>
      <c r="K124" s="253"/>
      <c r="L124" s="253"/>
      <c r="M124" s="253"/>
      <c r="N124" s="253"/>
      <c r="O124" s="253"/>
      <c r="P124" s="253"/>
      <c r="Q124" s="253"/>
      <c r="R124" s="253"/>
      <c r="S124" s="253"/>
      <c r="T124" s="253"/>
      <c r="U124" s="253"/>
      <c r="V124" s="253"/>
      <c r="W124" s="253"/>
      <c r="X124" s="253"/>
      <c r="Y124" s="253"/>
      <c r="Z124" s="253"/>
      <c r="AA124" s="253"/>
      <c r="AB124" s="253"/>
      <c r="AC124" s="253"/>
      <c r="AD124" s="253"/>
      <c r="AE124" s="253"/>
      <c r="AF124" s="253"/>
      <c r="AG124" s="253"/>
      <c r="AH124" s="253"/>
      <c r="AI124" s="253"/>
      <c r="AJ124" s="253"/>
      <c r="AK124" s="253"/>
      <c r="AL124" s="253"/>
      <c r="AM124" s="253"/>
      <c r="AN124" s="253"/>
      <c r="AO124" s="253"/>
      <c r="AP124" s="253"/>
      <c r="AQ124" s="355"/>
      <c r="AR124" s="563"/>
    </row>
    <row r="125" spans="1:44" ht="23.4" hidden="1">
      <c r="A125" s="563"/>
      <c r="B125" s="354"/>
      <c r="C125" s="253"/>
      <c r="D125" s="295" t="s">
        <v>541</v>
      </c>
      <c r="E125" s="529" t="s">
        <v>542</v>
      </c>
      <c r="F125" s="815"/>
      <c r="G125" s="253"/>
      <c r="H125" s="1757" t="s">
        <v>543</v>
      </c>
      <c r="I125" s="1758"/>
      <c r="J125" s="347"/>
      <c r="K125" s="253"/>
      <c r="L125" s="253"/>
      <c r="M125" s="253"/>
      <c r="N125" s="253"/>
      <c r="O125" s="253"/>
      <c r="P125" s="253"/>
      <c r="Q125" s="253"/>
      <c r="R125" s="253"/>
      <c r="S125" s="253"/>
      <c r="T125" s="253"/>
      <c r="U125" s="253"/>
      <c r="V125" s="253"/>
      <c r="W125" s="253"/>
      <c r="X125" s="253"/>
      <c r="Y125" s="253"/>
      <c r="Z125" s="253"/>
      <c r="AA125" s="253"/>
      <c r="AB125" s="253"/>
      <c r="AC125" s="253"/>
      <c r="AD125" s="253"/>
      <c r="AE125" s="253"/>
      <c r="AF125" s="253"/>
      <c r="AG125" s="253"/>
      <c r="AH125" s="253"/>
      <c r="AI125" s="253"/>
      <c r="AJ125" s="253"/>
      <c r="AK125" s="253"/>
      <c r="AL125" s="253"/>
      <c r="AM125" s="253"/>
      <c r="AN125" s="253"/>
      <c r="AO125" s="253"/>
      <c r="AP125" s="253"/>
      <c r="AQ125" s="355"/>
      <c r="AR125" s="563"/>
    </row>
    <row r="126" spans="1:44" ht="23.4" hidden="1">
      <c r="A126" s="563"/>
      <c r="B126" s="354"/>
      <c r="C126" s="253"/>
      <c r="D126" s="295" t="s">
        <v>544</v>
      </c>
      <c r="E126" s="296"/>
      <c r="F126" s="816"/>
      <c r="G126" s="253"/>
      <c r="H126" s="253"/>
      <c r="I126" s="253"/>
      <c r="J126" s="253"/>
      <c r="K126" s="253"/>
      <c r="L126" s="253"/>
      <c r="M126" s="253"/>
      <c r="N126" s="253"/>
      <c r="O126" s="253"/>
      <c r="P126" s="253"/>
      <c r="Q126" s="253"/>
      <c r="R126" s="253"/>
      <c r="S126" s="253"/>
      <c r="T126" s="253"/>
      <c r="U126" s="253"/>
      <c r="V126" s="253"/>
      <c r="W126" s="253"/>
      <c r="X126" s="253"/>
      <c r="Y126" s="253"/>
      <c r="Z126" s="253"/>
      <c r="AA126" s="253"/>
      <c r="AB126" s="253"/>
      <c r="AC126" s="253"/>
      <c r="AD126" s="253"/>
      <c r="AE126" s="253"/>
      <c r="AF126" s="253"/>
      <c r="AG126" s="253"/>
      <c r="AH126" s="253"/>
      <c r="AI126" s="253"/>
      <c r="AJ126" s="253"/>
      <c r="AK126" s="253"/>
      <c r="AL126" s="253"/>
      <c r="AM126" s="253"/>
      <c r="AN126" s="253"/>
      <c r="AO126" s="253"/>
      <c r="AP126" s="253"/>
      <c r="AQ126" s="355"/>
      <c r="AR126" s="563"/>
    </row>
    <row r="127" spans="1:44" ht="23.4" hidden="1">
      <c r="A127" s="563"/>
      <c r="B127" s="354"/>
      <c r="C127" s="253"/>
      <c r="D127" s="295" t="s">
        <v>545</v>
      </c>
      <c r="E127" s="529" t="s">
        <v>540</v>
      </c>
      <c r="F127" s="815"/>
      <c r="G127" s="253"/>
      <c r="H127" s="253"/>
      <c r="I127" s="253"/>
      <c r="J127" s="253"/>
      <c r="K127" s="253"/>
      <c r="L127" s="253"/>
      <c r="M127" s="253"/>
      <c r="N127" s="253"/>
      <c r="O127" s="253"/>
      <c r="P127" s="253"/>
      <c r="Q127" s="253"/>
      <c r="R127" s="253"/>
      <c r="S127" s="253"/>
      <c r="T127" s="253"/>
      <c r="U127" s="253"/>
      <c r="V127" s="253"/>
      <c r="W127" s="253"/>
      <c r="X127" s="253"/>
      <c r="Y127" s="253"/>
      <c r="Z127" s="253"/>
      <c r="AA127" s="253"/>
      <c r="AB127" s="253"/>
      <c r="AC127" s="253"/>
      <c r="AD127" s="253"/>
      <c r="AE127" s="253"/>
      <c r="AF127" s="253"/>
      <c r="AG127" s="253"/>
      <c r="AH127" s="253"/>
      <c r="AI127" s="253"/>
      <c r="AJ127" s="253"/>
      <c r="AK127" s="253"/>
      <c r="AL127" s="253"/>
      <c r="AM127" s="253"/>
      <c r="AN127" s="253"/>
      <c r="AO127" s="253"/>
      <c r="AP127" s="253"/>
      <c r="AQ127" s="355"/>
      <c r="AR127" s="563"/>
    </row>
    <row r="128" spans="1:44" ht="23.4" hidden="1">
      <c r="A128" s="563"/>
      <c r="B128" s="354"/>
      <c r="C128" s="253"/>
      <c r="D128" s="295" t="s">
        <v>546</v>
      </c>
      <c r="E128" s="299"/>
      <c r="F128" s="817"/>
      <c r="G128" s="253"/>
      <c r="H128" s="253"/>
      <c r="I128" s="253"/>
      <c r="J128" s="253"/>
      <c r="K128" s="253"/>
      <c r="L128" s="253"/>
      <c r="M128" s="253"/>
      <c r="N128" s="253"/>
      <c r="O128" s="253"/>
      <c r="P128" s="253"/>
      <c r="Q128" s="253"/>
      <c r="R128" s="253"/>
      <c r="S128" s="253"/>
      <c r="T128" s="253"/>
      <c r="U128" s="253"/>
      <c r="V128" s="253"/>
      <c r="W128" s="253"/>
      <c r="X128" s="253"/>
      <c r="Y128" s="253"/>
      <c r="Z128" s="253"/>
      <c r="AA128" s="253"/>
      <c r="AB128" s="253"/>
      <c r="AC128" s="253"/>
      <c r="AD128" s="253"/>
      <c r="AE128" s="253"/>
      <c r="AF128" s="253"/>
      <c r="AG128" s="253"/>
      <c r="AH128" s="253"/>
      <c r="AI128" s="253"/>
      <c r="AJ128" s="253"/>
      <c r="AK128" s="253"/>
      <c r="AL128" s="253"/>
      <c r="AM128" s="253"/>
      <c r="AN128" s="253"/>
      <c r="AO128" s="253"/>
      <c r="AP128" s="253"/>
      <c r="AQ128" s="355"/>
      <c r="AR128" s="563"/>
    </row>
    <row r="129" spans="1:44" ht="23.4" hidden="1">
      <c r="A129" s="563"/>
      <c r="B129" s="354"/>
      <c r="C129" s="253"/>
      <c r="D129" s="295" t="s">
        <v>547</v>
      </c>
      <c r="E129" s="296"/>
      <c r="F129" s="816"/>
      <c r="G129" s="253"/>
      <c r="H129" s="253"/>
      <c r="I129" s="253"/>
      <c r="J129" s="253"/>
      <c r="K129" s="253"/>
      <c r="L129" s="253"/>
      <c r="M129" s="253"/>
      <c r="N129" s="253"/>
      <c r="O129" s="253"/>
      <c r="P129" s="253"/>
      <c r="Q129" s="253"/>
      <c r="R129" s="253"/>
      <c r="S129" s="253"/>
      <c r="T129" s="253"/>
      <c r="U129" s="253"/>
      <c r="V129" s="253"/>
      <c r="W129" s="253"/>
      <c r="X129" s="253"/>
      <c r="Y129" s="253"/>
      <c r="Z129" s="253"/>
      <c r="AA129" s="253"/>
      <c r="AB129" s="253"/>
      <c r="AC129" s="253"/>
      <c r="AD129" s="253"/>
      <c r="AE129" s="253"/>
      <c r="AF129" s="253"/>
      <c r="AG129" s="253"/>
      <c r="AH129" s="253"/>
      <c r="AI129" s="253"/>
      <c r="AJ129" s="253"/>
      <c r="AK129" s="253"/>
      <c r="AL129" s="253"/>
      <c r="AM129" s="253"/>
      <c r="AN129" s="253"/>
      <c r="AO129" s="253"/>
      <c r="AP129" s="253"/>
      <c r="AQ129" s="355"/>
      <c r="AR129" s="563"/>
    </row>
    <row r="130" spans="1:44" ht="23.4" hidden="1">
      <c r="A130" s="563"/>
      <c r="B130" s="354"/>
      <c r="C130" s="253"/>
      <c r="D130" s="548" t="s">
        <v>543</v>
      </c>
      <c r="E130" s="347"/>
      <c r="F130" s="818"/>
      <c r="G130" s="253"/>
      <c r="H130" s="253"/>
      <c r="I130" s="253"/>
      <c r="J130" s="253"/>
      <c r="K130" s="253"/>
      <c r="L130" s="253"/>
      <c r="M130" s="253"/>
      <c r="N130" s="253"/>
      <c r="O130" s="253"/>
      <c r="P130" s="253"/>
      <c r="Q130" s="253"/>
      <c r="R130" s="253"/>
      <c r="S130" s="253"/>
      <c r="T130" s="253"/>
      <c r="U130" s="253"/>
      <c r="V130" s="253"/>
      <c r="W130" s="253"/>
      <c r="X130" s="253"/>
      <c r="Y130" s="253"/>
      <c r="Z130" s="253"/>
      <c r="AA130" s="253"/>
      <c r="AB130" s="253"/>
      <c r="AC130" s="253"/>
      <c r="AD130" s="253"/>
      <c r="AE130" s="253"/>
      <c r="AF130" s="253"/>
      <c r="AG130" s="253"/>
      <c r="AH130" s="253"/>
      <c r="AI130" s="253"/>
      <c r="AJ130" s="253"/>
      <c r="AK130" s="253"/>
      <c r="AL130" s="253"/>
      <c r="AM130" s="253"/>
      <c r="AN130" s="253"/>
      <c r="AO130" s="253"/>
      <c r="AP130" s="253"/>
      <c r="AQ130" s="355"/>
      <c r="AR130" s="563"/>
    </row>
    <row r="131" spans="1:44" ht="15" thickBot="1">
      <c r="A131" s="563"/>
      <c r="B131" s="359"/>
      <c r="C131" s="360"/>
      <c r="D131" s="360"/>
      <c r="E131" s="360"/>
      <c r="F131" s="360"/>
      <c r="G131" s="360"/>
      <c r="H131" s="360"/>
      <c r="I131" s="360"/>
      <c r="J131" s="360"/>
      <c r="K131" s="360"/>
      <c r="L131" s="360"/>
      <c r="M131" s="360"/>
      <c r="N131" s="360"/>
      <c r="O131" s="360"/>
      <c r="P131" s="360"/>
      <c r="Q131" s="360"/>
      <c r="R131" s="360"/>
      <c r="S131" s="360"/>
      <c r="T131" s="360"/>
      <c r="U131" s="360"/>
      <c r="V131" s="360"/>
      <c r="W131" s="360"/>
      <c r="X131" s="360"/>
      <c r="Y131" s="360"/>
      <c r="Z131" s="360"/>
      <c r="AA131" s="360"/>
      <c r="AB131" s="360"/>
      <c r="AC131" s="360"/>
      <c r="AD131" s="360"/>
      <c r="AE131" s="360"/>
      <c r="AF131" s="360"/>
      <c r="AG131" s="360"/>
      <c r="AH131" s="360"/>
      <c r="AI131" s="360"/>
      <c r="AJ131" s="360"/>
      <c r="AK131" s="360"/>
      <c r="AL131" s="360"/>
      <c r="AM131" s="360"/>
      <c r="AN131" s="360"/>
      <c r="AO131" s="360"/>
      <c r="AP131" s="360"/>
      <c r="AQ131" s="361"/>
      <c r="AR131" s="563"/>
    </row>
    <row r="132" spans="1:44">
      <c r="A132" s="563"/>
      <c r="B132" s="563"/>
      <c r="C132" s="563"/>
      <c r="D132" s="563"/>
      <c r="E132" s="563"/>
      <c r="F132" s="563"/>
      <c r="G132" s="563"/>
      <c r="H132" s="563"/>
      <c r="I132" s="563"/>
      <c r="J132" s="563"/>
      <c r="K132" s="563"/>
      <c r="L132" s="563"/>
      <c r="M132" s="563"/>
      <c r="N132" s="563"/>
      <c r="O132" s="563"/>
      <c r="P132" s="563"/>
      <c r="Q132" s="563"/>
      <c r="R132" s="563"/>
      <c r="S132" s="563"/>
      <c r="T132" s="563"/>
      <c r="U132" s="563"/>
      <c r="V132" s="563"/>
      <c r="W132" s="563"/>
      <c r="X132" s="563"/>
      <c r="Y132" s="563"/>
      <c r="Z132" s="563"/>
      <c r="AA132" s="563"/>
      <c r="AB132" s="563"/>
      <c r="AC132" s="563"/>
      <c r="AD132" s="563"/>
      <c r="AE132" s="563"/>
      <c r="AF132" s="563"/>
      <c r="AG132" s="563"/>
      <c r="AH132" s="563"/>
      <c r="AI132" s="563"/>
      <c r="AJ132" s="563"/>
      <c r="AK132" s="563"/>
      <c r="AL132" s="563"/>
      <c r="AM132" s="563"/>
      <c r="AN132" s="563"/>
      <c r="AO132" s="563"/>
      <c r="AP132" s="563"/>
      <c r="AQ132" s="563"/>
      <c r="AR132" s="563"/>
    </row>
    <row r="133" spans="1:44" ht="23.4">
      <c r="A133" s="563"/>
      <c r="B133" s="563"/>
      <c r="C133" s="563"/>
      <c r="D133" s="556"/>
      <c r="E133" s="557"/>
      <c r="F133" s="557"/>
      <c r="G133" s="580"/>
      <c r="H133" s="580"/>
      <c r="I133" s="563"/>
      <c r="J133" s="563"/>
      <c r="K133" s="563"/>
      <c r="L133" s="563"/>
      <c r="M133" s="563"/>
      <c r="N133" s="563"/>
      <c r="O133" s="563"/>
      <c r="P133" s="563"/>
      <c r="Q133" s="563"/>
      <c r="R133" s="563"/>
      <c r="S133" s="563"/>
      <c r="T133" s="563"/>
      <c r="U133" s="563"/>
      <c r="V133" s="563"/>
      <c r="W133" s="563"/>
      <c r="X133" s="563"/>
      <c r="Y133" s="563"/>
      <c r="Z133" s="563"/>
      <c r="AA133" s="563"/>
      <c r="AB133" s="563"/>
      <c r="AC133" s="563"/>
      <c r="AD133" s="563"/>
      <c r="AE133" s="563"/>
      <c r="AF133" s="563"/>
      <c r="AG133" s="563"/>
      <c r="AH133" s="563"/>
      <c r="AI133" s="563"/>
      <c r="AJ133" s="563"/>
      <c r="AK133" s="563"/>
      <c r="AL133" s="563"/>
      <c r="AM133" s="563"/>
      <c r="AN133" s="563"/>
      <c r="AO133" s="563"/>
      <c r="AP133" s="563"/>
      <c r="AQ133" s="563"/>
      <c r="AR133" s="563"/>
    </row>
    <row r="134" spans="1:44" ht="23.4">
      <c r="D134" s="500"/>
      <c r="E134" s="500"/>
      <c r="F134" s="500"/>
      <c r="G134" s="581"/>
      <c r="H134" s="581"/>
    </row>
    <row r="135" spans="1:44">
      <c r="D135" s="581"/>
      <c r="E135" s="581"/>
      <c r="F135" s="581"/>
      <c r="G135" s="581"/>
      <c r="H135" s="581"/>
    </row>
  </sheetData>
  <mergeCells count="86">
    <mergeCell ref="H76:K76"/>
    <mergeCell ref="J1:V1"/>
    <mergeCell ref="J13:AE15"/>
    <mergeCell ref="H16:I18"/>
    <mergeCell ref="J16:AE18"/>
    <mergeCell ref="H19:I21"/>
    <mergeCell ref="J19:AE21"/>
    <mergeCell ref="H62:H64"/>
    <mergeCell ref="H68:H70"/>
    <mergeCell ref="H71:H72"/>
    <mergeCell ref="J22:AE24"/>
    <mergeCell ref="H22:I24"/>
    <mergeCell ref="J25:AE25"/>
    <mergeCell ref="I61:K61"/>
    <mergeCell ref="I62:K64"/>
    <mergeCell ref="I65:K67"/>
    <mergeCell ref="I68:K70"/>
    <mergeCell ref="I71:K72"/>
    <mergeCell ref="H65:H67"/>
    <mergeCell ref="R54:V57"/>
    <mergeCell ref="X54:AE57"/>
    <mergeCell ref="R39:V42"/>
    <mergeCell ref="R44:V47"/>
    <mergeCell ref="R49:V52"/>
    <mergeCell ref="X29:AE32"/>
    <mergeCell ref="X34:AE37"/>
    <mergeCell ref="X39:AE42"/>
    <mergeCell ref="X44:AE47"/>
    <mergeCell ref="X49:AE52"/>
    <mergeCell ref="H124:I124"/>
    <mergeCell ref="H125:I125"/>
    <mergeCell ref="G82:H82"/>
    <mergeCell ref="G83:H83"/>
    <mergeCell ref="G84:H84"/>
    <mergeCell ref="G85:H85"/>
    <mergeCell ref="G86:H86"/>
    <mergeCell ref="G87:H87"/>
    <mergeCell ref="G88:H88"/>
    <mergeCell ref="D92:H92"/>
    <mergeCell ref="I92:J92"/>
    <mergeCell ref="E103:H103"/>
    <mergeCell ref="E108:H108"/>
    <mergeCell ref="E109:H109"/>
    <mergeCell ref="E118:H118"/>
    <mergeCell ref="E119:H119"/>
    <mergeCell ref="K92:L92"/>
    <mergeCell ref="J94:Q99"/>
    <mergeCell ref="E98:H98"/>
    <mergeCell ref="E99:H99"/>
    <mergeCell ref="E97:H97"/>
    <mergeCell ref="E104:H104"/>
    <mergeCell ref="E105:H105"/>
    <mergeCell ref="E106:H106"/>
    <mergeCell ref="E107:H107"/>
    <mergeCell ref="E93:H93"/>
    <mergeCell ref="E94:H94"/>
    <mergeCell ref="E95:H95"/>
    <mergeCell ref="E96:H96"/>
    <mergeCell ref="E117:H117"/>
    <mergeCell ref="E113:H113"/>
    <mergeCell ref="E114:H114"/>
    <mergeCell ref="E115:H115"/>
    <mergeCell ref="E116:H116"/>
    <mergeCell ref="B2:D2"/>
    <mergeCell ref="D1:I1"/>
    <mergeCell ref="E5:G5"/>
    <mergeCell ref="H59:L59"/>
    <mergeCell ref="H29:O32"/>
    <mergeCell ref="H34:O37"/>
    <mergeCell ref="H39:O42"/>
    <mergeCell ref="H44:O47"/>
    <mergeCell ref="H49:O52"/>
    <mergeCell ref="H54:O57"/>
    <mergeCell ref="H9:I9"/>
    <mergeCell ref="J9:AE9"/>
    <mergeCell ref="H10:I12"/>
    <mergeCell ref="H13:I15"/>
    <mergeCell ref="R29:V32"/>
    <mergeCell ref="R34:V37"/>
    <mergeCell ref="AF22:AP24"/>
    <mergeCell ref="J10:AE12"/>
    <mergeCell ref="AF9:AP9"/>
    <mergeCell ref="AF10:AP12"/>
    <mergeCell ref="AF13:AP15"/>
    <mergeCell ref="AF16:AP18"/>
    <mergeCell ref="AF19:AP21"/>
  </mergeCells>
  <conditionalFormatting sqref="E5:F5 K92:L92">
    <cfRule type="cellIs" dxfId="119" priority="35" operator="equal">
      <formula>"ค่อนข้างต่ำ"</formula>
    </cfRule>
    <cfRule type="cellIs" dxfId="118" priority="36" operator="equal">
      <formula>"ค่อนข้างสูง"</formula>
    </cfRule>
    <cfRule type="cellIs" dxfId="117" priority="37" operator="equal">
      <formula>"ต่ำ"</formula>
    </cfRule>
    <cfRule type="cellIs" dxfId="116" priority="38" operator="equal">
      <formula>"ปานกลาง"</formula>
    </cfRule>
    <cfRule type="cellIs" dxfId="115" priority="39" operator="equal">
      <formula>"สูง"</formula>
    </cfRule>
  </conditionalFormatting>
  <conditionalFormatting sqref="E94:F99">
    <cfRule type="cellIs" dxfId="114" priority="32" operator="equal">
      <formula>"สูง"</formula>
    </cfRule>
    <cfRule type="cellIs" dxfId="113" priority="33" operator="equal">
      <formula>"ต่ำ"</formula>
    </cfRule>
    <cfRule type="cellIs" dxfId="112" priority="34" operator="equal">
      <formula>"ปานกลาง"</formula>
    </cfRule>
  </conditionalFormatting>
  <conditionalFormatting sqref="E76:K76">
    <cfRule type="expression" dxfId="111" priority="2">
      <formula>$E$74="ไม่มีการเปลี่ยนแปลง"</formula>
    </cfRule>
    <cfRule type="expression" dxfId="110" priority="3">
      <formula>$E$74="มีการเปลี่ยนแปลง"</formula>
    </cfRule>
    <cfRule type="expression" dxfId="109" priority="4">
      <formula>$E$74="&gt;&gt;เลือก&lt;&lt;"</formula>
    </cfRule>
  </conditionalFormatting>
  <conditionalFormatting sqref="H29:AE32">
    <cfRule type="expression" dxfId="108" priority="20">
      <formula>$E$29="มี"</formula>
    </cfRule>
    <cfRule type="expression" dxfId="107" priority="21">
      <formula>$E$29="&gt;&gt;เลือก&lt;&lt;"</formula>
    </cfRule>
    <cfRule type="expression" dxfId="106" priority="24">
      <formula>$E$29="ไม่มี"</formula>
    </cfRule>
  </conditionalFormatting>
  <conditionalFormatting sqref="H34:AE37">
    <cfRule type="expression" dxfId="105" priority="17">
      <formula>$E$34="ไม่มี"</formula>
    </cfRule>
    <cfRule type="expression" dxfId="104" priority="18">
      <formula>$E$34="มี"</formula>
    </cfRule>
    <cfRule type="expression" dxfId="103" priority="19">
      <formula>$E$34="&gt;&gt;เลือก&lt;&lt;"</formula>
    </cfRule>
  </conditionalFormatting>
  <conditionalFormatting sqref="H39:AE42">
    <cfRule type="expression" dxfId="102" priority="14">
      <formula>$E$39="ไม่มี"</formula>
    </cfRule>
    <cfRule type="expression" dxfId="101" priority="15">
      <formula>$E$39="มี"</formula>
    </cfRule>
    <cfRule type="expression" dxfId="100" priority="16">
      <formula>$E$39="&gt;&gt;เลือก&lt;&lt;"</formula>
    </cfRule>
  </conditionalFormatting>
  <conditionalFormatting sqref="H44:AE47">
    <cfRule type="expression" dxfId="99" priority="11">
      <formula>$E$44="ไม่มี"</formula>
    </cfRule>
    <cfRule type="expression" dxfId="98" priority="12">
      <formula>$E$49="มี"</formula>
    </cfRule>
    <cfRule type="expression" dxfId="97" priority="13">
      <formula>$E$44="&gt;&gt;เลือก&lt;&lt;"</formula>
    </cfRule>
  </conditionalFormatting>
  <conditionalFormatting sqref="H49:AE52">
    <cfRule type="expression" dxfId="96" priority="8">
      <formula>$E$49="ไม่มี"</formula>
    </cfRule>
    <cfRule type="expression" dxfId="95" priority="9">
      <formula>$E$49="มี"</formula>
    </cfRule>
    <cfRule type="expression" dxfId="94" priority="10">
      <formula>$E$49="&gt;&gt;เลือก&lt;&lt;"</formula>
    </cfRule>
  </conditionalFormatting>
  <conditionalFormatting sqref="H54:AE57">
    <cfRule type="expression" dxfId="93" priority="5">
      <formula>$E$54="ไม่มี"</formula>
    </cfRule>
    <cfRule type="expression" dxfId="92" priority="6">
      <formula>$E$54="มี"</formula>
    </cfRule>
    <cfRule type="expression" dxfId="91" priority="7">
      <formula>$E$54="&gt;&gt;เลือก&lt;&lt;"</formula>
    </cfRule>
  </conditionalFormatting>
  <conditionalFormatting sqref="R29:V32">
    <cfRule type="expression" dxfId="90" priority="1">
      <formula>$E$29="&gt;&gt;เลือก&lt;&lt;"</formula>
    </cfRule>
  </conditionalFormatting>
  <dataValidations count="5">
    <dataValidation type="list" allowBlank="1" showInputMessage="1" showErrorMessage="1" sqref="E29 E34:F34 E39:F39 E44:F44 E133:F133 E49:F49 E124:F124 J124 F29 F54:F55 E54" xr:uid="{A11B1182-5E39-F54C-8045-4FFC5008D418}">
      <formula1>"&gt;&gt;เลือก&lt;&lt; , มี, ไม่มี"</formula1>
    </dataValidation>
    <dataValidation type="list" allowBlank="1" showInputMessage="1" showErrorMessage="1" sqref="E127:F127" xr:uid="{794ADEBF-4DD0-5344-A80B-4ED8A581DD51}">
      <formula1>"&gt;&gt;เลือก&lt;&lt; , ผ่าน, ไม่ผ่าน"</formula1>
    </dataValidation>
    <dataValidation type="list" allowBlank="1" showInputMessage="1" showErrorMessage="1" sqref="E125:F125" xr:uid="{7F3D6269-7133-764A-B384-C7EA793F61FB}">
      <formula1>"&gt;&gt;เลือก&lt;&lt; , ใช้งานอยู่ , กำลังปรับปรุง"</formula1>
    </dataValidation>
    <dataValidation type="list" allowBlank="1" showInputMessage="1" showErrorMessage="1" sqref="R29:V32 R34:V37 R39:V42 R44:V47 R49:V52 R54:V57" xr:uid="{F62804D8-0611-3A47-B2E9-24B106853FAB}">
      <formula1>"&gt;&gt;ระดับความเสี่ยง&lt;&lt;,สูง,กลาง,ต่ำ"</formula1>
    </dataValidation>
    <dataValidation type="list" allowBlank="1" showInputMessage="1" showErrorMessage="1" sqref="E74:F74" xr:uid="{3785E3A2-2FB4-1044-B4FA-FF9056672E2A}">
      <formula1>"&gt;&gt;เลือก&lt;&lt;,มีการเปลี่ยนแปลง,ไม่มีการเปลี่ยนแปลง"</formula1>
    </dataValidation>
  </dataValidation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F1F43-FDCF-E949-87DA-F7FCC3AFC5C0}">
  <sheetPr>
    <tabColor rgb="FF00BE8C"/>
  </sheetPr>
  <dimension ref="A1:H930"/>
  <sheetViews>
    <sheetView showGridLines="0" zoomScaleNormal="67" workbookViewId="0">
      <pane ySplit="1" topLeftCell="A2" activePane="bottomLeft" state="frozen"/>
      <selection pane="bottomLeft" activeCell="F31" sqref="F31"/>
    </sheetView>
  </sheetViews>
  <sheetFormatPr defaultColWidth="14.44140625" defaultRowHeight="15" customHeight="1"/>
  <cols>
    <col min="1" max="1" width="5.33203125" style="66" customWidth="1"/>
    <col min="2" max="2" width="6.6640625" style="66" customWidth="1"/>
    <col min="3" max="3" width="19.44140625" style="66" customWidth="1"/>
    <col min="4" max="4" width="41.77734375" style="66" customWidth="1"/>
    <col min="5" max="5" width="45.109375" style="66" customWidth="1"/>
    <col min="6" max="6" width="36.44140625" style="66" customWidth="1"/>
    <col min="7" max="7" width="30.77734375" style="66" customWidth="1"/>
    <col min="8" max="8" width="4.77734375" style="492" customWidth="1"/>
    <col min="9" max="9" width="11.77734375" style="66" customWidth="1"/>
    <col min="10" max="10" width="8.77734375" style="66" customWidth="1"/>
    <col min="11" max="11" width="28" style="66" customWidth="1"/>
    <col min="12" max="20" width="8.77734375" style="66" customWidth="1"/>
    <col min="21" max="16384" width="14.44140625" style="66"/>
  </cols>
  <sheetData>
    <row r="1" spans="1:8" s="253" customFormat="1" ht="43.95" customHeight="1">
      <c r="D1" s="1829" t="s">
        <v>548</v>
      </c>
      <c r="E1" s="1829"/>
      <c r="F1" s="1829"/>
      <c r="H1" s="581"/>
    </row>
    <row r="2" spans="1:8" ht="31.05" customHeight="1">
      <c r="A2" s="134"/>
      <c r="B2" s="553" t="s">
        <v>549</v>
      </c>
      <c r="C2" s="553"/>
      <c r="D2" s="553"/>
      <c r="E2" s="554"/>
      <c r="F2" s="137"/>
      <c r="G2" s="137"/>
      <c r="H2" s="135"/>
    </row>
    <row r="3" spans="1:8" ht="28.05" customHeight="1" thickBot="1">
      <c r="A3" s="138"/>
      <c r="B3" s="363"/>
      <c r="C3" s="363"/>
      <c r="D3" s="363"/>
      <c r="E3" s="363"/>
      <c r="F3" s="363"/>
      <c r="G3" s="363"/>
      <c r="H3" s="138"/>
    </row>
    <row r="4" spans="1:8" ht="22.05" customHeight="1">
      <c r="A4" s="363"/>
      <c r="B4" s="549"/>
      <c r="C4" s="550"/>
      <c r="D4" s="551"/>
      <c r="E4" s="551"/>
      <c r="F4" s="551"/>
      <c r="G4" s="843"/>
      <c r="H4" s="363"/>
    </row>
    <row r="5" spans="1:8" ht="31.5" customHeight="1">
      <c r="A5" s="363"/>
      <c r="B5" s="536"/>
      <c r="C5" s="797" t="s">
        <v>550</v>
      </c>
      <c r="D5" s="537"/>
      <c r="E5" s="537"/>
      <c r="F5" s="537"/>
      <c r="G5" s="844"/>
      <c r="H5" s="363"/>
    </row>
    <row r="6" spans="1:8" ht="19.05" customHeight="1">
      <c r="A6" s="363"/>
      <c r="B6" s="536"/>
      <c r="C6" s="797"/>
      <c r="D6" s="537"/>
      <c r="E6" s="537"/>
      <c r="F6" s="537"/>
      <c r="G6" s="844"/>
      <c r="H6" s="363"/>
    </row>
    <row r="7" spans="1:8" ht="31.5" customHeight="1">
      <c r="A7" s="363"/>
      <c r="B7" s="536"/>
      <c r="C7" s="537"/>
      <c r="D7" s="798" t="s">
        <v>551</v>
      </c>
      <c r="E7" s="1130" t="s">
        <v>552</v>
      </c>
      <c r="F7" s="796"/>
      <c r="G7" s="355"/>
      <c r="H7" s="363"/>
    </row>
    <row r="8" spans="1:8" ht="31.5" customHeight="1">
      <c r="A8" s="363"/>
      <c r="B8" s="536"/>
      <c r="C8" s="537"/>
      <c r="D8" s="1830" t="s">
        <v>553</v>
      </c>
      <c r="E8" s="1836" t="s">
        <v>162</v>
      </c>
      <c r="F8" s="537"/>
      <c r="G8" s="355"/>
      <c r="H8" s="363"/>
    </row>
    <row r="9" spans="1:8" ht="31.5" customHeight="1">
      <c r="A9" s="363"/>
      <c r="B9" s="536"/>
      <c r="C9" s="537"/>
      <c r="D9" s="1831"/>
      <c r="E9" s="1837"/>
      <c r="F9" s="537"/>
      <c r="G9" s="355"/>
      <c r="H9" s="363"/>
    </row>
    <row r="10" spans="1:8" ht="31.5" customHeight="1">
      <c r="A10" s="363"/>
      <c r="B10" s="536"/>
      <c r="C10" s="537"/>
      <c r="D10" s="1832" t="s">
        <v>554</v>
      </c>
      <c r="E10" s="1836" t="s">
        <v>162</v>
      </c>
      <c r="F10" s="537"/>
      <c r="G10" s="355"/>
      <c r="H10" s="363"/>
    </row>
    <row r="11" spans="1:8" ht="31.5" customHeight="1">
      <c r="A11" s="363"/>
      <c r="B11" s="536"/>
      <c r="C11" s="537"/>
      <c r="D11" s="1833"/>
      <c r="E11" s="1837"/>
      <c r="F11" s="537"/>
      <c r="G11" s="355"/>
      <c r="H11" s="363"/>
    </row>
    <row r="12" spans="1:8" ht="31.5" customHeight="1">
      <c r="A12" s="363"/>
      <c r="B12" s="536"/>
      <c r="C12" s="537"/>
      <c r="D12" s="1834" t="s">
        <v>555</v>
      </c>
      <c r="E12" s="1836" t="s">
        <v>162</v>
      </c>
      <c r="F12" s="537"/>
      <c r="G12" s="355"/>
      <c r="H12" s="363"/>
    </row>
    <row r="13" spans="1:8" ht="31.5" customHeight="1">
      <c r="A13" s="363"/>
      <c r="B13" s="536"/>
      <c r="C13" s="537"/>
      <c r="D13" s="1835"/>
      <c r="E13" s="1837"/>
      <c r="F13" s="537"/>
      <c r="G13" s="355"/>
      <c r="H13" s="363"/>
    </row>
    <row r="14" spans="1:8" ht="31.5" customHeight="1">
      <c r="A14" s="363"/>
      <c r="B14" s="536"/>
      <c r="C14" s="537"/>
      <c r="D14" s="1832" t="s">
        <v>556</v>
      </c>
      <c r="E14" s="1836" t="s">
        <v>162</v>
      </c>
      <c r="F14" s="537"/>
      <c r="G14" s="355"/>
      <c r="H14" s="363"/>
    </row>
    <row r="15" spans="1:8" ht="31.5" customHeight="1">
      <c r="A15" s="363"/>
      <c r="B15" s="536"/>
      <c r="C15" s="537"/>
      <c r="D15" s="1833"/>
      <c r="E15" s="1837"/>
      <c r="F15" s="537"/>
      <c r="G15" s="355"/>
      <c r="H15" s="363"/>
    </row>
    <row r="16" spans="1:8" ht="31.5" customHeight="1">
      <c r="A16" s="363"/>
      <c r="B16" s="536"/>
      <c r="C16" s="537"/>
      <c r="D16" s="1851" t="s">
        <v>557</v>
      </c>
      <c r="E16" s="1836" t="s">
        <v>162</v>
      </c>
      <c r="F16" s="537"/>
      <c r="G16" s="355"/>
      <c r="H16" s="363"/>
    </row>
    <row r="17" spans="1:8" ht="31.5" customHeight="1">
      <c r="A17" s="363"/>
      <c r="B17" s="536"/>
      <c r="C17" s="537"/>
      <c r="D17" s="1852"/>
      <c r="E17" s="1837"/>
      <c r="F17" s="537"/>
      <c r="G17" s="355"/>
      <c r="H17" s="363"/>
    </row>
    <row r="18" spans="1:8" ht="31.5" customHeight="1" thickBot="1">
      <c r="A18" s="363"/>
      <c r="B18" s="536"/>
      <c r="C18" s="537"/>
      <c r="D18" s="1133"/>
      <c r="E18" s="1134"/>
      <c r="F18" s="537"/>
      <c r="G18" s="355"/>
      <c r="H18" s="363"/>
    </row>
    <row r="19" spans="1:8" ht="28.05" customHeight="1" thickBot="1">
      <c r="A19" s="363"/>
      <c r="B19" s="354"/>
      <c r="C19" s="362" t="s">
        <v>558</v>
      </c>
      <c r="D19" s="362"/>
      <c r="E19" s="362"/>
      <c r="F19" s="365" t="s">
        <v>540</v>
      </c>
      <c r="G19" s="847"/>
      <c r="H19" s="363"/>
    </row>
    <row r="20" spans="1:8" ht="21.75" customHeight="1">
      <c r="A20" s="363"/>
      <c r="B20" s="354"/>
      <c r="C20" s="253"/>
      <c r="D20" s="253"/>
      <c r="E20" s="253"/>
      <c r="F20" s="253"/>
      <c r="G20" s="355"/>
      <c r="H20" s="363"/>
    </row>
    <row r="21" spans="1:8" ht="33" customHeight="1">
      <c r="A21" s="363"/>
      <c r="B21" s="364"/>
      <c r="C21" s="253"/>
      <c r="D21" s="820" t="s">
        <v>559</v>
      </c>
      <c r="E21" s="820" t="s">
        <v>560</v>
      </c>
      <c r="F21" s="820" t="s">
        <v>561</v>
      </c>
      <c r="G21" s="845"/>
      <c r="H21" s="363"/>
    </row>
    <row r="22" spans="1:8" ht="21.75" customHeight="1">
      <c r="A22" s="363"/>
      <c r="B22" s="354"/>
      <c r="C22" s="253"/>
      <c r="D22" s="1215" t="s">
        <v>562</v>
      </c>
      <c r="E22" s="819"/>
      <c r="F22" s="914"/>
      <c r="G22" s="846"/>
      <c r="H22" s="363"/>
    </row>
    <row r="23" spans="1:8" ht="21.75" customHeight="1">
      <c r="A23" s="363"/>
      <c r="B23" s="354"/>
      <c r="C23" s="253"/>
      <c r="D23" s="1215" t="s">
        <v>563</v>
      </c>
      <c r="E23" s="819"/>
      <c r="F23" s="914"/>
      <c r="G23" s="846"/>
      <c r="H23" s="363"/>
    </row>
    <row r="24" spans="1:8" ht="21.75" customHeight="1">
      <c r="A24" s="363"/>
      <c r="B24" s="354"/>
      <c r="C24" s="253"/>
      <c r="D24" s="1215" t="s">
        <v>564</v>
      </c>
      <c r="E24" s="819"/>
      <c r="F24" s="914"/>
      <c r="G24" s="846"/>
      <c r="H24" s="363"/>
    </row>
    <row r="25" spans="1:8" ht="21.75" customHeight="1">
      <c r="A25" s="363"/>
      <c r="B25" s="354"/>
      <c r="C25" s="253"/>
      <c r="D25" s="1215" t="s">
        <v>565</v>
      </c>
      <c r="E25" s="819"/>
      <c r="F25" s="914"/>
      <c r="G25" s="846"/>
      <c r="H25" s="363"/>
    </row>
    <row r="26" spans="1:8" ht="22.05" customHeight="1">
      <c r="A26" s="363"/>
      <c r="B26" s="354"/>
      <c r="C26" s="253"/>
      <c r="D26" s="1215" t="s">
        <v>566</v>
      </c>
      <c r="E26" s="819"/>
      <c r="F26" s="914"/>
      <c r="G26" s="846"/>
      <c r="H26" s="363"/>
    </row>
    <row r="27" spans="1:8" ht="22.95" customHeight="1">
      <c r="A27" s="363"/>
      <c r="B27" s="354"/>
      <c r="C27" s="253"/>
      <c r="D27" s="911" t="s">
        <v>567</v>
      </c>
      <c r="E27" s="298"/>
      <c r="F27" s="298"/>
      <c r="G27" s="846"/>
      <c r="H27" s="363"/>
    </row>
    <row r="28" spans="1:8" ht="24" customHeight="1">
      <c r="A28" s="363"/>
      <c r="B28" s="354"/>
      <c r="C28" s="253"/>
      <c r="D28" s="911" t="s">
        <v>568</v>
      </c>
      <c r="E28" s="298"/>
      <c r="F28" s="819"/>
      <c r="G28" s="848"/>
      <c r="H28" s="363"/>
    </row>
    <row r="29" spans="1:8" ht="24" customHeight="1">
      <c r="A29" s="363"/>
      <c r="B29" s="354"/>
      <c r="C29" s="253"/>
      <c r="D29" s="911" t="s">
        <v>414</v>
      </c>
      <c r="E29" s="298"/>
      <c r="F29" s="819"/>
      <c r="G29" s="848"/>
      <c r="H29" s="363"/>
    </row>
    <row r="30" spans="1:8" ht="33" customHeight="1" thickBot="1">
      <c r="A30" s="363"/>
      <c r="B30" s="354"/>
      <c r="C30" s="353"/>
      <c r="D30" s="353"/>
      <c r="E30" s="353"/>
      <c r="F30" s="352"/>
      <c r="G30" s="849"/>
      <c r="H30" s="363"/>
    </row>
    <row r="31" spans="1:8" ht="34.049999999999997" customHeight="1" thickBot="1">
      <c r="A31" s="363"/>
      <c r="B31" s="354"/>
      <c r="C31" s="1135" t="s">
        <v>569</v>
      </c>
      <c r="D31" s="362"/>
      <c r="E31" s="362"/>
      <c r="F31" s="821" t="s">
        <v>540</v>
      </c>
      <c r="G31" s="849"/>
      <c r="H31" s="363"/>
    </row>
    <row r="32" spans="1:8" ht="18" customHeight="1">
      <c r="A32" s="363"/>
      <c r="B32" s="354"/>
      <c r="C32" s="915"/>
      <c r="D32" s="916"/>
      <c r="E32" s="253"/>
      <c r="F32" s="1161"/>
      <c r="G32" s="847"/>
      <c r="H32" s="363"/>
    </row>
    <row r="33" spans="1:8" ht="22.05" customHeight="1">
      <c r="A33" s="363"/>
      <c r="B33" s="354"/>
      <c r="C33" s="357"/>
      <c r="D33" s="298" t="s">
        <v>570</v>
      </c>
      <c r="E33" s="1666" t="s">
        <v>571</v>
      </c>
      <c r="F33" s="1838"/>
      <c r="G33" s="845"/>
      <c r="H33" s="363"/>
    </row>
    <row r="34" spans="1:8" ht="21.75" customHeight="1">
      <c r="A34" s="363"/>
      <c r="B34" s="354"/>
      <c r="C34" s="253"/>
      <c r="D34" s="1216" t="s">
        <v>572</v>
      </c>
      <c r="E34" s="1839"/>
      <c r="F34" s="1840"/>
      <c r="G34" s="846"/>
      <c r="H34" s="363"/>
    </row>
    <row r="35" spans="1:8" ht="21" customHeight="1">
      <c r="A35" s="363"/>
      <c r="B35" s="354"/>
      <c r="C35" s="253"/>
      <c r="D35" s="1216" t="s">
        <v>573</v>
      </c>
      <c r="E35" s="1839"/>
      <c r="F35" s="1840"/>
      <c r="G35" s="846"/>
      <c r="H35" s="363"/>
    </row>
    <row r="36" spans="1:8" ht="21.75" customHeight="1">
      <c r="A36" s="363"/>
      <c r="B36" s="354"/>
      <c r="C36" s="253"/>
      <c r="D36" s="1216" t="s">
        <v>574</v>
      </c>
      <c r="E36" s="1839"/>
      <c r="F36" s="1840"/>
      <c r="G36" s="846"/>
      <c r="H36" s="363"/>
    </row>
    <row r="37" spans="1:8" ht="25.05" customHeight="1">
      <c r="A37" s="363"/>
      <c r="B37" s="354"/>
      <c r="C37" s="253"/>
      <c r="D37" s="1216" t="s">
        <v>575</v>
      </c>
      <c r="E37" s="1839"/>
      <c r="F37" s="1840"/>
      <c r="G37" s="846"/>
      <c r="H37" s="363"/>
    </row>
    <row r="38" spans="1:8" ht="21.75" customHeight="1">
      <c r="A38" s="363"/>
      <c r="B38" s="354"/>
      <c r="C38" s="253"/>
      <c r="D38" s="1216" t="s">
        <v>557</v>
      </c>
      <c r="E38" s="1839"/>
      <c r="F38" s="1840"/>
      <c r="G38" s="846"/>
      <c r="H38" s="363"/>
    </row>
    <row r="39" spans="1:8" ht="21.75" customHeight="1">
      <c r="A39" s="363"/>
      <c r="B39" s="354"/>
      <c r="C39" s="358"/>
      <c r="D39" s="913"/>
      <c r="E39" s="1839"/>
      <c r="F39" s="1840"/>
      <c r="G39" s="846"/>
      <c r="H39" s="363"/>
    </row>
    <row r="40" spans="1:8" ht="22.95" customHeight="1">
      <c r="A40" s="363"/>
      <c r="B40" s="354"/>
      <c r="C40" s="358"/>
      <c r="D40" s="913"/>
      <c r="E40" s="1839"/>
      <c r="F40" s="1840"/>
      <c r="G40" s="848"/>
      <c r="H40" s="363"/>
    </row>
    <row r="41" spans="1:8" ht="22.95" customHeight="1">
      <c r="A41" s="363"/>
      <c r="B41" s="354"/>
      <c r="C41" s="358"/>
      <c r="D41" s="1142"/>
      <c r="E41" s="1143"/>
      <c r="F41" s="1143"/>
      <c r="G41" s="848"/>
      <c r="H41" s="363"/>
    </row>
    <row r="42" spans="1:8" ht="22.95" customHeight="1">
      <c r="A42" s="363"/>
      <c r="B42" s="354"/>
      <c r="C42" s="1850" t="s">
        <v>576</v>
      </c>
      <c r="D42" s="1850"/>
      <c r="E42" s="1850"/>
      <c r="F42" s="1850"/>
      <c r="G42" s="848"/>
      <c r="H42" s="363"/>
    </row>
    <row r="43" spans="1:8" ht="22.95" customHeight="1">
      <c r="A43" s="363"/>
      <c r="B43" s="354"/>
      <c r="C43" s="358"/>
      <c r="D43" s="1142"/>
      <c r="E43" s="1143"/>
      <c r="F43" s="1143"/>
      <c r="G43" s="848"/>
      <c r="H43" s="363"/>
    </row>
    <row r="44" spans="1:8" ht="22.95" customHeight="1">
      <c r="A44" s="363"/>
      <c r="B44" s="354"/>
      <c r="C44" s="358"/>
      <c r="D44" s="1841"/>
      <c r="E44" s="1842"/>
      <c r="F44" s="1843"/>
      <c r="G44" s="848"/>
      <c r="H44" s="363"/>
    </row>
    <row r="45" spans="1:8" ht="22.95" customHeight="1">
      <c r="A45" s="363"/>
      <c r="B45" s="354"/>
      <c r="C45" s="358"/>
      <c r="D45" s="1844"/>
      <c r="E45" s="1845"/>
      <c r="F45" s="1846"/>
      <c r="G45" s="848"/>
      <c r="H45" s="363"/>
    </row>
    <row r="46" spans="1:8" ht="22.95" customHeight="1">
      <c r="A46" s="363"/>
      <c r="B46" s="354"/>
      <c r="C46" s="358"/>
      <c r="D46" s="1844"/>
      <c r="E46" s="1845"/>
      <c r="F46" s="1846"/>
      <c r="G46" s="848"/>
      <c r="H46" s="363"/>
    </row>
    <row r="47" spans="1:8" ht="22.95" customHeight="1">
      <c r="A47" s="363"/>
      <c r="B47" s="354"/>
      <c r="C47" s="358"/>
      <c r="D47" s="1844"/>
      <c r="E47" s="1845"/>
      <c r="F47" s="1846"/>
      <c r="G47" s="848"/>
      <c r="H47" s="363"/>
    </row>
    <row r="48" spans="1:8" ht="22.95" customHeight="1">
      <c r="A48" s="363"/>
      <c r="B48" s="354"/>
      <c r="C48" s="358"/>
      <c r="D48" s="1844"/>
      <c r="E48" s="1845"/>
      <c r="F48" s="1846"/>
      <c r="G48" s="848"/>
      <c r="H48" s="363"/>
    </row>
    <row r="49" spans="1:8" ht="22.95" customHeight="1">
      <c r="A49" s="363"/>
      <c r="B49" s="354"/>
      <c r="C49" s="358"/>
      <c r="D49" s="1844"/>
      <c r="E49" s="1845"/>
      <c r="F49" s="1846"/>
      <c r="G49" s="848"/>
      <c r="H49" s="363"/>
    </row>
    <row r="50" spans="1:8" ht="22.95" customHeight="1">
      <c r="A50" s="363"/>
      <c r="B50" s="354"/>
      <c r="C50" s="358"/>
      <c r="D50" s="1847"/>
      <c r="E50" s="1848"/>
      <c r="F50" s="1849"/>
      <c r="G50" s="848"/>
      <c r="H50" s="363"/>
    </row>
    <row r="51" spans="1:8" ht="21.75" customHeight="1" thickBot="1">
      <c r="A51" s="363"/>
      <c r="B51" s="359"/>
      <c r="C51" s="850"/>
      <c r="D51" s="850"/>
      <c r="E51" s="851"/>
      <c r="F51" s="851"/>
      <c r="G51" s="852"/>
      <c r="H51" s="363"/>
    </row>
    <row r="52" spans="1:8" ht="27" customHeight="1">
      <c r="A52" s="552"/>
      <c r="B52" s="552"/>
      <c r="C52" s="552"/>
      <c r="D52" s="552"/>
      <c r="E52" s="552"/>
      <c r="F52" s="552"/>
      <c r="G52" s="552"/>
      <c r="H52" s="552"/>
    </row>
    <row r="53" spans="1:8" ht="21.75" customHeight="1">
      <c r="H53" s="499"/>
    </row>
    <row r="54" spans="1:8" ht="21.75" customHeight="1">
      <c r="C54" s="915"/>
      <c r="H54" s="499"/>
    </row>
    <row r="55" spans="1:8" ht="21.75" customHeight="1">
      <c r="H55" s="499"/>
    </row>
    <row r="56" spans="1:8" ht="21.75" customHeight="1">
      <c r="H56" s="499"/>
    </row>
    <row r="57" spans="1:8" ht="21.75" customHeight="1">
      <c r="H57" s="499"/>
    </row>
    <row r="58" spans="1:8" ht="21.75" customHeight="1">
      <c r="H58" s="499"/>
    </row>
    <row r="59" spans="1:8" ht="21.75" customHeight="1">
      <c r="H59" s="499"/>
    </row>
    <row r="60" spans="1:8" ht="21.75" customHeight="1">
      <c r="H60" s="499"/>
    </row>
    <row r="61" spans="1:8" ht="21.75" customHeight="1">
      <c r="H61" s="499"/>
    </row>
    <row r="62" spans="1:8" ht="21.75" customHeight="1">
      <c r="H62" s="499"/>
    </row>
    <row r="63" spans="1:8" ht="21.75" customHeight="1">
      <c r="H63" s="499"/>
    </row>
    <row r="64" spans="1:8" ht="21.75" customHeight="1">
      <c r="H64" s="499"/>
    </row>
    <row r="65" spans="8:8" ht="21.75" customHeight="1">
      <c r="H65" s="499"/>
    </row>
    <row r="66" spans="8:8" ht="21.75" customHeight="1">
      <c r="H66" s="499"/>
    </row>
    <row r="67" spans="8:8" ht="21.75" customHeight="1">
      <c r="H67" s="499"/>
    </row>
    <row r="68" spans="8:8" ht="21.75" customHeight="1">
      <c r="H68" s="499"/>
    </row>
    <row r="69" spans="8:8" ht="21.75" customHeight="1">
      <c r="H69" s="499"/>
    </row>
    <row r="70" spans="8:8" ht="21.75" customHeight="1">
      <c r="H70" s="499"/>
    </row>
    <row r="71" spans="8:8" ht="21.75" customHeight="1">
      <c r="H71" s="499"/>
    </row>
    <row r="72" spans="8:8" ht="21.75" customHeight="1">
      <c r="H72" s="499"/>
    </row>
    <row r="73" spans="8:8" ht="21.75" customHeight="1">
      <c r="H73" s="499"/>
    </row>
    <row r="74" spans="8:8" ht="21.75" customHeight="1">
      <c r="H74" s="499"/>
    </row>
    <row r="75" spans="8:8" ht="21.75" customHeight="1">
      <c r="H75" s="499"/>
    </row>
    <row r="76" spans="8:8" ht="21.75" customHeight="1">
      <c r="H76" s="499"/>
    </row>
    <row r="77" spans="8:8" ht="21.75" customHeight="1">
      <c r="H77" s="499"/>
    </row>
    <row r="78" spans="8:8" ht="21.75" customHeight="1">
      <c r="H78" s="499"/>
    </row>
    <row r="79" spans="8:8" ht="21.75" customHeight="1">
      <c r="H79" s="499"/>
    </row>
    <row r="80" spans="8:8" ht="21.75" customHeight="1">
      <c r="H80" s="499"/>
    </row>
    <row r="81" spans="8:8" ht="21.75" customHeight="1">
      <c r="H81" s="499"/>
    </row>
    <row r="82" spans="8:8" ht="21.75" customHeight="1">
      <c r="H82" s="499"/>
    </row>
    <row r="83" spans="8:8" ht="21.75" customHeight="1">
      <c r="H83" s="499"/>
    </row>
    <row r="84" spans="8:8" ht="21.75" customHeight="1">
      <c r="H84" s="499"/>
    </row>
    <row r="85" spans="8:8" ht="21.75" customHeight="1">
      <c r="H85" s="499"/>
    </row>
    <row r="86" spans="8:8" ht="21.75" customHeight="1">
      <c r="H86" s="499"/>
    </row>
    <row r="87" spans="8:8" ht="21.75" customHeight="1">
      <c r="H87" s="499"/>
    </row>
    <row r="88" spans="8:8" ht="21.75" customHeight="1">
      <c r="H88" s="499"/>
    </row>
    <row r="89" spans="8:8" ht="21.75" customHeight="1">
      <c r="H89" s="499"/>
    </row>
    <row r="90" spans="8:8" ht="21.75" customHeight="1">
      <c r="H90" s="499"/>
    </row>
    <row r="91" spans="8:8" ht="21.75" customHeight="1">
      <c r="H91" s="499"/>
    </row>
    <row r="92" spans="8:8" ht="21.75" customHeight="1">
      <c r="H92" s="499"/>
    </row>
    <row r="93" spans="8:8" ht="21.75" customHeight="1">
      <c r="H93" s="499"/>
    </row>
    <row r="94" spans="8:8" ht="21.75" customHeight="1">
      <c r="H94" s="499"/>
    </row>
    <row r="95" spans="8:8" ht="21.75" customHeight="1">
      <c r="H95" s="499"/>
    </row>
    <row r="96" spans="8:8" ht="21.75" customHeight="1">
      <c r="H96" s="499"/>
    </row>
    <row r="97" spans="8:8" ht="21.75" customHeight="1">
      <c r="H97" s="499"/>
    </row>
    <row r="98" spans="8:8" ht="21.75" customHeight="1">
      <c r="H98" s="499"/>
    </row>
    <row r="99" spans="8:8" ht="21.75" customHeight="1">
      <c r="H99" s="499"/>
    </row>
    <row r="100" spans="8:8" ht="21.75" customHeight="1">
      <c r="H100" s="499"/>
    </row>
    <row r="101" spans="8:8" ht="21.75" customHeight="1">
      <c r="H101" s="499"/>
    </row>
    <row r="102" spans="8:8" ht="21.75" customHeight="1">
      <c r="H102" s="499"/>
    </row>
    <row r="103" spans="8:8" ht="21.75" customHeight="1">
      <c r="H103" s="499"/>
    </row>
    <row r="104" spans="8:8" ht="21.75" customHeight="1">
      <c r="H104" s="499"/>
    </row>
    <row r="105" spans="8:8" ht="21.75" customHeight="1">
      <c r="H105" s="499"/>
    </row>
    <row r="106" spans="8:8" ht="21.75" customHeight="1">
      <c r="H106" s="499"/>
    </row>
    <row r="107" spans="8:8" ht="21.75" customHeight="1">
      <c r="H107" s="499"/>
    </row>
    <row r="108" spans="8:8" ht="21.75" customHeight="1">
      <c r="H108" s="499"/>
    </row>
    <row r="109" spans="8:8" ht="21.75" customHeight="1">
      <c r="H109" s="499"/>
    </row>
    <row r="110" spans="8:8" ht="21.75" customHeight="1">
      <c r="H110" s="499"/>
    </row>
    <row r="111" spans="8:8" ht="21.75" customHeight="1">
      <c r="H111" s="499"/>
    </row>
    <row r="112" spans="8:8" ht="21.75" customHeight="1">
      <c r="H112" s="499"/>
    </row>
    <row r="113" spans="8:8" ht="21.75" customHeight="1">
      <c r="H113" s="499"/>
    </row>
    <row r="114" spans="8:8" ht="21.75" customHeight="1">
      <c r="H114" s="499"/>
    </row>
    <row r="115" spans="8:8" ht="21.75" customHeight="1">
      <c r="H115" s="499"/>
    </row>
    <row r="116" spans="8:8" ht="21.75" customHeight="1">
      <c r="H116" s="499"/>
    </row>
    <row r="117" spans="8:8" ht="21.75" customHeight="1">
      <c r="H117" s="499"/>
    </row>
    <row r="118" spans="8:8" ht="21.75" customHeight="1">
      <c r="H118" s="499"/>
    </row>
    <row r="119" spans="8:8" ht="21.75" customHeight="1">
      <c r="H119" s="499"/>
    </row>
    <row r="120" spans="8:8" ht="21.75" customHeight="1">
      <c r="H120" s="499"/>
    </row>
    <row r="121" spans="8:8" ht="21.75" customHeight="1">
      <c r="H121" s="499"/>
    </row>
    <row r="122" spans="8:8" ht="21.75" customHeight="1">
      <c r="H122" s="499"/>
    </row>
    <row r="123" spans="8:8" ht="21.75" customHeight="1">
      <c r="H123" s="499"/>
    </row>
    <row r="124" spans="8:8" ht="21.75" customHeight="1">
      <c r="H124" s="499"/>
    </row>
    <row r="125" spans="8:8" ht="21.75" customHeight="1">
      <c r="H125" s="499"/>
    </row>
    <row r="126" spans="8:8" ht="21.75" customHeight="1">
      <c r="H126" s="499"/>
    </row>
    <row r="127" spans="8:8" ht="21.75" customHeight="1">
      <c r="H127" s="499"/>
    </row>
    <row r="128" spans="8:8" ht="21.75" customHeight="1">
      <c r="H128" s="499"/>
    </row>
    <row r="129" spans="8:8" ht="21.75" customHeight="1">
      <c r="H129" s="499"/>
    </row>
    <row r="130" spans="8:8" ht="21.75" customHeight="1">
      <c r="H130" s="499"/>
    </row>
    <row r="131" spans="8:8" ht="21.75" customHeight="1">
      <c r="H131" s="499"/>
    </row>
    <row r="132" spans="8:8" ht="21.75" customHeight="1">
      <c r="H132" s="499"/>
    </row>
    <row r="133" spans="8:8" ht="21.75" customHeight="1">
      <c r="H133" s="499"/>
    </row>
    <row r="134" spans="8:8" ht="21.75" customHeight="1">
      <c r="H134" s="499"/>
    </row>
    <row r="135" spans="8:8" ht="21.75" customHeight="1">
      <c r="H135" s="499"/>
    </row>
    <row r="136" spans="8:8" ht="21.75" customHeight="1">
      <c r="H136" s="499"/>
    </row>
    <row r="137" spans="8:8" ht="21.75" customHeight="1">
      <c r="H137" s="499"/>
    </row>
    <row r="138" spans="8:8" ht="21.75" customHeight="1">
      <c r="H138" s="499"/>
    </row>
    <row r="139" spans="8:8" ht="21.75" customHeight="1">
      <c r="H139" s="499"/>
    </row>
    <row r="140" spans="8:8" ht="21.75" customHeight="1">
      <c r="H140" s="499"/>
    </row>
    <row r="141" spans="8:8" ht="21.75" customHeight="1">
      <c r="H141" s="499"/>
    </row>
    <row r="142" spans="8:8" ht="21.75" customHeight="1">
      <c r="H142" s="499"/>
    </row>
    <row r="143" spans="8:8" ht="21.75" customHeight="1">
      <c r="H143" s="499"/>
    </row>
    <row r="144" spans="8:8" ht="21.75" customHeight="1">
      <c r="H144" s="499"/>
    </row>
    <row r="145" spans="8:8" ht="21.75" customHeight="1">
      <c r="H145" s="499"/>
    </row>
    <row r="146" spans="8:8" ht="21.75" customHeight="1">
      <c r="H146" s="499"/>
    </row>
    <row r="147" spans="8:8" ht="21.75" customHeight="1">
      <c r="H147" s="499"/>
    </row>
    <row r="148" spans="8:8" ht="21.75" customHeight="1">
      <c r="H148" s="499"/>
    </row>
    <row r="149" spans="8:8" ht="21.75" customHeight="1">
      <c r="H149" s="499"/>
    </row>
    <row r="150" spans="8:8" ht="21.75" customHeight="1">
      <c r="H150" s="499"/>
    </row>
    <row r="151" spans="8:8" ht="21.75" customHeight="1">
      <c r="H151" s="499"/>
    </row>
    <row r="152" spans="8:8" ht="21.75" customHeight="1">
      <c r="H152" s="499"/>
    </row>
    <row r="153" spans="8:8" ht="21.75" customHeight="1">
      <c r="H153" s="499"/>
    </row>
    <row r="154" spans="8:8" ht="21.75" customHeight="1">
      <c r="H154" s="499"/>
    </row>
    <row r="155" spans="8:8" ht="21.75" customHeight="1">
      <c r="H155" s="499"/>
    </row>
    <row r="156" spans="8:8" ht="21.75" customHeight="1">
      <c r="H156" s="499"/>
    </row>
    <row r="157" spans="8:8" ht="21.75" customHeight="1">
      <c r="H157" s="499"/>
    </row>
    <row r="158" spans="8:8" ht="21.75" customHeight="1">
      <c r="H158" s="499"/>
    </row>
    <row r="159" spans="8:8" ht="21.75" customHeight="1">
      <c r="H159" s="499"/>
    </row>
    <row r="160" spans="8:8" ht="21.75" customHeight="1">
      <c r="H160" s="499"/>
    </row>
    <row r="161" spans="8:8" ht="21.75" customHeight="1">
      <c r="H161" s="499"/>
    </row>
    <row r="162" spans="8:8" ht="21.75" customHeight="1">
      <c r="H162" s="499"/>
    </row>
    <row r="163" spans="8:8" ht="21.75" customHeight="1">
      <c r="H163" s="499"/>
    </row>
    <row r="164" spans="8:8" ht="21.75" customHeight="1">
      <c r="H164" s="499"/>
    </row>
    <row r="165" spans="8:8" ht="21.75" customHeight="1">
      <c r="H165" s="499"/>
    </row>
    <row r="166" spans="8:8" ht="21.75" customHeight="1">
      <c r="H166" s="499"/>
    </row>
    <row r="167" spans="8:8" ht="21.75" customHeight="1">
      <c r="H167" s="499"/>
    </row>
    <row r="168" spans="8:8" ht="21.75" customHeight="1">
      <c r="H168" s="499"/>
    </row>
    <row r="169" spans="8:8" ht="21.75" customHeight="1">
      <c r="H169" s="499"/>
    </row>
    <row r="170" spans="8:8" ht="21.75" customHeight="1">
      <c r="H170" s="499"/>
    </row>
    <row r="171" spans="8:8" ht="21.75" customHeight="1">
      <c r="H171" s="499"/>
    </row>
    <row r="172" spans="8:8" ht="21.75" customHeight="1">
      <c r="H172" s="499"/>
    </row>
    <row r="173" spans="8:8" ht="21.75" customHeight="1">
      <c r="H173" s="499"/>
    </row>
    <row r="174" spans="8:8" ht="21.75" customHeight="1">
      <c r="H174" s="499"/>
    </row>
    <row r="175" spans="8:8" ht="21.75" customHeight="1">
      <c r="H175" s="499"/>
    </row>
    <row r="176" spans="8:8" ht="21.75" customHeight="1">
      <c r="H176" s="499"/>
    </row>
    <row r="177" spans="8:8" ht="21.75" customHeight="1">
      <c r="H177" s="499"/>
    </row>
    <row r="178" spans="8:8" ht="21.75" customHeight="1">
      <c r="H178" s="499"/>
    </row>
    <row r="179" spans="8:8" ht="21.75" customHeight="1">
      <c r="H179" s="499"/>
    </row>
    <row r="180" spans="8:8" ht="21.75" customHeight="1">
      <c r="H180" s="499"/>
    </row>
    <row r="181" spans="8:8" ht="21.75" customHeight="1">
      <c r="H181" s="499"/>
    </row>
    <row r="182" spans="8:8" ht="21.75" customHeight="1">
      <c r="H182" s="499"/>
    </row>
    <row r="183" spans="8:8" ht="21.75" customHeight="1">
      <c r="H183" s="499"/>
    </row>
    <row r="184" spans="8:8" ht="21.75" customHeight="1">
      <c r="H184" s="499"/>
    </row>
    <row r="185" spans="8:8" ht="21.75" customHeight="1">
      <c r="H185" s="499"/>
    </row>
    <row r="186" spans="8:8" ht="21.75" customHeight="1">
      <c r="H186" s="499"/>
    </row>
    <row r="187" spans="8:8" ht="21.75" customHeight="1">
      <c r="H187" s="499"/>
    </row>
    <row r="188" spans="8:8" ht="21.75" customHeight="1">
      <c r="H188" s="499"/>
    </row>
    <row r="189" spans="8:8" ht="21.75" customHeight="1">
      <c r="H189" s="499"/>
    </row>
    <row r="190" spans="8:8" ht="21.75" customHeight="1">
      <c r="H190" s="499"/>
    </row>
    <row r="191" spans="8:8" ht="21.75" customHeight="1">
      <c r="H191" s="499"/>
    </row>
    <row r="192" spans="8:8" ht="21.75" customHeight="1">
      <c r="H192" s="499"/>
    </row>
    <row r="193" spans="8:8" ht="21.75" customHeight="1">
      <c r="H193" s="499"/>
    </row>
    <row r="194" spans="8:8" ht="21.75" customHeight="1">
      <c r="H194" s="499"/>
    </row>
    <row r="195" spans="8:8" ht="21.75" customHeight="1">
      <c r="H195" s="499"/>
    </row>
    <row r="196" spans="8:8" ht="21.75" customHeight="1">
      <c r="H196" s="499"/>
    </row>
    <row r="197" spans="8:8" ht="21.75" customHeight="1">
      <c r="H197" s="499"/>
    </row>
    <row r="198" spans="8:8" ht="21.75" customHeight="1">
      <c r="H198" s="499"/>
    </row>
    <row r="199" spans="8:8" ht="21.75" customHeight="1">
      <c r="H199" s="499"/>
    </row>
    <row r="200" spans="8:8" ht="21.75" customHeight="1">
      <c r="H200" s="499"/>
    </row>
    <row r="201" spans="8:8" ht="21.75" customHeight="1">
      <c r="H201" s="499"/>
    </row>
    <row r="202" spans="8:8" ht="21.75" customHeight="1">
      <c r="H202" s="499"/>
    </row>
    <row r="203" spans="8:8" ht="21.75" customHeight="1">
      <c r="H203" s="499"/>
    </row>
    <row r="204" spans="8:8" ht="21.75" customHeight="1">
      <c r="H204" s="499"/>
    </row>
    <row r="205" spans="8:8" ht="21.75" customHeight="1">
      <c r="H205" s="499"/>
    </row>
    <row r="206" spans="8:8" ht="21.75" customHeight="1">
      <c r="H206" s="499"/>
    </row>
    <row r="207" spans="8:8" ht="21.75" customHeight="1">
      <c r="H207" s="499"/>
    </row>
    <row r="208" spans="8:8" ht="21.75" customHeight="1">
      <c r="H208" s="499"/>
    </row>
    <row r="209" spans="8:8" ht="21.75" customHeight="1">
      <c r="H209" s="499"/>
    </row>
    <row r="210" spans="8:8" ht="21.75" customHeight="1">
      <c r="H210" s="499"/>
    </row>
    <row r="211" spans="8:8" ht="21.75" customHeight="1">
      <c r="H211" s="499"/>
    </row>
    <row r="212" spans="8:8" ht="21.75" customHeight="1">
      <c r="H212" s="499"/>
    </row>
    <row r="213" spans="8:8" ht="21.75" customHeight="1">
      <c r="H213" s="499"/>
    </row>
    <row r="214" spans="8:8" ht="21.75" customHeight="1">
      <c r="H214" s="499"/>
    </row>
    <row r="215" spans="8:8" ht="21.75" customHeight="1">
      <c r="H215" s="499"/>
    </row>
    <row r="216" spans="8:8" ht="21.75" customHeight="1">
      <c r="H216" s="499"/>
    </row>
    <row r="217" spans="8:8" ht="21.75" customHeight="1">
      <c r="H217" s="499"/>
    </row>
    <row r="218" spans="8:8" ht="21.75" customHeight="1">
      <c r="H218" s="499"/>
    </row>
    <row r="219" spans="8:8" ht="21.75" customHeight="1">
      <c r="H219" s="499"/>
    </row>
    <row r="220" spans="8:8" ht="21.75" customHeight="1">
      <c r="H220" s="499"/>
    </row>
    <row r="221" spans="8:8" ht="21.75" customHeight="1">
      <c r="H221" s="499"/>
    </row>
    <row r="222" spans="8:8" ht="21.75" customHeight="1">
      <c r="H222" s="499"/>
    </row>
    <row r="223" spans="8:8" ht="21.75" customHeight="1">
      <c r="H223" s="499"/>
    </row>
    <row r="224" spans="8:8" ht="21.75" customHeight="1">
      <c r="H224" s="499"/>
    </row>
    <row r="225" spans="8:8" ht="21.75" customHeight="1">
      <c r="H225" s="499"/>
    </row>
    <row r="226" spans="8:8" ht="21.75" customHeight="1">
      <c r="H226" s="499"/>
    </row>
    <row r="227" spans="8:8" ht="21.75" customHeight="1">
      <c r="H227" s="499"/>
    </row>
    <row r="228" spans="8:8" ht="21.75" customHeight="1">
      <c r="H228" s="499"/>
    </row>
    <row r="229" spans="8:8" ht="21.75" customHeight="1">
      <c r="H229" s="499"/>
    </row>
    <row r="230" spans="8:8" ht="21.75" customHeight="1">
      <c r="H230" s="499"/>
    </row>
    <row r="231" spans="8:8" ht="21.75" customHeight="1">
      <c r="H231" s="499"/>
    </row>
    <row r="232" spans="8:8" ht="21.75" customHeight="1">
      <c r="H232" s="499"/>
    </row>
    <row r="233" spans="8:8" ht="21.75" customHeight="1">
      <c r="H233" s="499"/>
    </row>
    <row r="234" spans="8:8" ht="21.75" customHeight="1">
      <c r="H234" s="499"/>
    </row>
    <row r="235" spans="8:8" ht="21.75" customHeight="1">
      <c r="H235" s="499"/>
    </row>
    <row r="236" spans="8:8" ht="21.75" customHeight="1">
      <c r="H236" s="499"/>
    </row>
    <row r="237" spans="8:8" ht="21.75" customHeight="1">
      <c r="H237" s="499"/>
    </row>
    <row r="238" spans="8:8" ht="21.75" customHeight="1">
      <c r="H238" s="499"/>
    </row>
    <row r="239" spans="8:8" ht="21.75" customHeight="1">
      <c r="H239" s="499"/>
    </row>
    <row r="240" spans="8:8" ht="21.75" customHeight="1">
      <c r="H240" s="499"/>
    </row>
    <row r="241" spans="8:8" ht="21.75" customHeight="1">
      <c r="H241" s="499"/>
    </row>
    <row r="242" spans="8:8" ht="21.75" customHeight="1">
      <c r="H242" s="499"/>
    </row>
    <row r="243" spans="8:8" ht="21.75" customHeight="1">
      <c r="H243" s="499"/>
    </row>
    <row r="244" spans="8:8" ht="21.75" customHeight="1">
      <c r="H244" s="499"/>
    </row>
    <row r="245" spans="8:8" ht="21.75" customHeight="1">
      <c r="H245" s="499"/>
    </row>
    <row r="246" spans="8:8" ht="21.75" customHeight="1">
      <c r="H246" s="499"/>
    </row>
    <row r="247" spans="8:8" ht="21.75" customHeight="1">
      <c r="H247" s="499"/>
    </row>
    <row r="248" spans="8:8" ht="21.75" customHeight="1">
      <c r="H248" s="499"/>
    </row>
    <row r="249" spans="8:8" ht="21.75" customHeight="1">
      <c r="H249" s="499"/>
    </row>
    <row r="250" spans="8:8" ht="21.75" customHeight="1">
      <c r="H250" s="499"/>
    </row>
    <row r="251" spans="8:8" ht="21.75" customHeight="1">
      <c r="H251" s="499"/>
    </row>
    <row r="252" spans="8:8" ht="21.75" customHeight="1">
      <c r="H252" s="499"/>
    </row>
    <row r="253" spans="8:8" ht="21.75" customHeight="1">
      <c r="H253" s="499"/>
    </row>
    <row r="254" spans="8:8" ht="21.75" customHeight="1">
      <c r="H254" s="499"/>
    </row>
    <row r="255" spans="8:8" ht="21.75" customHeight="1">
      <c r="H255" s="499"/>
    </row>
    <row r="256" spans="8:8" ht="21.75" customHeight="1">
      <c r="H256" s="499"/>
    </row>
    <row r="257" spans="8:8" ht="21.75" customHeight="1">
      <c r="H257" s="499"/>
    </row>
    <row r="258" spans="8:8" ht="21.75" customHeight="1">
      <c r="H258" s="499"/>
    </row>
    <row r="259" spans="8:8" ht="21.75" customHeight="1">
      <c r="H259" s="499"/>
    </row>
    <row r="260" spans="8:8" ht="21.75" customHeight="1">
      <c r="H260" s="499"/>
    </row>
    <row r="261" spans="8:8" ht="21.75" customHeight="1">
      <c r="H261" s="499"/>
    </row>
    <row r="262" spans="8:8" ht="21.75" customHeight="1">
      <c r="H262" s="499"/>
    </row>
    <row r="263" spans="8:8" ht="21.75" customHeight="1">
      <c r="H263" s="499"/>
    </row>
    <row r="264" spans="8:8" ht="21.75" customHeight="1">
      <c r="H264" s="499"/>
    </row>
    <row r="265" spans="8:8" ht="21.75" customHeight="1">
      <c r="H265" s="499"/>
    </row>
    <row r="266" spans="8:8" ht="21.75" customHeight="1">
      <c r="H266" s="499"/>
    </row>
    <row r="267" spans="8:8" ht="21.75" customHeight="1">
      <c r="H267" s="499"/>
    </row>
    <row r="268" spans="8:8" ht="21.75" customHeight="1">
      <c r="H268" s="499"/>
    </row>
    <row r="269" spans="8:8" ht="21.75" customHeight="1">
      <c r="H269" s="499"/>
    </row>
    <row r="270" spans="8:8" ht="21.75" customHeight="1">
      <c r="H270" s="499"/>
    </row>
    <row r="271" spans="8:8" ht="21.75" customHeight="1">
      <c r="H271" s="499"/>
    </row>
    <row r="272" spans="8:8" ht="21.75" customHeight="1">
      <c r="H272" s="499"/>
    </row>
    <row r="273" spans="8:8" ht="21.75" customHeight="1">
      <c r="H273" s="499"/>
    </row>
    <row r="274" spans="8:8" ht="21.75" customHeight="1">
      <c r="H274" s="499"/>
    </row>
    <row r="275" spans="8:8" ht="21.75" customHeight="1">
      <c r="H275" s="499"/>
    </row>
    <row r="276" spans="8:8" ht="21.75" customHeight="1">
      <c r="H276" s="499"/>
    </row>
    <row r="277" spans="8:8" ht="21.75" customHeight="1">
      <c r="H277" s="499"/>
    </row>
    <row r="278" spans="8:8" ht="21.75" customHeight="1">
      <c r="H278" s="499"/>
    </row>
    <row r="279" spans="8:8" ht="21.75" customHeight="1">
      <c r="H279" s="499"/>
    </row>
    <row r="280" spans="8:8" ht="21.75" customHeight="1">
      <c r="H280" s="499"/>
    </row>
    <row r="281" spans="8:8" ht="21.75" customHeight="1">
      <c r="H281" s="499"/>
    </row>
    <row r="282" spans="8:8" ht="21.75" customHeight="1">
      <c r="H282" s="499"/>
    </row>
    <row r="283" spans="8:8" ht="21.75" customHeight="1">
      <c r="H283" s="499"/>
    </row>
    <row r="284" spans="8:8" ht="21.75" customHeight="1">
      <c r="H284" s="499"/>
    </row>
    <row r="285" spans="8:8" ht="21.75" customHeight="1">
      <c r="H285" s="499"/>
    </row>
    <row r="286" spans="8:8" ht="21.75" customHeight="1">
      <c r="H286" s="499"/>
    </row>
    <row r="287" spans="8:8" ht="21.75" customHeight="1">
      <c r="H287" s="499"/>
    </row>
    <row r="288" spans="8:8" ht="21.75" customHeight="1">
      <c r="H288" s="499"/>
    </row>
    <row r="289" spans="8:8" ht="21.75" customHeight="1">
      <c r="H289" s="499"/>
    </row>
    <row r="290" spans="8:8" ht="21.75" customHeight="1">
      <c r="H290" s="499"/>
    </row>
    <row r="291" spans="8:8" ht="21.75" customHeight="1">
      <c r="H291" s="499"/>
    </row>
    <row r="292" spans="8:8" ht="21.75" customHeight="1">
      <c r="H292" s="499"/>
    </row>
    <row r="293" spans="8:8" ht="21.75" customHeight="1">
      <c r="H293" s="499"/>
    </row>
    <row r="294" spans="8:8" ht="21.75" customHeight="1">
      <c r="H294" s="499"/>
    </row>
    <row r="295" spans="8:8" ht="21.75" customHeight="1">
      <c r="H295" s="499"/>
    </row>
    <row r="296" spans="8:8" ht="21.75" customHeight="1">
      <c r="H296" s="499"/>
    </row>
    <row r="297" spans="8:8" ht="21.75" customHeight="1">
      <c r="H297" s="499"/>
    </row>
    <row r="298" spans="8:8" ht="21.75" customHeight="1">
      <c r="H298" s="499"/>
    </row>
    <row r="299" spans="8:8" ht="21.75" customHeight="1">
      <c r="H299" s="499"/>
    </row>
    <row r="300" spans="8:8" ht="21.75" customHeight="1">
      <c r="H300" s="499"/>
    </row>
    <row r="301" spans="8:8" ht="21.75" customHeight="1">
      <c r="H301" s="499"/>
    </row>
    <row r="302" spans="8:8" ht="21.75" customHeight="1">
      <c r="H302" s="499"/>
    </row>
    <row r="303" spans="8:8" ht="21.75" customHeight="1">
      <c r="H303" s="499"/>
    </row>
    <row r="304" spans="8:8" ht="21.75" customHeight="1">
      <c r="H304" s="499"/>
    </row>
    <row r="305" spans="8:8" ht="21.75" customHeight="1">
      <c r="H305" s="499"/>
    </row>
    <row r="306" spans="8:8" ht="21.75" customHeight="1">
      <c r="H306" s="499"/>
    </row>
    <row r="307" spans="8:8" ht="21.75" customHeight="1">
      <c r="H307" s="499"/>
    </row>
    <row r="308" spans="8:8" ht="21.75" customHeight="1">
      <c r="H308" s="499"/>
    </row>
    <row r="309" spans="8:8" ht="21.75" customHeight="1">
      <c r="H309" s="499"/>
    </row>
    <row r="310" spans="8:8" ht="21.75" customHeight="1">
      <c r="H310" s="499"/>
    </row>
    <row r="311" spans="8:8" ht="21.75" customHeight="1">
      <c r="H311" s="499"/>
    </row>
    <row r="312" spans="8:8" ht="21.75" customHeight="1">
      <c r="H312" s="499"/>
    </row>
    <row r="313" spans="8:8" ht="21.75" customHeight="1">
      <c r="H313" s="499"/>
    </row>
    <row r="314" spans="8:8" ht="21.75" customHeight="1">
      <c r="H314" s="499"/>
    </row>
    <row r="315" spans="8:8" ht="21.75" customHeight="1">
      <c r="H315" s="499"/>
    </row>
    <row r="316" spans="8:8" ht="21.75" customHeight="1">
      <c r="H316" s="499"/>
    </row>
    <row r="317" spans="8:8" ht="21.75" customHeight="1">
      <c r="H317" s="499"/>
    </row>
    <row r="318" spans="8:8" ht="21.75" customHeight="1">
      <c r="H318" s="499"/>
    </row>
    <row r="319" spans="8:8" ht="21.75" customHeight="1">
      <c r="H319" s="499"/>
    </row>
    <row r="320" spans="8:8" ht="21.75" customHeight="1">
      <c r="H320" s="499"/>
    </row>
    <row r="321" spans="8:8" ht="21.75" customHeight="1">
      <c r="H321" s="499"/>
    </row>
    <row r="322" spans="8:8" ht="21.75" customHeight="1">
      <c r="H322" s="499"/>
    </row>
    <row r="323" spans="8:8" ht="21.75" customHeight="1">
      <c r="H323" s="499"/>
    </row>
    <row r="324" spans="8:8" ht="21.75" customHeight="1">
      <c r="H324" s="499"/>
    </row>
    <row r="325" spans="8:8" ht="21.75" customHeight="1">
      <c r="H325" s="499"/>
    </row>
    <row r="326" spans="8:8" ht="21.75" customHeight="1">
      <c r="H326" s="499"/>
    </row>
    <row r="327" spans="8:8" ht="21.75" customHeight="1">
      <c r="H327" s="499"/>
    </row>
    <row r="328" spans="8:8" ht="21.75" customHeight="1">
      <c r="H328" s="499"/>
    </row>
    <row r="329" spans="8:8" ht="21.75" customHeight="1">
      <c r="H329" s="499"/>
    </row>
    <row r="330" spans="8:8" ht="21.75" customHeight="1">
      <c r="H330" s="499"/>
    </row>
    <row r="331" spans="8:8" ht="21.75" customHeight="1">
      <c r="H331" s="499"/>
    </row>
    <row r="332" spans="8:8" ht="21.75" customHeight="1">
      <c r="H332" s="499"/>
    </row>
    <row r="333" spans="8:8" ht="21.75" customHeight="1">
      <c r="H333" s="499"/>
    </row>
    <row r="334" spans="8:8" ht="21.75" customHeight="1">
      <c r="H334" s="499"/>
    </row>
    <row r="335" spans="8:8" ht="21.75" customHeight="1">
      <c r="H335" s="499"/>
    </row>
    <row r="336" spans="8:8" ht="21.75" customHeight="1">
      <c r="H336" s="499"/>
    </row>
    <row r="337" spans="8:8" ht="21.75" customHeight="1">
      <c r="H337" s="499"/>
    </row>
    <row r="338" spans="8:8" ht="21.75" customHeight="1">
      <c r="H338" s="499"/>
    </row>
    <row r="339" spans="8:8" ht="21.75" customHeight="1">
      <c r="H339" s="499"/>
    </row>
    <row r="340" spans="8:8" ht="21.75" customHeight="1">
      <c r="H340" s="499"/>
    </row>
    <row r="341" spans="8:8" ht="21.75" customHeight="1">
      <c r="H341" s="499"/>
    </row>
    <row r="342" spans="8:8" ht="21.75" customHeight="1">
      <c r="H342" s="499"/>
    </row>
    <row r="343" spans="8:8" ht="21.75" customHeight="1">
      <c r="H343" s="499"/>
    </row>
    <row r="344" spans="8:8" ht="21.75" customHeight="1">
      <c r="H344" s="499"/>
    </row>
    <row r="345" spans="8:8" ht="21.75" customHeight="1">
      <c r="H345" s="499"/>
    </row>
    <row r="346" spans="8:8" ht="21.75" customHeight="1">
      <c r="H346" s="499"/>
    </row>
    <row r="347" spans="8:8" ht="21.75" customHeight="1">
      <c r="H347" s="499"/>
    </row>
    <row r="348" spans="8:8" ht="21.75" customHeight="1">
      <c r="H348" s="499"/>
    </row>
    <row r="349" spans="8:8" ht="21.75" customHeight="1">
      <c r="H349" s="499"/>
    </row>
    <row r="350" spans="8:8" ht="21.75" customHeight="1">
      <c r="H350" s="499"/>
    </row>
    <row r="351" spans="8:8" ht="21.75" customHeight="1">
      <c r="H351" s="499"/>
    </row>
    <row r="352" spans="8:8" ht="21.75" customHeight="1">
      <c r="H352" s="499"/>
    </row>
    <row r="353" spans="8:8" ht="21.75" customHeight="1">
      <c r="H353" s="499"/>
    </row>
    <row r="354" spans="8:8" ht="21.75" customHeight="1">
      <c r="H354" s="499"/>
    </row>
    <row r="355" spans="8:8" ht="21.75" customHeight="1">
      <c r="H355" s="499"/>
    </row>
    <row r="356" spans="8:8" ht="21.75" customHeight="1">
      <c r="H356" s="499"/>
    </row>
    <row r="357" spans="8:8" ht="21.75" customHeight="1">
      <c r="H357" s="499"/>
    </row>
    <row r="358" spans="8:8" ht="21.75" customHeight="1">
      <c r="H358" s="499"/>
    </row>
    <row r="359" spans="8:8" ht="21.75" customHeight="1">
      <c r="H359" s="499"/>
    </row>
    <row r="360" spans="8:8" ht="21.75" customHeight="1">
      <c r="H360" s="499"/>
    </row>
    <row r="361" spans="8:8" ht="21.75" customHeight="1">
      <c r="H361" s="499"/>
    </row>
    <row r="362" spans="8:8" ht="21.75" customHeight="1">
      <c r="H362" s="499"/>
    </row>
    <row r="363" spans="8:8" ht="21.75" customHeight="1">
      <c r="H363" s="499"/>
    </row>
    <row r="364" spans="8:8" ht="21.75" customHeight="1">
      <c r="H364" s="499"/>
    </row>
    <row r="365" spans="8:8" ht="21.75" customHeight="1">
      <c r="H365" s="499"/>
    </row>
    <row r="366" spans="8:8" ht="21.75" customHeight="1">
      <c r="H366" s="499"/>
    </row>
    <row r="367" spans="8:8" ht="21.75" customHeight="1">
      <c r="H367" s="499"/>
    </row>
    <row r="368" spans="8:8" ht="21.75" customHeight="1">
      <c r="H368" s="499"/>
    </row>
    <row r="369" spans="8:8" ht="21.75" customHeight="1">
      <c r="H369" s="499"/>
    </row>
    <row r="370" spans="8:8" ht="21.75" customHeight="1">
      <c r="H370" s="499"/>
    </row>
    <row r="371" spans="8:8" ht="21.75" customHeight="1">
      <c r="H371" s="499"/>
    </row>
    <row r="372" spans="8:8" ht="21.75" customHeight="1">
      <c r="H372" s="499"/>
    </row>
    <row r="373" spans="8:8" ht="21.75" customHeight="1">
      <c r="H373" s="499"/>
    </row>
    <row r="374" spans="8:8" ht="21.75" customHeight="1">
      <c r="H374" s="499"/>
    </row>
    <row r="375" spans="8:8" ht="21.75" customHeight="1">
      <c r="H375" s="499"/>
    </row>
    <row r="376" spans="8:8" ht="21.75" customHeight="1">
      <c r="H376" s="499"/>
    </row>
    <row r="377" spans="8:8" ht="21.75" customHeight="1">
      <c r="H377" s="499"/>
    </row>
    <row r="378" spans="8:8" ht="21.75" customHeight="1">
      <c r="H378" s="499"/>
    </row>
    <row r="379" spans="8:8" ht="21.75" customHeight="1">
      <c r="H379" s="499"/>
    </row>
    <row r="380" spans="8:8" ht="21.75" customHeight="1">
      <c r="H380" s="499"/>
    </row>
    <row r="381" spans="8:8" ht="21.75" customHeight="1">
      <c r="H381" s="499"/>
    </row>
    <row r="382" spans="8:8" ht="21.75" customHeight="1">
      <c r="H382" s="499"/>
    </row>
    <row r="383" spans="8:8" ht="21.75" customHeight="1">
      <c r="H383" s="499"/>
    </row>
    <row r="384" spans="8:8" ht="21.75" customHeight="1">
      <c r="H384" s="499"/>
    </row>
    <row r="385" spans="8:8" ht="21.75" customHeight="1">
      <c r="H385" s="499"/>
    </row>
    <row r="386" spans="8:8" ht="21.75" customHeight="1">
      <c r="H386" s="499"/>
    </row>
    <row r="387" spans="8:8" ht="21.75" customHeight="1">
      <c r="H387" s="499"/>
    </row>
    <row r="388" spans="8:8" ht="21.75" customHeight="1">
      <c r="H388" s="499"/>
    </row>
    <row r="389" spans="8:8" ht="21.75" customHeight="1">
      <c r="H389" s="499"/>
    </row>
    <row r="390" spans="8:8" ht="21.75" customHeight="1">
      <c r="H390" s="499"/>
    </row>
    <row r="391" spans="8:8" ht="21.75" customHeight="1">
      <c r="H391" s="499"/>
    </row>
    <row r="392" spans="8:8" ht="21.75" customHeight="1">
      <c r="H392" s="499"/>
    </row>
    <row r="393" spans="8:8" ht="21.75" customHeight="1">
      <c r="H393" s="499"/>
    </row>
    <row r="394" spans="8:8" ht="21.75" customHeight="1">
      <c r="H394" s="499"/>
    </row>
    <row r="395" spans="8:8" ht="21.75" customHeight="1">
      <c r="H395" s="499"/>
    </row>
    <row r="396" spans="8:8" ht="21.75" customHeight="1">
      <c r="H396" s="499"/>
    </row>
    <row r="397" spans="8:8" ht="21.75" customHeight="1">
      <c r="H397" s="499"/>
    </row>
    <row r="398" spans="8:8" ht="21.75" customHeight="1">
      <c r="H398" s="499"/>
    </row>
    <row r="399" spans="8:8" ht="21.75" customHeight="1">
      <c r="H399" s="499"/>
    </row>
    <row r="400" spans="8:8" ht="21.75" customHeight="1">
      <c r="H400" s="499"/>
    </row>
    <row r="401" spans="8:8" ht="21.75" customHeight="1">
      <c r="H401" s="499"/>
    </row>
    <row r="402" spans="8:8" ht="21.75" customHeight="1">
      <c r="H402" s="499"/>
    </row>
    <row r="403" spans="8:8" ht="21.75" customHeight="1">
      <c r="H403" s="499"/>
    </row>
    <row r="404" spans="8:8" ht="21.75" customHeight="1">
      <c r="H404" s="499"/>
    </row>
    <row r="405" spans="8:8" ht="21.75" customHeight="1">
      <c r="H405" s="499"/>
    </row>
    <row r="406" spans="8:8" ht="21.75" customHeight="1">
      <c r="H406" s="499"/>
    </row>
    <row r="407" spans="8:8" ht="21.75" customHeight="1">
      <c r="H407" s="499"/>
    </row>
    <row r="408" spans="8:8" ht="21.75" customHeight="1">
      <c r="H408" s="499"/>
    </row>
    <row r="409" spans="8:8" ht="21.75" customHeight="1">
      <c r="H409" s="499"/>
    </row>
    <row r="410" spans="8:8" ht="21.75" customHeight="1">
      <c r="H410" s="499"/>
    </row>
    <row r="411" spans="8:8" ht="21.75" customHeight="1">
      <c r="H411" s="499"/>
    </row>
    <row r="412" spans="8:8" ht="21.75" customHeight="1">
      <c r="H412" s="499"/>
    </row>
    <row r="413" spans="8:8" ht="21.75" customHeight="1">
      <c r="H413" s="499"/>
    </row>
    <row r="414" spans="8:8" ht="21.75" customHeight="1">
      <c r="H414" s="499"/>
    </row>
    <row r="415" spans="8:8" ht="21.75" customHeight="1">
      <c r="H415" s="499"/>
    </row>
    <row r="416" spans="8:8" ht="21.75" customHeight="1">
      <c r="H416" s="499"/>
    </row>
    <row r="417" spans="8:8" ht="21.75" customHeight="1">
      <c r="H417" s="499"/>
    </row>
    <row r="418" spans="8:8" ht="21.75" customHeight="1">
      <c r="H418" s="499"/>
    </row>
    <row r="419" spans="8:8" ht="21.75" customHeight="1">
      <c r="H419" s="499"/>
    </row>
    <row r="420" spans="8:8" ht="21.75" customHeight="1">
      <c r="H420" s="499"/>
    </row>
    <row r="421" spans="8:8" ht="21.75" customHeight="1">
      <c r="H421" s="499"/>
    </row>
    <row r="422" spans="8:8" ht="21.75" customHeight="1">
      <c r="H422" s="499"/>
    </row>
    <row r="423" spans="8:8" ht="21.75" customHeight="1">
      <c r="H423" s="499"/>
    </row>
    <row r="424" spans="8:8" ht="21.75" customHeight="1">
      <c r="H424" s="499"/>
    </row>
    <row r="425" spans="8:8" ht="21.75" customHeight="1">
      <c r="H425" s="499"/>
    </row>
    <row r="426" spans="8:8" ht="21.75" customHeight="1">
      <c r="H426" s="499"/>
    </row>
    <row r="427" spans="8:8" ht="21.75" customHeight="1">
      <c r="H427" s="499"/>
    </row>
    <row r="428" spans="8:8" ht="21.75" customHeight="1">
      <c r="H428" s="499"/>
    </row>
    <row r="429" spans="8:8" ht="21.75" customHeight="1">
      <c r="H429" s="499"/>
    </row>
    <row r="430" spans="8:8" ht="21.75" customHeight="1">
      <c r="H430" s="499"/>
    </row>
    <row r="431" spans="8:8" ht="21.75" customHeight="1">
      <c r="H431" s="499"/>
    </row>
    <row r="432" spans="8:8" ht="21.75" customHeight="1">
      <c r="H432" s="499"/>
    </row>
    <row r="433" spans="8:8" ht="21.75" customHeight="1">
      <c r="H433" s="499"/>
    </row>
    <row r="434" spans="8:8" ht="21.75" customHeight="1">
      <c r="H434" s="499"/>
    </row>
    <row r="435" spans="8:8" ht="21.75" customHeight="1">
      <c r="H435" s="499"/>
    </row>
    <row r="436" spans="8:8" ht="21.75" customHeight="1">
      <c r="H436" s="499"/>
    </row>
    <row r="437" spans="8:8" ht="21.75" customHeight="1">
      <c r="H437" s="499"/>
    </row>
    <row r="438" spans="8:8" ht="21.75" customHeight="1">
      <c r="H438" s="499"/>
    </row>
    <row r="439" spans="8:8" ht="21.75" customHeight="1">
      <c r="H439" s="499"/>
    </row>
    <row r="440" spans="8:8" ht="21.75" customHeight="1">
      <c r="H440" s="499"/>
    </row>
    <row r="441" spans="8:8" ht="21.75" customHeight="1">
      <c r="H441" s="499"/>
    </row>
    <row r="442" spans="8:8" ht="21.75" customHeight="1">
      <c r="H442" s="499"/>
    </row>
    <row r="443" spans="8:8" ht="21.75" customHeight="1">
      <c r="H443" s="499"/>
    </row>
    <row r="444" spans="8:8" ht="21.75" customHeight="1">
      <c r="H444" s="499"/>
    </row>
    <row r="445" spans="8:8" ht="21.75" customHeight="1">
      <c r="H445" s="499"/>
    </row>
    <row r="446" spans="8:8" ht="21.75" customHeight="1">
      <c r="H446" s="499"/>
    </row>
    <row r="447" spans="8:8" ht="21.75" customHeight="1">
      <c r="H447" s="499"/>
    </row>
    <row r="448" spans="8:8" ht="21.75" customHeight="1">
      <c r="H448" s="499"/>
    </row>
    <row r="449" spans="8:8" ht="21.75" customHeight="1">
      <c r="H449" s="499"/>
    </row>
    <row r="450" spans="8:8" ht="21.75" customHeight="1">
      <c r="H450" s="499"/>
    </row>
    <row r="451" spans="8:8" ht="21.75" customHeight="1">
      <c r="H451" s="499"/>
    </row>
    <row r="452" spans="8:8" ht="21.75" customHeight="1">
      <c r="H452" s="499"/>
    </row>
    <row r="453" spans="8:8" ht="21.75" customHeight="1">
      <c r="H453" s="499"/>
    </row>
    <row r="454" spans="8:8" ht="21.75" customHeight="1">
      <c r="H454" s="499"/>
    </row>
    <row r="455" spans="8:8" ht="21.75" customHeight="1">
      <c r="H455" s="499"/>
    </row>
    <row r="456" spans="8:8" ht="21.75" customHeight="1">
      <c r="H456" s="499"/>
    </row>
    <row r="457" spans="8:8" ht="21.75" customHeight="1">
      <c r="H457" s="499"/>
    </row>
    <row r="458" spans="8:8" ht="21.75" customHeight="1">
      <c r="H458" s="499"/>
    </row>
    <row r="459" spans="8:8" ht="21.75" customHeight="1">
      <c r="H459" s="499"/>
    </row>
    <row r="460" spans="8:8" ht="21.75" customHeight="1">
      <c r="H460" s="499"/>
    </row>
    <row r="461" spans="8:8" ht="21.75" customHeight="1">
      <c r="H461" s="499"/>
    </row>
    <row r="462" spans="8:8" ht="21.75" customHeight="1">
      <c r="H462" s="499"/>
    </row>
    <row r="463" spans="8:8" ht="21.75" customHeight="1">
      <c r="H463" s="499"/>
    </row>
    <row r="464" spans="8:8" ht="21.75" customHeight="1">
      <c r="H464" s="499"/>
    </row>
    <row r="465" spans="8:8" ht="21.75" customHeight="1">
      <c r="H465" s="499"/>
    </row>
    <row r="466" spans="8:8" ht="21.75" customHeight="1">
      <c r="H466" s="499"/>
    </row>
    <row r="467" spans="8:8" ht="21.75" customHeight="1">
      <c r="H467" s="499"/>
    </row>
    <row r="468" spans="8:8" ht="21.75" customHeight="1">
      <c r="H468" s="499"/>
    </row>
    <row r="469" spans="8:8" ht="21.75" customHeight="1">
      <c r="H469" s="499"/>
    </row>
    <row r="470" spans="8:8" ht="21.75" customHeight="1">
      <c r="H470" s="499"/>
    </row>
    <row r="471" spans="8:8" ht="21.75" customHeight="1">
      <c r="H471" s="499"/>
    </row>
    <row r="472" spans="8:8" ht="21.75" customHeight="1">
      <c r="H472" s="499"/>
    </row>
    <row r="473" spans="8:8" ht="21.75" customHeight="1">
      <c r="H473" s="499"/>
    </row>
    <row r="474" spans="8:8" ht="21.75" customHeight="1">
      <c r="H474" s="499"/>
    </row>
    <row r="475" spans="8:8" ht="21.75" customHeight="1">
      <c r="H475" s="499"/>
    </row>
    <row r="476" spans="8:8" ht="21.75" customHeight="1">
      <c r="H476" s="499"/>
    </row>
    <row r="477" spans="8:8" ht="21.75" customHeight="1">
      <c r="H477" s="499"/>
    </row>
    <row r="478" spans="8:8" ht="21.75" customHeight="1">
      <c r="H478" s="499"/>
    </row>
    <row r="479" spans="8:8" ht="21.75" customHeight="1">
      <c r="H479" s="499"/>
    </row>
    <row r="480" spans="8:8" ht="21.75" customHeight="1">
      <c r="H480" s="499"/>
    </row>
    <row r="481" spans="8:8" ht="21.75" customHeight="1">
      <c r="H481" s="499"/>
    </row>
    <row r="482" spans="8:8" ht="21.75" customHeight="1">
      <c r="H482" s="499"/>
    </row>
    <row r="483" spans="8:8" ht="21.75" customHeight="1">
      <c r="H483" s="499"/>
    </row>
    <row r="484" spans="8:8" ht="21.75" customHeight="1">
      <c r="H484" s="499"/>
    </row>
    <row r="485" spans="8:8" ht="21.75" customHeight="1">
      <c r="H485" s="499"/>
    </row>
    <row r="486" spans="8:8" ht="21.75" customHeight="1">
      <c r="H486" s="499"/>
    </row>
    <row r="487" spans="8:8" ht="21.75" customHeight="1">
      <c r="H487" s="499"/>
    </row>
    <row r="488" spans="8:8" ht="21.75" customHeight="1">
      <c r="H488" s="499"/>
    </row>
    <row r="489" spans="8:8" ht="21.75" customHeight="1">
      <c r="H489" s="499"/>
    </row>
    <row r="490" spans="8:8" ht="21.75" customHeight="1">
      <c r="H490" s="499"/>
    </row>
    <row r="491" spans="8:8" ht="21.75" customHeight="1">
      <c r="H491" s="499"/>
    </row>
    <row r="492" spans="8:8" ht="21.75" customHeight="1">
      <c r="H492" s="499"/>
    </row>
    <row r="493" spans="8:8" ht="21.75" customHeight="1">
      <c r="H493" s="499"/>
    </row>
    <row r="494" spans="8:8" ht="21.75" customHeight="1">
      <c r="H494" s="499"/>
    </row>
    <row r="495" spans="8:8" ht="21.75" customHeight="1">
      <c r="H495" s="499"/>
    </row>
    <row r="496" spans="8:8" ht="21.75" customHeight="1">
      <c r="H496" s="499"/>
    </row>
    <row r="497" spans="8:8" ht="21.75" customHeight="1">
      <c r="H497" s="499"/>
    </row>
    <row r="498" spans="8:8" ht="21.75" customHeight="1">
      <c r="H498" s="499"/>
    </row>
    <row r="499" spans="8:8" ht="21.75" customHeight="1">
      <c r="H499" s="499"/>
    </row>
    <row r="500" spans="8:8" ht="21.75" customHeight="1">
      <c r="H500" s="499"/>
    </row>
    <row r="501" spans="8:8" ht="21.75" customHeight="1">
      <c r="H501" s="499"/>
    </row>
    <row r="502" spans="8:8" ht="21.75" customHeight="1">
      <c r="H502" s="499"/>
    </row>
    <row r="503" spans="8:8" ht="21.75" customHeight="1">
      <c r="H503" s="499"/>
    </row>
    <row r="504" spans="8:8" ht="21.75" customHeight="1">
      <c r="H504" s="499"/>
    </row>
    <row r="505" spans="8:8" ht="21.75" customHeight="1">
      <c r="H505" s="499"/>
    </row>
    <row r="506" spans="8:8" ht="21.75" customHeight="1">
      <c r="H506" s="499"/>
    </row>
    <row r="507" spans="8:8" ht="21.75" customHeight="1">
      <c r="H507" s="499"/>
    </row>
    <row r="508" spans="8:8" ht="21.75" customHeight="1">
      <c r="H508" s="499"/>
    </row>
    <row r="509" spans="8:8" ht="21.75" customHeight="1">
      <c r="H509" s="499"/>
    </row>
    <row r="510" spans="8:8" ht="21.75" customHeight="1">
      <c r="H510" s="499"/>
    </row>
    <row r="511" spans="8:8" ht="21.75" customHeight="1">
      <c r="H511" s="499"/>
    </row>
    <row r="512" spans="8:8" ht="21.75" customHeight="1">
      <c r="H512" s="499"/>
    </row>
    <row r="513" spans="8:8" ht="21.75" customHeight="1">
      <c r="H513" s="499"/>
    </row>
    <row r="514" spans="8:8" ht="21.75" customHeight="1">
      <c r="H514" s="499"/>
    </row>
    <row r="515" spans="8:8" ht="21.75" customHeight="1">
      <c r="H515" s="499"/>
    </row>
    <row r="516" spans="8:8" ht="21.75" customHeight="1">
      <c r="H516" s="499"/>
    </row>
    <row r="517" spans="8:8" ht="21.75" customHeight="1">
      <c r="H517" s="499"/>
    </row>
    <row r="518" spans="8:8" ht="21.75" customHeight="1">
      <c r="H518" s="499"/>
    </row>
    <row r="519" spans="8:8" ht="21.75" customHeight="1">
      <c r="H519" s="499"/>
    </row>
    <row r="520" spans="8:8" ht="21.75" customHeight="1">
      <c r="H520" s="499"/>
    </row>
    <row r="521" spans="8:8" ht="21.75" customHeight="1">
      <c r="H521" s="499"/>
    </row>
    <row r="522" spans="8:8" ht="21.75" customHeight="1">
      <c r="H522" s="499"/>
    </row>
    <row r="523" spans="8:8" ht="21.75" customHeight="1">
      <c r="H523" s="499"/>
    </row>
    <row r="524" spans="8:8" ht="21.75" customHeight="1">
      <c r="H524" s="499"/>
    </row>
    <row r="525" spans="8:8" ht="21.75" customHeight="1">
      <c r="H525" s="499"/>
    </row>
    <row r="526" spans="8:8" ht="21.75" customHeight="1">
      <c r="H526" s="499"/>
    </row>
    <row r="527" spans="8:8" ht="21.75" customHeight="1">
      <c r="H527" s="499"/>
    </row>
    <row r="528" spans="8:8" ht="21.75" customHeight="1">
      <c r="H528" s="499"/>
    </row>
    <row r="529" spans="8:8" ht="21.75" customHeight="1">
      <c r="H529" s="499"/>
    </row>
    <row r="530" spans="8:8" ht="21.75" customHeight="1">
      <c r="H530" s="499"/>
    </row>
    <row r="531" spans="8:8" ht="21.75" customHeight="1">
      <c r="H531" s="499"/>
    </row>
    <row r="532" spans="8:8" ht="21.75" customHeight="1">
      <c r="H532" s="499"/>
    </row>
    <row r="533" spans="8:8" ht="21.75" customHeight="1">
      <c r="H533" s="499"/>
    </row>
    <row r="534" spans="8:8" ht="21.75" customHeight="1">
      <c r="H534" s="499"/>
    </row>
    <row r="535" spans="8:8" ht="21.75" customHeight="1">
      <c r="H535" s="499"/>
    </row>
    <row r="536" spans="8:8" ht="21.75" customHeight="1">
      <c r="H536" s="499"/>
    </row>
    <row r="537" spans="8:8" ht="21.75" customHeight="1">
      <c r="H537" s="499"/>
    </row>
    <row r="538" spans="8:8" ht="21.75" customHeight="1">
      <c r="H538" s="499"/>
    </row>
    <row r="539" spans="8:8" ht="21.75" customHeight="1">
      <c r="H539" s="499"/>
    </row>
    <row r="540" spans="8:8" ht="21.75" customHeight="1">
      <c r="H540" s="499"/>
    </row>
    <row r="541" spans="8:8" ht="21.75" customHeight="1">
      <c r="H541" s="499"/>
    </row>
    <row r="542" spans="8:8" ht="21.75" customHeight="1">
      <c r="H542" s="499"/>
    </row>
    <row r="543" spans="8:8" ht="21.75" customHeight="1">
      <c r="H543" s="499"/>
    </row>
    <row r="544" spans="8:8" ht="21.75" customHeight="1">
      <c r="H544" s="499"/>
    </row>
    <row r="545" spans="8:8" ht="21.75" customHeight="1">
      <c r="H545" s="499"/>
    </row>
    <row r="546" spans="8:8" ht="21.75" customHeight="1">
      <c r="H546" s="499"/>
    </row>
    <row r="547" spans="8:8" ht="21.75" customHeight="1">
      <c r="H547" s="499"/>
    </row>
    <row r="548" spans="8:8" ht="21.75" customHeight="1">
      <c r="H548" s="499"/>
    </row>
    <row r="549" spans="8:8" ht="21.75" customHeight="1">
      <c r="H549" s="499"/>
    </row>
    <row r="550" spans="8:8" ht="21.75" customHeight="1">
      <c r="H550" s="499"/>
    </row>
    <row r="551" spans="8:8" ht="21.75" customHeight="1">
      <c r="H551" s="499"/>
    </row>
    <row r="552" spans="8:8" ht="21.75" customHeight="1">
      <c r="H552" s="499"/>
    </row>
    <row r="553" spans="8:8" ht="21.75" customHeight="1">
      <c r="H553" s="499"/>
    </row>
    <row r="554" spans="8:8" ht="21.75" customHeight="1">
      <c r="H554" s="499"/>
    </row>
    <row r="555" spans="8:8" ht="21.75" customHeight="1">
      <c r="H555" s="499"/>
    </row>
    <row r="556" spans="8:8" ht="21.75" customHeight="1">
      <c r="H556" s="499"/>
    </row>
    <row r="557" spans="8:8" ht="21.75" customHeight="1">
      <c r="H557" s="499"/>
    </row>
    <row r="558" spans="8:8" ht="21.75" customHeight="1">
      <c r="H558" s="499"/>
    </row>
    <row r="559" spans="8:8" ht="21.75" customHeight="1">
      <c r="H559" s="499"/>
    </row>
    <row r="560" spans="8:8" ht="21.75" customHeight="1">
      <c r="H560" s="499"/>
    </row>
    <row r="561" spans="8:8" ht="21.75" customHeight="1">
      <c r="H561" s="499"/>
    </row>
    <row r="562" spans="8:8" ht="21.75" customHeight="1">
      <c r="H562" s="499"/>
    </row>
    <row r="563" spans="8:8" ht="21.75" customHeight="1">
      <c r="H563" s="499"/>
    </row>
    <row r="564" spans="8:8" ht="21.75" customHeight="1">
      <c r="H564" s="499"/>
    </row>
    <row r="565" spans="8:8" ht="21.75" customHeight="1">
      <c r="H565" s="499"/>
    </row>
    <row r="566" spans="8:8" ht="21.75" customHeight="1">
      <c r="H566" s="499"/>
    </row>
    <row r="567" spans="8:8" ht="21.75" customHeight="1">
      <c r="H567" s="499"/>
    </row>
    <row r="568" spans="8:8" ht="21.75" customHeight="1">
      <c r="H568" s="499"/>
    </row>
    <row r="569" spans="8:8" ht="21.75" customHeight="1">
      <c r="H569" s="499"/>
    </row>
    <row r="570" spans="8:8" ht="21.75" customHeight="1">
      <c r="H570" s="499"/>
    </row>
    <row r="571" spans="8:8" ht="21.75" customHeight="1">
      <c r="H571" s="499"/>
    </row>
    <row r="572" spans="8:8" ht="21.75" customHeight="1">
      <c r="H572" s="499"/>
    </row>
    <row r="573" spans="8:8" ht="21.75" customHeight="1">
      <c r="H573" s="499"/>
    </row>
    <row r="574" spans="8:8" ht="21.75" customHeight="1">
      <c r="H574" s="499"/>
    </row>
    <row r="575" spans="8:8" ht="21.75" customHeight="1">
      <c r="H575" s="499"/>
    </row>
    <row r="576" spans="8:8" ht="21.75" customHeight="1">
      <c r="H576" s="499"/>
    </row>
    <row r="577" spans="8:8" ht="21.75" customHeight="1">
      <c r="H577" s="499"/>
    </row>
    <row r="578" spans="8:8" ht="21.75" customHeight="1">
      <c r="H578" s="499"/>
    </row>
    <row r="579" spans="8:8" ht="21.75" customHeight="1">
      <c r="H579" s="499"/>
    </row>
    <row r="580" spans="8:8" ht="21.75" customHeight="1">
      <c r="H580" s="499"/>
    </row>
    <row r="581" spans="8:8" ht="21.75" customHeight="1">
      <c r="H581" s="499"/>
    </row>
    <row r="582" spans="8:8" ht="21.75" customHeight="1">
      <c r="H582" s="499"/>
    </row>
    <row r="583" spans="8:8" ht="21.75" customHeight="1">
      <c r="H583" s="499"/>
    </row>
    <row r="584" spans="8:8" ht="21.75" customHeight="1">
      <c r="H584" s="499"/>
    </row>
    <row r="585" spans="8:8" ht="21.75" customHeight="1">
      <c r="H585" s="499"/>
    </row>
    <row r="586" spans="8:8" ht="21.75" customHeight="1">
      <c r="H586" s="499"/>
    </row>
    <row r="587" spans="8:8" ht="21.75" customHeight="1">
      <c r="H587" s="499"/>
    </row>
    <row r="588" spans="8:8" ht="21.75" customHeight="1">
      <c r="H588" s="499"/>
    </row>
    <row r="589" spans="8:8" ht="21.75" customHeight="1">
      <c r="H589" s="499"/>
    </row>
    <row r="590" spans="8:8" ht="21.75" customHeight="1">
      <c r="H590" s="499"/>
    </row>
    <row r="591" spans="8:8" ht="21.75" customHeight="1">
      <c r="H591" s="499"/>
    </row>
    <row r="592" spans="8:8" ht="21.75" customHeight="1">
      <c r="H592" s="499"/>
    </row>
    <row r="593" spans="8:8" ht="21.75" customHeight="1">
      <c r="H593" s="499"/>
    </row>
    <row r="594" spans="8:8" ht="21.75" customHeight="1">
      <c r="H594" s="499"/>
    </row>
    <row r="595" spans="8:8" ht="21.75" customHeight="1">
      <c r="H595" s="499"/>
    </row>
    <row r="596" spans="8:8" ht="21.75" customHeight="1">
      <c r="H596" s="499"/>
    </row>
    <row r="597" spans="8:8" ht="21.75" customHeight="1">
      <c r="H597" s="499"/>
    </row>
    <row r="598" spans="8:8" ht="21.75" customHeight="1">
      <c r="H598" s="499"/>
    </row>
    <row r="599" spans="8:8" ht="21.75" customHeight="1">
      <c r="H599" s="499"/>
    </row>
    <row r="600" spans="8:8" ht="21.75" customHeight="1">
      <c r="H600" s="499"/>
    </row>
    <row r="601" spans="8:8" ht="21.75" customHeight="1">
      <c r="H601" s="499"/>
    </row>
    <row r="602" spans="8:8" ht="21.75" customHeight="1">
      <c r="H602" s="499"/>
    </row>
    <row r="603" spans="8:8" ht="21.75" customHeight="1">
      <c r="H603" s="499"/>
    </row>
    <row r="604" spans="8:8" ht="21.75" customHeight="1">
      <c r="H604" s="499"/>
    </row>
    <row r="605" spans="8:8" ht="21.75" customHeight="1">
      <c r="H605" s="499"/>
    </row>
    <row r="606" spans="8:8" ht="21.75" customHeight="1">
      <c r="H606" s="499"/>
    </row>
    <row r="607" spans="8:8" ht="21.75" customHeight="1">
      <c r="H607" s="499"/>
    </row>
    <row r="608" spans="8:8" ht="21.75" customHeight="1">
      <c r="H608" s="499"/>
    </row>
    <row r="609" spans="8:8" ht="21.75" customHeight="1">
      <c r="H609" s="499"/>
    </row>
    <row r="610" spans="8:8" ht="21.75" customHeight="1">
      <c r="H610" s="499"/>
    </row>
    <row r="611" spans="8:8" ht="21.75" customHeight="1">
      <c r="H611" s="499"/>
    </row>
    <row r="612" spans="8:8" ht="21.75" customHeight="1">
      <c r="H612" s="499"/>
    </row>
    <row r="613" spans="8:8" ht="21.75" customHeight="1">
      <c r="H613" s="499"/>
    </row>
    <row r="614" spans="8:8" ht="21.75" customHeight="1">
      <c r="H614" s="499"/>
    </row>
    <row r="615" spans="8:8" ht="21.75" customHeight="1">
      <c r="H615" s="499"/>
    </row>
    <row r="616" spans="8:8" ht="21.75" customHeight="1">
      <c r="H616" s="499"/>
    </row>
    <row r="617" spans="8:8" ht="21.75" customHeight="1">
      <c r="H617" s="499"/>
    </row>
    <row r="618" spans="8:8" ht="21.75" customHeight="1">
      <c r="H618" s="499"/>
    </row>
    <row r="619" spans="8:8" ht="21.75" customHeight="1">
      <c r="H619" s="499"/>
    </row>
    <row r="620" spans="8:8" ht="21.75" customHeight="1">
      <c r="H620" s="499"/>
    </row>
    <row r="621" spans="8:8" ht="21.75" customHeight="1"/>
    <row r="622" spans="8:8" ht="21.75" customHeight="1"/>
    <row r="623" spans="8:8" ht="21.75" customHeight="1"/>
    <row r="624" spans="8:8" ht="21.75" customHeight="1"/>
    <row r="625" ht="21.75" customHeight="1"/>
    <row r="626" ht="21.75" customHeight="1"/>
    <row r="627" ht="21.75" customHeight="1"/>
    <row r="628" ht="21.75" customHeight="1"/>
    <row r="629" ht="21.75" customHeight="1"/>
    <row r="630" ht="21.75" customHeight="1"/>
    <row r="631" ht="21.75" customHeight="1"/>
    <row r="632" ht="21.75" customHeight="1"/>
    <row r="633" ht="21.75" customHeight="1"/>
    <row r="634" ht="21.75" customHeight="1"/>
    <row r="635" ht="21.75" customHeight="1"/>
    <row r="636" ht="21.75" customHeight="1"/>
    <row r="637" ht="21.75" customHeight="1"/>
    <row r="638" ht="21.75" customHeight="1"/>
    <row r="639" ht="21.75" customHeight="1"/>
    <row r="640" ht="21.75" customHeight="1"/>
    <row r="641" ht="21.75" customHeight="1"/>
    <row r="642" ht="21.75" customHeight="1"/>
    <row r="643" ht="21.75" customHeight="1"/>
    <row r="644" ht="21.75" customHeight="1"/>
    <row r="645" ht="21.75" customHeight="1"/>
    <row r="646" ht="21.75" customHeight="1"/>
    <row r="647" ht="21.75" customHeight="1"/>
    <row r="648" ht="21.75" customHeight="1"/>
    <row r="649" ht="21.75" customHeight="1"/>
    <row r="650" ht="21.75" customHeight="1"/>
    <row r="651" ht="21.75" customHeight="1"/>
    <row r="652" ht="21.75" customHeight="1"/>
    <row r="653" ht="21.75" customHeight="1"/>
    <row r="654" ht="21.75" customHeight="1"/>
    <row r="655" ht="21.75" customHeight="1"/>
    <row r="656" ht="21.75" customHeight="1"/>
    <row r="657" ht="21.75" customHeight="1"/>
    <row r="658" ht="21.75" customHeight="1"/>
    <row r="659" ht="21.75" customHeight="1"/>
    <row r="660" ht="21.75" customHeight="1"/>
    <row r="661" ht="21.75" customHeight="1"/>
    <row r="662" ht="21.75" customHeight="1"/>
    <row r="663" ht="21.75" customHeight="1"/>
    <row r="664" ht="21.75" customHeight="1"/>
    <row r="665" ht="21.75" customHeight="1"/>
    <row r="666" ht="21.75" customHeight="1"/>
    <row r="667" ht="21.75" customHeight="1"/>
    <row r="668" ht="21.75" customHeight="1"/>
    <row r="669" ht="21.75" customHeight="1"/>
    <row r="670" ht="21.75" customHeight="1"/>
    <row r="671" ht="21.75" customHeight="1"/>
    <row r="672" ht="21.75" customHeight="1"/>
    <row r="673" ht="21.75" customHeight="1"/>
    <row r="674" ht="21.75" customHeight="1"/>
    <row r="675" ht="21.75" customHeight="1"/>
    <row r="676" ht="21.75" customHeight="1"/>
    <row r="677" ht="21.75" customHeight="1"/>
    <row r="678" ht="21.75" customHeight="1"/>
    <row r="679" ht="21.75" customHeight="1"/>
    <row r="680" ht="21.75" customHeight="1"/>
    <row r="681" ht="21.75" customHeight="1"/>
    <row r="682" ht="21.75" customHeight="1"/>
    <row r="683" ht="21.75" customHeight="1"/>
    <row r="684" ht="21.75" customHeight="1"/>
    <row r="685" ht="21.75" customHeight="1"/>
    <row r="686" ht="21.75" customHeight="1"/>
    <row r="687" ht="21.75" customHeight="1"/>
    <row r="688" ht="21.75" customHeight="1"/>
    <row r="689" ht="21.75" customHeight="1"/>
    <row r="690" ht="21.75" customHeight="1"/>
    <row r="691" ht="21.75" customHeight="1"/>
    <row r="692" ht="21.75" customHeight="1"/>
    <row r="693" ht="21.75" customHeight="1"/>
    <row r="694" ht="21.75" customHeight="1"/>
    <row r="695" ht="21.75" customHeight="1"/>
    <row r="696" ht="21.75" customHeight="1"/>
    <row r="697" ht="21.75" customHeight="1"/>
    <row r="698" ht="21.75" customHeight="1"/>
    <row r="699" ht="21.75" customHeight="1"/>
    <row r="700" ht="21.75" customHeight="1"/>
    <row r="701" ht="21.75" customHeight="1"/>
    <row r="702" ht="21.75" customHeight="1"/>
    <row r="703" ht="21.75" customHeight="1"/>
    <row r="704" ht="21.75" customHeight="1"/>
    <row r="705" ht="21.75" customHeight="1"/>
    <row r="706" ht="21.75" customHeight="1"/>
    <row r="707" ht="21.75" customHeight="1"/>
    <row r="708" ht="21.75" customHeight="1"/>
    <row r="709" ht="21.75" customHeight="1"/>
    <row r="710" ht="21.75" customHeight="1"/>
    <row r="711" ht="21.75" customHeight="1"/>
    <row r="712" ht="21.75" customHeight="1"/>
    <row r="713" ht="21.75" customHeight="1"/>
    <row r="714" ht="21.75" customHeight="1"/>
    <row r="715" ht="21.75" customHeight="1"/>
    <row r="716" ht="21.75" customHeight="1"/>
    <row r="717" ht="21.75" customHeight="1"/>
    <row r="718" ht="21.75" customHeight="1"/>
    <row r="719" ht="21.75" customHeight="1"/>
    <row r="720" ht="21.75" customHeight="1"/>
    <row r="721" ht="21.75" customHeight="1"/>
    <row r="722" ht="21.75" customHeight="1"/>
    <row r="723" ht="21.75" customHeight="1"/>
    <row r="724" ht="21.75" customHeight="1"/>
    <row r="725" ht="21.75" customHeight="1"/>
    <row r="726" ht="21.75" customHeight="1"/>
    <row r="727" ht="21.75" customHeight="1"/>
    <row r="728" ht="21.75" customHeight="1"/>
    <row r="729" ht="21.75" customHeight="1"/>
    <row r="730" ht="21.75" customHeight="1"/>
    <row r="731" ht="21.75" customHeight="1"/>
    <row r="732" ht="21.75" customHeight="1"/>
    <row r="733" ht="21.75" customHeight="1"/>
    <row r="734" ht="21.75" customHeight="1"/>
    <row r="735" ht="21.75" customHeight="1"/>
    <row r="736" ht="21.75" customHeight="1"/>
    <row r="737" ht="21.75" customHeight="1"/>
    <row r="738" ht="21.75" customHeight="1"/>
    <row r="739" ht="21.75" customHeight="1"/>
    <row r="740" ht="21.75" customHeight="1"/>
    <row r="741" ht="21.75" customHeight="1"/>
    <row r="742" ht="21.75" customHeight="1"/>
    <row r="743" ht="21.75" customHeight="1"/>
    <row r="744" ht="21.75" customHeight="1"/>
    <row r="745" ht="21.75" customHeight="1"/>
    <row r="746" ht="21.75" customHeight="1"/>
    <row r="747" ht="21.75" customHeight="1"/>
    <row r="748" ht="21.75" customHeight="1"/>
    <row r="749" ht="21.75" customHeight="1"/>
    <row r="750" ht="21.75" customHeight="1"/>
    <row r="751" ht="21.75" customHeight="1"/>
    <row r="752" ht="21.75" customHeight="1"/>
    <row r="753" ht="21.75" customHeight="1"/>
    <row r="754" ht="21.75" customHeight="1"/>
    <row r="755" ht="21.75" customHeight="1"/>
    <row r="756" ht="21.75" customHeight="1"/>
    <row r="757" ht="21.75" customHeight="1"/>
    <row r="758" ht="21.75" customHeight="1"/>
    <row r="759" ht="21.75" customHeight="1"/>
    <row r="760" ht="21.75" customHeight="1"/>
    <row r="761" ht="21.75" customHeight="1"/>
    <row r="762" ht="21.75" customHeight="1"/>
    <row r="763" ht="21.75" customHeight="1"/>
    <row r="764" ht="21.75" customHeight="1"/>
    <row r="765" ht="21.75" customHeight="1"/>
    <row r="766" ht="21.75" customHeight="1"/>
    <row r="767" ht="21.75" customHeight="1"/>
    <row r="768" ht="21.75" customHeight="1"/>
    <row r="769" ht="21.75" customHeight="1"/>
    <row r="770" ht="21.75" customHeight="1"/>
    <row r="771" ht="21.75" customHeight="1"/>
    <row r="772" ht="21.75" customHeight="1"/>
    <row r="773" ht="21.75" customHeight="1"/>
    <row r="774" ht="21.75" customHeight="1"/>
    <row r="775" ht="21.75" customHeight="1"/>
    <row r="776" ht="21.75" customHeight="1"/>
    <row r="777" ht="21.75" customHeight="1"/>
    <row r="778" ht="21.75" customHeight="1"/>
    <row r="779" ht="21.75" customHeight="1"/>
    <row r="780" ht="21.75" customHeight="1"/>
    <row r="781" ht="21.75" customHeight="1"/>
    <row r="782" ht="21.75" customHeight="1"/>
    <row r="783" ht="21.75" customHeight="1"/>
    <row r="784" ht="21.75" customHeight="1"/>
    <row r="785" ht="21.75" customHeight="1"/>
    <row r="786" ht="21.75" customHeight="1"/>
    <row r="787" ht="21.75" customHeight="1"/>
    <row r="788" ht="21.75" customHeight="1"/>
    <row r="789" ht="21.75" customHeight="1"/>
    <row r="790" ht="21.75" customHeight="1"/>
    <row r="791" ht="21.75" customHeight="1"/>
    <row r="792" ht="21.75" customHeight="1"/>
    <row r="793" ht="21.75" customHeight="1"/>
    <row r="794" ht="21.75" customHeight="1"/>
    <row r="795" ht="21.75" customHeight="1"/>
    <row r="796" ht="21.75" customHeight="1"/>
    <row r="797" ht="21.75" customHeight="1"/>
    <row r="798" ht="21.75" customHeight="1"/>
    <row r="799" ht="21.75" customHeight="1"/>
    <row r="800" ht="21.75" customHeight="1"/>
    <row r="801" ht="21.75" customHeight="1"/>
    <row r="802" ht="21.75" customHeight="1"/>
    <row r="803" ht="21.75" customHeight="1"/>
    <row r="804" ht="21.75" customHeight="1"/>
    <row r="805" ht="21.75" customHeight="1"/>
    <row r="806" ht="21.75" customHeight="1"/>
    <row r="807" ht="21.75" customHeight="1"/>
    <row r="808" ht="21.75" customHeight="1"/>
    <row r="809" ht="21.75" customHeight="1"/>
    <row r="810" ht="21.75" customHeight="1"/>
    <row r="811" ht="21.75" customHeight="1"/>
    <row r="812" ht="21.75" customHeight="1"/>
    <row r="813" ht="21.75" customHeight="1"/>
    <row r="814" ht="21.75" customHeight="1"/>
    <row r="815" ht="21.75" customHeight="1"/>
    <row r="816" ht="21.75" customHeight="1"/>
    <row r="817" ht="21.75" customHeight="1"/>
    <row r="818" ht="21.75" customHeight="1"/>
    <row r="819" ht="21.75" customHeight="1"/>
    <row r="820" ht="21.75" customHeight="1"/>
    <row r="821" ht="21.75" customHeight="1"/>
    <row r="822" ht="21.75" customHeight="1"/>
    <row r="823" ht="21.75" customHeight="1"/>
    <row r="824" ht="21.75" customHeight="1"/>
    <row r="825" ht="21.75" customHeight="1"/>
    <row r="826" ht="21.75" customHeight="1"/>
    <row r="827" ht="21.75" customHeight="1"/>
    <row r="828" ht="21.75" customHeight="1"/>
    <row r="829" ht="21.75" customHeight="1"/>
    <row r="830" ht="21.75" customHeight="1"/>
    <row r="831" ht="21.75" customHeight="1"/>
    <row r="832" ht="21.75" customHeight="1"/>
    <row r="833" ht="21.75" customHeight="1"/>
    <row r="834" ht="21.75" customHeight="1"/>
    <row r="835" ht="21.75" customHeight="1"/>
    <row r="836" ht="21.75" customHeight="1"/>
    <row r="837" ht="21.75" customHeight="1"/>
    <row r="838" ht="21.75" customHeight="1"/>
    <row r="839" ht="21.75" customHeight="1"/>
    <row r="840" ht="21.75" customHeight="1"/>
    <row r="841" ht="21.75" customHeight="1"/>
    <row r="842" ht="21.75" customHeight="1"/>
    <row r="843" ht="21.75" customHeight="1"/>
    <row r="844" ht="21.75" customHeight="1"/>
    <row r="845" ht="21.75" customHeight="1"/>
    <row r="846" ht="21.75" customHeight="1"/>
    <row r="847" ht="21.75" customHeight="1"/>
    <row r="848" ht="21.75" customHeight="1"/>
    <row r="849" ht="21.75" customHeight="1"/>
    <row r="850" ht="21.75" customHeight="1"/>
    <row r="851" ht="21.75" customHeight="1"/>
    <row r="852" ht="21.75" customHeight="1"/>
    <row r="853" ht="21.75" customHeight="1"/>
    <row r="854" ht="21.75" customHeight="1"/>
    <row r="855" ht="21.75" customHeight="1"/>
    <row r="856" ht="21.75" customHeight="1"/>
    <row r="857" ht="21.75" customHeight="1"/>
    <row r="858" ht="21.75" customHeight="1"/>
    <row r="859" ht="21.75" customHeight="1"/>
    <row r="860" ht="21.75" customHeight="1"/>
    <row r="861" ht="21.75" customHeight="1"/>
    <row r="862" ht="21.75" customHeight="1"/>
    <row r="863" ht="21.75" customHeight="1"/>
    <row r="864" ht="21.75" customHeight="1"/>
    <row r="865" ht="21.75" customHeight="1"/>
    <row r="866" ht="21.75" customHeight="1"/>
    <row r="867" ht="21.75" customHeight="1"/>
    <row r="868" ht="21.75" customHeight="1"/>
    <row r="869" ht="21.75" customHeight="1"/>
    <row r="870" ht="21.75" customHeight="1"/>
    <row r="871" ht="21.75" customHeight="1"/>
    <row r="872" ht="21.75" customHeight="1"/>
    <row r="873" ht="21.75" customHeight="1"/>
    <row r="874" ht="21.75" customHeight="1"/>
    <row r="875" ht="21.75" customHeight="1"/>
    <row r="876" ht="21.75" customHeight="1"/>
    <row r="877" ht="21.75" customHeight="1"/>
    <row r="878" ht="21.75" customHeight="1"/>
    <row r="879" ht="21.75" customHeight="1"/>
    <row r="880" ht="21.75" customHeight="1"/>
    <row r="881" ht="21.75" customHeight="1"/>
    <row r="882" ht="21.75" customHeight="1"/>
    <row r="883" ht="21.75" customHeight="1"/>
    <row r="884" ht="21.75" customHeight="1"/>
    <row r="885" ht="21.75" customHeight="1"/>
    <row r="886" ht="21.75" customHeight="1"/>
    <row r="887" ht="21.75" customHeight="1"/>
    <row r="888" ht="21.75" customHeight="1"/>
    <row r="889" ht="21.75" customHeight="1"/>
    <row r="890" ht="21.75" customHeight="1"/>
    <row r="891" ht="21.75" customHeight="1"/>
    <row r="892" ht="21.75" customHeight="1"/>
    <row r="893" ht="21.75" customHeight="1"/>
    <row r="894" ht="21.75" customHeight="1"/>
    <row r="895" ht="21.75" customHeight="1"/>
    <row r="896" ht="21.75" customHeight="1"/>
    <row r="897" ht="21.75" customHeight="1"/>
    <row r="898" ht="21.75" customHeight="1"/>
    <row r="899" ht="21.75" customHeight="1"/>
    <row r="900" ht="21.75" customHeight="1"/>
    <row r="901" ht="21.75" customHeight="1"/>
    <row r="902" ht="21.75" customHeight="1"/>
    <row r="903" ht="21.75" customHeight="1"/>
    <row r="904" ht="21.75" customHeight="1"/>
    <row r="905" ht="21.75" customHeight="1"/>
    <row r="906" ht="21.75" customHeight="1"/>
    <row r="907" ht="21.75" customHeight="1"/>
    <row r="908" ht="21.75" customHeight="1"/>
    <row r="909" ht="21.75" customHeight="1"/>
    <row r="910" ht="21.75" customHeight="1"/>
    <row r="911" ht="21.75" customHeight="1"/>
    <row r="912" ht="21.75" customHeight="1"/>
    <row r="913" ht="21.75" customHeight="1"/>
    <row r="914" ht="21.75" customHeight="1"/>
    <row r="915" ht="21.75" customHeight="1"/>
    <row r="916" ht="21.75" customHeight="1"/>
    <row r="917" ht="21.75" customHeight="1"/>
    <row r="918" ht="21.75" customHeight="1"/>
    <row r="919" ht="21.75" customHeight="1"/>
    <row r="920" ht="21.75" customHeight="1"/>
    <row r="921" ht="21.75" customHeight="1"/>
    <row r="922" ht="21.75" customHeight="1"/>
    <row r="923" ht="21.75" customHeight="1"/>
    <row r="924" ht="21.75" customHeight="1"/>
    <row r="925" ht="21.75" customHeight="1"/>
    <row r="926" ht="21.75" customHeight="1"/>
    <row r="927" ht="21.75" customHeight="1"/>
    <row r="928" ht="21.75" customHeight="1"/>
    <row r="929" ht="21.75" customHeight="1"/>
    <row r="930" ht="21.75" customHeight="1"/>
  </sheetData>
  <mergeCells count="21">
    <mergeCell ref="D44:F50"/>
    <mergeCell ref="C42:F42"/>
    <mergeCell ref="D16:D17"/>
    <mergeCell ref="E16:E17"/>
    <mergeCell ref="E36:F36"/>
    <mergeCell ref="E37:F37"/>
    <mergeCell ref="E38:F38"/>
    <mergeCell ref="E39:F39"/>
    <mergeCell ref="E40:F40"/>
    <mergeCell ref="E14:E15"/>
    <mergeCell ref="D14:D15"/>
    <mergeCell ref="E33:F33"/>
    <mergeCell ref="E34:F34"/>
    <mergeCell ref="E35:F35"/>
    <mergeCell ref="D1:F1"/>
    <mergeCell ref="D8:D9"/>
    <mergeCell ref="D10:D11"/>
    <mergeCell ref="D12:D13"/>
    <mergeCell ref="E8:E9"/>
    <mergeCell ref="E10:E11"/>
    <mergeCell ref="E12:E13"/>
  </mergeCells>
  <conditionalFormatting sqref="D33:E41 D43:E43 D44">
    <cfRule type="expression" dxfId="89" priority="1">
      <formula>$F$31="ไม่มี"</formula>
    </cfRule>
    <cfRule type="expression" dxfId="88" priority="2">
      <formula>$F$31="มี"</formula>
    </cfRule>
    <cfRule type="expression" dxfId="87" priority="3">
      <formula>$F$31="&gt;&gt;เลือก&lt;&lt;"</formula>
    </cfRule>
  </conditionalFormatting>
  <conditionalFormatting sqref="D21:F29">
    <cfRule type="expression" dxfId="86" priority="4">
      <formula>$F$19="ไม่มี"</formula>
    </cfRule>
    <cfRule type="expression" dxfId="85" priority="5">
      <formula>$F$19="มี"</formula>
    </cfRule>
    <cfRule type="expression" dxfId="84" priority="6">
      <formula>$F$19="&gt;&gt;เลือก&lt;&lt;"</formula>
    </cfRule>
  </conditionalFormatting>
  <dataValidations count="1">
    <dataValidation type="list" allowBlank="1" showInputMessage="1" showErrorMessage="1" sqref="F19 F31" xr:uid="{1E356327-2F70-2442-97B7-5AB495CD207D}">
      <formula1>"&gt;&gt;เลือก&lt;&lt; , มี, ไม่มี"</formula1>
    </dataValidation>
  </dataValidation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00"/>
  <sheetViews>
    <sheetView showGridLines="0" workbookViewId="0">
      <selection sqref="A1:XFD1048576"/>
    </sheetView>
  </sheetViews>
  <sheetFormatPr defaultColWidth="14.44140625" defaultRowHeight="15" customHeight="1"/>
  <cols>
    <col min="1" max="1" width="2.44140625" style="66" customWidth="1"/>
    <col min="2" max="2" width="9.33203125" style="66" customWidth="1"/>
    <col min="3" max="3" width="7.77734375" style="66" customWidth="1"/>
    <col min="4" max="4" width="4.109375" style="66" customWidth="1"/>
    <col min="5" max="5" width="14.6640625" style="66" customWidth="1"/>
    <col min="6" max="6" width="36.44140625" style="66" customWidth="1"/>
    <col min="7" max="7" width="11.109375" style="66" customWidth="1"/>
    <col min="8" max="8" width="38" style="66" customWidth="1"/>
    <col min="9" max="9" width="13.77734375" style="66" customWidth="1"/>
    <col min="10" max="10" width="17.109375" style="66" customWidth="1"/>
    <col min="11" max="11" width="7" style="66" customWidth="1"/>
    <col min="12" max="12" width="24.109375" style="66" customWidth="1"/>
    <col min="13" max="13" width="14.44140625" style="66" customWidth="1"/>
    <col min="14" max="14" width="4.109375" style="66" customWidth="1"/>
    <col min="15" max="15" width="11.77734375" style="66" customWidth="1"/>
    <col min="16" max="16" width="8.77734375" style="66" customWidth="1"/>
    <col min="17" max="17" width="28" style="66" customWidth="1"/>
    <col min="18" max="26" width="8.77734375" style="66" customWidth="1"/>
    <col min="27" max="16384" width="14.44140625" style="66"/>
  </cols>
  <sheetData>
    <row r="1" spans="1:14" ht="10.5" customHeight="1"/>
    <row r="2" spans="1:14" ht="27.75" customHeight="1">
      <c r="B2" s="67"/>
      <c r="E2" s="67"/>
      <c r="F2" s="1878" t="s">
        <v>577</v>
      </c>
      <c r="G2" s="1870"/>
      <c r="H2" s="1870"/>
      <c r="I2" s="1870"/>
      <c r="J2" s="1870"/>
      <c r="K2" s="1870"/>
      <c r="L2" s="1870"/>
      <c r="M2" s="1870"/>
      <c r="N2" s="1870"/>
    </row>
    <row r="3" spans="1:14" ht="31.5" customHeight="1">
      <c r="E3" s="67"/>
      <c r="F3" s="1870"/>
      <c r="G3" s="1870"/>
      <c r="H3" s="1870"/>
      <c r="I3" s="1870"/>
      <c r="J3" s="1870"/>
      <c r="K3" s="1870"/>
      <c r="L3" s="1870"/>
      <c r="M3" s="1870"/>
      <c r="N3" s="1870"/>
    </row>
    <row r="4" spans="1:14" ht="39" customHeight="1">
      <c r="A4" s="134" t="s">
        <v>578</v>
      </c>
      <c r="B4" s="135"/>
      <c r="C4" s="135"/>
      <c r="D4" s="135"/>
      <c r="E4" s="136"/>
      <c r="F4" s="137"/>
      <c r="G4" s="137"/>
      <c r="H4" s="137"/>
      <c r="I4" s="137"/>
      <c r="J4" s="137"/>
      <c r="K4" s="137"/>
      <c r="L4" s="137"/>
      <c r="M4" s="135"/>
      <c r="N4" s="135"/>
    </row>
    <row r="5" spans="1:14" ht="21.75" customHeight="1">
      <c r="A5" s="138"/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</row>
    <row r="6" spans="1:14" ht="31.5" customHeight="1">
      <c r="A6" s="72"/>
      <c r="B6" s="1879" t="s">
        <v>579</v>
      </c>
      <c r="C6" s="1880"/>
      <c r="D6" s="1880"/>
      <c r="E6" s="1880"/>
      <c r="F6" s="1880"/>
      <c r="G6" s="1880"/>
      <c r="H6" s="1880"/>
      <c r="I6" s="1880"/>
      <c r="J6" s="1880"/>
      <c r="K6" s="1880"/>
      <c r="L6" s="1880"/>
      <c r="M6" s="1881"/>
      <c r="N6" s="72"/>
    </row>
    <row r="7" spans="1:14" ht="21.75" customHeight="1">
      <c r="A7" s="72"/>
      <c r="B7" s="73"/>
      <c r="M7" s="74"/>
      <c r="N7" s="72"/>
    </row>
    <row r="8" spans="1:14" ht="21.75" customHeight="1">
      <c r="A8" s="72"/>
      <c r="B8" s="73"/>
      <c r="C8" s="75" t="s">
        <v>580</v>
      </c>
      <c r="D8" s="75"/>
      <c r="F8" s="1882"/>
      <c r="G8" s="1857"/>
      <c r="H8" s="1854"/>
      <c r="M8" s="74"/>
      <c r="N8" s="72"/>
    </row>
    <row r="9" spans="1:14" ht="21.75" customHeight="1">
      <c r="A9" s="72"/>
      <c r="B9" s="76"/>
      <c r="C9" s="77"/>
      <c r="D9" s="77"/>
      <c r="E9" s="77"/>
      <c r="F9" s="77"/>
      <c r="G9" s="77"/>
      <c r="H9" s="77"/>
      <c r="I9" s="77"/>
      <c r="J9" s="77"/>
      <c r="K9" s="77"/>
      <c r="L9" s="77"/>
      <c r="M9" s="78"/>
      <c r="N9" s="72"/>
    </row>
    <row r="10" spans="1:14" ht="33" customHeight="1">
      <c r="A10" s="72"/>
      <c r="B10" s="73"/>
      <c r="C10" s="79" t="s">
        <v>58</v>
      </c>
      <c r="D10" s="79"/>
      <c r="M10" s="74"/>
      <c r="N10" s="72"/>
    </row>
    <row r="11" spans="1:14" ht="21.75" customHeight="1">
      <c r="A11" s="72"/>
      <c r="B11" s="73"/>
      <c r="C11" s="80"/>
      <c r="D11" s="80"/>
      <c r="E11" s="81" t="s">
        <v>59</v>
      </c>
      <c r="F11" s="80" t="s">
        <v>581</v>
      </c>
      <c r="G11" s="80"/>
      <c r="H11" s="80"/>
      <c r="I11" s="82" t="s">
        <v>44</v>
      </c>
      <c r="J11" s="1883" t="s">
        <v>57</v>
      </c>
      <c r="K11" s="1870"/>
      <c r="L11" s="1870"/>
      <c r="M11" s="83"/>
      <c r="N11" s="72"/>
    </row>
    <row r="12" spans="1:14" ht="21.75" customHeight="1">
      <c r="A12" s="72"/>
      <c r="B12" s="73"/>
      <c r="C12" s="80"/>
      <c r="D12" s="80"/>
      <c r="E12" s="81" t="s">
        <v>63</v>
      </c>
      <c r="F12" s="80" t="s">
        <v>582</v>
      </c>
      <c r="G12" s="80"/>
      <c r="H12" s="80"/>
      <c r="I12" s="82" t="s">
        <v>44</v>
      </c>
      <c r="J12" s="1884"/>
      <c r="K12" s="1870"/>
      <c r="L12" s="1870"/>
      <c r="M12" s="74"/>
      <c r="N12" s="72"/>
    </row>
    <row r="13" spans="1:14" ht="21.75" customHeight="1">
      <c r="A13" s="72"/>
      <c r="B13" s="73"/>
      <c r="C13" s="80"/>
      <c r="D13" s="80"/>
      <c r="E13" s="81" t="s">
        <v>65</v>
      </c>
      <c r="F13" s="80" t="s">
        <v>583</v>
      </c>
      <c r="G13" s="80"/>
      <c r="H13" s="80"/>
      <c r="I13" s="82" t="s">
        <v>44</v>
      </c>
      <c r="J13" s="1884"/>
      <c r="K13" s="1870"/>
      <c r="L13" s="1870"/>
      <c r="M13" s="74"/>
      <c r="N13" s="72"/>
    </row>
    <row r="14" spans="1:14" ht="21.75" customHeight="1">
      <c r="A14" s="72"/>
      <c r="B14" s="73"/>
      <c r="C14" s="80"/>
      <c r="D14" s="80"/>
      <c r="E14" s="81" t="s">
        <v>67</v>
      </c>
      <c r="F14" s="80" t="s">
        <v>584</v>
      </c>
      <c r="G14" s="80"/>
      <c r="H14" s="80"/>
      <c r="I14" s="82" t="s">
        <v>44</v>
      </c>
      <c r="J14" s="1884"/>
      <c r="K14" s="1870"/>
      <c r="L14" s="1870"/>
      <c r="M14" s="74"/>
      <c r="N14" s="72"/>
    </row>
    <row r="15" spans="1:14" ht="6" customHeight="1">
      <c r="A15" s="72"/>
      <c r="B15" s="73"/>
      <c r="C15" s="80"/>
      <c r="D15" s="80"/>
      <c r="E15" s="81"/>
      <c r="F15" s="80"/>
      <c r="G15" s="80"/>
      <c r="H15" s="80"/>
      <c r="I15" s="84"/>
      <c r="J15" s="85"/>
      <c r="K15" s="85"/>
      <c r="L15" s="84"/>
      <c r="M15" s="74"/>
      <c r="N15" s="72"/>
    </row>
    <row r="16" spans="1:14" ht="21.75" customHeight="1">
      <c r="A16" s="72"/>
      <c r="B16" s="73"/>
      <c r="C16" s="75"/>
      <c r="D16" s="75"/>
      <c r="E16" s="75"/>
      <c r="F16" s="80"/>
      <c r="G16" s="80"/>
      <c r="H16" s="80"/>
      <c r="I16" s="84"/>
      <c r="J16" s="85"/>
      <c r="K16" s="85"/>
      <c r="L16" s="84"/>
      <c r="M16" s="74"/>
      <c r="N16" s="72"/>
    </row>
    <row r="17" spans="1:14" ht="39.75" customHeight="1">
      <c r="A17" s="72"/>
      <c r="B17" s="73"/>
      <c r="C17" s="75" t="s">
        <v>62</v>
      </c>
      <c r="D17" s="75"/>
      <c r="E17" s="86"/>
      <c r="F17" s="1875"/>
      <c r="G17" s="1857"/>
      <c r="H17" s="1857"/>
      <c r="I17" s="1854"/>
      <c r="J17" s="85"/>
      <c r="K17" s="85"/>
      <c r="L17" s="84"/>
      <c r="M17" s="74"/>
      <c r="N17" s="72"/>
    </row>
    <row r="18" spans="1:14" ht="15" customHeight="1">
      <c r="A18" s="72"/>
      <c r="B18" s="73"/>
      <c r="C18" s="75"/>
      <c r="D18" s="75"/>
      <c r="E18" s="75"/>
      <c r="F18" s="85"/>
      <c r="G18" s="85"/>
      <c r="H18" s="85"/>
      <c r="I18" s="84"/>
      <c r="J18" s="1885" t="s">
        <v>585</v>
      </c>
      <c r="K18" s="1870"/>
      <c r="L18" s="1870"/>
      <c r="M18" s="74"/>
      <c r="N18" s="72"/>
    </row>
    <row r="19" spans="1:14" ht="27.75" customHeight="1">
      <c r="A19" s="72"/>
      <c r="B19" s="73"/>
      <c r="C19" s="79" t="s">
        <v>586</v>
      </c>
      <c r="D19" s="75"/>
      <c r="E19" s="75"/>
      <c r="F19" s="85"/>
      <c r="G19" s="85"/>
      <c r="H19" s="85"/>
      <c r="I19" s="82" t="s">
        <v>61</v>
      </c>
      <c r="J19" s="1870"/>
      <c r="K19" s="1870"/>
      <c r="L19" s="1870"/>
      <c r="M19" s="74"/>
      <c r="N19" s="72"/>
    </row>
    <row r="20" spans="1:14" ht="57.75" customHeight="1">
      <c r="A20" s="72"/>
      <c r="B20" s="76"/>
      <c r="C20" s="1886" t="s">
        <v>587</v>
      </c>
      <c r="D20" s="1887"/>
      <c r="E20" s="1887"/>
      <c r="F20" s="1887"/>
      <c r="G20" s="1887"/>
      <c r="H20" s="1887"/>
      <c r="I20" s="1887"/>
      <c r="J20" s="1887"/>
      <c r="K20" s="1887"/>
      <c r="L20" s="87"/>
      <c r="M20" s="78"/>
      <c r="N20" s="72"/>
    </row>
    <row r="21" spans="1:14" ht="39.75" customHeight="1">
      <c r="A21" s="72"/>
      <c r="B21" s="73"/>
      <c r="C21" s="88" t="s">
        <v>588</v>
      </c>
      <c r="D21" s="88"/>
      <c r="M21" s="74"/>
      <c r="N21" s="72"/>
    </row>
    <row r="22" spans="1:14" ht="21.75" customHeight="1">
      <c r="A22" s="72"/>
      <c r="B22" s="73"/>
      <c r="E22" s="89" t="s">
        <v>589</v>
      </c>
      <c r="F22" s="90"/>
      <c r="G22" s="91" t="s">
        <v>590</v>
      </c>
      <c r="H22" s="90"/>
      <c r="I22" s="91" t="s">
        <v>591</v>
      </c>
      <c r="J22" s="90"/>
      <c r="K22" s="80" t="s">
        <v>592</v>
      </c>
      <c r="L22" s="90"/>
      <c r="M22" s="74"/>
      <c r="N22" s="72"/>
    </row>
    <row r="23" spans="1:14" ht="5.25" customHeight="1">
      <c r="A23" s="72"/>
      <c r="B23" s="73"/>
      <c r="E23" s="89"/>
      <c r="F23" s="80"/>
      <c r="G23" s="91"/>
      <c r="H23" s="80"/>
      <c r="I23" s="91"/>
      <c r="J23" s="80"/>
      <c r="K23" s="80"/>
      <c r="L23" s="80"/>
      <c r="M23" s="74"/>
      <c r="N23" s="72"/>
    </row>
    <row r="24" spans="1:14" ht="21.75" customHeight="1">
      <c r="A24" s="72"/>
      <c r="B24" s="73"/>
      <c r="E24" s="89" t="s">
        <v>593</v>
      </c>
      <c r="F24" s="90"/>
      <c r="G24" s="91" t="s">
        <v>590</v>
      </c>
      <c r="H24" s="90"/>
      <c r="I24" s="91" t="s">
        <v>591</v>
      </c>
      <c r="J24" s="90"/>
      <c r="K24" s="80" t="s">
        <v>592</v>
      </c>
      <c r="L24" s="90"/>
      <c r="M24" s="74"/>
      <c r="N24" s="72"/>
    </row>
    <row r="25" spans="1:14" ht="5.25" customHeight="1">
      <c r="A25" s="72"/>
      <c r="B25" s="73"/>
      <c r="M25" s="74"/>
      <c r="N25" s="72"/>
    </row>
    <row r="26" spans="1:14" ht="21.75" customHeight="1">
      <c r="A26" s="72"/>
      <c r="B26" s="73"/>
      <c r="E26" s="89" t="s">
        <v>594</v>
      </c>
      <c r="F26" s="90"/>
      <c r="G26" s="91" t="s">
        <v>590</v>
      </c>
      <c r="H26" s="90"/>
      <c r="I26" s="91" t="s">
        <v>591</v>
      </c>
      <c r="J26" s="90"/>
      <c r="K26" s="80" t="s">
        <v>592</v>
      </c>
      <c r="L26" s="90"/>
      <c r="M26" s="74"/>
      <c r="N26" s="72"/>
    </row>
    <row r="27" spans="1:14" ht="21.75" customHeight="1">
      <c r="A27" s="72"/>
      <c r="B27" s="76"/>
      <c r="C27" s="92"/>
      <c r="D27" s="92"/>
      <c r="E27" s="93"/>
      <c r="F27" s="93"/>
      <c r="G27" s="93"/>
      <c r="H27" s="94"/>
      <c r="I27" s="95"/>
      <c r="J27" s="77"/>
      <c r="K27" s="77"/>
      <c r="L27" s="77"/>
      <c r="M27" s="78"/>
      <c r="N27" s="72"/>
    </row>
    <row r="28" spans="1:14" ht="14.25" customHeight="1">
      <c r="A28" s="72"/>
      <c r="B28" s="73"/>
      <c r="C28" s="1226"/>
      <c r="D28" s="1226"/>
      <c r="E28" s="96"/>
      <c r="F28" s="96"/>
      <c r="G28" s="96"/>
      <c r="H28" s="97"/>
      <c r="I28" s="98"/>
      <c r="M28" s="74"/>
      <c r="N28" s="72"/>
    </row>
    <row r="29" spans="1:14" ht="21.75" customHeight="1">
      <c r="A29" s="72"/>
      <c r="B29" s="73"/>
      <c r="C29" s="88" t="s">
        <v>595</v>
      </c>
      <c r="D29" s="88"/>
      <c r="E29" s="96"/>
      <c r="F29" s="96"/>
      <c r="G29" s="96"/>
      <c r="M29" s="74"/>
      <c r="N29" s="72"/>
    </row>
    <row r="30" spans="1:14" ht="21.75" customHeight="1">
      <c r="A30" s="72"/>
      <c r="B30" s="73"/>
      <c r="C30" s="99" t="s">
        <v>596</v>
      </c>
      <c r="D30" s="88"/>
      <c r="E30" s="96"/>
      <c r="F30" s="96"/>
      <c r="G30" s="96"/>
      <c r="H30" s="96"/>
      <c r="J30" s="1888" t="s">
        <v>597</v>
      </c>
      <c r="K30" s="1854"/>
      <c r="L30" s="80" t="s">
        <v>598</v>
      </c>
      <c r="M30" s="74"/>
      <c r="N30" s="72"/>
    </row>
    <row r="31" spans="1:14" ht="25.5" customHeight="1">
      <c r="A31" s="72"/>
      <c r="B31" s="73"/>
      <c r="C31" s="79" t="s">
        <v>599</v>
      </c>
      <c r="D31" s="79"/>
      <c r="M31" s="74"/>
      <c r="N31" s="72"/>
    </row>
    <row r="32" spans="1:14" ht="23.25" customHeight="1">
      <c r="A32" s="72"/>
      <c r="B32" s="73"/>
      <c r="E32" s="89" t="s">
        <v>589</v>
      </c>
      <c r="F32" s="100"/>
      <c r="G32" s="89" t="s">
        <v>590</v>
      </c>
      <c r="H32" s="1875"/>
      <c r="I32" s="1854"/>
      <c r="M32" s="74"/>
      <c r="N32" s="72"/>
    </row>
    <row r="33" spans="1:16" ht="4.5" customHeight="1">
      <c r="A33" s="72"/>
      <c r="B33" s="73"/>
      <c r="M33" s="74"/>
      <c r="N33" s="72"/>
    </row>
    <row r="34" spans="1:16" ht="23.25" customHeight="1">
      <c r="A34" s="72"/>
      <c r="B34" s="73"/>
      <c r="E34" s="89" t="s">
        <v>593</v>
      </c>
      <c r="F34" s="100"/>
      <c r="G34" s="89" t="s">
        <v>590</v>
      </c>
      <c r="H34" s="1875"/>
      <c r="I34" s="1854"/>
      <c r="M34" s="74"/>
      <c r="N34" s="72"/>
    </row>
    <row r="35" spans="1:16" ht="3.75" customHeight="1">
      <c r="A35" s="72"/>
      <c r="B35" s="73"/>
      <c r="M35" s="74"/>
      <c r="N35" s="72"/>
    </row>
    <row r="36" spans="1:16" ht="23.25" customHeight="1">
      <c r="A36" s="72"/>
      <c r="B36" s="73"/>
      <c r="E36" s="89" t="s">
        <v>594</v>
      </c>
      <c r="F36" s="100"/>
      <c r="G36" s="89" t="s">
        <v>590</v>
      </c>
      <c r="H36" s="1875"/>
      <c r="I36" s="1854"/>
      <c r="M36" s="74"/>
      <c r="N36" s="72"/>
    </row>
    <row r="37" spans="1:16" ht="3" customHeight="1">
      <c r="A37" s="72"/>
      <c r="B37" s="73"/>
      <c r="G37" s="67"/>
      <c r="H37" s="67"/>
      <c r="M37" s="74"/>
      <c r="N37" s="72"/>
    </row>
    <row r="38" spans="1:16" ht="23.25" customHeight="1">
      <c r="A38" s="72"/>
      <c r="B38" s="73"/>
      <c r="E38" s="89" t="s">
        <v>600</v>
      </c>
      <c r="F38" s="100"/>
      <c r="G38" s="89" t="s">
        <v>590</v>
      </c>
      <c r="H38" s="1875"/>
      <c r="I38" s="1854"/>
      <c r="M38" s="74"/>
      <c r="N38" s="72"/>
      <c r="P38" s="66" t="s">
        <v>193</v>
      </c>
    </row>
    <row r="39" spans="1:16" ht="4.5" customHeight="1">
      <c r="A39" s="72"/>
      <c r="B39" s="73"/>
      <c r="M39" s="74"/>
      <c r="N39" s="72"/>
    </row>
    <row r="40" spans="1:16" ht="23.25" customHeight="1">
      <c r="A40" s="72"/>
      <c r="B40" s="73"/>
      <c r="E40" s="89" t="s">
        <v>601</v>
      </c>
      <c r="F40" s="100"/>
      <c r="G40" s="89" t="s">
        <v>590</v>
      </c>
      <c r="H40" s="1875"/>
      <c r="I40" s="1854"/>
      <c r="M40" s="74"/>
      <c r="N40" s="72"/>
    </row>
    <row r="41" spans="1:16" ht="3.75" customHeight="1">
      <c r="A41" s="72"/>
      <c r="B41" s="73"/>
      <c r="M41" s="74"/>
      <c r="N41" s="72"/>
    </row>
    <row r="42" spans="1:16" ht="23.25" customHeight="1">
      <c r="A42" s="72"/>
      <c r="B42" s="73"/>
      <c r="E42" s="89" t="s">
        <v>602</v>
      </c>
      <c r="F42" s="100"/>
      <c r="G42" s="89" t="s">
        <v>590</v>
      </c>
      <c r="H42" s="1875"/>
      <c r="I42" s="1854"/>
      <c r="M42" s="74"/>
      <c r="N42" s="72"/>
    </row>
    <row r="43" spans="1:16" ht="3" customHeight="1">
      <c r="A43" s="72"/>
      <c r="B43" s="73"/>
      <c r="E43" s="89"/>
      <c r="F43" s="89"/>
      <c r="G43" s="89"/>
      <c r="H43" s="89"/>
      <c r="I43" s="89"/>
      <c r="M43" s="74"/>
      <c r="N43" s="72"/>
    </row>
    <row r="44" spans="1:16" ht="23.25" customHeight="1">
      <c r="A44" s="72"/>
      <c r="B44" s="73"/>
      <c r="E44" s="89" t="s">
        <v>603</v>
      </c>
      <c r="F44" s="100"/>
      <c r="G44" s="89" t="s">
        <v>590</v>
      </c>
      <c r="H44" s="1875"/>
      <c r="I44" s="1854"/>
      <c r="M44" s="74"/>
      <c r="N44" s="72"/>
    </row>
    <row r="45" spans="1:16" ht="21.75" customHeight="1">
      <c r="A45" s="72"/>
      <c r="B45" s="101"/>
      <c r="C45" s="102"/>
      <c r="D45" s="102"/>
      <c r="E45" s="102"/>
      <c r="F45" s="102"/>
      <c r="G45" s="102"/>
      <c r="H45" s="102"/>
      <c r="I45" s="102"/>
      <c r="J45" s="102"/>
      <c r="K45" s="102"/>
      <c r="L45" s="102"/>
      <c r="M45" s="103"/>
      <c r="N45" s="72"/>
    </row>
    <row r="46" spans="1:16" ht="19.5" customHeight="1">
      <c r="A46" s="72"/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</row>
    <row r="47" spans="1:16" ht="39" customHeight="1">
      <c r="A47" s="68" t="s">
        <v>194</v>
      </c>
      <c r="B47" s="69"/>
      <c r="C47" s="69"/>
      <c r="D47" s="69"/>
      <c r="E47" s="70"/>
      <c r="F47" s="71"/>
      <c r="G47" s="71"/>
      <c r="H47" s="71"/>
      <c r="I47" s="71"/>
      <c r="J47" s="71"/>
      <c r="K47" s="71"/>
      <c r="L47" s="71"/>
      <c r="M47" s="69"/>
      <c r="N47" s="69"/>
    </row>
    <row r="48" spans="1:16" ht="21" customHeight="1">
      <c r="A48" s="72"/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</row>
    <row r="49" spans="1:16" ht="31.5" customHeight="1">
      <c r="A49" s="72"/>
      <c r="B49" s="1860" t="s">
        <v>579</v>
      </c>
      <c r="C49" s="1766"/>
      <c r="D49" s="1766"/>
      <c r="E49" s="1766"/>
      <c r="F49" s="1766"/>
      <c r="G49" s="1766"/>
      <c r="H49" s="1766"/>
      <c r="I49" s="1766"/>
      <c r="J49" s="1766"/>
      <c r="K49" s="1766"/>
      <c r="L49" s="1766"/>
      <c r="M49" s="1767"/>
      <c r="N49" s="72"/>
    </row>
    <row r="50" spans="1:16" ht="21.75" customHeight="1">
      <c r="A50" s="72"/>
      <c r="B50" s="73"/>
      <c r="C50" s="1876"/>
      <c r="D50" s="1870"/>
      <c r="E50" s="1870"/>
      <c r="F50" s="1870"/>
      <c r="G50" s="1870"/>
      <c r="H50" s="1870"/>
      <c r="I50" s="104"/>
      <c r="M50" s="74"/>
      <c r="N50" s="72"/>
    </row>
    <row r="51" spans="1:16" ht="21.75" customHeight="1">
      <c r="A51" s="72"/>
      <c r="B51" s="73"/>
      <c r="C51" s="1225" t="s">
        <v>604</v>
      </c>
      <c r="D51" s="1225"/>
      <c r="E51" s="96"/>
      <c r="F51" s="96"/>
      <c r="G51" s="96"/>
      <c r="H51" s="105"/>
      <c r="I51" s="106">
        <f>IF(AND($I$11="&gt;&gt;เลือก&lt;&lt;",$I$12="&gt;&gt;เลือก&lt;&lt;",$I$13="&gt;&gt;เลือก&lt;&lt;",$I$14="&gt;&gt;เลือก&lt;&lt;"),0,60)+IF(I11="Y",3)+IF(OR(I13="Y",I12="Y"),3)+IF(I14="Y",2)</f>
        <v>0</v>
      </c>
      <c r="J51" s="107" t="s">
        <v>605</v>
      </c>
      <c r="M51" s="74"/>
      <c r="N51" s="72"/>
    </row>
    <row r="52" spans="1:16" ht="21.75" customHeight="1">
      <c r="A52" s="72"/>
      <c r="B52" s="73"/>
      <c r="C52" s="1226"/>
      <c r="D52" s="1226"/>
      <c r="E52" s="96"/>
      <c r="F52" s="96"/>
      <c r="G52" s="96"/>
      <c r="H52" s="105"/>
      <c r="I52" s="105"/>
      <c r="J52" s="107"/>
      <c r="M52" s="74"/>
      <c r="N52" s="72"/>
    </row>
    <row r="53" spans="1:16" ht="21.75" customHeight="1">
      <c r="A53" s="72"/>
      <c r="B53" s="73"/>
      <c r="C53" s="79" t="s">
        <v>606</v>
      </c>
      <c r="D53" s="80"/>
      <c r="E53" s="81"/>
      <c r="F53" s="80"/>
      <c r="G53" s="80"/>
      <c r="H53" s="108"/>
      <c r="I53" s="86"/>
      <c r="J53" s="80"/>
      <c r="K53" s="80"/>
      <c r="M53" s="74"/>
      <c r="N53" s="72"/>
    </row>
    <row r="54" spans="1:16" ht="22.5" customHeight="1">
      <c r="A54" s="72"/>
      <c r="B54" s="73"/>
      <c r="C54" s="1225" t="s">
        <v>607</v>
      </c>
      <c r="D54" s="1225"/>
      <c r="E54" s="109"/>
      <c r="F54" s="110" t="s">
        <v>597</v>
      </c>
      <c r="G54" s="80"/>
      <c r="H54" s="1225" t="s">
        <v>608</v>
      </c>
      <c r="I54" s="1861" t="s">
        <v>597</v>
      </c>
      <c r="J54" s="1854"/>
      <c r="L54" s="80" t="s">
        <v>598</v>
      </c>
      <c r="M54" s="74"/>
      <c r="N54" s="72"/>
    </row>
    <row r="55" spans="1:16" ht="21.75" customHeight="1">
      <c r="A55" s="72"/>
      <c r="B55" s="73"/>
      <c r="C55" s="1226"/>
      <c r="D55" s="1226"/>
      <c r="E55" s="96"/>
      <c r="F55" s="96"/>
      <c r="G55" s="96"/>
      <c r="H55" s="105" t="s">
        <v>609</v>
      </c>
      <c r="I55" s="98" t="s">
        <v>610</v>
      </c>
      <c r="J55" s="107"/>
      <c r="M55" s="74"/>
      <c r="N55" s="72"/>
    </row>
    <row r="56" spans="1:16" ht="21.75" customHeight="1">
      <c r="A56" s="72"/>
      <c r="B56" s="73"/>
      <c r="C56" s="1226"/>
      <c r="D56" s="1226"/>
      <c r="E56" s="96"/>
      <c r="F56" s="96"/>
      <c r="G56" s="96"/>
      <c r="H56" s="97" t="s">
        <v>611</v>
      </c>
      <c r="I56" s="98" t="s">
        <v>612</v>
      </c>
      <c r="J56" s="80"/>
      <c r="M56" s="74"/>
      <c r="N56" s="72"/>
      <c r="P56" s="66" t="s">
        <v>193</v>
      </c>
    </row>
    <row r="57" spans="1:16" ht="21.75" customHeight="1">
      <c r="A57" s="72"/>
      <c r="B57" s="73"/>
      <c r="C57" s="1226"/>
      <c r="D57" s="1226"/>
      <c r="E57" s="96"/>
      <c r="G57" s="96"/>
      <c r="H57" s="97" t="s">
        <v>613</v>
      </c>
      <c r="I57" s="98" t="s">
        <v>614</v>
      </c>
      <c r="J57" s="80"/>
      <c r="M57" s="74"/>
      <c r="N57" s="72"/>
    </row>
    <row r="58" spans="1:16" ht="13.5" customHeight="1">
      <c r="A58" s="72"/>
      <c r="B58" s="101"/>
      <c r="C58" s="111"/>
      <c r="D58" s="111"/>
      <c r="E58" s="112"/>
      <c r="F58" s="112"/>
      <c r="G58" s="112"/>
      <c r="H58" s="113"/>
      <c r="I58" s="114"/>
      <c r="J58" s="115"/>
      <c r="K58" s="102"/>
      <c r="L58" s="102"/>
      <c r="M58" s="103"/>
      <c r="N58" s="72"/>
    </row>
    <row r="59" spans="1:16" ht="21.75" customHeight="1">
      <c r="A59" s="72"/>
      <c r="B59" s="116"/>
      <c r="C59" s="72"/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</row>
    <row r="60" spans="1:16" ht="39" customHeight="1">
      <c r="A60" s="68" t="s">
        <v>195</v>
      </c>
      <c r="B60" s="69"/>
      <c r="C60" s="69"/>
      <c r="D60" s="69"/>
      <c r="E60" s="70"/>
      <c r="F60" s="71"/>
      <c r="G60" s="71"/>
      <c r="H60" s="71"/>
      <c r="I60" s="71"/>
      <c r="J60" s="71"/>
      <c r="K60" s="71"/>
      <c r="L60" s="71"/>
      <c r="M60" s="69"/>
      <c r="N60" s="69"/>
    </row>
    <row r="61" spans="1:16" ht="21.75" customHeight="1">
      <c r="A61" s="72"/>
      <c r="B61" s="116"/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</row>
    <row r="62" spans="1:16" ht="30.75" customHeight="1">
      <c r="A62" s="72"/>
      <c r="B62" s="1860" t="s">
        <v>579</v>
      </c>
      <c r="C62" s="1766"/>
      <c r="D62" s="1766"/>
      <c r="E62" s="1766"/>
      <c r="F62" s="1766"/>
      <c r="G62" s="1766"/>
      <c r="H62" s="1766"/>
      <c r="I62" s="1766"/>
      <c r="J62" s="1766"/>
      <c r="K62" s="1766"/>
      <c r="L62" s="1766"/>
      <c r="M62" s="1767"/>
      <c r="N62" s="72"/>
    </row>
    <row r="63" spans="1:16" ht="21.75" customHeight="1">
      <c r="A63" s="72"/>
      <c r="B63" s="73"/>
      <c r="C63" s="80"/>
      <c r="D63" s="80"/>
      <c r="E63" s="81"/>
      <c r="F63" s="80"/>
      <c r="G63" s="80"/>
      <c r="H63" s="80"/>
      <c r="I63" s="80"/>
      <c r="J63" s="85"/>
      <c r="K63" s="85"/>
      <c r="L63" s="84"/>
      <c r="M63" s="74"/>
      <c r="N63" s="72"/>
    </row>
    <row r="64" spans="1:16" ht="21.75" customHeight="1">
      <c r="A64" s="72"/>
      <c r="B64" s="73"/>
      <c r="C64" s="1869" t="s">
        <v>615</v>
      </c>
      <c r="D64" s="1870"/>
      <c r="E64" s="1870"/>
      <c r="F64" s="1870"/>
      <c r="G64" s="1870"/>
      <c r="H64" s="1870"/>
      <c r="I64" s="1871"/>
      <c r="J64" s="106">
        <f>SUM('2-Result'!$C$41:$C$47)</f>
        <v>4</v>
      </c>
      <c r="K64" s="107" t="s">
        <v>605</v>
      </c>
      <c r="M64" s="74"/>
      <c r="N64" s="72"/>
    </row>
    <row r="65" spans="1:14" ht="21.75" customHeight="1">
      <c r="A65" s="72"/>
      <c r="B65" s="76"/>
      <c r="C65" s="92"/>
      <c r="D65" s="92"/>
      <c r="E65" s="93"/>
      <c r="F65" s="93"/>
      <c r="G65" s="93"/>
      <c r="H65" s="117"/>
      <c r="I65" s="117"/>
      <c r="J65" s="117"/>
      <c r="K65" s="77"/>
      <c r="L65" s="77"/>
      <c r="M65" s="78"/>
      <c r="N65" s="72"/>
    </row>
    <row r="66" spans="1:14" ht="21.75" customHeight="1">
      <c r="A66" s="72"/>
      <c r="B66" s="73"/>
      <c r="C66" s="79" t="s">
        <v>616</v>
      </c>
      <c r="D66" s="79"/>
      <c r="E66" s="81"/>
      <c r="F66" s="80"/>
      <c r="G66" s="80"/>
      <c r="H66" s="80"/>
      <c r="I66" s="80"/>
      <c r="J66" s="80"/>
      <c r="M66" s="74"/>
      <c r="N66" s="72"/>
    </row>
    <row r="67" spans="1:14" ht="69" customHeight="1">
      <c r="A67" s="72"/>
      <c r="B67" s="73"/>
      <c r="C67" s="1872" t="s">
        <v>617</v>
      </c>
      <c r="D67" s="1870"/>
      <c r="E67" s="1870"/>
      <c r="F67" s="1870"/>
      <c r="G67" s="1870"/>
      <c r="H67" s="1870"/>
      <c r="I67" s="1870"/>
      <c r="J67" s="1870"/>
      <c r="K67" s="1870"/>
      <c r="L67" s="1870"/>
      <c r="M67" s="118"/>
      <c r="N67" s="72"/>
    </row>
    <row r="68" spans="1:14" ht="24.75" customHeight="1">
      <c r="A68" s="72"/>
      <c r="B68" s="73"/>
      <c r="C68" s="75" t="s">
        <v>618</v>
      </c>
      <c r="D68" s="75"/>
      <c r="E68" s="81"/>
      <c r="F68" s="80"/>
      <c r="G68" s="80"/>
      <c r="H68" s="80"/>
      <c r="I68" s="80"/>
      <c r="J68" s="80"/>
      <c r="M68" s="74"/>
      <c r="N68" s="72"/>
    </row>
    <row r="69" spans="1:14" ht="168.75" customHeight="1">
      <c r="A69" s="72"/>
      <c r="B69" s="73"/>
      <c r="C69" s="1873" t="s">
        <v>619</v>
      </c>
      <c r="D69" s="1857"/>
      <c r="E69" s="1857"/>
      <c r="F69" s="1857"/>
      <c r="G69" s="1857"/>
      <c r="H69" s="1857"/>
      <c r="I69" s="1857"/>
      <c r="J69" s="1857"/>
      <c r="K69" s="1857"/>
      <c r="L69" s="1854"/>
      <c r="M69" s="74"/>
      <c r="N69" s="72"/>
    </row>
    <row r="70" spans="1:14" ht="3.75" customHeight="1">
      <c r="A70" s="72"/>
      <c r="B70" s="73"/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74"/>
      <c r="N70" s="72"/>
    </row>
    <row r="71" spans="1:14" ht="22.5" customHeight="1">
      <c r="A71" s="72"/>
      <c r="B71" s="73"/>
      <c r="C71" s="75" t="s">
        <v>620</v>
      </c>
      <c r="D71" s="119"/>
      <c r="E71" s="119"/>
      <c r="F71" s="119"/>
      <c r="G71" s="119"/>
      <c r="H71" s="119"/>
      <c r="I71" s="119"/>
      <c r="J71" s="119"/>
      <c r="K71" s="119"/>
      <c r="L71" s="119"/>
      <c r="M71" s="74"/>
      <c r="N71" s="72"/>
    </row>
    <row r="72" spans="1:14" ht="100.5" customHeight="1">
      <c r="A72" s="72"/>
      <c r="B72" s="73"/>
      <c r="C72" s="1874"/>
      <c r="D72" s="1857"/>
      <c r="E72" s="1857"/>
      <c r="F72" s="1857"/>
      <c r="G72" s="1857"/>
      <c r="H72" s="1857"/>
      <c r="I72" s="1857"/>
      <c r="J72" s="1857"/>
      <c r="K72" s="1857"/>
      <c r="L72" s="1854"/>
      <c r="M72" s="74"/>
      <c r="N72" s="72"/>
    </row>
    <row r="73" spans="1:14" ht="28.5" customHeight="1">
      <c r="A73" s="72"/>
      <c r="B73" s="73"/>
      <c r="C73" s="75" t="s">
        <v>621</v>
      </c>
      <c r="D73" s="75"/>
      <c r="E73" s="81"/>
      <c r="F73" s="80"/>
      <c r="G73" s="80"/>
      <c r="H73" s="80"/>
      <c r="I73" s="80"/>
      <c r="J73" s="80"/>
      <c r="M73" s="74"/>
      <c r="N73" s="72"/>
    </row>
    <row r="74" spans="1:14" ht="24.75" customHeight="1">
      <c r="A74" s="72"/>
      <c r="B74" s="73"/>
      <c r="C74" s="119"/>
      <c r="D74" s="119" t="s">
        <v>622</v>
      </c>
      <c r="E74" s="119"/>
      <c r="F74" s="1856"/>
      <c r="G74" s="1857"/>
      <c r="H74" s="1857"/>
      <c r="I74" s="1857"/>
      <c r="J74" s="1857"/>
      <c r="K74" s="1857"/>
      <c r="L74" s="1854"/>
      <c r="M74" s="74"/>
      <c r="N74" s="72"/>
    </row>
    <row r="75" spans="1:14" ht="6.75" customHeight="1">
      <c r="A75" s="72"/>
      <c r="B75" s="73"/>
      <c r="C75" s="119"/>
      <c r="D75" s="119"/>
      <c r="E75" s="119"/>
      <c r="F75" s="80"/>
      <c r="G75" s="80"/>
      <c r="H75" s="80"/>
      <c r="I75" s="80"/>
      <c r="J75" s="80"/>
      <c r="M75" s="74"/>
      <c r="N75" s="72"/>
    </row>
    <row r="76" spans="1:14" ht="24.75" customHeight="1">
      <c r="A76" s="72"/>
      <c r="B76" s="73"/>
      <c r="C76" s="75"/>
      <c r="D76" s="86" t="s">
        <v>623</v>
      </c>
      <c r="E76" s="86"/>
      <c r="F76" s="1856"/>
      <c r="G76" s="1857"/>
      <c r="H76" s="1857"/>
      <c r="I76" s="1857"/>
      <c r="J76" s="1857"/>
      <c r="K76" s="1857"/>
      <c r="L76" s="1854"/>
      <c r="M76" s="74"/>
      <c r="N76" s="72"/>
    </row>
    <row r="77" spans="1:14" ht="6" customHeight="1">
      <c r="A77" s="72"/>
      <c r="B77" s="73"/>
      <c r="C77" s="75"/>
      <c r="D77" s="86"/>
      <c r="E77" s="86"/>
      <c r="F77" s="80"/>
      <c r="G77" s="80"/>
      <c r="H77" s="80"/>
      <c r="I77" s="80"/>
      <c r="J77" s="80"/>
      <c r="M77" s="74"/>
      <c r="N77" s="72"/>
    </row>
    <row r="78" spans="1:14" ht="21.75" customHeight="1">
      <c r="A78" s="72"/>
      <c r="B78" s="73"/>
      <c r="C78" s="119"/>
      <c r="D78" s="119" t="s">
        <v>624</v>
      </c>
      <c r="E78" s="119"/>
      <c r="F78" s="1856"/>
      <c r="G78" s="1857"/>
      <c r="H78" s="1857"/>
      <c r="I78" s="1857"/>
      <c r="J78" s="1857"/>
      <c r="K78" s="1857"/>
      <c r="L78" s="1854"/>
      <c r="M78" s="74"/>
      <c r="N78" s="72"/>
    </row>
    <row r="79" spans="1:14" ht="6" customHeight="1">
      <c r="A79" s="72"/>
      <c r="B79" s="73"/>
      <c r="C79" s="75"/>
      <c r="D79" s="86"/>
      <c r="E79" s="86"/>
      <c r="F79" s="80"/>
      <c r="G79" s="80"/>
      <c r="H79" s="80"/>
      <c r="I79" s="80"/>
      <c r="J79" s="80"/>
      <c r="M79" s="74"/>
      <c r="N79" s="72"/>
    </row>
    <row r="80" spans="1:14" ht="21.75" customHeight="1">
      <c r="A80" s="72"/>
      <c r="B80" s="73"/>
      <c r="C80" s="119"/>
      <c r="D80" s="119" t="s">
        <v>625</v>
      </c>
      <c r="E80" s="119"/>
      <c r="F80" s="1856"/>
      <c r="G80" s="1857"/>
      <c r="H80" s="1857"/>
      <c r="I80" s="1857"/>
      <c r="J80" s="1857"/>
      <c r="K80" s="1857"/>
      <c r="L80" s="1854"/>
      <c r="M80" s="74"/>
      <c r="N80" s="72"/>
    </row>
    <row r="81" spans="1:14" ht="29.25" customHeight="1">
      <c r="A81" s="72"/>
      <c r="B81" s="73"/>
      <c r="C81" s="119"/>
      <c r="D81" s="119"/>
      <c r="E81" s="119"/>
      <c r="F81" s="120" t="s">
        <v>626</v>
      </c>
      <c r="G81" s="119"/>
      <c r="H81" s="119"/>
      <c r="I81" s="119"/>
      <c r="J81" s="119"/>
      <c r="K81" s="119"/>
      <c r="L81" s="119"/>
      <c r="M81" s="74"/>
      <c r="N81" s="72"/>
    </row>
    <row r="82" spans="1:14" ht="21.75" customHeight="1">
      <c r="A82" s="72"/>
      <c r="B82" s="73"/>
      <c r="C82" s="75" t="s">
        <v>627</v>
      </c>
      <c r="D82" s="119"/>
      <c r="E82" s="119"/>
      <c r="F82" s="1856"/>
      <c r="G82" s="1857"/>
      <c r="H82" s="1857"/>
      <c r="I82" s="1857"/>
      <c r="J82" s="1857"/>
      <c r="K82" s="1857"/>
      <c r="L82" s="1854"/>
      <c r="M82" s="74"/>
      <c r="N82" s="72"/>
    </row>
    <row r="83" spans="1:14" ht="21.75" customHeight="1">
      <c r="A83" s="72"/>
      <c r="B83" s="73"/>
      <c r="C83" s="119"/>
      <c r="D83" s="119"/>
      <c r="E83" s="119"/>
      <c r="F83" s="119"/>
      <c r="G83" s="119"/>
      <c r="H83" s="119"/>
      <c r="I83" s="119"/>
      <c r="J83" s="119"/>
      <c r="K83" s="119"/>
      <c r="L83" s="119"/>
      <c r="M83" s="74"/>
      <c r="N83" s="72"/>
    </row>
    <row r="84" spans="1:14" ht="21.75" customHeight="1">
      <c r="A84" s="72"/>
      <c r="B84" s="73"/>
      <c r="C84" s="75" t="s">
        <v>628</v>
      </c>
      <c r="D84" s="119"/>
      <c r="E84" s="119"/>
      <c r="F84" s="119"/>
      <c r="G84" s="119"/>
      <c r="H84" s="119"/>
      <c r="I84" s="119"/>
      <c r="J84" s="119"/>
      <c r="K84" s="119"/>
      <c r="L84" s="119"/>
      <c r="M84" s="74"/>
      <c r="N84" s="72"/>
    </row>
    <row r="85" spans="1:14" ht="59.25" customHeight="1">
      <c r="A85" s="72"/>
      <c r="B85" s="73"/>
      <c r="C85" s="75"/>
      <c r="D85" s="119"/>
      <c r="E85" s="119"/>
      <c r="F85" s="1856"/>
      <c r="G85" s="1857"/>
      <c r="H85" s="1857"/>
      <c r="I85" s="1857"/>
      <c r="J85" s="1857"/>
      <c r="K85" s="1857"/>
      <c r="L85" s="1854"/>
      <c r="M85" s="74"/>
      <c r="N85" s="72"/>
    </row>
    <row r="86" spans="1:14" ht="24" customHeight="1">
      <c r="A86" s="72"/>
      <c r="B86" s="73"/>
      <c r="C86" s="75"/>
      <c r="D86" s="119"/>
      <c r="E86" s="119"/>
      <c r="F86" s="1858" t="s">
        <v>629</v>
      </c>
      <c r="G86" s="1859"/>
      <c r="H86" s="1859"/>
      <c r="I86" s="119"/>
      <c r="J86" s="119"/>
      <c r="K86" s="119"/>
      <c r="L86" s="119"/>
      <c r="M86" s="74"/>
      <c r="N86" s="72"/>
    </row>
    <row r="87" spans="1:14" ht="21.75" customHeight="1">
      <c r="A87" s="72"/>
      <c r="B87" s="73"/>
      <c r="C87" s="1226"/>
      <c r="D87" s="1226"/>
      <c r="E87" s="96"/>
      <c r="F87" s="96"/>
      <c r="G87" s="96"/>
      <c r="H87" s="105"/>
      <c r="I87" s="105" t="s">
        <v>630</v>
      </c>
      <c r="J87" s="98" t="s">
        <v>610</v>
      </c>
      <c r="M87" s="74"/>
      <c r="N87" s="72"/>
    </row>
    <row r="88" spans="1:14" ht="21.75" customHeight="1">
      <c r="A88" s="72"/>
      <c r="B88" s="73"/>
      <c r="C88" s="1226"/>
      <c r="D88" s="1226"/>
      <c r="E88" s="96"/>
      <c r="F88" s="96"/>
      <c r="G88" s="96"/>
      <c r="H88" s="97"/>
      <c r="I88" s="97" t="s">
        <v>631</v>
      </c>
      <c r="J88" s="98" t="s">
        <v>632</v>
      </c>
      <c r="M88" s="74"/>
      <c r="N88" s="72"/>
    </row>
    <row r="89" spans="1:14" ht="21.75" customHeight="1">
      <c r="A89" s="72"/>
      <c r="B89" s="73"/>
      <c r="C89" s="1226"/>
      <c r="D89" s="1226"/>
      <c r="E89" s="96"/>
      <c r="F89" s="96"/>
      <c r="G89" s="96"/>
      <c r="H89" s="97"/>
      <c r="I89" s="97"/>
      <c r="J89" s="98" t="s">
        <v>633</v>
      </c>
      <c r="M89" s="74"/>
      <c r="N89" s="72"/>
    </row>
    <row r="90" spans="1:14" ht="21.75" customHeight="1">
      <c r="A90" s="72"/>
      <c r="B90" s="73"/>
      <c r="C90" s="1226"/>
      <c r="D90" s="1226"/>
      <c r="E90" s="96"/>
      <c r="F90" s="96"/>
      <c r="G90" s="96"/>
      <c r="H90" s="97"/>
      <c r="I90" s="97"/>
      <c r="J90" s="98" t="s">
        <v>634</v>
      </c>
      <c r="M90" s="74"/>
      <c r="N90" s="72"/>
    </row>
    <row r="91" spans="1:14" ht="21.75" customHeight="1">
      <c r="A91" s="72"/>
      <c r="B91" s="73"/>
      <c r="C91" s="1226"/>
      <c r="D91" s="1226"/>
      <c r="E91" s="96"/>
      <c r="F91" s="96"/>
      <c r="G91" s="96"/>
      <c r="H91" s="97"/>
      <c r="I91" s="97"/>
      <c r="J91" s="98" t="s">
        <v>635</v>
      </c>
      <c r="M91" s="74"/>
      <c r="N91" s="72"/>
    </row>
    <row r="92" spans="1:14" ht="21.75" customHeight="1">
      <c r="A92" s="72"/>
      <c r="B92" s="73"/>
      <c r="C92" s="1226"/>
      <c r="D92" s="1226"/>
      <c r="E92" s="96"/>
      <c r="F92" s="96"/>
      <c r="G92" s="96"/>
      <c r="H92" s="97"/>
      <c r="I92" s="97"/>
      <c r="J92" s="98" t="s">
        <v>636</v>
      </c>
      <c r="M92" s="74"/>
      <c r="N92" s="72"/>
    </row>
    <row r="93" spans="1:14" ht="21.75" customHeight="1">
      <c r="A93" s="72"/>
      <c r="B93" s="73"/>
      <c r="C93" s="1226"/>
      <c r="D93" s="1226"/>
      <c r="E93" s="96"/>
      <c r="F93" s="96"/>
      <c r="G93" s="96"/>
      <c r="H93" s="97"/>
      <c r="I93" s="97"/>
      <c r="J93" s="98" t="s">
        <v>637</v>
      </c>
      <c r="M93" s="74"/>
      <c r="N93" s="72"/>
    </row>
    <row r="94" spans="1:14" ht="21.75" customHeight="1">
      <c r="A94" s="72"/>
      <c r="B94" s="73"/>
      <c r="C94" s="1226"/>
      <c r="D94" s="1226"/>
      <c r="E94" s="96"/>
      <c r="F94" s="96"/>
      <c r="G94" s="96"/>
      <c r="H94" s="97"/>
      <c r="I94" s="97"/>
      <c r="J94" s="98" t="s">
        <v>638</v>
      </c>
      <c r="M94" s="74"/>
      <c r="N94" s="72"/>
    </row>
    <row r="95" spans="1:14" ht="21.75" customHeight="1">
      <c r="A95" s="72"/>
      <c r="B95" s="73"/>
      <c r="C95" s="1226"/>
      <c r="D95" s="1226"/>
      <c r="E95" s="96"/>
      <c r="F95" s="96"/>
      <c r="G95" s="96"/>
      <c r="H95" s="97"/>
      <c r="I95" s="97" t="s">
        <v>613</v>
      </c>
      <c r="J95" s="98" t="s">
        <v>614</v>
      </c>
      <c r="M95" s="74"/>
      <c r="N95" s="72"/>
    </row>
    <row r="96" spans="1:14" ht="14.25" customHeight="1">
      <c r="A96" s="72"/>
      <c r="B96" s="76"/>
      <c r="C96" s="92"/>
      <c r="D96" s="92"/>
      <c r="E96" s="93"/>
      <c r="F96" s="93"/>
      <c r="G96" s="93"/>
      <c r="H96" s="94"/>
      <c r="I96" s="94"/>
      <c r="J96" s="95"/>
      <c r="K96" s="77"/>
      <c r="L96" s="77"/>
      <c r="M96" s="78"/>
      <c r="N96" s="72"/>
    </row>
    <row r="97" spans="1:17" ht="29.25" customHeight="1">
      <c r="A97" s="72"/>
      <c r="B97" s="1860" t="s">
        <v>639</v>
      </c>
      <c r="C97" s="1766"/>
      <c r="D97" s="1766"/>
      <c r="E97" s="1766"/>
      <c r="F97" s="1766"/>
      <c r="G97" s="1766"/>
      <c r="H97" s="1766"/>
      <c r="I97" s="1766"/>
      <c r="J97" s="1766"/>
      <c r="K97" s="1766"/>
      <c r="L97" s="1766"/>
      <c r="M97" s="1767"/>
      <c r="N97" s="72"/>
    </row>
    <row r="98" spans="1:17" ht="21.75" customHeight="1">
      <c r="A98" s="72"/>
      <c r="B98" s="73"/>
      <c r="C98" s="121"/>
      <c r="D98" s="121"/>
      <c r="E98" s="81"/>
      <c r="F98" s="80"/>
      <c r="I98" s="80"/>
      <c r="J98" s="80"/>
      <c r="K98" s="80"/>
      <c r="L98" s="80"/>
      <c r="M98" s="74"/>
      <c r="N98" s="72"/>
    </row>
    <row r="99" spans="1:17" ht="21.75" customHeight="1">
      <c r="A99" s="72"/>
      <c r="B99" s="73"/>
      <c r="C99" s="121" t="s">
        <v>640</v>
      </c>
      <c r="D99" s="121"/>
      <c r="E99" s="81"/>
      <c r="F99" s="122" t="s">
        <v>641</v>
      </c>
      <c r="H99" s="123" t="s">
        <v>642</v>
      </c>
      <c r="I99" s="124"/>
      <c r="J99" s="125"/>
      <c r="K99" s="125"/>
      <c r="L99" s="126"/>
      <c r="M99" s="83"/>
      <c r="N99" s="72"/>
    </row>
    <row r="100" spans="1:17" ht="24.75" customHeight="1">
      <c r="A100" s="72"/>
      <c r="B100" s="73"/>
      <c r="C100" s="80"/>
      <c r="D100" s="80"/>
      <c r="E100" s="81"/>
      <c r="F100" s="80"/>
      <c r="G100" s="80"/>
      <c r="H100" s="108" t="s">
        <v>643</v>
      </c>
      <c r="I100" s="86"/>
      <c r="J100" s="80"/>
      <c r="K100" s="80"/>
      <c r="M100" s="74"/>
      <c r="N100" s="72"/>
    </row>
    <row r="101" spans="1:17" ht="24.75" customHeight="1">
      <c r="A101" s="72"/>
      <c r="B101" s="73"/>
      <c r="C101" s="79" t="s">
        <v>644</v>
      </c>
      <c r="D101" s="80"/>
      <c r="E101" s="81"/>
      <c r="F101" s="80"/>
      <c r="G101" s="80"/>
      <c r="H101" s="108"/>
      <c r="I101" s="86"/>
      <c r="J101" s="80"/>
      <c r="K101" s="80"/>
      <c r="M101" s="74"/>
      <c r="N101" s="72"/>
    </row>
    <row r="102" spans="1:17" ht="21.75" customHeight="1">
      <c r="A102" s="72"/>
      <c r="B102" s="73"/>
      <c r="C102" s="1225" t="s">
        <v>607</v>
      </c>
      <c r="D102" s="1225"/>
      <c r="E102" s="109"/>
      <c r="F102" s="110" t="s">
        <v>597</v>
      </c>
      <c r="G102" s="80"/>
      <c r="H102" s="1225" t="s">
        <v>608</v>
      </c>
      <c r="I102" s="1861" t="s">
        <v>597</v>
      </c>
      <c r="J102" s="1854"/>
      <c r="L102" s="80" t="s">
        <v>598</v>
      </c>
      <c r="M102" s="74"/>
      <c r="N102" s="72"/>
    </row>
    <row r="103" spans="1:17" ht="21.75" customHeight="1">
      <c r="A103" s="72"/>
      <c r="B103" s="73"/>
      <c r="C103" s="1225"/>
      <c r="D103" s="1225"/>
      <c r="E103" s="109"/>
      <c r="F103" s="1225"/>
      <c r="G103" s="80"/>
      <c r="H103" s="1225"/>
      <c r="J103" s="1225"/>
      <c r="K103" s="1225"/>
      <c r="L103" s="1225"/>
      <c r="M103" s="74"/>
      <c r="N103" s="72"/>
    </row>
    <row r="104" spans="1:17" ht="33.75" customHeight="1">
      <c r="A104" s="72"/>
      <c r="B104" s="1862" t="s">
        <v>645</v>
      </c>
      <c r="C104" s="1863"/>
      <c r="D104" s="1863"/>
      <c r="E104" s="1863"/>
      <c r="F104" s="1863"/>
      <c r="G104" s="1863"/>
      <c r="H104" s="1863"/>
      <c r="I104" s="1863"/>
      <c r="J104" s="1863"/>
      <c r="K104" s="1863"/>
      <c r="L104" s="1863"/>
      <c r="M104" s="1864"/>
      <c r="N104" s="72"/>
    </row>
    <row r="105" spans="1:17" ht="21.75" customHeight="1">
      <c r="A105" s="72"/>
      <c r="B105" s="127" t="s">
        <v>2</v>
      </c>
      <c r="C105" s="1889" t="s">
        <v>646</v>
      </c>
      <c r="D105" s="1857"/>
      <c r="E105" s="1854"/>
      <c r="F105" s="1889" t="s">
        <v>647</v>
      </c>
      <c r="G105" s="1854"/>
      <c r="H105" s="1889" t="s">
        <v>648</v>
      </c>
      <c r="I105" s="1854"/>
      <c r="J105" s="1889" t="s">
        <v>649</v>
      </c>
      <c r="K105" s="1854"/>
      <c r="L105" s="1227" t="s">
        <v>650</v>
      </c>
      <c r="M105" s="128" t="s">
        <v>651</v>
      </c>
      <c r="N105" s="72"/>
    </row>
    <row r="106" spans="1:17" ht="21.75" customHeight="1">
      <c r="A106" s="72"/>
      <c r="B106" s="129" t="s">
        <v>492</v>
      </c>
      <c r="C106" s="1865" t="s">
        <v>652</v>
      </c>
      <c r="D106" s="1857"/>
      <c r="E106" s="1854"/>
      <c r="F106" s="1866" t="s">
        <v>653</v>
      </c>
      <c r="G106" s="1854"/>
      <c r="H106" s="1890" t="s">
        <v>654</v>
      </c>
      <c r="I106" s="1854"/>
      <c r="J106" s="1866" t="s">
        <v>655</v>
      </c>
      <c r="K106" s="1854"/>
      <c r="L106" s="130" t="s">
        <v>656</v>
      </c>
      <c r="M106" s="131" t="s">
        <v>657</v>
      </c>
      <c r="N106" s="72"/>
    </row>
    <row r="107" spans="1:17" ht="21.75" customHeight="1">
      <c r="A107" s="72"/>
      <c r="B107" s="132" t="s">
        <v>658</v>
      </c>
      <c r="C107" s="1877"/>
      <c r="D107" s="1857"/>
      <c r="E107" s="1854"/>
      <c r="F107" s="1855"/>
      <c r="G107" s="1854"/>
      <c r="H107" s="1853"/>
      <c r="I107" s="1854"/>
      <c r="J107" s="1855"/>
      <c r="K107" s="1854"/>
      <c r="L107" s="1224"/>
      <c r="M107" s="133"/>
      <c r="N107" s="72"/>
      <c r="Q107" s="66" t="s">
        <v>193</v>
      </c>
    </row>
    <row r="108" spans="1:17" ht="21.75" customHeight="1">
      <c r="A108" s="72"/>
      <c r="B108" s="132" t="s">
        <v>659</v>
      </c>
      <c r="C108" s="1877"/>
      <c r="D108" s="1857"/>
      <c r="E108" s="1854"/>
      <c r="F108" s="1855"/>
      <c r="G108" s="1854"/>
      <c r="H108" s="1853"/>
      <c r="I108" s="1854"/>
      <c r="J108" s="1855"/>
      <c r="K108" s="1854"/>
      <c r="L108" s="1224"/>
      <c r="M108" s="133"/>
      <c r="N108" s="72"/>
    </row>
    <row r="109" spans="1:17" ht="21.75" customHeight="1">
      <c r="A109" s="72"/>
      <c r="B109" s="132" t="s">
        <v>660</v>
      </c>
      <c r="C109" s="1877"/>
      <c r="D109" s="1857"/>
      <c r="E109" s="1854"/>
      <c r="F109" s="1855"/>
      <c r="G109" s="1854"/>
      <c r="H109" s="1853"/>
      <c r="I109" s="1854"/>
      <c r="J109" s="1855"/>
      <c r="K109" s="1854"/>
      <c r="L109" s="1224"/>
      <c r="M109" s="133"/>
      <c r="N109" s="72"/>
    </row>
    <row r="110" spans="1:17" ht="21.75" customHeight="1">
      <c r="A110" s="72"/>
      <c r="B110" s="132" t="s">
        <v>661</v>
      </c>
      <c r="C110" s="1877"/>
      <c r="D110" s="1857"/>
      <c r="E110" s="1854"/>
      <c r="F110" s="1855"/>
      <c r="G110" s="1854"/>
      <c r="H110" s="1853"/>
      <c r="I110" s="1854"/>
      <c r="J110" s="1855"/>
      <c r="K110" s="1854"/>
      <c r="L110" s="1224"/>
      <c r="M110" s="133"/>
      <c r="N110" s="72"/>
    </row>
    <row r="111" spans="1:17" ht="21.75" customHeight="1">
      <c r="A111" s="72"/>
      <c r="B111" s="132" t="s">
        <v>662</v>
      </c>
      <c r="C111" s="1877"/>
      <c r="D111" s="1857"/>
      <c r="E111" s="1854"/>
      <c r="F111" s="1855"/>
      <c r="G111" s="1854"/>
      <c r="H111" s="1853"/>
      <c r="I111" s="1854"/>
      <c r="J111" s="1855"/>
      <c r="K111" s="1854"/>
      <c r="L111" s="1224"/>
      <c r="M111" s="133"/>
      <c r="N111" s="72"/>
    </row>
    <row r="112" spans="1:17" ht="33" customHeight="1">
      <c r="A112" s="72"/>
      <c r="B112" s="1862" t="s">
        <v>663</v>
      </c>
      <c r="C112" s="1863"/>
      <c r="D112" s="1863"/>
      <c r="E112" s="1863"/>
      <c r="F112" s="1863"/>
      <c r="G112" s="1863"/>
      <c r="H112" s="1863"/>
      <c r="I112" s="1863"/>
      <c r="J112" s="1863"/>
      <c r="K112" s="1863"/>
      <c r="L112" s="1863"/>
      <c r="M112" s="1864"/>
      <c r="N112" s="72"/>
    </row>
    <row r="113" spans="1:17" ht="21.75" customHeight="1">
      <c r="A113" s="72"/>
      <c r="B113" s="127" t="s">
        <v>2</v>
      </c>
      <c r="C113" s="1889" t="s">
        <v>646</v>
      </c>
      <c r="D113" s="1857"/>
      <c r="E113" s="1854"/>
      <c r="F113" s="1889" t="s">
        <v>647</v>
      </c>
      <c r="G113" s="1854"/>
      <c r="H113" s="1889" t="s">
        <v>648</v>
      </c>
      <c r="I113" s="1854"/>
      <c r="J113" s="1889" t="s">
        <v>649</v>
      </c>
      <c r="K113" s="1854"/>
      <c r="L113" s="1227" t="s">
        <v>650</v>
      </c>
      <c r="M113" s="128" t="s">
        <v>651</v>
      </c>
      <c r="N113" s="72"/>
    </row>
    <row r="114" spans="1:17" ht="21.75" customHeight="1">
      <c r="A114" s="72"/>
      <c r="B114" s="129" t="s">
        <v>492</v>
      </c>
      <c r="C114" s="1865" t="s">
        <v>664</v>
      </c>
      <c r="D114" s="1857"/>
      <c r="E114" s="1854"/>
      <c r="F114" s="1866" t="s">
        <v>653</v>
      </c>
      <c r="G114" s="1854"/>
      <c r="H114" s="1867" t="s">
        <v>665</v>
      </c>
      <c r="I114" s="1854"/>
      <c r="J114" s="1868" t="s">
        <v>488</v>
      </c>
      <c r="K114" s="1854"/>
      <c r="L114" s="130" t="s">
        <v>666</v>
      </c>
      <c r="M114" s="131" t="s">
        <v>667</v>
      </c>
      <c r="N114" s="72"/>
    </row>
    <row r="115" spans="1:17" ht="21.75" customHeight="1">
      <c r="A115" s="72"/>
      <c r="B115" s="129" t="s">
        <v>492</v>
      </c>
      <c r="C115" s="1865" t="s">
        <v>668</v>
      </c>
      <c r="D115" s="1857"/>
      <c r="E115" s="1854"/>
      <c r="F115" s="1866" t="s">
        <v>669</v>
      </c>
      <c r="G115" s="1854"/>
      <c r="H115" s="1867" t="s">
        <v>670</v>
      </c>
      <c r="I115" s="1854"/>
      <c r="J115" s="1866" t="s">
        <v>655</v>
      </c>
      <c r="K115" s="1854"/>
      <c r="L115" s="130" t="s">
        <v>671</v>
      </c>
      <c r="M115" s="131" t="s">
        <v>672</v>
      </c>
      <c r="N115" s="72"/>
    </row>
    <row r="116" spans="1:17" ht="21.75" customHeight="1">
      <c r="A116" s="72"/>
      <c r="B116" s="132" t="s">
        <v>658</v>
      </c>
      <c r="C116" s="1877"/>
      <c r="D116" s="1857"/>
      <c r="E116" s="1854"/>
      <c r="F116" s="1855"/>
      <c r="G116" s="1854"/>
      <c r="H116" s="1853"/>
      <c r="I116" s="1854"/>
      <c r="J116" s="1855"/>
      <c r="K116" s="1854"/>
      <c r="L116" s="1224"/>
      <c r="M116" s="133"/>
      <c r="N116" s="72"/>
    </row>
    <row r="117" spans="1:17" ht="21.75" customHeight="1">
      <c r="A117" s="72"/>
      <c r="B117" s="132" t="s">
        <v>659</v>
      </c>
      <c r="C117" s="1877"/>
      <c r="D117" s="1857"/>
      <c r="E117" s="1854"/>
      <c r="F117" s="1855"/>
      <c r="G117" s="1854"/>
      <c r="H117" s="1853"/>
      <c r="I117" s="1854"/>
      <c r="J117" s="1855"/>
      <c r="K117" s="1854"/>
      <c r="L117" s="1224"/>
      <c r="M117" s="133"/>
      <c r="N117" s="72"/>
      <c r="Q117" s="66" t="s">
        <v>193</v>
      </c>
    </row>
    <row r="118" spans="1:17" ht="21.75" customHeight="1">
      <c r="A118" s="72"/>
      <c r="B118" s="132" t="s">
        <v>660</v>
      </c>
      <c r="C118" s="1877"/>
      <c r="D118" s="1857"/>
      <c r="E118" s="1854"/>
      <c r="F118" s="1855"/>
      <c r="G118" s="1854"/>
      <c r="H118" s="1853"/>
      <c r="I118" s="1854"/>
      <c r="J118" s="1855"/>
      <c r="K118" s="1854"/>
      <c r="L118" s="1224"/>
      <c r="M118" s="133"/>
      <c r="N118" s="72"/>
    </row>
    <row r="119" spans="1:17" ht="21" customHeight="1">
      <c r="A119" s="72"/>
      <c r="B119" s="132" t="s">
        <v>661</v>
      </c>
      <c r="C119" s="1877"/>
      <c r="D119" s="1857"/>
      <c r="E119" s="1854"/>
      <c r="F119" s="1855"/>
      <c r="G119" s="1854"/>
      <c r="H119" s="1853"/>
      <c r="I119" s="1854"/>
      <c r="J119" s="1855"/>
      <c r="K119" s="1854"/>
      <c r="L119" s="1224"/>
      <c r="M119" s="133"/>
      <c r="N119" s="72"/>
    </row>
    <row r="120" spans="1:17" ht="21.75" customHeight="1">
      <c r="A120" s="72"/>
      <c r="B120" s="132" t="s">
        <v>662</v>
      </c>
      <c r="C120" s="1877"/>
      <c r="D120" s="1857"/>
      <c r="E120" s="1854"/>
      <c r="F120" s="1855"/>
      <c r="G120" s="1854"/>
      <c r="H120" s="1853"/>
      <c r="I120" s="1854"/>
      <c r="J120" s="1855"/>
      <c r="K120" s="1854"/>
      <c r="L120" s="1224"/>
      <c r="M120" s="133"/>
      <c r="N120" s="72"/>
    </row>
    <row r="121" spans="1:17" ht="21.75" customHeight="1">
      <c r="A121" s="72"/>
      <c r="B121" s="72"/>
      <c r="C121" s="72"/>
      <c r="D121" s="72"/>
      <c r="E121" s="72"/>
      <c r="F121" s="72"/>
      <c r="G121" s="72"/>
      <c r="H121" s="72"/>
      <c r="I121" s="72"/>
      <c r="J121" s="72"/>
      <c r="K121" s="72"/>
      <c r="L121" s="72"/>
      <c r="M121" s="72"/>
      <c r="N121" s="72"/>
    </row>
    <row r="122" spans="1:17" ht="21.75" customHeight="1"/>
    <row r="123" spans="1:17" ht="21.75" customHeight="1"/>
    <row r="124" spans="1:17" ht="21.75" customHeight="1"/>
    <row r="125" spans="1:17" ht="21.75" customHeight="1"/>
    <row r="126" spans="1:17" ht="21.75" customHeight="1"/>
    <row r="127" spans="1:17" ht="21.75" customHeight="1"/>
    <row r="128" spans="1:17" ht="21.75" customHeight="1"/>
    <row r="129" ht="21.75" customHeight="1"/>
    <row r="130" ht="21.75" customHeight="1"/>
    <row r="131" ht="21.75" customHeight="1"/>
    <row r="132" ht="21.75" customHeight="1"/>
    <row r="133" ht="21.75" customHeight="1"/>
    <row r="134" ht="21.75" customHeight="1"/>
    <row r="135" ht="21.75" customHeight="1"/>
    <row r="136" ht="21.75" customHeight="1"/>
    <row r="137" ht="21.75" customHeight="1"/>
    <row r="138" ht="21.75" customHeight="1"/>
    <row r="139" ht="21.75" customHeight="1"/>
    <row r="140" ht="21.75" customHeight="1"/>
    <row r="141" ht="21.75" customHeight="1"/>
    <row r="142" ht="21.75" customHeight="1"/>
    <row r="143" ht="21.75" customHeight="1"/>
    <row r="144" ht="21.75" customHeight="1"/>
    <row r="145" ht="21.75" customHeight="1"/>
    <row r="146" ht="21.75" customHeight="1"/>
    <row r="147" ht="21.75" customHeight="1"/>
    <row r="148" ht="21.75" customHeight="1"/>
    <row r="149" ht="21.75" customHeight="1"/>
    <row r="150" ht="21.75" customHeight="1"/>
    <row r="151" ht="21.75" customHeight="1"/>
    <row r="152" ht="21.75" customHeight="1"/>
    <row r="153" ht="21.75" customHeight="1"/>
    <row r="154" ht="21.75" customHeight="1"/>
    <row r="155" ht="21.75" customHeight="1"/>
    <row r="156" ht="21.75" customHeight="1"/>
    <row r="157" ht="21.75" customHeight="1"/>
    <row r="158" ht="21.75" customHeight="1"/>
    <row r="159" ht="21.75" customHeight="1"/>
    <row r="160" ht="21.75" customHeight="1"/>
    <row r="161" ht="21.75" customHeight="1"/>
    <row r="162" ht="21.75" customHeight="1"/>
    <row r="163" ht="21.75" customHeight="1"/>
    <row r="164" ht="21.75" customHeight="1"/>
    <row r="165" ht="21.75" customHeight="1"/>
    <row r="166" ht="21.75" customHeight="1"/>
    <row r="167" ht="21.75" customHeight="1"/>
    <row r="168" ht="21.75" customHeight="1"/>
    <row r="169" ht="21.75" customHeight="1"/>
    <row r="170" ht="21.75" customHeight="1"/>
    <row r="171" ht="21.75" customHeight="1"/>
    <row r="172" ht="21.75" customHeight="1"/>
    <row r="173" ht="21.75" customHeight="1"/>
    <row r="174" ht="21.75" customHeight="1"/>
    <row r="175" ht="21.75" customHeight="1"/>
    <row r="176" ht="21.75" customHeight="1"/>
    <row r="177" ht="21.75" customHeight="1"/>
    <row r="178" ht="21.75" customHeight="1"/>
    <row r="179" ht="21.75" customHeight="1"/>
    <row r="180" ht="21.75" customHeight="1"/>
    <row r="181" ht="21.75" customHeight="1"/>
    <row r="182" ht="21.75" customHeight="1"/>
    <row r="183" ht="21.75" customHeight="1"/>
    <row r="184" ht="21.75" customHeight="1"/>
    <row r="185" ht="21.75" customHeight="1"/>
    <row r="186" ht="21.75" customHeight="1"/>
    <row r="187" ht="21.75" customHeight="1"/>
    <row r="188" ht="21.75" customHeight="1"/>
    <row r="189" ht="21.75" customHeight="1"/>
    <row r="190" ht="21.75" customHeight="1"/>
    <row r="191" ht="21.75" customHeight="1"/>
    <row r="192" ht="21.75" customHeight="1"/>
    <row r="193" ht="21.75" customHeight="1"/>
    <row r="194" ht="21.75" customHeight="1"/>
    <row r="195" ht="21.75" customHeight="1"/>
    <row r="196" ht="21.75" customHeight="1"/>
    <row r="197" ht="21.75" customHeight="1"/>
    <row r="198" ht="21.75" customHeight="1"/>
    <row r="199" ht="21.75" customHeight="1"/>
    <row r="200" ht="21.75" customHeight="1"/>
    <row r="201" ht="21.75" customHeight="1"/>
    <row r="202" ht="21.75" customHeight="1"/>
    <row r="203" ht="21.75" customHeight="1"/>
    <row r="204" ht="21.75" customHeight="1"/>
    <row r="205" ht="21.75" customHeight="1"/>
    <row r="206" ht="21.75" customHeight="1"/>
    <row r="207" ht="21.75" customHeight="1"/>
    <row r="208" ht="21.75" customHeight="1"/>
    <row r="209" ht="21.75" customHeight="1"/>
    <row r="210" ht="21.75" customHeight="1"/>
    <row r="211" ht="21.75" customHeight="1"/>
    <row r="212" ht="21.75" customHeight="1"/>
    <row r="213" ht="21.75" customHeight="1"/>
    <row r="214" ht="21.75" customHeight="1"/>
    <row r="215" ht="21.75" customHeight="1"/>
    <row r="216" ht="21.75" customHeight="1"/>
    <row r="217" ht="21.75" customHeight="1"/>
    <row r="218" ht="21.75" customHeight="1"/>
    <row r="219" ht="21.75" customHeight="1"/>
    <row r="220" ht="21.75" customHeight="1"/>
    <row r="221" ht="21.75" customHeight="1"/>
    <row r="222" ht="21.75" customHeight="1"/>
    <row r="223" ht="21.75" customHeight="1"/>
    <row r="224" ht="21.75" customHeight="1"/>
    <row r="225" ht="21.75" customHeight="1"/>
    <row r="226" ht="21.75" customHeight="1"/>
    <row r="227" ht="21.75" customHeight="1"/>
    <row r="228" ht="21.75" customHeight="1"/>
    <row r="229" ht="21.75" customHeight="1"/>
    <row r="230" ht="21.75" customHeight="1"/>
    <row r="231" ht="21.75" customHeight="1"/>
    <row r="232" ht="21.75" customHeight="1"/>
    <row r="233" ht="21.75" customHeight="1"/>
    <row r="234" ht="21.75" customHeight="1"/>
    <row r="235" ht="21.75" customHeight="1"/>
    <row r="236" ht="21.75" customHeight="1"/>
    <row r="237" ht="21.75" customHeight="1"/>
    <row r="238" ht="21.75" customHeight="1"/>
    <row r="239" ht="21.75" customHeight="1"/>
    <row r="240" ht="21.75" customHeight="1"/>
    <row r="241" ht="21.75" customHeight="1"/>
    <row r="242" ht="21.75" customHeight="1"/>
    <row r="243" ht="21.75" customHeight="1"/>
    <row r="244" ht="21.75" customHeight="1"/>
    <row r="245" ht="21.75" customHeight="1"/>
    <row r="246" ht="21.75" customHeight="1"/>
    <row r="247" ht="21.75" customHeight="1"/>
    <row r="248" ht="21.75" customHeight="1"/>
    <row r="249" ht="21.75" customHeight="1"/>
    <row r="250" ht="21.75" customHeight="1"/>
    <row r="251" ht="21.75" customHeight="1"/>
    <row r="252" ht="21.75" customHeight="1"/>
    <row r="253" ht="21.75" customHeight="1"/>
    <row r="254" ht="21.75" customHeight="1"/>
    <row r="255" ht="21.75" customHeight="1"/>
    <row r="256" ht="21.75" customHeight="1"/>
    <row r="257" ht="21.75" customHeight="1"/>
    <row r="258" ht="21.75" customHeight="1"/>
    <row r="259" ht="21.75" customHeight="1"/>
    <row r="260" ht="21.75" customHeight="1"/>
    <row r="261" ht="21.75" customHeight="1"/>
    <row r="262" ht="21.75" customHeight="1"/>
    <row r="263" ht="21.75" customHeight="1"/>
    <row r="264" ht="21.75" customHeight="1"/>
    <row r="265" ht="21.75" customHeight="1"/>
    <row r="266" ht="21.75" customHeight="1"/>
    <row r="267" ht="21.75" customHeight="1"/>
    <row r="268" ht="21.75" customHeight="1"/>
    <row r="269" ht="21.75" customHeight="1"/>
    <row r="270" ht="21.75" customHeight="1"/>
    <row r="271" ht="21.75" customHeight="1"/>
    <row r="272" ht="21.75" customHeight="1"/>
    <row r="273" ht="21.75" customHeight="1"/>
    <row r="274" ht="21.75" customHeight="1"/>
    <row r="275" ht="21.75" customHeight="1"/>
    <row r="276" ht="21.75" customHeight="1"/>
    <row r="277" ht="21.75" customHeight="1"/>
    <row r="278" ht="21.75" customHeight="1"/>
    <row r="279" ht="21.75" customHeight="1"/>
    <row r="280" ht="21.75" customHeight="1"/>
    <row r="281" ht="21.75" customHeight="1"/>
    <row r="282" ht="21.75" customHeight="1"/>
    <row r="283" ht="21.75" customHeight="1"/>
    <row r="284" ht="21.75" customHeight="1"/>
    <row r="285" ht="21.75" customHeight="1"/>
    <row r="286" ht="21.75" customHeight="1"/>
    <row r="287" ht="21.75" customHeight="1"/>
    <row r="288" ht="21.75" customHeight="1"/>
    <row r="289" ht="21.75" customHeight="1"/>
    <row r="290" ht="21.75" customHeight="1"/>
    <row r="291" ht="21.75" customHeight="1"/>
    <row r="292" ht="21.75" customHeight="1"/>
    <row r="293" ht="21.75" customHeight="1"/>
    <row r="294" ht="21.75" customHeight="1"/>
    <row r="295" ht="21.75" customHeight="1"/>
    <row r="296" ht="21.75" customHeight="1"/>
    <row r="297" ht="21.75" customHeight="1"/>
    <row r="298" ht="21.75" customHeight="1"/>
    <row r="299" ht="21.75" customHeight="1"/>
    <row r="300" ht="21.75" customHeight="1"/>
    <row r="301" ht="21.75" customHeight="1"/>
    <row r="302" ht="21.75" customHeight="1"/>
    <row r="303" ht="21.75" customHeight="1"/>
    <row r="304" ht="21.75" customHeight="1"/>
    <row r="305" ht="21.75" customHeight="1"/>
    <row r="306" ht="21.75" customHeight="1"/>
    <row r="307" ht="21.75" customHeight="1"/>
    <row r="308" ht="21.75" customHeight="1"/>
    <row r="309" ht="21.75" customHeight="1"/>
    <row r="310" ht="21.75" customHeight="1"/>
    <row r="311" ht="21.75" customHeight="1"/>
    <row r="312" ht="21.75" customHeight="1"/>
    <row r="313" ht="21.75" customHeight="1"/>
    <row r="314" ht="21.75" customHeight="1"/>
    <row r="315" ht="21.75" customHeight="1"/>
    <row r="316" ht="21.75" customHeight="1"/>
    <row r="317" ht="21.75" customHeight="1"/>
    <row r="318" ht="21.75" customHeight="1"/>
    <row r="319" ht="21.75" customHeight="1"/>
    <row r="320" ht="21.75" customHeight="1"/>
    <row r="321" ht="21.75" customHeight="1"/>
    <row r="322" ht="21.75" customHeight="1"/>
    <row r="323" ht="21.75" customHeight="1"/>
    <row r="324" ht="21.75" customHeight="1"/>
    <row r="325" ht="21.75" customHeight="1"/>
    <row r="326" ht="21.75" customHeight="1"/>
    <row r="327" ht="21.75" customHeight="1"/>
    <row r="328" ht="21.75" customHeight="1"/>
    <row r="329" ht="21.75" customHeight="1"/>
    <row r="330" ht="21.75" customHeight="1"/>
    <row r="331" ht="21.75" customHeight="1"/>
    <row r="332" ht="21.75" customHeight="1"/>
    <row r="333" ht="21.75" customHeight="1"/>
    <row r="334" ht="21.75" customHeight="1"/>
    <row r="335" ht="21.75" customHeight="1"/>
    <row r="336" ht="21.75" customHeight="1"/>
    <row r="337" ht="21.75" customHeight="1"/>
    <row r="338" ht="21.75" customHeight="1"/>
    <row r="339" ht="21.75" customHeight="1"/>
    <row r="340" ht="21.75" customHeight="1"/>
    <row r="341" ht="21.75" customHeight="1"/>
    <row r="342" ht="21.75" customHeight="1"/>
    <row r="343" ht="21.75" customHeight="1"/>
    <row r="344" ht="21.75" customHeight="1"/>
    <row r="345" ht="21.75" customHeight="1"/>
    <row r="346" ht="21.75" customHeight="1"/>
    <row r="347" ht="21.75" customHeight="1"/>
    <row r="348" ht="21.75" customHeight="1"/>
    <row r="349" ht="21.75" customHeight="1"/>
    <row r="350" ht="21.75" customHeight="1"/>
    <row r="351" ht="21.75" customHeight="1"/>
    <row r="352" ht="21.75" customHeight="1"/>
    <row r="353" ht="21.75" customHeight="1"/>
    <row r="354" ht="21.75" customHeight="1"/>
    <row r="355" ht="21.75" customHeight="1"/>
    <row r="356" ht="21.75" customHeight="1"/>
    <row r="357" ht="21.75" customHeight="1"/>
    <row r="358" ht="21.75" customHeight="1"/>
    <row r="359" ht="21.75" customHeight="1"/>
    <row r="360" ht="21.75" customHeight="1"/>
    <row r="361" ht="21.75" customHeight="1"/>
    <row r="362" ht="21.75" customHeight="1"/>
    <row r="363" ht="21.75" customHeight="1"/>
    <row r="364" ht="21.75" customHeight="1"/>
    <row r="365" ht="21.75" customHeight="1"/>
    <row r="366" ht="21.75" customHeight="1"/>
    <row r="367" ht="21.75" customHeight="1"/>
    <row r="368" ht="21.75" customHeight="1"/>
    <row r="369" ht="21.75" customHeight="1"/>
    <row r="370" ht="21.75" customHeight="1"/>
    <row r="371" ht="21.75" customHeight="1"/>
    <row r="372" ht="21.75" customHeight="1"/>
    <row r="373" ht="21.75" customHeight="1"/>
    <row r="374" ht="21.75" customHeight="1"/>
    <row r="375" ht="21.75" customHeight="1"/>
    <row r="376" ht="21.75" customHeight="1"/>
    <row r="377" ht="21.75" customHeight="1"/>
    <row r="378" ht="21.75" customHeight="1"/>
    <row r="379" ht="21.75" customHeight="1"/>
    <row r="380" ht="21.75" customHeight="1"/>
    <row r="381" ht="21.75" customHeight="1"/>
    <row r="382" ht="21.75" customHeight="1"/>
    <row r="383" ht="21.75" customHeight="1"/>
    <row r="384" ht="21.75" customHeight="1"/>
    <row r="385" ht="21.75" customHeight="1"/>
    <row r="386" ht="21.75" customHeight="1"/>
    <row r="387" ht="21.75" customHeight="1"/>
    <row r="388" ht="21.75" customHeight="1"/>
    <row r="389" ht="21.75" customHeight="1"/>
    <row r="390" ht="21.75" customHeight="1"/>
    <row r="391" ht="21.75" customHeight="1"/>
    <row r="392" ht="21.75" customHeight="1"/>
    <row r="393" ht="21.75" customHeight="1"/>
    <row r="394" ht="21.75" customHeight="1"/>
    <row r="395" ht="21.75" customHeight="1"/>
    <row r="396" ht="21.75" customHeight="1"/>
    <row r="397" ht="21.75" customHeight="1"/>
    <row r="398" ht="21.75" customHeight="1"/>
    <row r="399" ht="21.75" customHeight="1"/>
    <row r="400" ht="21.75" customHeight="1"/>
    <row r="401" ht="21.75" customHeight="1"/>
    <row r="402" ht="21.75" customHeight="1"/>
    <row r="403" ht="21.75" customHeight="1"/>
    <row r="404" ht="21.75" customHeight="1"/>
    <row r="405" ht="21.75" customHeight="1"/>
    <row r="406" ht="21.75" customHeight="1"/>
    <row r="407" ht="21.75" customHeight="1"/>
    <row r="408" ht="21.75" customHeight="1"/>
    <row r="409" ht="21.75" customHeight="1"/>
    <row r="410" ht="21.75" customHeight="1"/>
    <row r="411" ht="21.75" customHeight="1"/>
    <row r="412" ht="21.75" customHeight="1"/>
    <row r="413" ht="21.75" customHeight="1"/>
    <row r="414" ht="21.75" customHeight="1"/>
    <row r="415" ht="21.75" customHeight="1"/>
    <row r="416" ht="21.75" customHeight="1"/>
    <row r="417" ht="21.75" customHeight="1"/>
    <row r="418" ht="21.75" customHeight="1"/>
    <row r="419" ht="21.75" customHeight="1"/>
    <row r="420" ht="21.75" customHeight="1"/>
    <row r="421" ht="21.75" customHeight="1"/>
    <row r="422" ht="21.75" customHeight="1"/>
    <row r="423" ht="21.75" customHeight="1"/>
    <row r="424" ht="21.75" customHeight="1"/>
    <row r="425" ht="21.75" customHeight="1"/>
    <row r="426" ht="21.75" customHeight="1"/>
    <row r="427" ht="21.75" customHeight="1"/>
    <row r="428" ht="21.75" customHeight="1"/>
    <row r="429" ht="21.75" customHeight="1"/>
    <row r="430" ht="21.75" customHeight="1"/>
    <row r="431" ht="21.75" customHeight="1"/>
    <row r="432" ht="21.75" customHeight="1"/>
    <row r="433" ht="21.75" customHeight="1"/>
    <row r="434" ht="21.75" customHeight="1"/>
    <row r="435" ht="21.75" customHeight="1"/>
    <row r="436" ht="21.75" customHeight="1"/>
    <row r="437" ht="21.75" customHeight="1"/>
    <row r="438" ht="21.75" customHeight="1"/>
    <row r="439" ht="21.75" customHeight="1"/>
    <row r="440" ht="21.75" customHeight="1"/>
    <row r="441" ht="21.75" customHeight="1"/>
    <row r="442" ht="21.75" customHeight="1"/>
    <row r="443" ht="21.75" customHeight="1"/>
    <row r="444" ht="21.75" customHeight="1"/>
    <row r="445" ht="21.75" customHeight="1"/>
    <row r="446" ht="21.75" customHeight="1"/>
    <row r="447" ht="21.75" customHeight="1"/>
    <row r="448" ht="21.75" customHeight="1"/>
    <row r="449" ht="21.75" customHeight="1"/>
    <row r="450" ht="21.75" customHeight="1"/>
    <row r="451" ht="21.75" customHeight="1"/>
    <row r="452" ht="21.75" customHeight="1"/>
    <row r="453" ht="21.75" customHeight="1"/>
    <row r="454" ht="21.75" customHeight="1"/>
    <row r="455" ht="21.75" customHeight="1"/>
    <row r="456" ht="21.75" customHeight="1"/>
    <row r="457" ht="21.75" customHeight="1"/>
    <row r="458" ht="21.75" customHeight="1"/>
    <row r="459" ht="21.75" customHeight="1"/>
    <row r="460" ht="21.75" customHeight="1"/>
    <row r="461" ht="21.75" customHeight="1"/>
    <row r="462" ht="21.75" customHeight="1"/>
    <row r="463" ht="21.75" customHeight="1"/>
    <row r="464" ht="21.75" customHeight="1"/>
    <row r="465" ht="21.75" customHeight="1"/>
    <row r="466" ht="21.75" customHeight="1"/>
    <row r="467" ht="21.75" customHeight="1"/>
    <row r="468" ht="21.75" customHeight="1"/>
    <row r="469" ht="21.75" customHeight="1"/>
    <row r="470" ht="21.75" customHeight="1"/>
    <row r="471" ht="21.75" customHeight="1"/>
    <row r="472" ht="21.75" customHeight="1"/>
    <row r="473" ht="21.75" customHeight="1"/>
    <row r="474" ht="21.75" customHeight="1"/>
    <row r="475" ht="21.75" customHeight="1"/>
    <row r="476" ht="21.75" customHeight="1"/>
    <row r="477" ht="21.75" customHeight="1"/>
    <row r="478" ht="21.75" customHeight="1"/>
    <row r="479" ht="21.75" customHeight="1"/>
    <row r="480" ht="21.75" customHeight="1"/>
    <row r="481" ht="21.75" customHeight="1"/>
    <row r="482" ht="21.75" customHeight="1"/>
    <row r="483" ht="21.75" customHeight="1"/>
    <row r="484" ht="21.75" customHeight="1"/>
    <row r="485" ht="21.75" customHeight="1"/>
    <row r="486" ht="21.75" customHeight="1"/>
    <row r="487" ht="21.75" customHeight="1"/>
    <row r="488" ht="21.75" customHeight="1"/>
    <row r="489" ht="21.75" customHeight="1"/>
    <row r="490" ht="21.75" customHeight="1"/>
    <row r="491" ht="21.75" customHeight="1"/>
    <row r="492" ht="21.75" customHeight="1"/>
    <row r="493" ht="21.75" customHeight="1"/>
    <row r="494" ht="21.75" customHeight="1"/>
    <row r="495" ht="21.75" customHeight="1"/>
    <row r="496" ht="21.75" customHeight="1"/>
    <row r="497" ht="21.75" customHeight="1"/>
    <row r="498" ht="21.75" customHeight="1"/>
    <row r="499" ht="21.75" customHeight="1"/>
    <row r="500" ht="21.75" customHeight="1"/>
    <row r="501" ht="21.75" customHeight="1"/>
    <row r="502" ht="21.75" customHeight="1"/>
    <row r="503" ht="21.75" customHeight="1"/>
    <row r="504" ht="21.75" customHeight="1"/>
    <row r="505" ht="21.75" customHeight="1"/>
    <row r="506" ht="21.75" customHeight="1"/>
    <row r="507" ht="21.75" customHeight="1"/>
    <row r="508" ht="21.75" customHeight="1"/>
    <row r="509" ht="21.75" customHeight="1"/>
    <row r="510" ht="21.75" customHeight="1"/>
    <row r="511" ht="21.75" customHeight="1"/>
    <row r="512" ht="21.75" customHeight="1"/>
    <row r="513" ht="21.75" customHeight="1"/>
    <row r="514" ht="21.75" customHeight="1"/>
    <row r="515" ht="21.75" customHeight="1"/>
    <row r="516" ht="21.75" customHeight="1"/>
    <row r="517" ht="21.75" customHeight="1"/>
    <row r="518" ht="21.75" customHeight="1"/>
    <row r="519" ht="21.75" customHeight="1"/>
    <row r="520" ht="21.75" customHeight="1"/>
    <row r="521" ht="21.75" customHeight="1"/>
    <row r="522" ht="21.75" customHeight="1"/>
    <row r="523" ht="21.75" customHeight="1"/>
    <row r="524" ht="21.75" customHeight="1"/>
    <row r="525" ht="21.75" customHeight="1"/>
    <row r="526" ht="21.75" customHeight="1"/>
    <row r="527" ht="21.75" customHeight="1"/>
    <row r="528" ht="21.75" customHeight="1"/>
    <row r="529" ht="21.75" customHeight="1"/>
    <row r="530" ht="21.75" customHeight="1"/>
    <row r="531" ht="21.75" customHeight="1"/>
    <row r="532" ht="21.75" customHeight="1"/>
    <row r="533" ht="21.75" customHeight="1"/>
    <row r="534" ht="21.75" customHeight="1"/>
    <row r="535" ht="21.75" customHeight="1"/>
    <row r="536" ht="21.75" customHeight="1"/>
    <row r="537" ht="21.75" customHeight="1"/>
    <row r="538" ht="21.75" customHeight="1"/>
    <row r="539" ht="21.75" customHeight="1"/>
    <row r="540" ht="21.75" customHeight="1"/>
    <row r="541" ht="21.75" customHeight="1"/>
    <row r="542" ht="21.75" customHeight="1"/>
    <row r="543" ht="21.75" customHeight="1"/>
    <row r="544" ht="21.75" customHeight="1"/>
    <row r="545" ht="21.75" customHeight="1"/>
    <row r="546" ht="21.75" customHeight="1"/>
    <row r="547" ht="21.75" customHeight="1"/>
    <row r="548" ht="21.75" customHeight="1"/>
    <row r="549" ht="21.75" customHeight="1"/>
    <row r="550" ht="21.75" customHeight="1"/>
    <row r="551" ht="21.75" customHeight="1"/>
    <row r="552" ht="21.75" customHeight="1"/>
    <row r="553" ht="21.75" customHeight="1"/>
    <row r="554" ht="21.75" customHeight="1"/>
    <row r="555" ht="21.75" customHeight="1"/>
    <row r="556" ht="21.75" customHeight="1"/>
    <row r="557" ht="21.75" customHeight="1"/>
    <row r="558" ht="21.75" customHeight="1"/>
    <row r="559" ht="21.75" customHeight="1"/>
    <row r="560" ht="21.75" customHeight="1"/>
    <row r="561" ht="21.75" customHeight="1"/>
    <row r="562" ht="21.75" customHeight="1"/>
    <row r="563" ht="21.75" customHeight="1"/>
    <row r="564" ht="21.75" customHeight="1"/>
    <row r="565" ht="21.75" customHeight="1"/>
    <row r="566" ht="21.75" customHeight="1"/>
    <row r="567" ht="21.75" customHeight="1"/>
    <row r="568" ht="21.75" customHeight="1"/>
    <row r="569" ht="21.75" customHeight="1"/>
    <row r="570" ht="21.75" customHeight="1"/>
    <row r="571" ht="21.75" customHeight="1"/>
    <row r="572" ht="21.75" customHeight="1"/>
    <row r="573" ht="21.75" customHeight="1"/>
    <row r="574" ht="21.75" customHeight="1"/>
    <row r="575" ht="21.75" customHeight="1"/>
    <row r="576" ht="21.75" customHeight="1"/>
    <row r="577" ht="21.75" customHeight="1"/>
    <row r="578" ht="21.75" customHeight="1"/>
    <row r="579" ht="21.75" customHeight="1"/>
    <row r="580" ht="21.75" customHeight="1"/>
    <row r="581" ht="21.75" customHeight="1"/>
    <row r="582" ht="21.75" customHeight="1"/>
    <row r="583" ht="21.75" customHeight="1"/>
    <row r="584" ht="21.75" customHeight="1"/>
    <row r="585" ht="21.75" customHeight="1"/>
    <row r="586" ht="21.75" customHeight="1"/>
    <row r="587" ht="21.75" customHeight="1"/>
    <row r="588" ht="21.75" customHeight="1"/>
    <row r="589" ht="21.75" customHeight="1"/>
    <row r="590" ht="21.75" customHeight="1"/>
    <row r="591" ht="21.75" customHeight="1"/>
    <row r="592" ht="21.75" customHeight="1"/>
    <row r="593" ht="21.75" customHeight="1"/>
    <row r="594" ht="21.75" customHeight="1"/>
    <row r="595" ht="21.75" customHeight="1"/>
    <row r="596" ht="21.75" customHeight="1"/>
    <row r="597" ht="21.75" customHeight="1"/>
    <row r="598" ht="21.75" customHeight="1"/>
    <row r="599" ht="21.75" customHeight="1"/>
    <row r="600" ht="21.75" customHeight="1"/>
    <row r="601" ht="21.75" customHeight="1"/>
    <row r="602" ht="21.75" customHeight="1"/>
    <row r="603" ht="21.75" customHeight="1"/>
    <row r="604" ht="21.75" customHeight="1"/>
    <row r="605" ht="21.75" customHeight="1"/>
    <row r="606" ht="21.75" customHeight="1"/>
    <row r="607" ht="21.75" customHeight="1"/>
    <row r="608" ht="21.75" customHeight="1"/>
    <row r="609" ht="21.75" customHeight="1"/>
    <row r="610" ht="21.75" customHeight="1"/>
    <row r="611" ht="21.75" customHeight="1"/>
    <row r="612" ht="21.75" customHeight="1"/>
    <row r="613" ht="21.75" customHeight="1"/>
    <row r="614" ht="21.75" customHeight="1"/>
    <row r="615" ht="21.75" customHeight="1"/>
    <row r="616" ht="21.75" customHeight="1"/>
    <row r="617" ht="21.75" customHeight="1"/>
    <row r="618" ht="21.75" customHeight="1"/>
    <row r="619" ht="21.75" customHeight="1"/>
    <row r="620" ht="21.75" customHeight="1"/>
    <row r="621" ht="21.75" customHeight="1"/>
    <row r="622" ht="21.75" customHeight="1"/>
    <row r="623" ht="21.75" customHeight="1"/>
    <row r="624" ht="21.75" customHeight="1"/>
    <row r="625" ht="21.75" customHeight="1"/>
    <row r="626" ht="21.75" customHeight="1"/>
    <row r="627" ht="21.75" customHeight="1"/>
    <row r="628" ht="21.75" customHeight="1"/>
    <row r="629" ht="21.75" customHeight="1"/>
    <row r="630" ht="21.75" customHeight="1"/>
    <row r="631" ht="21.75" customHeight="1"/>
    <row r="632" ht="21.75" customHeight="1"/>
    <row r="633" ht="21.75" customHeight="1"/>
    <row r="634" ht="21.75" customHeight="1"/>
    <row r="635" ht="21.75" customHeight="1"/>
    <row r="636" ht="21.75" customHeight="1"/>
    <row r="637" ht="21.75" customHeight="1"/>
    <row r="638" ht="21.75" customHeight="1"/>
    <row r="639" ht="21.75" customHeight="1"/>
    <row r="640" ht="21.75" customHeight="1"/>
    <row r="641" ht="21.75" customHeight="1"/>
    <row r="642" ht="21.75" customHeight="1"/>
    <row r="643" ht="21.75" customHeight="1"/>
    <row r="644" ht="21.75" customHeight="1"/>
    <row r="645" ht="21.75" customHeight="1"/>
    <row r="646" ht="21.75" customHeight="1"/>
    <row r="647" ht="21.75" customHeight="1"/>
    <row r="648" ht="21.75" customHeight="1"/>
    <row r="649" ht="21.75" customHeight="1"/>
    <row r="650" ht="21.75" customHeight="1"/>
    <row r="651" ht="21.75" customHeight="1"/>
    <row r="652" ht="21.75" customHeight="1"/>
    <row r="653" ht="21.75" customHeight="1"/>
    <row r="654" ht="21.75" customHeight="1"/>
    <row r="655" ht="21.75" customHeight="1"/>
    <row r="656" ht="21.75" customHeight="1"/>
    <row r="657" ht="21.75" customHeight="1"/>
    <row r="658" ht="21.75" customHeight="1"/>
    <row r="659" ht="21.75" customHeight="1"/>
    <row r="660" ht="21.75" customHeight="1"/>
    <row r="661" ht="21.75" customHeight="1"/>
    <row r="662" ht="21.75" customHeight="1"/>
    <row r="663" ht="21.75" customHeight="1"/>
    <row r="664" ht="21.75" customHeight="1"/>
    <row r="665" ht="21.75" customHeight="1"/>
    <row r="666" ht="21.75" customHeight="1"/>
    <row r="667" ht="21.75" customHeight="1"/>
    <row r="668" ht="21.75" customHeight="1"/>
    <row r="669" ht="21.75" customHeight="1"/>
    <row r="670" ht="21.75" customHeight="1"/>
    <row r="671" ht="21.75" customHeight="1"/>
    <row r="672" ht="21.75" customHeight="1"/>
    <row r="673" ht="21.75" customHeight="1"/>
    <row r="674" ht="21.75" customHeight="1"/>
    <row r="675" ht="21.75" customHeight="1"/>
    <row r="676" ht="21.75" customHeight="1"/>
    <row r="677" ht="21.75" customHeight="1"/>
    <row r="678" ht="21.75" customHeight="1"/>
    <row r="679" ht="21.75" customHeight="1"/>
    <row r="680" ht="21.75" customHeight="1"/>
    <row r="681" ht="21.75" customHeight="1"/>
    <row r="682" ht="21.75" customHeight="1"/>
    <row r="683" ht="21.75" customHeight="1"/>
    <row r="684" ht="21.75" customHeight="1"/>
    <row r="685" ht="21.75" customHeight="1"/>
    <row r="686" ht="21.75" customHeight="1"/>
    <row r="687" ht="21.75" customHeight="1"/>
    <row r="688" ht="21.75" customHeight="1"/>
    <row r="689" ht="21.75" customHeight="1"/>
    <row r="690" ht="21.75" customHeight="1"/>
    <row r="691" ht="21.75" customHeight="1"/>
    <row r="692" ht="21.75" customHeight="1"/>
    <row r="693" ht="21.75" customHeight="1"/>
    <row r="694" ht="21.75" customHeight="1"/>
    <row r="695" ht="21.75" customHeight="1"/>
    <row r="696" ht="21.75" customHeight="1"/>
    <row r="697" ht="21.75" customHeight="1"/>
    <row r="698" ht="21.75" customHeight="1"/>
    <row r="699" ht="21.75" customHeight="1"/>
    <row r="700" ht="21.75" customHeight="1"/>
    <row r="701" ht="21.75" customHeight="1"/>
    <row r="702" ht="21.75" customHeight="1"/>
    <row r="703" ht="21.75" customHeight="1"/>
    <row r="704" ht="21.75" customHeight="1"/>
    <row r="705" ht="21.75" customHeight="1"/>
    <row r="706" ht="21.75" customHeight="1"/>
    <row r="707" ht="21.75" customHeight="1"/>
    <row r="708" ht="21.75" customHeight="1"/>
    <row r="709" ht="21.75" customHeight="1"/>
    <row r="710" ht="21.75" customHeight="1"/>
    <row r="711" ht="21.75" customHeight="1"/>
    <row r="712" ht="21.75" customHeight="1"/>
    <row r="713" ht="21.75" customHeight="1"/>
    <row r="714" ht="21.75" customHeight="1"/>
    <row r="715" ht="21.75" customHeight="1"/>
    <row r="716" ht="21.75" customHeight="1"/>
    <row r="717" ht="21.75" customHeight="1"/>
    <row r="718" ht="21.75" customHeight="1"/>
    <row r="719" ht="21.75" customHeight="1"/>
    <row r="720" ht="21.75" customHeight="1"/>
    <row r="721" ht="21.75" customHeight="1"/>
    <row r="722" ht="21.75" customHeight="1"/>
    <row r="723" ht="21.75" customHeight="1"/>
    <row r="724" ht="21.75" customHeight="1"/>
    <row r="725" ht="21.75" customHeight="1"/>
    <row r="726" ht="21.75" customHeight="1"/>
    <row r="727" ht="21.75" customHeight="1"/>
    <row r="728" ht="21.75" customHeight="1"/>
    <row r="729" ht="21.75" customHeight="1"/>
    <row r="730" ht="21.75" customHeight="1"/>
    <row r="731" ht="21.75" customHeight="1"/>
    <row r="732" ht="21.75" customHeight="1"/>
    <row r="733" ht="21.75" customHeight="1"/>
    <row r="734" ht="21.75" customHeight="1"/>
    <row r="735" ht="21.75" customHeight="1"/>
    <row r="736" ht="21.75" customHeight="1"/>
    <row r="737" ht="21.75" customHeight="1"/>
    <row r="738" ht="21.75" customHeight="1"/>
    <row r="739" ht="21.75" customHeight="1"/>
    <row r="740" ht="21.75" customHeight="1"/>
    <row r="741" ht="21.75" customHeight="1"/>
    <row r="742" ht="21.75" customHeight="1"/>
    <row r="743" ht="21.75" customHeight="1"/>
    <row r="744" ht="21.75" customHeight="1"/>
    <row r="745" ht="21.75" customHeight="1"/>
    <row r="746" ht="21.75" customHeight="1"/>
    <row r="747" ht="21.75" customHeight="1"/>
    <row r="748" ht="21.75" customHeight="1"/>
    <row r="749" ht="21.75" customHeight="1"/>
    <row r="750" ht="21.75" customHeight="1"/>
    <row r="751" ht="21.75" customHeight="1"/>
    <row r="752" ht="21.75" customHeight="1"/>
    <row r="753" ht="21.75" customHeight="1"/>
    <row r="754" ht="21.75" customHeight="1"/>
    <row r="755" ht="21.75" customHeight="1"/>
    <row r="756" ht="21.75" customHeight="1"/>
    <row r="757" ht="21.75" customHeight="1"/>
    <row r="758" ht="21.75" customHeight="1"/>
    <row r="759" ht="21.75" customHeight="1"/>
    <row r="760" ht="21.75" customHeight="1"/>
    <row r="761" ht="21.75" customHeight="1"/>
    <row r="762" ht="21.75" customHeight="1"/>
    <row r="763" ht="21.75" customHeight="1"/>
    <row r="764" ht="21.75" customHeight="1"/>
    <row r="765" ht="21.75" customHeight="1"/>
    <row r="766" ht="21.75" customHeight="1"/>
    <row r="767" ht="21.75" customHeight="1"/>
    <row r="768" ht="21.75" customHeight="1"/>
    <row r="769" ht="21.75" customHeight="1"/>
    <row r="770" ht="21.75" customHeight="1"/>
    <row r="771" ht="21.75" customHeight="1"/>
    <row r="772" ht="21.75" customHeight="1"/>
    <row r="773" ht="21.75" customHeight="1"/>
    <row r="774" ht="21.75" customHeight="1"/>
    <row r="775" ht="21.75" customHeight="1"/>
    <row r="776" ht="21.75" customHeight="1"/>
    <row r="777" ht="21.75" customHeight="1"/>
    <row r="778" ht="21.75" customHeight="1"/>
    <row r="779" ht="21.75" customHeight="1"/>
    <row r="780" ht="21.75" customHeight="1"/>
    <row r="781" ht="21.75" customHeight="1"/>
    <row r="782" ht="21.75" customHeight="1"/>
    <row r="783" ht="21.75" customHeight="1"/>
    <row r="784" ht="21.75" customHeight="1"/>
    <row r="785" ht="21.75" customHeight="1"/>
    <row r="786" ht="21.75" customHeight="1"/>
    <row r="787" ht="21.75" customHeight="1"/>
    <row r="788" ht="21.75" customHeight="1"/>
    <row r="789" ht="21.75" customHeight="1"/>
    <row r="790" ht="21.75" customHeight="1"/>
    <row r="791" ht="21.75" customHeight="1"/>
    <row r="792" ht="21.75" customHeight="1"/>
    <row r="793" ht="21.75" customHeight="1"/>
    <row r="794" ht="21.75" customHeight="1"/>
    <row r="795" ht="21.75" customHeight="1"/>
    <row r="796" ht="21.75" customHeight="1"/>
    <row r="797" ht="21.75" customHeight="1"/>
    <row r="798" ht="21.75" customHeight="1"/>
    <row r="799" ht="21.75" customHeight="1"/>
    <row r="800" ht="21.75" customHeight="1"/>
    <row r="801" ht="21.75" customHeight="1"/>
    <row r="802" ht="21.75" customHeight="1"/>
    <row r="803" ht="21.75" customHeight="1"/>
    <row r="804" ht="21.75" customHeight="1"/>
    <row r="805" ht="21.75" customHeight="1"/>
    <row r="806" ht="21.75" customHeight="1"/>
    <row r="807" ht="21.75" customHeight="1"/>
    <row r="808" ht="21.75" customHeight="1"/>
    <row r="809" ht="21.75" customHeight="1"/>
    <row r="810" ht="21.75" customHeight="1"/>
    <row r="811" ht="21.75" customHeight="1"/>
    <row r="812" ht="21.75" customHeight="1"/>
    <row r="813" ht="21.75" customHeight="1"/>
    <row r="814" ht="21.75" customHeight="1"/>
    <row r="815" ht="21.75" customHeight="1"/>
    <row r="816" ht="21.75" customHeight="1"/>
    <row r="817" ht="21.75" customHeight="1"/>
    <row r="818" ht="21.75" customHeight="1"/>
    <row r="819" ht="21.75" customHeight="1"/>
    <row r="820" ht="21.75" customHeight="1"/>
    <row r="821" ht="21.75" customHeight="1"/>
    <row r="822" ht="21.75" customHeight="1"/>
    <row r="823" ht="21.75" customHeight="1"/>
    <row r="824" ht="21.75" customHeight="1"/>
    <row r="825" ht="21.75" customHeight="1"/>
    <row r="826" ht="21.75" customHeight="1"/>
    <row r="827" ht="21.75" customHeight="1"/>
    <row r="828" ht="21.75" customHeight="1"/>
    <row r="829" ht="21.75" customHeight="1"/>
    <row r="830" ht="21.75" customHeight="1"/>
    <row r="831" ht="21.75" customHeight="1"/>
    <row r="832" ht="21.75" customHeight="1"/>
    <row r="833" ht="21.75" customHeight="1"/>
    <row r="834" ht="21.75" customHeight="1"/>
    <row r="835" ht="21.75" customHeight="1"/>
    <row r="836" ht="21.75" customHeight="1"/>
    <row r="837" ht="21.75" customHeight="1"/>
    <row r="838" ht="21.75" customHeight="1"/>
    <row r="839" ht="21.75" customHeight="1"/>
    <row r="840" ht="21.75" customHeight="1"/>
    <row r="841" ht="21.75" customHeight="1"/>
    <row r="842" ht="21.75" customHeight="1"/>
    <row r="843" ht="21.75" customHeight="1"/>
    <row r="844" ht="21.75" customHeight="1"/>
    <row r="845" ht="21.75" customHeight="1"/>
    <row r="846" ht="21.75" customHeight="1"/>
    <row r="847" ht="21.75" customHeight="1"/>
    <row r="848" ht="21.75" customHeight="1"/>
    <row r="849" ht="21.75" customHeight="1"/>
    <row r="850" ht="21.75" customHeight="1"/>
    <row r="851" ht="21.75" customHeight="1"/>
    <row r="852" ht="21.75" customHeight="1"/>
    <row r="853" ht="21.75" customHeight="1"/>
    <row r="854" ht="21.75" customHeight="1"/>
    <row r="855" ht="21.75" customHeight="1"/>
    <row r="856" ht="21.75" customHeight="1"/>
    <row r="857" ht="21.75" customHeight="1"/>
    <row r="858" ht="21.75" customHeight="1"/>
    <row r="859" ht="21.75" customHeight="1"/>
    <row r="860" ht="21.75" customHeight="1"/>
    <row r="861" ht="21.75" customHeight="1"/>
    <row r="862" ht="21.75" customHeight="1"/>
    <row r="863" ht="21.75" customHeight="1"/>
    <row r="864" ht="21.75" customHeight="1"/>
    <row r="865" ht="21.75" customHeight="1"/>
    <row r="866" ht="21.75" customHeight="1"/>
    <row r="867" ht="21.75" customHeight="1"/>
    <row r="868" ht="21.75" customHeight="1"/>
    <row r="869" ht="21.75" customHeight="1"/>
    <row r="870" ht="21.75" customHeight="1"/>
    <row r="871" ht="21.75" customHeight="1"/>
    <row r="872" ht="21.75" customHeight="1"/>
    <row r="873" ht="21.75" customHeight="1"/>
    <row r="874" ht="21.75" customHeight="1"/>
    <row r="875" ht="21.75" customHeight="1"/>
    <row r="876" ht="21.75" customHeight="1"/>
    <row r="877" ht="21.75" customHeight="1"/>
    <row r="878" ht="21.75" customHeight="1"/>
    <row r="879" ht="21.75" customHeight="1"/>
    <row r="880" ht="21.75" customHeight="1"/>
    <row r="881" ht="21.75" customHeight="1"/>
    <row r="882" ht="21.75" customHeight="1"/>
    <row r="883" ht="21.75" customHeight="1"/>
    <row r="884" ht="21.75" customHeight="1"/>
    <row r="885" ht="21.75" customHeight="1"/>
    <row r="886" ht="21.75" customHeight="1"/>
    <row r="887" ht="21.75" customHeight="1"/>
    <row r="888" ht="21.75" customHeight="1"/>
    <row r="889" ht="21.75" customHeight="1"/>
    <row r="890" ht="21.75" customHeight="1"/>
    <row r="891" ht="21.75" customHeight="1"/>
    <row r="892" ht="21.75" customHeight="1"/>
    <row r="893" ht="21.75" customHeight="1"/>
    <row r="894" ht="21.75" customHeight="1"/>
    <row r="895" ht="21.75" customHeight="1"/>
    <row r="896" ht="21.75" customHeight="1"/>
    <row r="897" ht="21.75" customHeight="1"/>
    <row r="898" ht="21.75" customHeight="1"/>
    <row r="899" ht="21.75" customHeight="1"/>
    <row r="900" ht="21.75" customHeight="1"/>
    <row r="901" ht="21.75" customHeight="1"/>
    <row r="902" ht="21.75" customHeight="1"/>
    <row r="903" ht="21.75" customHeight="1"/>
    <row r="904" ht="21.75" customHeight="1"/>
    <row r="905" ht="21.75" customHeight="1"/>
    <row r="906" ht="21.75" customHeight="1"/>
    <row r="907" ht="21.75" customHeight="1"/>
    <row r="908" ht="21.75" customHeight="1"/>
    <row r="909" ht="21.75" customHeight="1"/>
    <row r="910" ht="21.75" customHeight="1"/>
    <row r="911" ht="21.75" customHeight="1"/>
    <row r="912" ht="21.75" customHeight="1"/>
    <row r="913" ht="21.75" customHeight="1"/>
    <row r="914" ht="21.75" customHeight="1"/>
    <row r="915" ht="21.75" customHeight="1"/>
    <row r="916" ht="21.75" customHeight="1"/>
    <row r="917" ht="21.75" customHeight="1"/>
    <row r="918" ht="21.75" customHeight="1"/>
    <row r="919" ht="21.75" customHeight="1"/>
    <row r="920" ht="21.75" customHeight="1"/>
    <row r="921" ht="21.75" customHeight="1"/>
    <row r="922" ht="21.75" customHeight="1"/>
    <row r="923" ht="21.75" customHeight="1"/>
    <row r="924" ht="21.75" customHeight="1"/>
    <row r="925" ht="21.75" customHeight="1"/>
    <row r="926" ht="21.75" customHeight="1"/>
    <row r="927" ht="21.75" customHeight="1"/>
    <row r="928" ht="21.75" customHeight="1"/>
    <row r="929" ht="21.75" customHeight="1"/>
    <row r="930" ht="21.75" customHeight="1"/>
    <row r="931" ht="21.75" customHeight="1"/>
    <row r="932" ht="21.75" customHeight="1"/>
    <row r="933" ht="21.75" customHeight="1"/>
    <row r="934" ht="21.75" customHeight="1"/>
    <row r="935" ht="21.75" customHeight="1"/>
    <row r="936" ht="21.75" customHeight="1"/>
    <row r="937" ht="21.75" customHeight="1"/>
    <row r="938" ht="21.75" customHeight="1"/>
    <row r="939" ht="21.75" customHeight="1"/>
    <row r="940" ht="21.75" customHeight="1"/>
    <row r="941" ht="21.75" customHeight="1"/>
    <row r="942" ht="21.75" customHeight="1"/>
    <row r="943" ht="21.75" customHeight="1"/>
    <row r="944" ht="21.75" customHeight="1"/>
    <row r="945" ht="21.75" customHeight="1"/>
    <row r="946" ht="21.75" customHeight="1"/>
    <row r="947" ht="21.75" customHeight="1"/>
    <row r="948" ht="21.75" customHeight="1"/>
    <row r="949" ht="21.75" customHeight="1"/>
    <row r="950" ht="21.75" customHeight="1"/>
    <row r="951" ht="21.75" customHeight="1"/>
    <row r="952" ht="21.75" customHeight="1"/>
    <row r="953" ht="21.75" customHeight="1"/>
    <row r="954" ht="21.75" customHeight="1"/>
    <row r="955" ht="21.75" customHeight="1"/>
    <row r="956" ht="21.75" customHeight="1"/>
    <row r="957" ht="21.75" customHeight="1"/>
    <row r="958" ht="21.75" customHeight="1"/>
    <row r="959" ht="21.75" customHeight="1"/>
    <row r="960" ht="21.75" customHeight="1"/>
    <row r="961" ht="21.75" customHeight="1"/>
    <row r="962" ht="21.75" customHeight="1"/>
    <row r="963" ht="21.75" customHeight="1"/>
    <row r="964" ht="21.75" customHeight="1"/>
    <row r="965" ht="21.75" customHeight="1"/>
    <row r="966" ht="21.75" customHeight="1"/>
    <row r="967" ht="21.75" customHeight="1"/>
    <row r="968" ht="21.75" customHeight="1"/>
    <row r="969" ht="21.75" customHeight="1"/>
    <row r="970" ht="21.75" customHeight="1"/>
    <row r="971" ht="21.75" customHeight="1"/>
    <row r="972" ht="21.75" customHeight="1"/>
    <row r="973" ht="21.75" customHeight="1"/>
    <row r="974" ht="21.75" customHeight="1"/>
    <row r="975" ht="21.75" customHeight="1"/>
    <row r="976" ht="21.75" customHeight="1"/>
    <row r="977" ht="21.75" customHeight="1"/>
    <row r="978" ht="21.75" customHeight="1"/>
    <row r="979" ht="21.75" customHeight="1"/>
    <row r="980" ht="21.75" customHeight="1"/>
    <row r="981" ht="21.75" customHeight="1"/>
    <row r="982" ht="21.75" customHeight="1"/>
    <row r="983" ht="21.75" customHeight="1"/>
    <row r="984" ht="21.75" customHeight="1"/>
    <row r="985" ht="21.75" customHeight="1"/>
    <row r="986" ht="21.75" customHeight="1"/>
    <row r="987" ht="21.75" customHeight="1"/>
    <row r="988" ht="21.75" customHeight="1"/>
    <row r="989" ht="21.75" customHeight="1"/>
    <row r="990" ht="21.75" customHeight="1"/>
    <row r="991" ht="21.75" customHeight="1"/>
    <row r="992" ht="21.75" customHeight="1"/>
    <row r="993" ht="21.75" customHeight="1"/>
    <row r="994" ht="21.75" customHeight="1"/>
    <row r="995" ht="21.75" customHeight="1"/>
    <row r="996" ht="21.75" customHeight="1"/>
    <row r="997" ht="21.75" customHeight="1"/>
    <row r="998" ht="21.75" customHeight="1"/>
    <row r="999" ht="21.75" customHeight="1"/>
    <row r="1000" ht="21.75" customHeight="1"/>
  </sheetData>
  <mergeCells count="94">
    <mergeCell ref="C105:E105"/>
    <mergeCell ref="C106:E106"/>
    <mergeCell ref="F106:G106"/>
    <mergeCell ref="H106:I106"/>
    <mergeCell ref="J106:K106"/>
    <mergeCell ref="F105:G105"/>
    <mergeCell ref="H105:I105"/>
    <mergeCell ref="J105:K105"/>
    <mergeCell ref="C107:E107"/>
    <mergeCell ref="F107:G107"/>
    <mergeCell ref="C108:E108"/>
    <mergeCell ref="F108:G108"/>
    <mergeCell ref="H108:I108"/>
    <mergeCell ref="H107:I107"/>
    <mergeCell ref="J108:K108"/>
    <mergeCell ref="F109:G109"/>
    <mergeCell ref="H109:I109"/>
    <mergeCell ref="J109:K109"/>
    <mergeCell ref="C109:E109"/>
    <mergeCell ref="C113:E113"/>
    <mergeCell ref="F113:G113"/>
    <mergeCell ref="H113:I113"/>
    <mergeCell ref="J113:K113"/>
    <mergeCell ref="C110:E110"/>
    <mergeCell ref="F110:G110"/>
    <mergeCell ref="H110:I110"/>
    <mergeCell ref="J110:K110"/>
    <mergeCell ref="C111:E111"/>
    <mergeCell ref="F111:G111"/>
    <mergeCell ref="H111:I111"/>
    <mergeCell ref="J111:K111"/>
    <mergeCell ref="C120:E120"/>
    <mergeCell ref="F120:G120"/>
    <mergeCell ref="H120:I120"/>
    <mergeCell ref="J120:K120"/>
    <mergeCell ref="C116:E116"/>
    <mergeCell ref="F116:G116"/>
    <mergeCell ref="H116:I116"/>
    <mergeCell ref="J116:K116"/>
    <mergeCell ref="C117:E117"/>
    <mergeCell ref="F117:G117"/>
    <mergeCell ref="C118:E118"/>
    <mergeCell ref="F118:G118"/>
    <mergeCell ref="H118:I118"/>
    <mergeCell ref="J118:K118"/>
    <mergeCell ref="F119:G119"/>
    <mergeCell ref="H119:I119"/>
    <mergeCell ref="J119:K119"/>
    <mergeCell ref="C119:E119"/>
    <mergeCell ref="F2:N3"/>
    <mergeCell ref="B6:M6"/>
    <mergeCell ref="F8:H8"/>
    <mergeCell ref="J11:L14"/>
    <mergeCell ref="F17:I17"/>
    <mergeCell ref="J18:L19"/>
    <mergeCell ref="C20:K20"/>
    <mergeCell ref="J30:K30"/>
    <mergeCell ref="H32:I32"/>
    <mergeCell ref="H34:I34"/>
    <mergeCell ref="H36:I36"/>
    <mergeCell ref="H38:I38"/>
    <mergeCell ref="H40:I40"/>
    <mergeCell ref="H42:I42"/>
    <mergeCell ref="I54:J54"/>
    <mergeCell ref="H44:I44"/>
    <mergeCell ref="B49:M49"/>
    <mergeCell ref="C50:H50"/>
    <mergeCell ref="B62:M62"/>
    <mergeCell ref="C64:I64"/>
    <mergeCell ref="C67:L67"/>
    <mergeCell ref="C69:L69"/>
    <mergeCell ref="C72:L72"/>
    <mergeCell ref="F74:L74"/>
    <mergeCell ref="F76:L76"/>
    <mergeCell ref="F78:L78"/>
    <mergeCell ref="F80:L80"/>
    <mergeCell ref="F82:L82"/>
    <mergeCell ref="J107:K107"/>
    <mergeCell ref="H117:I117"/>
    <mergeCell ref="J117:K117"/>
    <mergeCell ref="F85:L85"/>
    <mergeCell ref="F86:H86"/>
    <mergeCell ref="B97:M97"/>
    <mergeCell ref="I102:J102"/>
    <mergeCell ref="B104:M104"/>
    <mergeCell ref="C114:E114"/>
    <mergeCell ref="F114:G114"/>
    <mergeCell ref="H114:I114"/>
    <mergeCell ref="J114:K114"/>
    <mergeCell ref="F115:G115"/>
    <mergeCell ref="H115:I115"/>
    <mergeCell ref="J115:K115"/>
    <mergeCell ref="C115:E115"/>
    <mergeCell ref="B112:M112"/>
  </mergeCells>
  <conditionalFormatting sqref="I99:L99">
    <cfRule type="cellIs" dxfId="83" priority="1" operator="equal">
      <formula>$F$99="2: หน่วยงานตรวจสอบภายนอก"</formula>
    </cfRule>
  </conditionalFormatting>
  <dataValidations count="2">
    <dataValidation type="list" allowBlank="1" showErrorMessage="1" sqref="I11:I15 I19" xr:uid="{00000000-0002-0000-0100-000000000000}">
      <formula1>"&gt;&gt;เลือก&lt;&lt;,Y,N"</formula1>
    </dataValidation>
    <dataValidation type="list" allowBlank="1" showErrorMessage="1" sqref="F99" xr:uid="{00000000-0002-0000-0100-000001000000}">
      <formula1>"&gt;&gt;&gt;เลือกลักษณะหน่วยงาน&lt;&lt;&lt;,1: หน่วยงานตรวจสอบภายใน,2: หน่วยงานตรวจสอบภายนอก"</formula1>
    </dataValidation>
  </dataValidations>
  <hyperlinks>
    <hyperlink ref="I55" location="Instruction!A1" display="วิธีการประเมิน RMC" xr:uid="{00000000-0004-0000-0100-000000000000}"/>
    <hyperlink ref="I56" location="'3-Inherent risk-IR'!A1" display="Inherent Risk-IR" xr:uid="{00000000-0004-0000-0100-000001000000}"/>
    <hyperlink ref="I57" location="'11-Risk Criteria'!A1" display="Risk Criteria" xr:uid="{00000000-0004-0000-0100-000002000000}"/>
    <hyperlink ref="J87" location="Instruction!A1" display="วิธีการประเมิน RMC" xr:uid="{00000000-0004-0000-0100-000003000000}"/>
    <hyperlink ref="J88" location="'4-Risk Management'!A1" display="แบบการประเมิน RMC: Risk Management" xr:uid="{00000000-0004-0000-0100-000004000000}"/>
    <hyperlink ref="J89" location="'5-Security&amp;Privacy'!A1" display="แบบการประเมิน RMC: Security&amp;Privacy" xr:uid="{00000000-0004-0000-0100-000005000000}"/>
    <hyperlink ref="J90" location="'6-Fraud'!A1" display="แบบการประเมิน RMC: Fraud" xr:uid="{00000000-0004-0000-0100-000006000000}"/>
    <hyperlink ref="J91" location="'7-Functional'!A1" display="แบบการประเมิน RMC: Functional" xr:uid="{00000000-0004-0000-0100-000007000000}"/>
    <hyperlink ref="J92" location="'8-Role'!A1" display="แบบการประเมิน RMC: Role" xr:uid="{00000000-0004-0000-0100-000008000000}"/>
    <hyperlink ref="J93" location="'9-User Protection'!A1" display="แบบการประเมิน RMC: User Protection" xr:uid="{00000000-0004-0000-0100-000009000000}"/>
    <hyperlink ref="J94" location="'10-Outsource'!A1" display="แบบการประเมิน RMC: Outsource" xr:uid="{00000000-0004-0000-0100-00000A000000}"/>
    <hyperlink ref="J95" location="'11-Risk Criteria'!A1" display="Risk Criteria" xr:uid="{00000000-0004-0000-0100-00000B000000}"/>
    <hyperlink ref="L106" r:id="rId1" xr:uid="{00000000-0004-0000-0100-00000C000000}"/>
    <hyperlink ref="L114" r:id="rId2" xr:uid="{00000000-0004-0000-0100-00000D000000}"/>
    <hyperlink ref="L115" r:id="rId3" xr:uid="{00000000-0004-0000-0100-00000E000000}"/>
  </hyperlinks>
  <pageMargins left="0.7" right="0.7" top="0.75" bottom="0.75" header="0" footer="0"/>
  <pageSetup paperSize="9" orientation="portrait"/>
  <rowBreaks count="1" manualBreakCount="1">
    <brk id="59" max="16383" man="1"/>
  </rowBreaks>
  <colBreaks count="1" manualBreakCount="1">
    <brk id="14" max="1048575" man="1"/>
  </colBreak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</vt:i4>
      </vt:variant>
    </vt:vector>
  </HeadingPairs>
  <TitlesOfParts>
    <vt:vector size="23" baseType="lpstr">
      <vt:lpstr>Instruction</vt:lpstr>
      <vt:lpstr>Operational Information</vt:lpstr>
      <vt:lpstr>Performance (พิสูจน์ตัวตน)</vt:lpstr>
      <vt:lpstr>Performance (ยืนยันตัวตน)</vt:lpstr>
      <vt:lpstr>Performance (Exchange)</vt:lpstr>
      <vt:lpstr>Data Security &amp; Protection</vt:lpstr>
      <vt:lpstr>Risk Management </vt:lpstr>
      <vt:lpstr>Service Development</vt:lpstr>
      <vt:lpstr>1-Basic Info</vt:lpstr>
      <vt:lpstr>2-Result</vt:lpstr>
      <vt:lpstr>3-Inherent risk-IR</vt:lpstr>
      <vt:lpstr>Sheet2</vt:lpstr>
      <vt:lpstr>4-Risk Management</vt:lpstr>
      <vt:lpstr>5-Security&amp;Privacy</vt:lpstr>
      <vt:lpstr>6-Fraud</vt:lpstr>
      <vt:lpstr>7-Functional</vt:lpstr>
      <vt:lpstr>8-Role</vt:lpstr>
      <vt:lpstr>9-User Protection</vt:lpstr>
      <vt:lpstr>10-Outsource</vt:lpstr>
      <vt:lpstr>11-Risk Criteria</vt:lpstr>
      <vt:lpstr>Sheet1</vt:lpstr>
      <vt:lpstr>'1-Basic Info'!Print_Area</vt:lpstr>
      <vt:lpstr>'Data Security &amp; Protection'!Print_Area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Pennapa Hoyraya</cp:lastModifiedBy>
  <cp:revision/>
  <dcterms:created xsi:type="dcterms:W3CDTF">2025-01-24T08:25:42Z</dcterms:created>
  <dcterms:modified xsi:type="dcterms:W3CDTF">2025-03-20T03:19:42Z</dcterms:modified>
  <cp:category/>
  <cp:contentStatus/>
</cp:coreProperties>
</file>